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0" windowWidth="18915" windowHeight="6885"/>
  </bookViews>
  <sheets>
    <sheet name="HDT-data3" sheetId="1" r:id="rId1"/>
    <sheet name="Nodes" sheetId="2" r:id="rId2"/>
  </sheets>
  <calcPr calcId="145621"/>
</workbook>
</file>

<file path=xl/calcChain.xml><?xml version="1.0" encoding="utf-8"?>
<calcChain xmlns="http://schemas.openxmlformats.org/spreadsheetml/2006/main"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3" i="1"/>
  <c r="H4" i="1"/>
  <c r="H5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" i="1"/>
  <c r="I2229" i="1"/>
  <c r="J2229" i="1"/>
  <c r="I1482" i="1"/>
  <c r="J1482" i="1"/>
  <c r="I1948" i="1"/>
  <c r="J1948" i="1"/>
  <c r="I2428" i="1"/>
  <c r="J2428" i="1"/>
  <c r="I273" i="1"/>
  <c r="J273" i="1"/>
  <c r="I2417" i="1"/>
  <c r="J2417" i="1"/>
  <c r="I397" i="1"/>
  <c r="J397" i="1"/>
  <c r="I1048" i="1"/>
  <c r="J1048" i="1"/>
  <c r="I1091" i="1"/>
  <c r="J1091" i="1"/>
  <c r="I2302" i="1"/>
  <c r="J2302" i="1"/>
  <c r="I48" i="1"/>
  <c r="J48" i="1"/>
  <c r="I55" i="1"/>
  <c r="J55" i="1"/>
  <c r="I16" i="1"/>
  <c r="J16" i="1"/>
  <c r="I42" i="1"/>
  <c r="J42" i="1"/>
  <c r="I46" i="1"/>
  <c r="J46" i="1"/>
  <c r="I14" i="1"/>
  <c r="J14" i="1"/>
  <c r="I123" i="1"/>
  <c r="J123" i="1"/>
  <c r="I6" i="1"/>
  <c r="J6" i="1"/>
  <c r="I158" i="1"/>
  <c r="J158" i="1"/>
  <c r="I230" i="1"/>
  <c r="J230" i="1"/>
  <c r="I7" i="1"/>
  <c r="J7" i="1"/>
  <c r="I211" i="1"/>
  <c r="J211" i="1"/>
  <c r="I463" i="1"/>
  <c r="J463" i="1"/>
  <c r="I261" i="1"/>
  <c r="J261" i="1"/>
  <c r="I277" i="1"/>
  <c r="J277" i="1"/>
  <c r="I373" i="1"/>
  <c r="J373" i="1"/>
  <c r="I375" i="1"/>
  <c r="J375" i="1"/>
  <c r="I378" i="1"/>
  <c r="J378" i="1"/>
  <c r="I382" i="1"/>
  <c r="J382" i="1"/>
  <c r="I384" i="1"/>
  <c r="J384" i="1"/>
  <c r="I368" i="1"/>
  <c r="J368" i="1"/>
  <c r="I300" i="1"/>
  <c r="J300" i="1"/>
  <c r="I349" i="1"/>
  <c r="J349" i="1"/>
  <c r="I350" i="1"/>
  <c r="J350" i="1"/>
  <c r="I393" i="1"/>
  <c r="J393" i="1"/>
  <c r="I394" i="1"/>
  <c r="J394" i="1"/>
  <c r="I408" i="1"/>
  <c r="J408" i="1"/>
  <c r="I415" i="1"/>
  <c r="J415" i="1"/>
  <c r="I416" i="1"/>
  <c r="J416" i="1"/>
  <c r="I425" i="1"/>
  <c r="J425" i="1"/>
  <c r="I311" i="1"/>
  <c r="J311" i="1"/>
  <c r="I314" i="1"/>
  <c r="J314" i="1"/>
  <c r="I318" i="1"/>
  <c r="J318" i="1"/>
  <c r="I433" i="1"/>
  <c r="J433" i="1"/>
  <c r="I434" i="1"/>
  <c r="J434" i="1"/>
  <c r="I438" i="1"/>
  <c r="J438" i="1"/>
  <c r="I443" i="1"/>
  <c r="J443" i="1"/>
  <c r="I470" i="1"/>
  <c r="J470" i="1"/>
  <c r="I471" i="1"/>
  <c r="J471" i="1"/>
  <c r="I472" i="1"/>
  <c r="J472" i="1"/>
  <c r="I477" i="1"/>
  <c r="J477" i="1"/>
  <c r="I486" i="1"/>
  <c r="J486" i="1"/>
  <c r="I535" i="1"/>
  <c r="J535" i="1"/>
  <c r="I537" i="1"/>
  <c r="J537" i="1"/>
  <c r="I492" i="1"/>
  <c r="J492" i="1"/>
  <c r="I515" i="1"/>
  <c r="J515" i="1"/>
  <c r="I569" i="1"/>
  <c r="J569" i="1"/>
  <c r="I518" i="1"/>
  <c r="J518" i="1"/>
  <c r="I582" i="1"/>
  <c r="J582" i="1"/>
  <c r="I592" i="1"/>
  <c r="J592" i="1"/>
  <c r="I608" i="1"/>
  <c r="J608" i="1"/>
  <c r="I610" i="1"/>
  <c r="J610" i="1"/>
  <c r="I611" i="1"/>
  <c r="J611" i="1"/>
  <c r="I615" i="1"/>
  <c r="J615" i="1"/>
  <c r="I1349" i="1"/>
  <c r="J1349" i="1"/>
  <c r="I637" i="1"/>
  <c r="J637" i="1"/>
  <c r="I640" i="1"/>
  <c r="J640" i="1"/>
  <c r="I646" i="1"/>
  <c r="J646" i="1"/>
  <c r="I655" i="1"/>
  <c r="J655" i="1"/>
  <c r="I659" i="1"/>
  <c r="J659" i="1"/>
  <c r="I661" i="1"/>
  <c r="J661" i="1"/>
  <c r="I662" i="1"/>
  <c r="J662" i="1"/>
  <c r="I664" i="1"/>
  <c r="J664" i="1"/>
  <c r="I665" i="1"/>
  <c r="J665" i="1"/>
  <c r="I670" i="1"/>
  <c r="J670" i="1"/>
  <c r="I672" i="1"/>
  <c r="J672" i="1"/>
  <c r="I673" i="1"/>
  <c r="J673" i="1"/>
  <c r="I676" i="1"/>
  <c r="J676" i="1"/>
  <c r="I681" i="1"/>
  <c r="J681" i="1"/>
  <c r="I682" i="1"/>
  <c r="J682" i="1"/>
  <c r="I684" i="1"/>
  <c r="J684" i="1"/>
  <c r="I685" i="1"/>
  <c r="J685" i="1"/>
  <c r="I686" i="1"/>
  <c r="J686" i="1"/>
  <c r="I688" i="1"/>
  <c r="J688" i="1"/>
  <c r="I689" i="1"/>
  <c r="J689" i="1"/>
  <c r="I690" i="1"/>
  <c r="J690" i="1"/>
  <c r="I699" i="1"/>
  <c r="J699" i="1"/>
  <c r="I715" i="1"/>
  <c r="J715" i="1"/>
  <c r="I717" i="1"/>
  <c r="J717" i="1"/>
  <c r="I729" i="1"/>
  <c r="J729" i="1"/>
  <c r="I730" i="1"/>
  <c r="J730" i="1"/>
  <c r="I739" i="1"/>
  <c r="J739" i="1"/>
  <c r="I740" i="1"/>
  <c r="J740" i="1"/>
  <c r="I741" i="1"/>
  <c r="J741" i="1"/>
  <c r="I743" i="1"/>
  <c r="J743" i="1"/>
  <c r="I745" i="1"/>
  <c r="J745" i="1"/>
  <c r="I781" i="1"/>
  <c r="J781" i="1"/>
  <c r="I791" i="1"/>
  <c r="J791" i="1"/>
  <c r="I793" i="1"/>
  <c r="J793" i="1"/>
  <c r="I795" i="1"/>
  <c r="J795" i="1"/>
  <c r="I1837" i="1"/>
  <c r="J1837" i="1"/>
  <c r="I821" i="1"/>
  <c r="J821" i="1"/>
  <c r="I804" i="1"/>
  <c r="J804" i="1"/>
  <c r="I929" i="1"/>
  <c r="J929" i="1"/>
  <c r="I825" i="1"/>
  <c r="J825" i="1"/>
  <c r="I827" i="1"/>
  <c r="J827" i="1"/>
  <c r="I1984" i="1"/>
  <c r="J1984" i="1"/>
  <c r="I837" i="1"/>
  <c r="J837" i="1"/>
  <c r="I842" i="1"/>
  <c r="J842" i="1"/>
  <c r="I850" i="1"/>
  <c r="J850" i="1"/>
  <c r="I857" i="1"/>
  <c r="J857" i="1"/>
  <c r="I877" i="1"/>
  <c r="J877" i="1"/>
  <c r="I872" i="1"/>
  <c r="J872" i="1"/>
  <c r="I879" i="1"/>
  <c r="J879" i="1"/>
  <c r="I2524" i="1"/>
  <c r="J2524" i="1"/>
  <c r="I915" i="1"/>
  <c r="J915" i="1"/>
  <c r="I931" i="1"/>
  <c r="J931" i="1"/>
  <c r="I966" i="1"/>
  <c r="J966" i="1"/>
  <c r="I979" i="1"/>
  <c r="J979" i="1"/>
  <c r="I989" i="1"/>
  <c r="J989" i="1"/>
  <c r="I1004" i="1"/>
  <c r="J1004" i="1"/>
  <c r="I1008" i="1"/>
  <c r="J1008" i="1"/>
  <c r="I1013" i="1"/>
  <c r="J1013" i="1"/>
  <c r="I1024" i="1"/>
  <c r="J1024" i="1"/>
  <c r="I1028" i="1"/>
  <c r="J1028" i="1"/>
  <c r="I1032" i="1"/>
  <c r="J1032" i="1"/>
  <c r="I1036" i="1"/>
  <c r="J1036" i="1"/>
  <c r="I1038" i="1"/>
  <c r="J1038" i="1"/>
  <c r="I1045" i="1"/>
  <c r="J1045" i="1"/>
  <c r="I1094" i="1"/>
  <c r="J1094" i="1"/>
  <c r="I1097" i="1"/>
  <c r="J1097" i="1"/>
  <c r="I1090" i="1"/>
  <c r="J1090" i="1"/>
  <c r="I432" i="1"/>
  <c r="J432" i="1"/>
  <c r="I1111" i="1"/>
  <c r="J1111" i="1"/>
  <c r="I1125" i="1"/>
  <c r="J1125" i="1"/>
  <c r="I1127" i="1"/>
  <c r="J1127" i="1"/>
  <c r="I1152" i="1"/>
  <c r="J1152" i="1"/>
  <c r="I1154" i="1"/>
  <c r="J1154" i="1"/>
  <c r="I1175" i="1"/>
  <c r="J1175" i="1"/>
  <c r="I1184" i="1"/>
  <c r="J1184" i="1"/>
  <c r="I1187" i="1"/>
  <c r="J1187" i="1"/>
  <c r="I1192" i="1"/>
  <c r="J1192" i="1"/>
  <c r="I1193" i="1"/>
  <c r="J1193" i="1"/>
  <c r="I1194" i="1"/>
  <c r="J1194" i="1"/>
  <c r="I1195" i="1"/>
  <c r="J1195" i="1"/>
  <c r="I1202" i="1"/>
  <c r="J1202" i="1"/>
  <c r="I1204" i="1"/>
  <c r="J1204" i="1"/>
  <c r="I1213" i="1"/>
  <c r="J1213" i="1"/>
  <c r="I1212" i="1"/>
  <c r="J1212" i="1"/>
  <c r="I1215" i="1"/>
  <c r="J1215" i="1"/>
  <c r="I1228" i="1"/>
  <c r="J1228" i="1"/>
  <c r="I1232" i="1"/>
  <c r="J1232" i="1"/>
  <c r="I1254" i="1"/>
  <c r="J1254" i="1"/>
  <c r="I1249" i="1"/>
  <c r="J1249" i="1"/>
  <c r="I1250" i="1"/>
  <c r="J1250" i="1"/>
  <c r="I1252" i="1"/>
  <c r="J1252" i="1"/>
  <c r="I1263" i="1"/>
  <c r="J1263" i="1"/>
  <c r="I1267" i="1"/>
  <c r="J1267" i="1"/>
  <c r="I1273" i="1"/>
  <c r="J1273" i="1"/>
  <c r="I1289" i="1"/>
  <c r="J1289" i="1"/>
  <c r="I1301" i="1"/>
  <c r="J1301" i="1"/>
  <c r="I1306" i="1"/>
  <c r="J1306" i="1"/>
  <c r="I1308" i="1"/>
  <c r="J1308" i="1"/>
  <c r="I1309" i="1"/>
  <c r="J1309" i="1"/>
  <c r="I121" i="1"/>
  <c r="J121" i="1"/>
  <c r="I1313" i="1"/>
  <c r="J1313" i="1"/>
  <c r="I1319" i="1"/>
  <c r="J1319" i="1"/>
  <c r="I1322" i="1"/>
  <c r="J1322" i="1"/>
  <c r="I1323" i="1"/>
  <c r="J1323" i="1"/>
  <c r="I1324" i="1"/>
  <c r="J1324" i="1"/>
  <c r="I1326" i="1"/>
  <c r="J1326" i="1"/>
  <c r="I1331" i="1"/>
  <c r="J1331" i="1"/>
  <c r="I1333" i="1"/>
  <c r="J1333" i="1"/>
  <c r="I1321" i="1"/>
  <c r="J1321" i="1"/>
  <c r="I1347" i="1"/>
  <c r="J1347" i="1"/>
  <c r="I1348" i="1"/>
  <c r="J1348" i="1"/>
  <c r="I1350" i="1"/>
  <c r="J1350" i="1"/>
  <c r="I1362" i="1"/>
  <c r="J1362" i="1"/>
  <c r="I1375" i="1"/>
  <c r="J1375" i="1"/>
  <c r="I854" i="1"/>
  <c r="J854" i="1"/>
  <c r="I1389" i="1"/>
  <c r="J1389" i="1"/>
  <c r="I1416" i="1"/>
  <c r="J1416" i="1"/>
  <c r="I1419" i="1"/>
  <c r="J1419" i="1"/>
  <c r="I1424" i="1"/>
  <c r="J1424" i="1"/>
  <c r="I1425" i="1"/>
  <c r="J1425" i="1"/>
  <c r="I1428" i="1"/>
  <c r="J1428" i="1"/>
  <c r="I1395" i="1"/>
  <c r="J1395" i="1"/>
  <c r="I1433" i="1"/>
  <c r="J1433" i="1"/>
  <c r="I1396" i="1"/>
  <c r="J1396" i="1"/>
  <c r="I1462" i="1"/>
  <c r="J1462" i="1"/>
  <c r="I1480" i="1"/>
  <c r="J1480" i="1"/>
  <c r="I1485" i="1"/>
  <c r="J1485" i="1"/>
  <c r="I1486" i="1"/>
  <c r="J1486" i="1"/>
  <c r="I1488" i="1"/>
  <c r="J1488" i="1"/>
  <c r="I1489" i="1"/>
  <c r="J1489" i="1"/>
  <c r="I1490" i="1"/>
  <c r="J1490" i="1"/>
  <c r="I1503" i="1"/>
  <c r="J1503" i="1"/>
  <c r="I1499" i="1"/>
  <c r="J1499" i="1"/>
  <c r="I9" i="1"/>
  <c r="J9" i="1"/>
  <c r="I1509" i="1"/>
  <c r="J1509" i="1"/>
  <c r="I1514" i="1"/>
  <c r="J1514" i="1"/>
  <c r="I1513" i="1"/>
  <c r="J1513" i="1"/>
  <c r="I1539" i="1"/>
  <c r="J1539" i="1"/>
  <c r="I1559" i="1"/>
  <c r="J1559" i="1"/>
  <c r="I1571" i="1"/>
  <c r="J1571" i="1"/>
  <c r="I1590" i="1"/>
  <c r="J1590" i="1"/>
  <c r="I1600" i="1"/>
  <c r="J1600" i="1"/>
  <c r="I1601" i="1"/>
  <c r="J1601" i="1"/>
  <c r="I1605" i="1"/>
  <c r="J1605" i="1"/>
  <c r="I1612" i="1"/>
  <c r="J1612" i="1"/>
  <c r="I1634" i="1"/>
  <c r="J1634" i="1"/>
  <c r="I1635" i="1"/>
  <c r="J1635" i="1"/>
  <c r="I1636" i="1"/>
  <c r="J1636" i="1"/>
  <c r="I1639" i="1"/>
  <c r="J1639" i="1"/>
  <c r="I1641" i="1"/>
  <c r="J1641" i="1"/>
  <c r="I1644" i="1"/>
  <c r="J1644" i="1"/>
  <c r="I1661" i="1"/>
  <c r="J1661" i="1"/>
  <c r="I1667" i="1"/>
  <c r="J1667" i="1"/>
  <c r="I1674" i="1"/>
  <c r="J1674" i="1"/>
  <c r="I1676" i="1"/>
  <c r="J1676" i="1"/>
  <c r="I1675" i="1"/>
  <c r="J1675" i="1"/>
  <c r="I1682" i="1"/>
  <c r="J1682" i="1"/>
  <c r="I1688" i="1"/>
  <c r="J1688" i="1"/>
  <c r="I1691" i="1"/>
  <c r="J1691" i="1"/>
  <c r="I1705" i="1"/>
  <c r="J1705" i="1"/>
  <c r="I1707" i="1"/>
  <c r="J1707" i="1"/>
  <c r="I1717" i="1"/>
  <c r="J1717" i="1"/>
  <c r="I1729" i="1"/>
  <c r="J1729" i="1"/>
  <c r="I1734" i="1"/>
  <c r="J1734" i="1"/>
  <c r="I1738" i="1"/>
  <c r="J1738" i="1"/>
  <c r="I1740" i="1"/>
  <c r="J1740" i="1"/>
  <c r="I1741" i="1"/>
  <c r="J1741" i="1"/>
  <c r="I1743" i="1"/>
  <c r="J1743" i="1"/>
  <c r="I1744" i="1"/>
  <c r="J1744" i="1"/>
  <c r="I1749" i="1"/>
  <c r="J1749" i="1"/>
  <c r="I1751" i="1"/>
  <c r="J1751" i="1"/>
  <c r="I10" i="1"/>
  <c r="J10" i="1"/>
  <c r="I1782" i="1"/>
  <c r="J1782" i="1"/>
  <c r="I1793" i="1"/>
  <c r="J1793" i="1"/>
  <c r="I1811" i="1"/>
  <c r="J1811" i="1"/>
  <c r="I1812" i="1"/>
  <c r="J1812" i="1"/>
  <c r="I1821" i="1"/>
  <c r="J1821" i="1"/>
  <c r="I1828" i="1"/>
  <c r="J1828" i="1"/>
  <c r="I1834" i="1"/>
  <c r="J1834" i="1"/>
  <c r="I1838" i="1"/>
  <c r="J1838" i="1"/>
  <c r="I1839" i="1"/>
  <c r="J1839" i="1"/>
  <c r="I1842" i="1"/>
  <c r="J1842" i="1"/>
  <c r="I1870" i="1"/>
  <c r="J1870" i="1"/>
  <c r="I1876" i="1"/>
  <c r="J1876" i="1"/>
  <c r="I1878" i="1"/>
  <c r="J1878" i="1"/>
  <c r="I1884" i="1"/>
  <c r="J1884" i="1"/>
  <c r="I1888" i="1"/>
  <c r="J1888" i="1"/>
  <c r="I1889" i="1"/>
  <c r="J1889" i="1"/>
  <c r="I1845" i="1"/>
  <c r="J1845" i="1"/>
  <c r="I1847" i="1"/>
  <c r="J1847" i="1"/>
  <c r="I1895" i="1"/>
  <c r="J1895" i="1"/>
  <c r="I1918" i="1"/>
  <c r="J1918" i="1"/>
  <c r="I1924" i="1"/>
  <c r="J1924" i="1"/>
  <c r="I1946" i="1"/>
  <c r="J1946" i="1"/>
  <c r="I1951" i="1"/>
  <c r="J1951" i="1"/>
  <c r="I1954" i="1"/>
  <c r="J1954" i="1"/>
  <c r="I1631" i="1"/>
  <c r="J1631" i="1"/>
  <c r="I1964" i="1"/>
  <c r="J1964" i="1"/>
  <c r="I1985" i="1"/>
  <c r="J1985" i="1"/>
  <c r="I1994" i="1"/>
  <c r="J1994" i="1"/>
  <c r="I1999" i="1"/>
  <c r="J1999" i="1"/>
  <c r="I2003" i="1"/>
  <c r="J2003" i="1"/>
  <c r="I2019" i="1"/>
  <c r="J2019" i="1"/>
  <c r="I2021" i="1"/>
  <c r="J2021" i="1"/>
  <c r="I2027" i="1"/>
  <c r="J2027" i="1"/>
  <c r="I2059" i="1"/>
  <c r="J2059" i="1"/>
  <c r="I2070" i="1"/>
  <c r="J2070" i="1"/>
  <c r="I2077" i="1"/>
  <c r="J2077" i="1"/>
  <c r="I2121" i="1"/>
  <c r="J2121" i="1"/>
  <c r="I2142" i="1"/>
  <c r="J2142" i="1"/>
  <c r="I2156" i="1"/>
  <c r="J2156" i="1"/>
  <c r="I2157" i="1"/>
  <c r="J2157" i="1"/>
  <c r="I2168" i="1"/>
  <c r="J2168" i="1"/>
  <c r="I2194" i="1"/>
  <c r="J2194" i="1"/>
  <c r="I2215" i="1"/>
  <c r="J2215" i="1"/>
  <c r="I2216" i="1"/>
  <c r="J2216" i="1"/>
  <c r="I2233" i="1"/>
  <c r="J2233" i="1"/>
  <c r="I2240" i="1"/>
  <c r="J2240" i="1"/>
  <c r="I2257" i="1"/>
  <c r="J2257" i="1"/>
  <c r="I2276" i="1"/>
  <c r="J2276" i="1"/>
  <c r="I3" i="1"/>
  <c r="J3" i="1"/>
  <c r="I2289" i="1"/>
  <c r="J2289" i="1"/>
  <c r="I2335" i="1"/>
  <c r="J2335" i="1"/>
  <c r="I2337" i="1"/>
  <c r="J2337" i="1"/>
  <c r="I2343" i="1"/>
  <c r="J2343" i="1"/>
  <c r="I2344" i="1"/>
  <c r="J2344" i="1"/>
  <c r="I2369" i="1"/>
  <c r="J2369" i="1"/>
  <c r="I2377" i="1"/>
  <c r="J2377" i="1"/>
  <c r="I2388" i="1"/>
  <c r="J2388" i="1"/>
  <c r="I2392" i="1"/>
  <c r="J2392" i="1"/>
  <c r="I2389" i="1"/>
  <c r="J2389" i="1"/>
  <c r="I2398" i="1"/>
  <c r="J2398" i="1"/>
  <c r="I2406" i="1"/>
  <c r="J2406" i="1"/>
  <c r="I2408" i="1"/>
  <c r="J2408" i="1"/>
  <c r="I2409" i="1"/>
  <c r="J2409" i="1"/>
  <c r="I2410" i="1"/>
  <c r="J2410" i="1"/>
  <c r="I2418" i="1"/>
  <c r="J2418" i="1"/>
  <c r="I2423" i="1"/>
  <c r="J2423" i="1"/>
  <c r="I2424" i="1"/>
  <c r="J2424" i="1"/>
  <c r="I2426" i="1"/>
  <c r="J2426" i="1"/>
  <c r="I2452" i="1"/>
  <c r="J2452" i="1"/>
  <c r="I2453" i="1"/>
  <c r="J2453" i="1"/>
  <c r="I2458" i="1"/>
  <c r="J2458" i="1"/>
  <c r="I2459" i="1"/>
  <c r="J2459" i="1"/>
  <c r="I2461" i="1"/>
  <c r="J2461" i="1"/>
  <c r="I2462" i="1"/>
  <c r="J2462" i="1"/>
  <c r="I2469" i="1"/>
  <c r="J2469" i="1"/>
  <c r="I2478" i="1"/>
  <c r="J2478" i="1"/>
  <c r="I2482" i="1"/>
  <c r="J2482" i="1"/>
  <c r="I2485" i="1"/>
  <c r="J2485" i="1"/>
  <c r="I2486" i="1"/>
  <c r="J2486" i="1"/>
  <c r="I2489" i="1"/>
  <c r="J2489" i="1"/>
  <c r="I2503" i="1"/>
  <c r="J2503" i="1"/>
  <c r="I2506" i="1"/>
  <c r="J2506" i="1"/>
  <c r="I2516" i="1"/>
  <c r="J2516" i="1"/>
  <c r="I2528" i="1"/>
  <c r="J2528" i="1"/>
  <c r="I2529" i="1"/>
  <c r="J2529" i="1"/>
  <c r="I2530" i="1"/>
  <c r="J2530" i="1"/>
  <c r="I2536" i="1"/>
  <c r="J2536" i="1"/>
  <c r="I2535" i="1"/>
  <c r="J2535" i="1"/>
  <c r="I2537" i="1"/>
  <c r="J2537" i="1"/>
  <c r="I2538" i="1"/>
  <c r="J2538" i="1"/>
  <c r="I2540" i="1"/>
  <c r="J2540" i="1"/>
  <c r="I2541" i="1"/>
  <c r="J2541" i="1"/>
  <c r="I2545" i="1"/>
  <c r="J2545" i="1"/>
  <c r="I2550" i="1"/>
  <c r="J2550" i="1"/>
  <c r="I2547" i="1"/>
  <c r="J2547" i="1"/>
  <c r="I2552" i="1"/>
  <c r="J2552" i="1"/>
  <c r="I2558" i="1"/>
  <c r="J2558" i="1"/>
  <c r="I2559" i="1"/>
  <c r="J2559" i="1"/>
  <c r="I2561" i="1"/>
  <c r="J2561" i="1"/>
  <c r="I2565" i="1"/>
  <c r="J2565" i="1"/>
  <c r="I2602" i="1"/>
  <c r="J2602" i="1"/>
  <c r="I45" i="1"/>
  <c r="J45" i="1"/>
  <c r="I102" i="1"/>
  <c r="J102" i="1"/>
  <c r="I105" i="1"/>
  <c r="J105" i="1"/>
  <c r="I170" i="1"/>
  <c r="J170" i="1"/>
  <c r="I194" i="1"/>
  <c r="J194" i="1"/>
  <c r="I195" i="1"/>
  <c r="J195" i="1"/>
  <c r="I201" i="1"/>
  <c r="J201" i="1"/>
  <c r="I1128" i="1"/>
  <c r="J1128" i="1"/>
  <c r="I255" i="1"/>
  <c r="J255" i="1"/>
  <c r="I333" i="1"/>
  <c r="J333" i="1"/>
  <c r="I389" i="1"/>
  <c r="J389" i="1"/>
  <c r="I473" i="1"/>
  <c r="J473" i="1"/>
  <c r="I475" i="1"/>
  <c r="J475" i="1"/>
  <c r="I539" i="1"/>
  <c r="J539" i="1"/>
  <c r="I563" i="1"/>
  <c r="J563" i="1"/>
  <c r="I505" i="1"/>
  <c r="J505" i="1"/>
  <c r="I591" i="1"/>
  <c r="J591" i="1"/>
  <c r="I609" i="1"/>
  <c r="J609" i="1"/>
  <c r="I624" i="1"/>
  <c r="J624" i="1"/>
  <c r="I630" i="1"/>
  <c r="J630" i="1"/>
  <c r="I638" i="1"/>
  <c r="J638" i="1"/>
  <c r="I628" i="1"/>
  <c r="J628" i="1"/>
  <c r="I641" i="1"/>
  <c r="J641" i="1"/>
  <c r="I671" i="1"/>
  <c r="J671" i="1"/>
  <c r="I692" i="1"/>
  <c r="J692" i="1"/>
  <c r="I708" i="1"/>
  <c r="J708" i="1"/>
  <c r="I713" i="1"/>
  <c r="J713" i="1"/>
  <c r="I727" i="1"/>
  <c r="J727" i="1"/>
  <c r="I755" i="1"/>
  <c r="J755" i="1"/>
  <c r="I763" i="1"/>
  <c r="J763" i="1"/>
  <c r="I788" i="1"/>
  <c r="J788" i="1"/>
  <c r="I789" i="1"/>
  <c r="J789" i="1"/>
  <c r="I829" i="1"/>
  <c r="J829" i="1"/>
  <c r="I897" i="1"/>
  <c r="J897" i="1"/>
  <c r="I930" i="1"/>
  <c r="J930" i="1"/>
  <c r="I945" i="1"/>
  <c r="J945" i="1"/>
  <c r="I949" i="1"/>
  <c r="J949" i="1"/>
  <c r="I955" i="1"/>
  <c r="J955" i="1"/>
  <c r="I997" i="1"/>
  <c r="J997" i="1"/>
  <c r="I1007" i="1"/>
  <c r="J1007" i="1"/>
  <c r="I1018" i="1"/>
  <c r="J1018" i="1"/>
  <c r="I1025" i="1"/>
  <c r="J1025" i="1"/>
  <c r="I1078" i="1"/>
  <c r="J1078" i="1"/>
  <c r="I1085" i="1"/>
  <c r="J1085" i="1"/>
  <c r="I1098" i="1"/>
  <c r="J1098" i="1"/>
  <c r="I1107" i="1"/>
  <c r="J1107" i="1"/>
  <c r="I1113" i="1"/>
  <c r="J1113" i="1"/>
  <c r="I1118" i="1"/>
  <c r="J1118" i="1"/>
  <c r="I1124" i="1"/>
  <c r="J1124" i="1"/>
  <c r="I1156" i="1"/>
  <c r="J1156" i="1"/>
  <c r="I1160" i="1"/>
  <c r="J1160" i="1"/>
  <c r="I1168" i="1"/>
  <c r="J1168" i="1"/>
  <c r="I1169" i="1"/>
  <c r="J1169" i="1"/>
  <c r="I1199" i="1"/>
  <c r="J1199" i="1"/>
  <c r="I1240" i="1"/>
  <c r="J1240" i="1"/>
  <c r="I1272" i="1"/>
  <c r="J1272" i="1"/>
  <c r="I1286" i="1"/>
  <c r="J1286" i="1"/>
  <c r="I1305" i="1"/>
  <c r="J1305" i="1"/>
  <c r="I1345" i="1"/>
  <c r="J1345" i="1"/>
  <c r="I1401" i="1"/>
  <c r="J1401" i="1"/>
  <c r="I1409" i="1"/>
  <c r="J1409" i="1"/>
  <c r="I1411" i="1"/>
  <c r="J1411" i="1"/>
  <c r="I1442" i="1"/>
  <c r="J1442" i="1"/>
  <c r="I1449" i="1"/>
  <c r="J1449" i="1"/>
  <c r="I1463" i="1"/>
  <c r="J1463" i="1"/>
  <c r="I1506" i="1"/>
  <c r="J1506" i="1"/>
  <c r="I1508" i="1"/>
  <c r="J1508" i="1"/>
  <c r="I1520" i="1"/>
  <c r="J1520" i="1"/>
  <c r="I1534" i="1"/>
  <c r="J1534" i="1"/>
  <c r="I1555" i="1"/>
  <c r="J1555" i="1"/>
  <c r="I1592" i="1"/>
  <c r="J1592" i="1"/>
  <c r="I1615" i="1"/>
  <c r="J1615" i="1"/>
  <c r="I1680" i="1"/>
  <c r="J1680" i="1"/>
  <c r="I1698" i="1"/>
  <c r="J1698" i="1"/>
  <c r="I1699" i="1"/>
  <c r="J1699" i="1"/>
  <c r="I1716" i="1"/>
  <c r="J1716" i="1"/>
  <c r="I1735" i="1"/>
  <c r="J1735" i="1"/>
  <c r="I1771" i="1"/>
  <c r="J1771" i="1"/>
  <c r="I1784" i="1"/>
  <c r="J1784" i="1"/>
  <c r="I1796" i="1"/>
  <c r="J1796" i="1"/>
  <c r="I1800" i="1"/>
  <c r="J1800" i="1"/>
  <c r="I1860" i="1"/>
  <c r="J1860" i="1"/>
  <c r="I1887" i="1"/>
  <c r="J1887" i="1"/>
  <c r="I1908" i="1"/>
  <c r="J1908" i="1"/>
  <c r="I1920" i="1"/>
  <c r="J1920" i="1"/>
  <c r="I1921" i="1"/>
  <c r="J1921" i="1"/>
  <c r="I1943" i="1"/>
  <c r="J1943" i="1"/>
  <c r="I1955" i="1"/>
  <c r="J1955" i="1"/>
  <c r="I1988" i="1"/>
  <c r="J1988" i="1"/>
  <c r="I2013" i="1"/>
  <c r="J2013" i="1"/>
  <c r="I2034" i="1"/>
  <c r="J2034" i="1"/>
  <c r="I2067" i="1"/>
  <c r="J2067" i="1"/>
  <c r="I2071" i="1"/>
  <c r="J2071" i="1"/>
  <c r="I2118" i="1"/>
  <c r="J2118" i="1"/>
  <c r="I2154" i="1"/>
  <c r="J2154" i="1"/>
  <c r="I2186" i="1"/>
  <c r="J2186" i="1"/>
  <c r="I2193" i="1"/>
  <c r="J2193" i="1"/>
  <c r="I2242" i="1"/>
  <c r="J2242" i="1"/>
  <c r="I2247" i="1"/>
  <c r="J2247" i="1"/>
  <c r="I2256" i="1"/>
  <c r="J2256" i="1"/>
  <c r="I2269" i="1"/>
  <c r="J2269" i="1"/>
  <c r="I2279" i="1"/>
  <c r="J2279" i="1"/>
  <c r="I2285" i="1"/>
  <c r="J2285" i="1"/>
  <c r="I2299" i="1"/>
  <c r="J2299" i="1"/>
  <c r="I954" i="1"/>
  <c r="J954" i="1"/>
  <c r="I2342" i="1"/>
  <c r="J2342" i="1"/>
  <c r="I629" i="1"/>
  <c r="J629" i="1"/>
  <c r="I2393" i="1"/>
  <c r="J2393" i="1"/>
  <c r="I2399" i="1"/>
  <c r="J2399" i="1"/>
  <c r="I2425" i="1"/>
  <c r="J2425" i="1"/>
  <c r="I2539" i="1"/>
  <c r="J2539" i="1"/>
  <c r="I2549" i="1"/>
  <c r="J2549" i="1"/>
  <c r="I2546" i="1"/>
  <c r="J2546" i="1"/>
  <c r="I2551" i="1"/>
  <c r="J2551" i="1"/>
  <c r="I2548" i="1"/>
  <c r="J2548" i="1"/>
  <c r="I2553" i="1"/>
  <c r="J2553" i="1"/>
  <c r="I2577" i="1"/>
  <c r="J2577" i="1"/>
  <c r="I2597" i="1"/>
  <c r="J2597" i="1"/>
  <c r="I2600" i="1"/>
  <c r="J2600" i="1"/>
  <c r="I2607" i="1"/>
  <c r="J2607" i="1"/>
  <c r="I2614" i="1"/>
  <c r="J2614" i="1"/>
  <c r="I1560" i="1"/>
  <c r="J1560" i="1"/>
  <c r="I329" i="1"/>
  <c r="J329" i="1"/>
  <c r="I956" i="1"/>
  <c r="J956" i="1"/>
  <c r="I1320" i="1"/>
  <c r="J1320" i="1"/>
  <c r="I1574" i="1"/>
  <c r="J1574" i="1"/>
  <c r="I1696" i="1"/>
  <c r="J1696" i="1"/>
  <c r="I1823" i="1"/>
  <c r="J1823" i="1"/>
  <c r="I1909" i="1"/>
  <c r="J1909" i="1"/>
  <c r="I2390" i="1"/>
  <c r="J2390" i="1"/>
  <c r="I1551" i="1"/>
  <c r="J1551" i="1"/>
  <c r="I446" i="1"/>
  <c r="J446" i="1"/>
  <c r="I1501" i="1"/>
  <c r="J1501" i="1"/>
  <c r="I80" i="1"/>
  <c r="J80" i="1"/>
  <c r="I141" i="1"/>
  <c r="J141" i="1"/>
  <c r="I157" i="1"/>
  <c r="J157" i="1"/>
  <c r="I1526" i="1"/>
  <c r="J1526" i="1"/>
  <c r="I464" i="1"/>
  <c r="J464" i="1"/>
  <c r="I578" i="1"/>
  <c r="J578" i="1"/>
  <c r="I711" i="1"/>
  <c r="J711" i="1"/>
  <c r="I824" i="1"/>
  <c r="J824" i="1"/>
  <c r="I1429" i="1"/>
  <c r="J1429" i="1"/>
  <c r="I1649" i="1"/>
  <c r="J1649" i="1"/>
  <c r="I1998" i="1"/>
  <c r="J1998" i="1"/>
  <c r="I388" i="1"/>
  <c r="J388" i="1"/>
  <c r="I1820" i="1"/>
  <c r="J1820" i="1"/>
  <c r="I1830" i="1"/>
  <c r="J1830" i="1"/>
  <c r="I2437" i="1"/>
  <c r="J2437" i="1"/>
  <c r="I155" i="1"/>
  <c r="J155" i="1"/>
  <c r="I964" i="1"/>
  <c r="J964" i="1"/>
  <c r="I1014" i="1"/>
  <c r="J1014" i="1"/>
  <c r="I2250" i="1"/>
  <c r="J2250" i="1"/>
  <c r="I516" i="1"/>
  <c r="J516" i="1"/>
  <c r="I2136" i="1"/>
  <c r="J2136" i="1"/>
  <c r="I2480" i="1"/>
  <c r="J2480" i="1"/>
  <c r="I920" i="1"/>
  <c r="J920" i="1"/>
  <c r="I323" i="1"/>
  <c r="J323" i="1"/>
  <c r="I1622" i="1"/>
  <c r="J1622" i="1"/>
  <c r="I2061" i="1"/>
  <c r="J2061" i="1"/>
  <c r="I409" i="1"/>
  <c r="J409" i="1"/>
  <c r="I1291" i="1"/>
  <c r="J1291" i="1"/>
  <c r="I1133" i="1"/>
  <c r="J1133" i="1"/>
  <c r="I1432" i="1"/>
  <c r="J1432" i="1"/>
  <c r="I2455" i="1"/>
  <c r="J2455" i="1"/>
  <c r="I812" i="1"/>
  <c r="J812" i="1"/>
  <c r="I2579" i="1"/>
  <c r="J2579" i="1"/>
  <c r="I2101" i="1"/>
  <c r="J2101" i="1"/>
  <c r="I1871" i="1"/>
  <c r="J1871" i="1"/>
  <c r="I889" i="1"/>
  <c r="J889" i="1"/>
  <c r="I810" i="1"/>
  <c r="J810" i="1"/>
  <c r="I50" i="1"/>
  <c r="J50" i="1"/>
  <c r="I1791" i="1"/>
  <c r="J1791" i="1"/>
  <c r="I319" i="1"/>
  <c r="J319" i="1"/>
  <c r="I2490" i="1"/>
  <c r="J2490" i="1"/>
  <c r="I1980" i="1"/>
  <c r="J1980" i="1"/>
  <c r="I1182" i="1"/>
  <c r="J1182" i="1"/>
  <c r="I922" i="1"/>
  <c r="J922" i="1"/>
  <c r="I1914" i="1"/>
  <c r="J1914" i="1"/>
  <c r="I991" i="1"/>
  <c r="J991" i="1"/>
  <c r="I1703" i="1"/>
  <c r="J1703" i="1"/>
  <c r="I1059" i="1"/>
  <c r="J1059" i="1"/>
  <c r="I26" i="1"/>
  <c r="J26" i="1"/>
  <c r="I2440" i="1"/>
  <c r="J2440" i="1"/>
  <c r="I1885" i="1"/>
  <c r="J1885" i="1"/>
  <c r="I2172" i="1"/>
  <c r="J2172" i="1"/>
  <c r="I257" i="1"/>
  <c r="J257" i="1"/>
  <c r="I1637" i="1"/>
  <c r="J1637" i="1"/>
  <c r="I794" i="1"/>
  <c r="J794" i="1"/>
  <c r="I1883" i="1"/>
  <c r="J1883" i="1"/>
  <c r="I869" i="1"/>
  <c r="J869" i="1"/>
  <c r="I1242" i="1"/>
  <c r="J1242" i="1"/>
  <c r="I1934" i="1"/>
  <c r="J1934" i="1"/>
  <c r="I225" i="1"/>
  <c r="J225" i="1"/>
  <c r="I1285" i="1"/>
  <c r="J1285" i="1"/>
  <c r="I683" i="1"/>
  <c r="J683" i="1"/>
  <c r="I1065" i="1"/>
  <c r="J1065" i="1"/>
  <c r="I1397" i="1"/>
  <c r="J1397" i="1"/>
  <c r="I2471" i="1"/>
  <c r="J2471" i="1"/>
  <c r="I560" i="1"/>
  <c r="J560" i="1"/>
  <c r="I1584" i="1"/>
  <c r="J1584" i="1"/>
  <c r="I647" i="1"/>
  <c r="J647" i="1"/>
  <c r="I1451" i="1"/>
  <c r="J1451" i="1"/>
  <c r="I189" i="1"/>
  <c r="J189" i="1"/>
  <c r="I2007" i="1"/>
  <c r="J2007" i="1"/>
  <c r="I2487" i="1"/>
  <c r="J2487" i="1"/>
  <c r="I678" i="1"/>
  <c r="J678" i="1"/>
  <c r="I580" i="1"/>
  <c r="J580" i="1"/>
  <c r="I2196" i="1"/>
  <c r="J2196" i="1"/>
  <c r="I1510" i="1"/>
  <c r="J1510" i="1"/>
  <c r="I1206" i="1"/>
  <c r="J1206" i="1"/>
  <c r="I444" i="1"/>
  <c r="J444" i="1"/>
  <c r="I1992" i="1"/>
  <c r="J1992" i="1"/>
  <c r="I2333" i="1"/>
  <c r="J2333" i="1"/>
  <c r="I2231" i="1"/>
  <c r="J2231" i="1"/>
  <c r="I1941" i="1"/>
  <c r="J1941" i="1"/>
  <c r="I136" i="1"/>
  <c r="J136" i="1"/>
  <c r="I1211" i="1"/>
  <c r="J1211" i="1"/>
  <c r="I1120" i="1"/>
  <c r="J1120" i="1"/>
  <c r="I527" i="1"/>
  <c r="J527" i="1"/>
  <c r="I2239" i="1"/>
  <c r="J2239" i="1"/>
  <c r="I2481" i="1"/>
  <c r="J2481" i="1"/>
  <c r="I215" i="1"/>
  <c r="J215" i="1"/>
  <c r="I2120" i="1"/>
  <c r="J2120" i="1"/>
  <c r="I2192" i="1"/>
  <c r="J2192" i="1"/>
  <c r="I1894" i="1"/>
  <c r="J1894" i="1"/>
  <c r="I1104" i="1"/>
  <c r="J1104" i="1"/>
  <c r="I1141" i="1"/>
  <c r="J1141" i="1"/>
  <c r="I519" i="1"/>
  <c r="J519" i="1"/>
  <c r="I776" i="1"/>
  <c r="J776" i="1"/>
  <c r="I703" i="1"/>
  <c r="J703" i="1"/>
  <c r="I1670" i="1"/>
  <c r="J1670" i="1"/>
  <c r="I2366" i="1"/>
  <c r="J2366" i="1"/>
  <c r="I2307" i="1"/>
  <c r="J2307" i="1"/>
  <c r="I1478" i="1"/>
  <c r="J1478" i="1"/>
  <c r="I308" i="1"/>
  <c r="J308" i="1"/>
  <c r="I104" i="1"/>
  <c r="J104" i="1"/>
  <c r="I756" i="1"/>
  <c r="J756" i="1"/>
  <c r="I161" i="1"/>
  <c r="J161" i="1"/>
  <c r="I424" i="1"/>
  <c r="J424" i="1"/>
  <c r="I467" i="1"/>
  <c r="J467" i="1"/>
  <c r="I331" i="1"/>
  <c r="J331" i="1"/>
  <c r="I400" i="1"/>
  <c r="J400" i="1"/>
  <c r="I2605" i="1"/>
  <c r="J2605" i="1"/>
  <c r="I841" i="1"/>
  <c r="J841" i="1"/>
  <c r="I1579" i="1"/>
  <c r="J1579" i="1"/>
  <c r="I1352" i="1"/>
  <c r="J1352" i="1"/>
  <c r="I992" i="1"/>
  <c r="J992" i="1"/>
  <c r="I1307" i="1"/>
  <c r="J1307" i="1"/>
  <c r="I381" i="1"/>
  <c r="J381" i="1"/>
  <c r="I1673" i="1"/>
  <c r="J1673" i="1"/>
  <c r="I917" i="1"/>
  <c r="J917" i="1"/>
  <c r="I1042" i="1"/>
  <c r="J1042" i="1"/>
  <c r="I940" i="1"/>
  <c r="J940" i="1"/>
  <c r="I941" i="1"/>
  <c r="J941" i="1"/>
  <c r="I2129" i="1"/>
  <c r="J2129" i="1"/>
  <c r="I1853" i="1"/>
  <c r="J1853" i="1"/>
  <c r="I2208" i="1"/>
  <c r="J2208" i="1"/>
  <c r="I1989" i="1"/>
  <c r="J1989" i="1"/>
  <c r="I1119" i="1"/>
  <c r="J1119" i="1"/>
  <c r="I1080" i="1"/>
  <c r="J1080" i="1"/>
  <c r="I204" i="1"/>
  <c r="J204" i="1"/>
  <c r="I1778" i="1"/>
  <c r="J1778" i="1"/>
  <c r="I1241" i="1"/>
  <c r="J1241" i="1"/>
  <c r="I1857" i="1"/>
  <c r="J1857" i="1"/>
  <c r="I226" i="1"/>
  <c r="J226" i="1"/>
  <c r="I1027" i="1"/>
  <c r="J1027" i="1"/>
  <c r="I1079" i="1"/>
  <c r="J1079" i="1"/>
  <c r="I1040" i="1"/>
  <c r="J1040" i="1"/>
  <c r="I1293" i="1"/>
  <c r="J1293" i="1"/>
  <c r="I152" i="1"/>
  <c r="J152" i="1"/>
  <c r="I1468" i="1"/>
  <c r="J1468" i="1"/>
  <c r="I1863" i="1"/>
  <c r="J1863" i="1"/>
  <c r="I163" i="1"/>
  <c r="J163" i="1"/>
  <c r="I1260" i="1"/>
  <c r="J1260" i="1"/>
  <c r="I758" i="1"/>
  <c r="J758" i="1"/>
  <c r="I1643" i="1"/>
  <c r="J1643" i="1"/>
  <c r="I1762" i="1"/>
  <c r="J1762" i="1"/>
  <c r="I2356" i="1"/>
  <c r="J2356" i="1"/>
  <c r="I183" i="1"/>
  <c r="J183" i="1"/>
  <c r="I1711" i="1"/>
  <c r="J1711" i="1"/>
  <c r="I874" i="1"/>
  <c r="J874" i="1"/>
  <c r="I11" i="1"/>
  <c r="J11" i="1"/>
  <c r="I49" i="1"/>
  <c r="J49" i="1"/>
  <c r="I51" i="1"/>
  <c r="J51" i="1"/>
  <c r="I54" i="1"/>
  <c r="J54" i="1"/>
  <c r="I52" i="1"/>
  <c r="J52" i="1"/>
  <c r="I53" i="1"/>
  <c r="J53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7" i="1"/>
  <c r="J27" i="1"/>
  <c r="I28" i="1"/>
  <c r="J28" i="1"/>
  <c r="I29" i="1"/>
  <c r="J29" i="1"/>
  <c r="I30" i="1"/>
  <c r="J30" i="1"/>
  <c r="I47" i="1"/>
  <c r="J47" i="1"/>
  <c r="I32" i="1"/>
  <c r="J32" i="1"/>
  <c r="I33" i="1"/>
  <c r="J33" i="1"/>
  <c r="I78" i="1"/>
  <c r="J78" i="1"/>
  <c r="I61" i="1"/>
  <c r="J61" i="1"/>
  <c r="I34" i="1"/>
  <c r="J34" i="1"/>
  <c r="I35" i="1"/>
  <c r="J35" i="1"/>
  <c r="I36" i="1"/>
  <c r="J36" i="1"/>
  <c r="I38" i="1"/>
  <c r="J38" i="1"/>
  <c r="I39" i="1"/>
  <c r="J39" i="1"/>
  <c r="I40" i="1"/>
  <c r="J40" i="1"/>
  <c r="I41" i="1"/>
  <c r="J41" i="1"/>
  <c r="I43" i="1"/>
  <c r="J43" i="1"/>
  <c r="I71" i="1"/>
  <c r="J71" i="1"/>
  <c r="I44" i="1"/>
  <c r="J44" i="1"/>
  <c r="I113" i="1"/>
  <c r="J113" i="1"/>
  <c r="I56" i="1"/>
  <c r="J56" i="1"/>
  <c r="I13" i="1"/>
  <c r="J13" i="1"/>
  <c r="I57" i="1"/>
  <c r="J57" i="1"/>
  <c r="I58" i="1"/>
  <c r="J58" i="1"/>
  <c r="I59" i="1"/>
  <c r="J59" i="1"/>
  <c r="I62" i="1"/>
  <c r="J62" i="1"/>
  <c r="I63" i="1"/>
  <c r="J63" i="1"/>
  <c r="I65" i="1"/>
  <c r="J65" i="1"/>
  <c r="I12" i="1"/>
  <c r="J12" i="1"/>
  <c r="I66" i="1"/>
  <c r="J66" i="1"/>
  <c r="I67" i="1"/>
  <c r="J67" i="1"/>
  <c r="I68" i="1"/>
  <c r="J68" i="1"/>
  <c r="I69" i="1"/>
  <c r="J69" i="1"/>
  <c r="I72" i="1"/>
  <c r="J72" i="1"/>
  <c r="I73" i="1"/>
  <c r="J73" i="1"/>
  <c r="I75" i="1"/>
  <c r="J75" i="1"/>
  <c r="I76" i="1"/>
  <c r="J76" i="1"/>
  <c r="I77" i="1"/>
  <c r="J77" i="1"/>
  <c r="I79" i="1"/>
  <c r="J79" i="1"/>
  <c r="I90" i="1"/>
  <c r="J90" i="1"/>
  <c r="I2260" i="1"/>
  <c r="J2260" i="1"/>
  <c r="I82" i="1"/>
  <c r="J82" i="1"/>
  <c r="I83" i="1"/>
  <c r="J83" i="1"/>
  <c r="I98" i="1"/>
  <c r="J98" i="1"/>
  <c r="I84" i="1"/>
  <c r="J84" i="1"/>
  <c r="I93" i="1"/>
  <c r="J93" i="1"/>
  <c r="I91" i="1"/>
  <c r="J91" i="1"/>
  <c r="I85" i="1"/>
  <c r="J85" i="1"/>
  <c r="I89" i="1"/>
  <c r="J89" i="1"/>
  <c r="I86" i="1"/>
  <c r="J86" i="1"/>
  <c r="I88" i="1"/>
  <c r="J88" i="1"/>
  <c r="I92" i="1"/>
  <c r="J92" i="1"/>
  <c r="I101" i="1"/>
  <c r="J101" i="1"/>
  <c r="I851" i="1"/>
  <c r="J851" i="1"/>
  <c r="I103" i="1"/>
  <c r="J103" i="1"/>
  <c r="I106" i="1"/>
  <c r="J106" i="1"/>
  <c r="I107" i="1"/>
  <c r="J107" i="1"/>
  <c r="I108" i="1"/>
  <c r="J108" i="1"/>
  <c r="I109" i="1"/>
  <c r="J109" i="1"/>
  <c r="I94" i="1"/>
  <c r="J94" i="1"/>
  <c r="I96" i="1"/>
  <c r="J96" i="1"/>
  <c r="I116" i="1"/>
  <c r="J116" i="1"/>
  <c r="I110" i="1"/>
  <c r="J110" i="1"/>
  <c r="I97" i="1"/>
  <c r="J97" i="1"/>
  <c r="I171" i="1"/>
  <c r="J171" i="1"/>
  <c r="I95" i="1"/>
  <c r="J95" i="1"/>
  <c r="I146" i="1"/>
  <c r="J146" i="1"/>
  <c r="I99" i="1"/>
  <c r="J99" i="1"/>
  <c r="I100" i="1"/>
  <c r="J100" i="1"/>
  <c r="I111" i="1"/>
  <c r="J111" i="1"/>
  <c r="I112" i="1"/>
  <c r="J112" i="1"/>
  <c r="I114" i="1"/>
  <c r="J114" i="1"/>
  <c r="I115" i="1"/>
  <c r="J115" i="1"/>
  <c r="I118" i="1"/>
  <c r="J118" i="1"/>
  <c r="I119" i="1"/>
  <c r="J119" i="1"/>
  <c r="I122" i="1"/>
  <c r="J122" i="1"/>
  <c r="I124" i="1"/>
  <c r="J124" i="1"/>
  <c r="I148" i="1"/>
  <c r="J148" i="1"/>
  <c r="I142" i="1"/>
  <c r="J142" i="1"/>
  <c r="I143" i="1"/>
  <c r="J143" i="1"/>
  <c r="I144" i="1"/>
  <c r="J144" i="1"/>
  <c r="I145" i="1"/>
  <c r="J145" i="1"/>
  <c r="I147" i="1"/>
  <c r="J147" i="1"/>
  <c r="I151" i="1"/>
  <c r="J151" i="1"/>
  <c r="I149" i="1"/>
  <c r="J149" i="1"/>
  <c r="I153" i="1"/>
  <c r="J153" i="1"/>
  <c r="I154" i="1"/>
  <c r="J154" i="1"/>
  <c r="I156" i="1"/>
  <c r="J156" i="1"/>
  <c r="I125" i="1"/>
  <c r="J125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7" i="1"/>
  <c r="J137" i="1"/>
  <c r="I138" i="1"/>
  <c r="J138" i="1"/>
  <c r="I139" i="1"/>
  <c r="J139" i="1"/>
  <c r="I140" i="1"/>
  <c r="J140" i="1"/>
  <c r="I176" i="1"/>
  <c r="J176" i="1"/>
  <c r="I175" i="1"/>
  <c r="J175" i="1"/>
  <c r="I174" i="1"/>
  <c r="J174" i="1"/>
  <c r="I172" i="1"/>
  <c r="J172" i="1"/>
  <c r="I173" i="1"/>
  <c r="J173" i="1"/>
  <c r="I177" i="1"/>
  <c r="J177" i="1"/>
  <c r="I178" i="1"/>
  <c r="J178" i="1"/>
  <c r="I179" i="1"/>
  <c r="J179" i="1"/>
  <c r="I180" i="1"/>
  <c r="J180" i="1"/>
  <c r="I159" i="1"/>
  <c r="J159" i="1"/>
  <c r="I160" i="1"/>
  <c r="J160" i="1"/>
  <c r="I162" i="1"/>
  <c r="J162" i="1"/>
  <c r="I1092" i="1"/>
  <c r="J1092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687" i="1"/>
  <c r="J687" i="1"/>
  <c r="I231" i="1"/>
  <c r="J231" i="1"/>
  <c r="I232" i="1"/>
  <c r="J232" i="1"/>
  <c r="I219" i="1"/>
  <c r="J219" i="1"/>
  <c r="I220" i="1"/>
  <c r="J220" i="1"/>
  <c r="I221" i="1"/>
  <c r="J221" i="1"/>
  <c r="I222" i="1"/>
  <c r="J222" i="1"/>
  <c r="I223" i="1"/>
  <c r="J223" i="1"/>
  <c r="I228" i="1"/>
  <c r="J228" i="1"/>
  <c r="I229" i="1"/>
  <c r="J229" i="1"/>
  <c r="I224" i="1"/>
  <c r="J224" i="1"/>
  <c r="I227" i="1"/>
  <c r="J227" i="1"/>
  <c r="I181" i="1"/>
  <c r="J181" i="1"/>
  <c r="I182" i="1"/>
  <c r="J182" i="1"/>
  <c r="I184" i="1"/>
  <c r="J184" i="1"/>
  <c r="I185" i="1"/>
  <c r="J185" i="1"/>
  <c r="I186" i="1"/>
  <c r="J186" i="1"/>
  <c r="I188" i="1"/>
  <c r="J188" i="1"/>
  <c r="I190" i="1"/>
  <c r="J190" i="1"/>
  <c r="I191" i="1"/>
  <c r="J191" i="1"/>
  <c r="I192" i="1"/>
  <c r="J192" i="1"/>
  <c r="I197" i="1"/>
  <c r="J197" i="1"/>
  <c r="I198" i="1"/>
  <c r="J198" i="1"/>
  <c r="I199" i="1"/>
  <c r="J199" i="1"/>
  <c r="I200" i="1"/>
  <c r="J200" i="1"/>
  <c r="I202" i="1"/>
  <c r="J202" i="1"/>
  <c r="I203" i="1"/>
  <c r="J203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2" i="1"/>
  <c r="J212" i="1"/>
  <c r="I213" i="1"/>
  <c r="J213" i="1"/>
  <c r="I214" i="1"/>
  <c r="J214" i="1"/>
  <c r="I216" i="1"/>
  <c r="J216" i="1"/>
  <c r="I217" i="1"/>
  <c r="J217" i="1"/>
  <c r="I218" i="1"/>
  <c r="J218" i="1"/>
  <c r="I243" i="1"/>
  <c r="J243" i="1"/>
  <c r="I242" i="1"/>
  <c r="J242" i="1"/>
  <c r="I241" i="1"/>
  <c r="J241" i="1"/>
  <c r="I960" i="1"/>
  <c r="J960" i="1"/>
  <c r="I1271" i="1"/>
  <c r="J1271" i="1"/>
  <c r="I2116" i="1"/>
  <c r="J2116" i="1"/>
  <c r="I913" i="1"/>
  <c r="J913" i="1"/>
  <c r="I403" i="1"/>
  <c r="J403" i="1"/>
  <c r="I2012" i="1"/>
  <c r="J2012" i="1"/>
  <c r="I244" i="1"/>
  <c r="J244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40" i="1"/>
  <c r="J240" i="1"/>
  <c r="I264" i="1"/>
  <c r="J264" i="1"/>
  <c r="I265" i="1"/>
  <c r="J265" i="1"/>
  <c r="I266" i="1"/>
  <c r="J266" i="1"/>
  <c r="I245" i="1"/>
  <c r="J245" i="1"/>
  <c r="I246" i="1"/>
  <c r="J246" i="1"/>
  <c r="I247" i="1"/>
  <c r="J247" i="1"/>
  <c r="I248" i="1"/>
  <c r="J248" i="1"/>
  <c r="I249" i="1"/>
  <c r="J249" i="1"/>
  <c r="I187" i="1"/>
  <c r="J187" i="1"/>
  <c r="I250" i="1"/>
  <c r="J250" i="1"/>
  <c r="I60" i="1"/>
  <c r="J60" i="1"/>
  <c r="I251" i="1"/>
  <c r="J251" i="1"/>
  <c r="I252" i="1"/>
  <c r="J252" i="1"/>
  <c r="I253" i="1"/>
  <c r="J253" i="1"/>
  <c r="I254" i="1"/>
  <c r="J254" i="1"/>
  <c r="I256" i="1"/>
  <c r="J256" i="1"/>
  <c r="I1589" i="1"/>
  <c r="J1589" i="1"/>
  <c r="I258" i="1"/>
  <c r="J258" i="1"/>
  <c r="I2290" i="1"/>
  <c r="J2290" i="1"/>
  <c r="I259" i="1"/>
  <c r="J259" i="1"/>
  <c r="I260" i="1"/>
  <c r="J260" i="1"/>
  <c r="I262" i="1"/>
  <c r="J262" i="1"/>
  <c r="I263" i="1"/>
  <c r="J263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83" i="1"/>
  <c r="J283" i="1"/>
  <c r="I275" i="1"/>
  <c r="J275" i="1"/>
  <c r="I276" i="1"/>
  <c r="J276" i="1"/>
  <c r="I274" i="1"/>
  <c r="J274" i="1"/>
  <c r="I278" i="1"/>
  <c r="J278" i="1"/>
  <c r="I279" i="1"/>
  <c r="J279" i="1"/>
  <c r="I280" i="1"/>
  <c r="J280" i="1"/>
  <c r="I281" i="1"/>
  <c r="J281" i="1"/>
  <c r="I282" i="1"/>
  <c r="J282" i="1"/>
  <c r="I285" i="1"/>
  <c r="J285" i="1"/>
  <c r="I322" i="1"/>
  <c r="J322" i="1"/>
  <c r="I286" i="1"/>
  <c r="J286" i="1"/>
  <c r="I324" i="1"/>
  <c r="J324" i="1"/>
  <c r="I325" i="1"/>
  <c r="J325" i="1"/>
  <c r="I326" i="1"/>
  <c r="J326" i="1"/>
  <c r="I327" i="1"/>
  <c r="J327" i="1"/>
  <c r="I328" i="1"/>
  <c r="J328" i="1"/>
  <c r="I289" i="1"/>
  <c r="J289" i="1"/>
  <c r="I1903" i="1"/>
  <c r="J1903" i="1"/>
  <c r="I290" i="1"/>
  <c r="J290" i="1"/>
  <c r="I288" i="1"/>
  <c r="J288" i="1"/>
  <c r="I292" i="1"/>
  <c r="J292" i="1"/>
  <c r="I330" i="1"/>
  <c r="J330" i="1"/>
  <c r="I332" i="1"/>
  <c r="J332" i="1"/>
  <c r="I334" i="1"/>
  <c r="J334" i="1"/>
  <c r="I335" i="1"/>
  <c r="J335" i="1"/>
  <c r="I321" i="1"/>
  <c r="J321" i="1"/>
  <c r="I336" i="1"/>
  <c r="J336" i="1"/>
  <c r="I337" i="1"/>
  <c r="J337" i="1"/>
  <c r="I293" i="1"/>
  <c r="J293" i="1"/>
  <c r="I294" i="1"/>
  <c r="J294" i="1"/>
  <c r="I126" i="1"/>
  <c r="J126" i="1"/>
  <c r="I339" i="1"/>
  <c r="J339" i="1"/>
  <c r="I341" i="1"/>
  <c r="J341" i="1"/>
  <c r="I295" i="1"/>
  <c r="J295" i="1"/>
  <c r="I342" i="1"/>
  <c r="J342" i="1"/>
  <c r="I343" i="1"/>
  <c r="J343" i="1"/>
  <c r="I344" i="1"/>
  <c r="J344" i="1"/>
  <c r="I345" i="1"/>
  <c r="J345" i="1"/>
  <c r="I346" i="1"/>
  <c r="J346" i="1"/>
  <c r="I296" i="1"/>
  <c r="J296" i="1"/>
  <c r="I297" i="1"/>
  <c r="J297" i="1"/>
  <c r="I347" i="1"/>
  <c r="J347" i="1"/>
  <c r="I363" i="1"/>
  <c r="J363" i="1"/>
  <c r="I365" i="1"/>
  <c r="J365" i="1"/>
  <c r="I366" i="1"/>
  <c r="J366" i="1"/>
  <c r="I367" i="1"/>
  <c r="J367" i="1"/>
  <c r="I369" i="1"/>
  <c r="J369" i="1"/>
  <c r="I372" i="1"/>
  <c r="J372" i="1"/>
  <c r="I374" i="1"/>
  <c r="J374" i="1"/>
  <c r="I376" i="1"/>
  <c r="J376" i="1"/>
  <c r="I370" i="1"/>
  <c r="J370" i="1"/>
  <c r="I377" i="1"/>
  <c r="J377" i="1"/>
  <c r="I379" i="1"/>
  <c r="J379" i="1"/>
  <c r="I380" i="1"/>
  <c r="J380" i="1"/>
  <c r="I586" i="1"/>
  <c r="J586" i="1"/>
  <c r="I371" i="1"/>
  <c r="J371" i="1"/>
  <c r="I383" i="1"/>
  <c r="J383" i="1"/>
  <c r="I386" i="1"/>
  <c r="J386" i="1"/>
  <c r="I387" i="1"/>
  <c r="J387" i="1"/>
  <c r="I390" i="1"/>
  <c r="J390" i="1"/>
  <c r="I348" i="1"/>
  <c r="J348" i="1"/>
  <c r="I299" i="1"/>
  <c r="J299" i="1"/>
  <c r="I301" i="1"/>
  <c r="J301" i="1"/>
  <c r="I302" i="1"/>
  <c r="J302" i="1"/>
  <c r="I303" i="1"/>
  <c r="J303" i="1"/>
  <c r="I351" i="1"/>
  <c r="J351" i="1"/>
  <c r="I352" i="1"/>
  <c r="J352" i="1"/>
  <c r="I607" i="1"/>
  <c r="J607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91" i="1"/>
  <c r="J391" i="1"/>
  <c r="I392" i="1"/>
  <c r="J392" i="1"/>
  <c r="I395" i="1"/>
  <c r="J395" i="1"/>
  <c r="I361" i="1"/>
  <c r="J361" i="1"/>
  <c r="I362" i="1"/>
  <c r="J362" i="1"/>
  <c r="I396" i="1"/>
  <c r="J396" i="1"/>
  <c r="I398" i="1"/>
  <c r="J398" i="1"/>
  <c r="I399" i="1"/>
  <c r="J399" i="1"/>
  <c r="I304" i="1"/>
  <c r="J304" i="1"/>
  <c r="I305" i="1"/>
  <c r="J305" i="1"/>
  <c r="I306" i="1"/>
  <c r="J306" i="1"/>
  <c r="I401" i="1"/>
  <c r="J401" i="1"/>
  <c r="I402" i="1"/>
  <c r="J402" i="1"/>
  <c r="I307" i="1"/>
  <c r="J307" i="1"/>
  <c r="I284" i="1"/>
  <c r="J284" i="1"/>
  <c r="I406" i="1"/>
  <c r="J406" i="1"/>
  <c r="I414" i="1"/>
  <c r="J414" i="1"/>
  <c r="I407" i="1"/>
  <c r="J407" i="1"/>
  <c r="I410" i="1"/>
  <c r="J410" i="1"/>
  <c r="I411" i="1"/>
  <c r="J411" i="1"/>
  <c r="I412" i="1"/>
  <c r="J412" i="1"/>
  <c r="I413" i="1"/>
  <c r="J413" i="1"/>
  <c r="I420" i="1"/>
  <c r="J420" i="1"/>
  <c r="I417" i="1"/>
  <c r="J417" i="1"/>
  <c r="I418" i="1"/>
  <c r="J418" i="1"/>
  <c r="I419" i="1"/>
  <c r="J419" i="1"/>
  <c r="I421" i="1"/>
  <c r="J421" i="1"/>
  <c r="I422" i="1"/>
  <c r="J422" i="1"/>
  <c r="I423" i="1"/>
  <c r="J423" i="1"/>
  <c r="I309" i="1"/>
  <c r="J309" i="1"/>
  <c r="I310" i="1"/>
  <c r="J310" i="1"/>
  <c r="I426" i="1"/>
  <c r="J426" i="1"/>
  <c r="I427" i="1"/>
  <c r="J427" i="1"/>
  <c r="I313" i="1"/>
  <c r="J313" i="1"/>
  <c r="I312" i="1"/>
  <c r="J312" i="1"/>
  <c r="I429" i="1"/>
  <c r="J429" i="1"/>
  <c r="I428" i="1"/>
  <c r="J428" i="1"/>
  <c r="I315" i="1"/>
  <c r="J315" i="1"/>
  <c r="I316" i="1"/>
  <c r="J316" i="1"/>
  <c r="I430" i="1"/>
  <c r="J430" i="1"/>
  <c r="I2332" i="1"/>
  <c r="J2332" i="1"/>
  <c r="I317" i="1"/>
  <c r="J317" i="1"/>
  <c r="I431" i="1"/>
  <c r="J431" i="1"/>
  <c r="I435" i="1"/>
  <c r="J435" i="1"/>
  <c r="I436" i="1"/>
  <c r="J436" i="1"/>
  <c r="I439" i="1"/>
  <c r="J439" i="1"/>
  <c r="I437" i="1"/>
  <c r="J437" i="1"/>
  <c r="I440" i="1"/>
  <c r="J440" i="1"/>
  <c r="I441" i="1"/>
  <c r="J441" i="1"/>
  <c r="I442" i="1"/>
  <c r="J442" i="1"/>
  <c r="I320" i="1"/>
  <c r="J320" i="1"/>
  <c r="I445" i="1"/>
  <c r="J445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8" i="1"/>
  <c r="J458" i="1"/>
  <c r="I457" i="1"/>
  <c r="J457" i="1"/>
  <c r="I459" i="1"/>
  <c r="J459" i="1"/>
  <c r="I461" i="1"/>
  <c r="J461" i="1"/>
  <c r="I460" i="1"/>
  <c r="J460" i="1"/>
  <c r="I462" i="1"/>
  <c r="J462" i="1"/>
  <c r="I465" i="1"/>
  <c r="J465" i="1"/>
  <c r="I466" i="1"/>
  <c r="J466" i="1"/>
  <c r="I468" i="1"/>
  <c r="J468" i="1"/>
  <c r="I31" i="1"/>
  <c r="J31" i="1"/>
  <c r="I70" i="1"/>
  <c r="J70" i="1"/>
  <c r="I723" i="1"/>
  <c r="J723" i="1"/>
  <c r="I474" i="1"/>
  <c r="J474" i="1"/>
  <c r="I476" i="1"/>
  <c r="J476" i="1"/>
  <c r="I479" i="1"/>
  <c r="J479" i="1"/>
  <c r="I480" i="1"/>
  <c r="J480" i="1"/>
  <c r="I484" i="1"/>
  <c r="J484" i="1"/>
  <c r="I5" i="1"/>
  <c r="J5" i="1"/>
  <c r="I485" i="1"/>
  <c r="J485" i="1"/>
  <c r="I497" i="1"/>
  <c r="J497" i="1"/>
  <c r="I498" i="1"/>
  <c r="J498" i="1"/>
  <c r="I523" i="1"/>
  <c r="J523" i="1"/>
  <c r="I526" i="1"/>
  <c r="J526" i="1"/>
  <c r="I528" i="1"/>
  <c r="J528" i="1"/>
  <c r="I529" i="1"/>
  <c r="J529" i="1"/>
  <c r="I531" i="1"/>
  <c r="J531" i="1"/>
  <c r="I597" i="1"/>
  <c r="J597" i="1"/>
  <c r="I514" i="1"/>
  <c r="J514" i="1"/>
  <c r="I532" i="1"/>
  <c r="J532" i="1"/>
  <c r="I533" i="1"/>
  <c r="J533" i="1"/>
  <c r="I534" i="1"/>
  <c r="J534" i="1"/>
  <c r="I536" i="1"/>
  <c r="J536" i="1"/>
  <c r="I530" i="1"/>
  <c r="J530" i="1"/>
  <c r="I538" i="1"/>
  <c r="J538" i="1"/>
  <c r="I540" i="1"/>
  <c r="J540" i="1"/>
  <c r="I541" i="1"/>
  <c r="J541" i="1"/>
  <c r="I542" i="1"/>
  <c r="J542" i="1"/>
  <c r="I499" i="1"/>
  <c r="J499" i="1"/>
  <c r="I543" i="1"/>
  <c r="J543" i="1"/>
  <c r="I544" i="1"/>
  <c r="J544" i="1"/>
  <c r="I545" i="1"/>
  <c r="J545" i="1"/>
  <c r="I487" i="1"/>
  <c r="J487" i="1"/>
  <c r="I500" i="1"/>
  <c r="J500" i="1"/>
  <c r="I546" i="1"/>
  <c r="J546" i="1"/>
  <c r="I525" i="1"/>
  <c r="J525" i="1"/>
  <c r="I496" i="1"/>
  <c r="J496" i="1"/>
  <c r="I501" i="1"/>
  <c r="J501" i="1"/>
  <c r="I488" i="1"/>
  <c r="J488" i="1"/>
  <c r="I489" i="1"/>
  <c r="J489" i="1"/>
  <c r="I490" i="1"/>
  <c r="J490" i="1"/>
  <c r="I547" i="1"/>
  <c r="J547" i="1"/>
  <c r="I548" i="1"/>
  <c r="J548" i="1"/>
  <c r="I549" i="1"/>
  <c r="J549" i="1"/>
  <c r="I550" i="1"/>
  <c r="J550" i="1"/>
  <c r="I551" i="1"/>
  <c r="J551" i="1"/>
  <c r="I491" i="1"/>
  <c r="J491" i="1"/>
  <c r="I598" i="1"/>
  <c r="J598" i="1"/>
  <c r="I552" i="1"/>
  <c r="J552" i="1"/>
  <c r="I502" i="1"/>
  <c r="J502" i="1"/>
  <c r="I553" i="1"/>
  <c r="J553" i="1"/>
  <c r="I554" i="1"/>
  <c r="J554" i="1"/>
  <c r="I503" i="1"/>
  <c r="J503" i="1"/>
  <c r="I555" i="1"/>
  <c r="J555" i="1"/>
  <c r="I556" i="1"/>
  <c r="J556" i="1"/>
  <c r="I524" i="1"/>
  <c r="J524" i="1"/>
  <c r="I557" i="1"/>
  <c r="J557" i="1"/>
  <c r="I558" i="1"/>
  <c r="J558" i="1"/>
  <c r="I504" i="1"/>
  <c r="J504" i="1"/>
  <c r="I559" i="1"/>
  <c r="J559" i="1"/>
  <c r="I561" i="1"/>
  <c r="J561" i="1"/>
  <c r="I562" i="1"/>
  <c r="J562" i="1"/>
  <c r="I494" i="1"/>
  <c r="J494" i="1"/>
  <c r="I493" i="1"/>
  <c r="J493" i="1"/>
  <c r="I564" i="1"/>
  <c r="J564" i="1"/>
  <c r="I565" i="1"/>
  <c r="J565" i="1"/>
  <c r="I567" i="1"/>
  <c r="J567" i="1"/>
  <c r="I566" i="1"/>
  <c r="J566" i="1"/>
  <c r="I568" i="1"/>
  <c r="J568" i="1"/>
  <c r="I570" i="1"/>
  <c r="J570" i="1"/>
  <c r="I495" i="1"/>
  <c r="J495" i="1"/>
  <c r="I572" i="1"/>
  <c r="J572" i="1"/>
  <c r="I520" i="1"/>
  <c r="J520" i="1"/>
  <c r="I506" i="1"/>
  <c r="J506" i="1"/>
  <c r="I1325" i="1"/>
  <c r="J1325" i="1"/>
  <c r="I573" i="1"/>
  <c r="J573" i="1"/>
  <c r="I574" i="1"/>
  <c r="J574" i="1"/>
  <c r="I507" i="1"/>
  <c r="J507" i="1"/>
  <c r="I575" i="1"/>
  <c r="J575" i="1"/>
  <c r="I576" i="1"/>
  <c r="J576" i="1"/>
  <c r="I577" i="1"/>
  <c r="J577" i="1"/>
  <c r="I581" i="1"/>
  <c r="J581" i="1"/>
  <c r="I583" i="1"/>
  <c r="J583" i="1"/>
  <c r="I521" i="1"/>
  <c r="J521" i="1"/>
  <c r="I584" i="1"/>
  <c r="J584" i="1"/>
  <c r="I595" i="1"/>
  <c r="J595" i="1"/>
  <c r="I596" i="1"/>
  <c r="J596" i="1"/>
  <c r="I517" i="1"/>
  <c r="J517" i="1"/>
  <c r="I585" i="1"/>
  <c r="J585" i="1"/>
  <c r="I587" i="1"/>
  <c r="J587" i="1"/>
  <c r="I588" i="1"/>
  <c r="J588" i="1"/>
  <c r="I508" i="1"/>
  <c r="J508" i="1"/>
  <c r="I522" i="1"/>
  <c r="J522" i="1"/>
  <c r="I509" i="1"/>
  <c r="J509" i="1"/>
  <c r="I589" i="1"/>
  <c r="J589" i="1"/>
  <c r="I599" i="1"/>
  <c r="J599" i="1"/>
  <c r="I510" i="1"/>
  <c r="J510" i="1"/>
  <c r="I590" i="1"/>
  <c r="J590" i="1"/>
  <c r="I511" i="1"/>
  <c r="J511" i="1"/>
  <c r="I593" i="1"/>
  <c r="J593" i="1"/>
  <c r="I594" i="1"/>
  <c r="J594" i="1"/>
  <c r="I512" i="1"/>
  <c r="J512" i="1"/>
  <c r="I513" i="1"/>
  <c r="J513" i="1"/>
  <c r="I600" i="1"/>
  <c r="J600" i="1"/>
  <c r="I601" i="1"/>
  <c r="J601" i="1"/>
  <c r="I602" i="1"/>
  <c r="J602" i="1"/>
  <c r="I481" i="1"/>
  <c r="J481" i="1"/>
  <c r="I603" i="1"/>
  <c r="J603" i="1"/>
  <c r="I482" i="1"/>
  <c r="J482" i="1"/>
  <c r="I604" i="1"/>
  <c r="J604" i="1"/>
  <c r="I483" i="1"/>
  <c r="J483" i="1"/>
  <c r="I605" i="1"/>
  <c r="J605" i="1"/>
  <c r="I606" i="1"/>
  <c r="J606" i="1"/>
  <c r="I612" i="1"/>
  <c r="J612" i="1"/>
  <c r="I613" i="1"/>
  <c r="J613" i="1"/>
  <c r="I614" i="1"/>
  <c r="J614" i="1"/>
  <c r="I616" i="1"/>
  <c r="J616" i="1"/>
  <c r="I618" i="1"/>
  <c r="J618" i="1"/>
  <c r="I617" i="1"/>
  <c r="J617" i="1"/>
  <c r="I619" i="1"/>
  <c r="J619" i="1"/>
  <c r="I620" i="1"/>
  <c r="J620" i="1"/>
  <c r="I621" i="1"/>
  <c r="J621" i="1"/>
  <c r="I622" i="1"/>
  <c r="J622" i="1"/>
  <c r="I623" i="1"/>
  <c r="J623" i="1"/>
  <c r="I625" i="1"/>
  <c r="J625" i="1"/>
  <c r="I626" i="1"/>
  <c r="J626" i="1"/>
  <c r="I1538" i="1"/>
  <c r="J1538" i="1"/>
  <c r="I631" i="1"/>
  <c r="J631" i="1"/>
  <c r="I633" i="1"/>
  <c r="J633" i="1"/>
  <c r="I632" i="1"/>
  <c r="J632" i="1"/>
  <c r="I634" i="1"/>
  <c r="J634" i="1"/>
  <c r="I635" i="1"/>
  <c r="J635" i="1"/>
  <c r="I636" i="1"/>
  <c r="J636" i="1"/>
  <c r="I639" i="1"/>
  <c r="J639" i="1"/>
  <c r="I1898" i="1"/>
  <c r="J1898" i="1"/>
  <c r="I643" i="1"/>
  <c r="J643" i="1"/>
  <c r="I644" i="1"/>
  <c r="J644" i="1"/>
  <c r="I645" i="1"/>
  <c r="J645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6" i="1"/>
  <c r="J656" i="1"/>
  <c r="I657" i="1"/>
  <c r="J657" i="1"/>
  <c r="I658" i="1"/>
  <c r="J658" i="1"/>
  <c r="I660" i="1"/>
  <c r="J660" i="1"/>
  <c r="I663" i="1"/>
  <c r="J663" i="1"/>
  <c r="I666" i="1"/>
  <c r="J666" i="1"/>
  <c r="I667" i="1"/>
  <c r="J667" i="1"/>
  <c r="I668" i="1"/>
  <c r="J668" i="1"/>
  <c r="I669" i="1"/>
  <c r="J669" i="1"/>
  <c r="I674" i="1"/>
  <c r="J674" i="1"/>
  <c r="I1381" i="1"/>
  <c r="J1381" i="1"/>
  <c r="I677" i="1"/>
  <c r="J677" i="1"/>
  <c r="I679" i="1"/>
  <c r="J679" i="1"/>
  <c r="I1110" i="1"/>
  <c r="J1110" i="1"/>
  <c r="I680" i="1"/>
  <c r="J680" i="1"/>
  <c r="I2113" i="1"/>
  <c r="J2113" i="1"/>
  <c r="I1001" i="1"/>
  <c r="J1001" i="1"/>
  <c r="I1459" i="1"/>
  <c r="J1459" i="1"/>
  <c r="I691" i="1"/>
  <c r="J691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700" i="1"/>
  <c r="J700" i="1"/>
  <c r="I701" i="1"/>
  <c r="J701" i="1"/>
  <c r="I702" i="1"/>
  <c r="J702" i="1"/>
  <c r="I704" i="1"/>
  <c r="J704" i="1"/>
  <c r="I705" i="1"/>
  <c r="J705" i="1"/>
  <c r="I706" i="1"/>
  <c r="J706" i="1"/>
  <c r="I707" i="1"/>
  <c r="J707" i="1"/>
  <c r="I709" i="1"/>
  <c r="J709" i="1"/>
  <c r="I710" i="1"/>
  <c r="J710" i="1"/>
  <c r="I712" i="1"/>
  <c r="J712" i="1"/>
  <c r="I1949" i="1"/>
  <c r="J1949" i="1"/>
  <c r="I714" i="1"/>
  <c r="J714" i="1"/>
  <c r="I716" i="1"/>
  <c r="J716" i="1"/>
  <c r="I718" i="1"/>
  <c r="J718" i="1"/>
  <c r="I719" i="1"/>
  <c r="J719" i="1"/>
  <c r="I720" i="1"/>
  <c r="J720" i="1"/>
  <c r="I721" i="1"/>
  <c r="J721" i="1"/>
  <c r="I722" i="1"/>
  <c r="J722" i="1"/>
  <c r="I1500" i="1"/>
  <c r="J1500" i="1"/>
  <c r="I724" i="1"/>
  <c r="J724" i="1"/>
  <c r="I725" i="1"/>
  <c r="J725" i="1"/>
  <c r="I726" i="1"/>
  <c r="J726" i="1"/>
  <c r="I728" i="1"/>
  <c r="J728" i="1"/>
  <c r="I731" i="1"/>
  <c r="J731" i="1"/>
  <c r="I732" i="1"/>
  <c r="J732" i="1"/>
  <c r="I2294" i="1"/>
  <c r="J2294" i="1"/>
  <c r="I733" i="1"/>
  <c r="J733" i="1"/>
  <c r="I734" i="1"/>
  <c r="J734" i="1"/>
  <c r="I738" i="1"/>
  <c r="J738" i="1"/>
  <c r="I735" i="1"/>
  <c r="J735" i="1"/>
  <c r="I736" i="1"/>
  <c r="J736" i="1"/>
  <c r="I737" i="1"/>
  <c r="J737" i="1"/>
  <c r="I579" i="1"/>
  <c r="J579" i="1"/>
  <c r="I742" i="1"/>
  <c r="J742" i="1"/>
  <c r="I744" i="1"/>
  <c r="J744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7" i="1"/>
  <c r="J757" i="1"/>
  <c r="I759" i="1"/>
  <c r="J759" i="1"/>
  <c r="I760" i="1"/>
  <c r="J760" i="1"/>
  <c r="I761" i="1"/>
  <c r="J761" i="1"/>
  <c r="I762" i="1"/>
  <c r="J762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925" i="1"/>
  <c r="J925" i="1"/>
  <c r="I775" i="1"/>
  <c r="J775" i="1"/>
  <c r="I2449" i="1"/>
  <c r="J2449" i="1"/>
  <c r="I777" i="1"/>
  <c r="J777" i="1"/>
  <c r="I778" i="1"/>
  <c r="J778" i="1"/>
  <c r="I779" i="1"/>
  <c r="J779" i="1"/>
  <c r="I780" i="1"/>
  <c r="J780" i="1"/>
  <c r="I782" i="1"/>
  <c r="J782" i="1"/>
  <c r="I783" i="1"/>
  <c r="J783" i="1"/>
  <c r="I786" i="1"/>
  <c r="J786" i="1"/>
  <c r="I784" i="1"/>
  <c r="J784" i="1"/>
  <c r="I785" i="1"/>
  <c r="J785" i="1"/>
  <c r="I787" i="1"/>
  <c r="J787" i="1"/>
  <c r="I764" i="1"/>
  <c r="J764" i="1"/>
  <c r="I790" i="1"/>
  <c r="J790" i="1"/>
  <c r="I792" i="1"/>
  <c r="J792" i="1"/>
  <c r="I815" i="1"/>
  <c r="J815" i="1"/>
  <c r="I926" i="1"/>
  <c r="J926" i="1"/>
  <c r="I796" i="1"/>
  <c r="J796" i="1"/>
  <c r="I766" i="1"/>
  <c r="J766" i="1"/>
  <c r="I927" i="1"/>
  <c r="J927" i="1"/>
  <c r="I928" i="1"/>
  <c r="J928" i="1"/>
  <c r="I808" i="1"/>
  <c r="J808" i="1"/>
  <c r="I1203" i="1"/>
  <c r="J1203" i="1"/>
  <c r="I809" i="1"/>
  <c r="J809" i="1"/>
  <c r="I811" i="1"/>
  <c r="J811" i="1"/>
  <c r="I813" i="1"/>
  <c r="J813" i="1"/>
  <c r="I814" i="1"/>
  <c r="J814" i="1"/>
  <c r="I816" i="1"/>
  <c r="J816" i="1"/>
  <c r="I817" i="1"/>
  <c r="J817" i="1"/>
  <c r="I818" i="1"/>
  <c r="J818" i="1"/>
  <c r="I819" i="1"/>
  <c r="J819" i="1"/>
  <c r="I797" i="1"/>
  <c r="J797" i="1"/>
  <c r="I807" i="1"/>
  <c r="J807" i="1"/>
  <c r="I820" i="1"/>
  <c r="J820" i="1"/>
  <c r="I822" i="1"/>
  <c r="J822" i="1"/>
  <c r="I823" i="1"/>
  <c r="J823" i="1"/>
  <c r="I2133" i="1"/>
  <c r="J2133" i="1"/>
  <c r="I826" i="1"/>
  <c r="J826" i="1"/>
  <c r="I828" i="1"/>
  <c r="J828" i="1"/>
  <c r="I830" i="1"/>
  <c r="J830" i="1"/>
  <c r="I831" i="1"/>
  <c r="J831" i="1"/>
  <c r="I832" i="1"/>
  <c r="J832" i="1"/>
  <c r="I833" i="1"/>
  <c r="J833" i="1"/>
  <c r="I835" i="1"/>
  <c r="J835" i="1"/>
  <c r="I834" i="1"/>
  <c r="J834" i="1"/>
  <c r="I239" i="1"/>
  <c r="J239" i="1"/>
  <c r="I836" i="1"/>
  <c r="J836" i="1"/>
  <c r="I839" i="1"/>
  <c r="J839" i="1"/>
  <c r="I840" i="1"/>
  <c r="J840" i="1"/>
  <c r="I843" i="1"/>
  <c r="J843" i="1"/>
  <c r="I844" i="1"/>
  <c r="J844" i="1"/>
  <c r="I845" i="1"/>
  <c r="J845" i="1"/>
  <c r="I847" i="1"/>
  <c r="J847" i="1"/>
  <c r="I848" i="1"/>
  <c r="J848" i="1"/>
  <c r="I805" i="1"/>
  <c r="J805" i="1"/>
  <c r="I802" i="1"/>
  <c r="J802" i="1"/>
  <c r="I849" i="1"/>
  <c r="J849" i="1"/>
  <c r="I798" i="1"/>
  <c r="J798" i="1"/>
  <c r="I852" i="1"/>
  <c r="J852" i="1"/>
  <c r="I853" i="1"/>
  <c r="J853" i="1"/>
  <c r="I855" i="1"/>
  <c r="J855" i="1"/>
  <c r="I846" i="1"/>
  <c r="J846" i="1"/>
  <c r="I858" i="1"/>
  <c r="J858" i="1"/>
  <c r="I767" i="1"/>
  <c r="J767" i="1"/>
  <c r="I859" i="1"/>
  <c r="J859" i="1"/>
  <c r="I860" i="1"/>
  <c r="J860" i="1"/>
  <c r="I861" i="1"/>
  <c r="J861" i="1"/>
  <c r="I803" i="1"/>
  <c r="J803" i="1"/>
  <c r="I862" i="1"/>
  <c r="J862" i="1"/>
  <c r="I799" i="1"/>
  <c r="J799" i="1"/>
  <c r="I806" i="1"/>
  <c r="J806" i="1"/>
  <c r="I800" i="1"/>
  <c r="J800" i="1"/>
  <c r="I864" i="1"/>
  <c r="J864" i="1"/>
  <c r="I801" i="1"/>
  <c r="J801" i="1"/>
  <c r="I865" i="1"/>
  <c r="J865" i="1"/>
  <c r="I866" i="1"/>
  <c r="J866" i="1"/>
  <c r="I868" i="1"/>
  <c r="J868" i="1"/>
  <c r="I867" i="1"/>
  <c r="J867" i="1"/>
  <c r="I875" i="1"/>
  <c r="J875" i="1"/>
  <c r="I871" i="1"/>
  <c r="J871" i="1"/>
  <c r="I876" i="1"/>
  <c r="J876" i="1"/>
  <c r="I870" i="1"/>
  <c r="J870" i="1"/>
  <c r="I888" i="1"/>
  <c r="J888" i="1"/>
  <c r="I893" i="1"/>
  <c r="J893" i="1"/>
  <c r="I894" i="1"/>
  <c r="J894" i="1"/>
  <c r="I856" i="1"/>
  <c r="J856" i="1"/>
  <c r="I895" i="1"/>
  <c r="J895" i="1"/>
  <c r="I896" i="1"/>
  <c r="J896" i="1"/>
  <c r="I898" i="1"/>
  <c r="J898" i="1"/>
  <c r="I878" i="1"/>
  <c r="J878" i="1"/>
  <c r="I873" i="1"/>
  <c r="J873" i="1"/>
  <c r="I899" i="1"/>
  <c r="J899" i="1"/>
  <c r="I900" i="1"/>
  <c r="J900" i="1"/>
  <c r="I901" i="1"/>
  <c r="J901" i="1"/>
  <c r="I902" i="1"/>
  <c r="J902" i="1"/>
  <c r="I903" i="1"/>
  <c r="J903" i="1"/>
  <c r="I890" i="1"/>
  <c r="J890" i="1"/>
  <c r="I904" i="1"/>
  <c r="J904" i="1"/>
  <c r="I880" i="1"/>
  <c r="J880" i="1"/>
  <c r="I905" i="1"/>
  <c r="J905" i="1"/>
  <c r="I906" i="1"/>
  <c r="J906" i="1"/>
  <c r="I891" i="1"/>
  <c r="J891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4" i="1"/>
  <c r="J914" i="1"/>
  <c r="I765" i="1"/>
  <c r="J765" i="1"/>
  <c r="I916" i="1"/>
  <c r="J916" i="1"/>
  <c r="I918" i="1"/>
  <c r="J918" i="1"/>
  <c r="I919" i="1"/>
  <c r="J919" i="1"/>
  <c r="I921" i="1"/>
  <c r="J921" i="1"/>
  <c r="I923" i="1"/>
  <c r="J923" i="1"/>
  <c r="I924" i="1"/>
  <c r="J924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43" i="1"/>
  <c r="J943" i="1"/>
  <c r="I944" i="1"/>
  <c r="J944" i="1"/>
  <c r="I946" i="1"/>
  <c r="J946" i="1"/>
  <c r="I947" i="1"/>
  <c r="J947" i="1"/>
  <c r="I948" i="1"/>
  <c r="J948" i="1"/>
  <c r="I950" i="1"/>
  <c r="J950" i="1"/>
  <c r="I951" i="1"/>
  <c r="J951" i="1"/>
  <c r="I952" i="1"/>
  <c r="J952" i="1"/>
  <c r="I957" i="1"/>
  <c r="J957" i="1"/>
  <c r="I958" i="1"/>
  <c r="J958" i="1"/>
  <c r="I959" i="1"/>
  <c r="J959" i="1"/>
  <c r="I961" i="1"/>
  <c r="J961" i="1"/>
  <c r="I962" i="1"/>
  <c r="J962" i="1"/>
  <c r="I963" i="1"/>
  <c r="J963" i="1"/>
  <c r="I965" i="1"/>
  <c r="J965" i="1"/>
  <c r="I967" i="1"/>
  <c r="J967" i="1"/>
  <c r="I968" i="1"/>
  <c r="J968" i="1"/>
  <c r="I1130" i="1"/>
  <c r="J1130" i="1"/>
  <c r="I969" i="1"/>
  <c r="J969" i="1"/>
  <c r="I970" i="1"/>
  <c r="J970" i="1"/>
  <c r="I675" i="1"/>
  <c r="J675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8" i="1"/>
  <c r="J978" i="1"/>
  <c r="I988" i="1"/>
  <c r="J988" i="1"/>
  <c r="I980" i="1"/>
  <c r="J980" i="1"/>
  <c r="I990" i="1"/>
  <c r="J990" i="1"/>
  <c r="I2532" i="1"/>
  <c r="J2532" i="1"/>
  <c r="I981" i="1"/>
  <c r="J981" i="1"/>
  <c r="I993" i="1"/>
  <c r="J993" i="1"/>
  <c r="I995" i="1"/>
  <c r="J995" i="1"/>
  <c r="I996" i="1"/>
  <c r="J996" i="1"/>
  <c r="I983" i="1"/>
  <c r="J983" i="1"/>
  <c r="I984" i="1"/>
  <c r="J984" i="1"/>
  <c r="I987" i="1"/>
  <c r="J987" i="1"/>
  <c r="I985" i="1"/>
  <c r="J985" i="1"/>
  <c r="I986" i="1"/>
  <c r="J986" i="1"/>
  <c r="I998" i="1"/>
  <c r="J998" i="1"/>
  <c r="I999" i="1"/>
  <c r="J999" i="1"/>
  <c r="I1000" i="1"/>
  <c r="J1000" i="1"/>
  <c r="I2321" i="1"/>
  <c r="J2321" i="1"/>
  <c r="I2422" i="1"/>
  <c r="J2422" i="1"/>
  <c r="I1002" i="1"/>
  <c r="J1002" i="1"/>
  <c r="I1003" i="1"/>
  <c r="J1003" i="1"/>
  <c r="I1006" i="1"/>
  <c r="J1006" i="1"/>
  <c r="I1009" i="1"/>
  <c r="J1009" i="1"/>
  <c r="I1010" i="1"/>
  <c r="J1010" i="1"/>
  <c r="I1011" i="1"/>
  <c r="J1011" i="1"/>
  <c r="I1012" i="1"/>
  <c r="J1012" i="1"/>
  <c r="I1016" i="1"/>
  <c r="J1016" i="1"/>
  <c r="I1017" i="1"/>
  <c r="J1017" i="1"/>
  <c r="I1019" i="1"/>
  <c r="J1019" i="1"/>
  <c r="I1020" i="1"/>
  <c r="J1020" i="1"/>
  <c r="I1021" i="1"/>
  <c r="J1021" i="1"/>
  <c r="I1022" i="1"/>
  <c r="J1022" i="1"/>
  <c r="I1023" i="1"/>
  <c r="J1023" i="1"/>
  <c r="I1026" i="1"/>
  <c r="J1026" i="1"/>
  <c r="I1029" i="1"/>
  <c r="J1029" i="1"/>
  <c r="I1030" i="1"/>
  <c r="J1030" i="1"/>
  <c r="I1031" i="1"/>
  <c r="J1031" i="1"/>
  <c r="I1033" i="1"/>
  <c r="J1033" i="1"/>
  <c r="I1034" i="1"/>
  <c r="J1034" i="1"/>
  <c r="I1035" i="1"/>
  <c r="J1035" i="1"/>
  <c r="I1037" i="1"/>
  <c r="J1037" i="1"/>
  <c r="I1248" i="1"/>
  <c r="J1248" i="1"/>
  <c r="I1039" i="1"/>
  <c r="J1039" i="1"/>
  <c r="I1041" i="1"/>
  <c r="J1041" i="1"/>
  <c r="I1043" i="1"/>
  <c r="J1043" i="1"/>
  <c r="I1044" i="1"/>
  <c r="J1044" i="1"/>
  <c r="I1046" i="1"/>
  <c r="J1046" i="1"/>
  <c r="I1047" i="1"/>
  <c r="J1047" i="1"/>
  <c r="I1049" i="1"/>
  <c r="J1049" i="1"/>
  <c r="I1050" i="1"/>
  <c r="J1050" i="1"/>
  <c r="I1051" i="1"/>
  <c r="J1051" i="1"/>
  <c r="I1055" i="1"/>
  <c r="J1055" i="1"/>
  <c r="I1054" i="1"/>
  <c r="J1054" i="1"/>
  <c r="I1056" i="1"/>
  <c r="J1056" i="1"/>
  <c r="I1057" i="1"/>
  <c r="J1057" i="1"/>
  <c r="I1052" i="1"/>
  <c r="J1052" i="1"/>
  <c r="I1058" i="1"/>
  <c r="J1058" i="1"/>
  <c r="I1418" i="1"/>
  <c r="J1418" i="1"/>
  <c r="I1060" i="1"/>
  <c r="J1060" i="1"/>
  <c r="I1061" i="1"/>
  <c r="J1061" i="1"/>
  <c r="I1062" i="1"/>
  <c r="J1062" i="1"/>
  <c r="I1063" i="1"/>
  <c r="J1063" i="1"/>
  <c r="I1064" i="1"/>
  <c r="J1064" i="1"/>
  <c r="I2139" i="1"/>
  <c r="J2139" i="1"/>
  <c r="I1066" i="1"/>
  <c r="J1066" i="1"/>
  <c r="I1067" i="1"/>
  <c r="J1067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81" i="1"/>
  <c r="J1081" i="1"/>
  <c r="I1082" i="1"/>
  <c r="J1082" i="1"/>
  <c r="I1083" i="1"/>
  <c r="J1083" i="1"/>
  <c r="I1084" i="1"/>
  <c r="J1084" i="1"/>
  <c r="I1088" i="1"/>
  <c r="J1088" i="1"/>
  <c r="I1089" i="1"/>
  <c r="J1089" i="1"/>
  <c r="I1093" i="1"/>
  <c r="J1093" i="1"/>
  <c r="I1053" i="1"/>
  <c r="J1053" i="1"/>
  <c r="I1095" i="1"/>
  <c r="J1095" i="1"/>
  <c r="I1100" i="1"/>
  <c r="J1100" i="1"/>
  <c r="I1101" i="1"/>
  <c r="J1101" i="1"/>
  <c r="I1102" i="1"/>
  <c r="J1102" i="1"/>
  <c r="I1103" i="1"/>
  <c r="J1103" i="1"/>
  <c r="I1105" i="1"/>
  <c r="J1105" i="1"/>
  <c r="I1108" i="1"/>
  <c r="J1108" i="1"/>
  <c r="I1109" i="1"/>
  <c r="J1109" i="1"/>
  <c r="I1112" i="1"/>
  <c r="J1112" i="1"/>
  <c r="I1114" i="1"/>
  <c r="J1114" i="1"/>
  <c r="I1115" i="1"/>
  <c r="J1115" i="1"/>
  <c r="I1116" i="1"/>
  <c r="J1116" i="1"/>
  <c r="I1117" i="1"/>
  <c r="J1117" i="1"/>
  <c r="I1121" i="1"/>
  <c r="J1121" i="1"/>
  <c r="I1122" i="1"/>
  <c r="J1122" i="1"/>
  <c r="I1123" i="1"/>
  <c r="J1123" i="1"/>
  <c r="I1126" i="1"/>
  <c r="J1126" i="1"/>
  <c r="I1129" i="1"/>
  <c r="J1129" i="1"/>
  <c r="I1131" i="1"/>
  <c r="J1131" i="1"/>
  <c r="I1132" i="1"/>
  <c r="J1132" i="1"/>
  <c r="I1134" i="1"/>
  <c r="J1134" i="1"/>
  <c r="I1135" i="1"/>
  <c r="J1135" i="1"/>
  <c r="I1136" i="1"/>
  <c r="J1136" i="1"/>
  <c r="I1137" i="1"/>
  <c r="J1137" i="1"/>
  <c r="I1139" i="1"/>
  <c r="J1139" i="1"/>
  <c r="I1138" i="1"/>
  <c r="J1138" i="1"/>
  <c r="I1140" i="1"/>
  <c r="J1140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81" i="1"/>
  <c r="J81" i="1"/>
  <c r="I1148" i="1"/>
  <c r="J1148" i="1"/>
  <c r="I1149" i="1"/>
  <c r="J1149" i="1"/>
  <c r="I1150" i="1"/>
  <c r="J1150" i="1"/>
  <c r="I1153" i="1"/>
  <c r="J1153" i="1"/>
  <c r="I1155" i="1"/>
  <c r="J1155" i="1"/>
  <c r="I1151" i="1"/>
  <c r="J1151" i="1"/>
  <c r="I1157" i="1"/>
  <c r="J1157" i="1"/>
  <c r="I1158" i="1"/>
  <c r="J1158" i="1"/>
  <c r="I1438" i="1"/>
  <c r="J1438" i="1"/>
  <c r="I1161" i="1"/>
  <c r="J1161" i="1"/>
  <c r="I1162" i="1"/>
  <c r="J1162" i="1"/>
  <c r="I1166" i="1"/>
  <c r="J1166" i="1"/>
  <c r="I1167" i="1"/>
  <c r="J1167" i="1"/>
  <c r="I1163" i="1"/>
  <c r="J1163" i="1"/>
  <c r="I1170" i="1"/>
  <c r="J1170" i="1"/>
  <c r="I1171" i="1"/>
  <c r="J1171" i="1"/>
  <c r="I1172" i="1"/>
  <c r="J1172" i="1"/>
  <c r="I1173" i="1"/>
  <c r="J1173" i="1"/>
  <c r="I1174" i="1"/>
  <c r="J1174" i="1"/>
  <c r="I1176" i="1"/>
  <c r="J1176" i="1"/>
  <c r="I25" i="1"/>
  <c r="J25" i="1"/>
  <c r="I1178" i="1"/>
  <c r="J1178" i="1"/>
  <c r="I1165" i="1"/>
  <c r="J1165" i="1"/>
  <c r="I1179" i="1"/>
  <c r="J1179" i="1"/>
  <c r="I1180" i="1"/>
  <c r="J1180" i="1"/>
  <c r="I1181" i="1"/>
  <c r="J1181" i="1"/>
  <c r="I1185" i="1"/>
  <c r="J1185" i="1"/>
  <c r="I1186" i="1"/>
  <c r="J1186" i="1"/>
  <c r="I1189" i="1"/>
  <c r="J1189" i="1"/>
  <c r="I1190" i="1"/>
  <c r="J1190" i="1"/>
  <c r="I1191" i="1"/>
  <c r="J1191" i="1"/>
  <c r="I74" i="1"/>
  <c r="J74" i="1"/>
  <c r="I1188" i="1"/>
  <c r="J1188" i="1"/>
  <c r="I1196" i="1"/>
  <c r="J1196" i="1"/>
  <c r="I1197" i="1"/>
  <c r="J1197" i="1"/>
  <c r="I1201" i="1"/>
  <c r="J1201" i="1"/>
  <c r="I1198" i="1"/>
  <c r="J1198" i="1"/>
  <c r="I1200" i="1"/>
  <c r="J1200" i="1"/>
  <c r="I1205" i="1"/>
  <c r="J1205" i="1"/>
  <c r="I1207" i="1"/>
  <c r="J1207" i="1"/>
  <c r="I1208" i="1"/>
  <c r="J1208" i="1"/>
  <c r="I1209" i="1"/>
  <c r="J1209" i="1"/>
  <c r="I1210" i="1"/>
  <c r="J1210" i="1"/>
  <c r="I1214" i="1"/>
  <c r="J1214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9" i="1"/>
  <c r="J1229" i="1"/>
  <c r="I1230" i="1"/>
  <c r="J1230" i="1"/>
  <c r="I1231" i="1"/>
  <c r="J1231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3" i="1"/>
  <c r="J1243" i="1"/>
  <c r="I1244" i="1"/>
  <c r="J1244" i="1"/>
  <c r="I1245" i="1"/>
  <c r="J1245" i="1"/>
  <c r="I1246" i="1"/>
  <c r="J1246" i="1"/>
  <c r="I1247" i="1"/>
  <c r="J1247" i="1"/>
  <c r="I1251" i="1"/>
  <c r="J1251" i="1"/>
  <c r="I1253" i="1"/>
  <c r="J1253" i="1"/>
  <c r="I1255" i="1"/>
  <c r="J1255" i="1"/>
  <c r="I1256" i="1"/>
  <c r="J1256" i="1"/>
  <c r="I1257" i="1"/>
  <c r="J1257" i="1"/>
  <c r="I1259" i="1"/>
  <c r="J1259" i="1"/>
  <c r="I1261" i="1"/>
  <c r="J1261" i="1"/>
  <c r="I1264" i="1"/>
  <c r="J1264" i="1"/>
  <c r="I1265" i="1"/>
  <c r="J1265" i="1"/>
  <c r="I1266" i="1"/>
  <c r="J1266" i="1"/>
  <c r="I1262" i="1"/>
  <c r="J1262" i="1"/>
  <c r="I1269" i="1"/>
  <c r="J1269" i="1"/>
  <c r="I1270" i="1"/>
  <c r="J1270" i="1"/>
  <c r="I1268" i="1"/>
  <c r="J1268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4" i="1"/>
  <c r="J1284" i="1"/>
  <c r="I1290" i="1"/>
  <c r="J1290" i="1"/>
  <c r="I1292" i="1"/>
  <c r="J1292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3" i="1"/>
  <c r="J1303" i="1"/>
  <c r="I1689" i="1"/>
  <c r="J1689" i="1"/>
  <c r="I1304" i="1"/>
  <c r="J1304" i="1"/>
  <c r="I1310" i="1"/>
  <c r="J1310" i="1"/>
  <c r="I1311" i="1"/>
  <c r="J1311" i="1"/>
  <c r="I1312" i="1"/>
  <c r="J1312" i="1"/>
  <c r="I1314" i="1"/>
  <c r="J1314" i="1"/>
  <c r="I1315" i="1"/>
  <c r="J1315" i="1"/>
  <c r="I1316" i="1"/>
  <c r="J1316" i="1"/>
  <c r="I1317" i="1"/>
  <c r="J1317" i="1"/>
  <c r="I1318" i="1"/>
  <c r="J1318" i="1"/>
  <c r="I1327" i="1"/>
  <c r="J1327" i="1"/>
  <c r="I1329" i="1"/>
  <c r="J1329" i="1"/>
  <c r="I1330" i="1"/>
  <c r="J1330" i="1"/>
  <c r="I1831" i="1"/>
  <c r="J1831" i="1"/>
  <c r="I1332" i="1"/>
  <c r="J1332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6" i="1"/>
  <c r="J1346" i="1"/>
  <c r="I1287" i="1"/>
  <c r="J1287" i="1"/>
  <c r="I1351" i="1"/>
  <c r="J1351" i="1"/>
  <c r="I1353" i="1"/>
  <c r="J1353" i="1"/>
  <c r="I1355" i="1"/>
  <c r="J1355" i="1"/>
  <c r="I1356" i="1"/>
  <c r="J1356" i="1"/>
  <c r="I1836" i="1"/>
  <c r="J1836" i="1"/>
  <c r="I1357" i="1"/>
  <c r="J1357" i="1"/>
  <c r="I1358" i="1"/>
  <c r="J1358" i="1"/>
  <c r="I1368" i="1"/>
  <c r="J1368" i="1"/>
  <c r="I1359" i="1"/>
  <c r="J1359" i="1"/>
  <c r="I1360" i="1"/>
  <c r="J1360" i="1"/>
  <c r="I1363" i="1"/>
  <c r="J1363" i="1"/>
  <c r="I1364" i="1"/>
  <c r="J1364" i="1"/>
  <c r="I1365" i="1"/>
  <c r="J1365" i="1"/>
  <c r="I1366" i="1"/>
  <c r="J1366" i="1"/>
  <c r="I1367" i="1"/>
  <c r="J1367" i="1"/>
  <c r="I1068" i="1"/>
  <c r="J1068" i="1"/>
  <c r="I1369" i="1"/>
  <c r="J1369" i="1"/>
  <c r="I1370" i="1"/>
  <c r="J1370" i="1"/>
  <c r="I1373" i="1"/>
  <c r="J1373" i="1"/>
  <c r="I1374" i="1"/>
  <c r="J1374" i="1"/>
  <c r="I1376" i="1"/>
  <c r="J1376" i="1"/>
  <c r="I1377" i="1"/>
  <c r="J1377" i="1"/>
  <c r="I1379" i="1"/>
  <c r="J1379" i="1"/>
  <c r="I863" i="1"/>
  <c r="J863" i="1"/>
  <c r="I1371" i="1"/>
  <c r="J1371" i="1"/>
  <c r="I1372" i="1"/>
  <c r="J1372" i="1"/>
  <c r="I1380" i="1"/>
  <c r="J1380" i="1"/>
  <c r="I1383" i="1"/>
  <c r="J1383" i="1"/>
  <c r="I1382" i="1"/>
  <c r="J1382" i="1"/>
  <c r="I1386" i="1"/>
  <c r="J1386" i="1"/>
  <c r="I1387" i="1"/>
  <c r="J1387" i="1"/>
  <c r="I1385" i="1"/>
  <c r="J1385" i="1"/>
  <c r="I1388" i="1"/>
  <c r="J1388" i="1"/>
  <c r="I1390" i="1"/>
  <c r="J1390" i="1"/>
  <c r="I1391" i="1"/>
  <c r="J1391" i="1"/>
  <c r="I1392" i="1"/>
  <c r="J1392" i="1"/>
  <c r="I1393" i="1"/>
  <c r="J1393" i="1"/>
  <c r="I1398" i="1"/>
  <c r="J1398" i="1"/>
  <c r="I196" i="1"/>
  <c r="J196" i="1"/>
  <c r="I1399" i="1"/>
  <c r="J1399" i="1"/>
  <c r="I1402" i="1"/>
  <c r="J1402" i="1"/>
  <c r="I1400" i="1"/>
  <c r="J1400" i="1"/>
  <c r="I1404" i="1"/>
  <c r="J1404" i="1"/>
  <c r="I1403" i="1"/>
  <c r="J1403" i="1"/>
  <c r="I1405" i="1"/>
  <c r="J1405" i="1"/>
  <c r="I1406" i="1"/>
  <c r="J1406" i="1"/>
  <c r="I1407" i="1"/>
  <c r="J1407" i="1"/>
  <c r="I1408" i="1"/>
  <c r="J1408" i="1"/>
  <c r="I1410" i="1"/>
  <c r="J1410" i="1"/>
  <c r="I1412" i="1"/>
  <c r="J1412" i="1"/>
  <c r="I1413" i="1"/>
  <c r="J1413" i="1"/>
  <c r="I1394" i="1"/>
  <c r="J1394" i="1"/>
  <c r="I1414" i="1"/>
  <c r="J1414" i="1"/>
  <c r="I1415" i="1"/>
  <c r="J1415" i="1"/>
  <c r="I1417" i="1"/>
  <c r="J1417" i="1"/>
  <c r="I1420" i="1"/>
  <c r="J1420" i="1"/>
  <c r="I1421" i="1"/>
  <c r="J1421" i="1"/>
  <c r="I1423" i="1"/>
  <c r="J1423" i="1"/>
  <c r="I1422" i="1"/>
  <c r="J1422" i="1"/>
  <c r="I1426" i="1"/>
  <c r="J1426" i="1"/>
  <c r="I1427" i="1"/>
  <c r="J1427" i="1"/>
  <c r="I1430" i="1"/>
  <c r="J1430" i="1"/>
  <c r="I1431" i="1"/>
  <c r="J1431" i="1"/>
  <c r="I1434" i="1"/>
  <c r="J1434" i="1"/>
  <c r="I1437" i="1"/>
  <c r="J1437" i="1"/>
  <c r="I1435" i="1"/>
  <c r="J1435" i="1"/>
  <c r="I1436" i="1"/>
  <c r="J1436" i="1"/>
  <c r="I1439" i="1"/>
  <c r="J1439" i="1"/>
  <c r="I1440" i="1"/>
  <c r="J1440" i="1"/>
  <c r="I1441" i="1"/>
  <c r="J1441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50" i="1"/>
  <c r="J1450" i="1"/>
  <c r="I1452" i="1"/>
  <c r="J1452" i="1"/>
  <c r="I1453" i="1"/>
  <c r="J1453" i="1"/>
  <c r="I1454" i="1"/>
  <c r="J1454" i="1"/>
  <c r="I1456" i="1"/>
  <c r="J1456" i="1"/>
  <c r="I1455" i="1"/>
  <c r="J1455" i="1"/>
  <c r="I1457" i="1"/>
  <c r="J1457" i="1"/>
  <c r="I1458" i="1"/>
  <c r="J1458" i="1"/>
  <c r="I1461" i="1"/>
  <c r="J1461" i="1"/>
  <c r="I1464" i="1"/>
  <c r="J1464" i="1"/>
  <c r="I1465" i="1"/>
  <c r="J1465" i="1"/>
  <c r="I1466" i="1"/>
  <c r="J1466" i="1"/>
  <c r="I1467" i="1"/>
  <c r="J1467" i="1"/>
  <c r="I1469" i="1"/>
  <c r="J1469" i="1"/>
  <c r="I1470" i="1"/>
  <c r="J1470" i="1"/>
  <c r="I1472" i="1"/>
  <c r="J1472" i="1"/>
  <c r="I2518" i="1"/>
  <c r="J2518" i="1"/>
  <c r="I1473" i="1"/>
  <c r="J1473" i="1"/>
  <c r="I1474" i="1"/>
  <c r="J1474" i="1"/>
  <c r="I1471" i="1"/>
  <c r="J1471" i="1"/>
  <c r="I1475" i="1"/>
  <c r="J1475" i="1"/>
  <c r="I1476" i="1"/>
  <c r="J1476" i="1"/>
  <c r="I1477" i="1"/>
  <c r="J1477" i="1"/>
  <c r="I1479" i="1"/>
  <c r="J1479" i="1"/>
  <c r="I1481" i="1"/>
  <c r="J1481" i="1"/>
  <c r="I2062" i="1"/>
  <c r="J2062" i="1"/>
  <c r="I1484" i="1"/>
  <c r="J1484" i="1"/>
  <c r="I1483" i="1"/>
  <c r="J1483" i="1"/>
  <c r="I1487" i="1"/>
  <c r="J1487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502" i="1"/>
  <c r="J1502" i="1"/>
  <c r="I1504" i="1"/>
  <c r="J1504" i="1"/>
  <c r="I1505" i="1"/>
  <c r="J1505" i="1"/>
  <c r="I1507" i="1"/>
  <c r="J1507" i="1"/>
  <c r="I1512" i="1"/>
  <c r="J1512" i="1"/>
  <c r="I1516" i="1"/>
  <c r="J1516" i="1"/>
  <c r="I1518" i="1"/>
  <c r="J1518" i="1"/>
  <c r="I1517" i="1"/>
  <c r="J1517" i="1"/>
  <c r="I1515" i="1"/>
  <c r="J1515" i="1"/>
  <c r="I1519" i="1"/>
  <c r="J1519" i="1"/>
  <c r="I1521" i="1"/>
  <c r="J1521" i="1"/>
  <c r="I1522" i="1"/>
  <c r="J1522" i="1"/>
  <c r="I1523" i="1"/>
  <c r="J1523" i="1"/>
  <c r="I1524" i="1"/>
  <c r="J1524" i="1"/>
  <c r="I1527" i="1"/>
  <c r="J1527" i="1"/>
  <c r="I1528" i="1"/>
  <c r="J1528" i="1"/>
  <c r="I2040" i="1"/>
  <c r="J2040" i="1"/>
  <c r="I1529" i="1"/>
  <c r="J1529" i="1"/>
  <c r="I1530" i="1"/>
  <c r="J1530" i="1"/>
  <c r="I1531" i="1"/>
  <c r="J1531" i="1"/>
  <c r="I1532" i="1"/>
  <c r="J1532" i="1"/>
  <c r="I1533" i="1"/>
  <c r="J1533" i="1"/>
  <c r="I1536" i="1"/>
  <c r="J1536" i="1"/>
  <c r="I1537" i="1"/>
  <c r="J1537" i="1"/>
  <c r="I1535" i="1"/>
  <c r="J1535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9" i="1"/>
  <c r="J1549" i="1"/>
  <c r="I1550" i="1"/>
  <c r="J1550" i="1"/>
  <c r="I1552" i="1"/>
  <c r="J1552" i="1"/>
  <c r="I1553" i="1"/>
  <c r="J1553" i="1"/>
  <c r="I1554" i="1"/>
  <c r="J1554" i="1"/>
  <c r="I1556" i="1"/>
  <c r="J1556" i="1"/>
  <c r="I1557" i="1"/>
  <c r="J1557" i="1"/>
  <c r="I1558" i="1"/>
  <c r="J1558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70" i="1"/>
  <c r="J1570" i="1"/>
  <c r="I1572" i="1"/>
  <c r="J1572" i="1"/>
  <c r="I1573" i="1"/>
  <c r="J1573" i="1"/>
  <c r="I1569" i="1"/>
  <c r="J1569" i="1"/>
  <c r="I1575" i="1"/>
  <c r="J1575" i="1"/>
  <c r="I1576" i="1"/>
  <c r="J1576" i="1"/>
  <c r="I1578" i="1"/>
  <c r="J1578" i="1"/>
  <c r="I1581" i="1"/>
  <c r="J1581" i="1"/>
  <c r="I1582" i="1"/>
  <c r="J1582" i="1"/>
  <c r="I1583" i="1"/>
  <c r="J1583" i="1"/>
  <c r="I1577" i="1"/>
  <c r="J1577" i="1"/>
  <c r="I1585" i="1"/>
  <c r="J1585" i="1"/>
  <c r="I1586" i="1"/>
  <c r="J1586" i="1"/>
  <c r="I1587" i="1"/>
  <c r="J1587" i="1"/>
  <c r="I1588" i="1"/>
  <c r="J1588" i="1"/>
  <c r="I1591" i="1"/>
  <c r="J1591" i="1"/>
  <c r="I1593" i="1"/>
  <c r="J1593" i="1"/>
  <c r="I1594" i="1"/>
  <c r="J1594" i="1"/>
  <c r="I1595" i="1"/>
  <c r="J1595" i="1"/>
  <c r="I1596" i="1"/>
  <c r="J1596" i="1"/>
  <c r="I1599" i="1"/>
  <c r="J1599" i="1"/>
  <c r="I1598" i="1"/>
  <c r="J1598" i="1"/>
  <c r="I1602" i="1"/>
  <c r="J1602" i="1"/>
  <c r="I1603" i="1"/>
  <c r="J1603" i="1"/>
  <c r="I1604" i="1"/>
  <c r="J1604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3" i="1"/>
  <c r="J1613" i="1"/>
  <c r="I1614" i="1"/>
  <c r="J1614" i="1"/>
  <c r="I1616" i="1"/>
  <c r="J1616" i="1"/>
  <c r="I1617" i="1"/>
  <c r="J1617" i="1"/>
  <c r="I1618" i="1"/>
  <c r="J1618" i="1"/>
  <c r="I1619" i="1"/>
  <c r="J1619" i="1"/>
  <c r="I1620" i="1"/>
  <c r="J1620" i="1"/>
  <c r="I1183" i="1"/>
  <c r="J1183" i="1"/>
  <c r="I2511" i="1"/>
  <c r="J2511" i="1"/>
  <c r="I1621" i="1"/>
  <c r="J1621" i="1"/>
  <c r="I1623" i="1"/>
  <c r="J1623" i="1"/>
  <c r="I571" i="1"/>
  <c r="J571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2" i="1"/>
  <c r="J1632" i="1"/>
  <c r="I1630" i="1"/>
  <c r="J1630" i="1"/>
  <c r="I1633" i="1"/>
  <c r="J1633" i="1"/>
  <c r="I1638" i="1"/>
  <c r="J1638" i="1"/>
  <c r="I1640" i="1"/>
  <c r="J1640" i="1"/>
  <c r="I1642" i="1"/>
  <c r="J1642" i="1"/>
  <c r="I1645" i="1"/>
  <c r="J1645" i="1"/>
  <c r="I1646" i="1"/>
  <c r="J1646" i="1"/>
  <c r="I1647" i="1"/>
  <c r="J1647" i="1"/>
  <c r="I1648" i="1"/>
  <c r="J1648" i="1"/>
  <c r="I1650" i="1"/>
  <c r="J1650" i="1"/>
  <c r="I1651" i="1"/>
  <c r="J1651" i="1"/>
  <c r="I1652" i="1"/>
  <c r="J1652" i="1"/>
  <c r="I1654" i="1"/>
  <c r="J1654" i="1"/>
  <c r="I1653" i="1"/>
  <c r="J1653" i="1"/>
  <c r="I1655" i="1"/>
  <c r="J1655" i="1"/>
  <c r="I1656" i="1"/>
  <c r="J1656" i="1"/>
  <c r="I1657" i="1"/>
  <c r="J1657" i="1"/>
  <c r="I1660" i="1"/>
  <c r="J1660" i="1"/>
  <c r="I1658" i="1"/>
  <c r="J1658" i="1"/>
  <c r="I1659" i="1"/>
  <c r="J1659" i="1"/>
  <c r="I1662" i="1"/>
  <c r="J1662" i="1"/>
  <c r="I1663" i="1"/>
  <c r="J1663" i="1"/>
  <c r="I1664" i="1"/>
  <c r="J1664" i="1"/>
  <c r="I1665" i="1"/>
  <c r="J1665" i="1"/>
  <c r="I1666" i="1"/>
  <c r="J1666" i="1"/>
  <c r="I1668" i="1"/>
  <c r="J1668" i="1"/>
  <c r="I1671" i="1"/>
  <c r="J1671" i="1"/>
  <c r="I1672" i="1"/>
  <c r="J1672" i="1"/>
  <c r="I1669" i="1"/>
  <c r="J1669" i="1"/>
  <c r="I1678" i="1"/>
  <c r="J1678" i="1"/>
  <c r="I1677" i="1"/>
  <c r="J1677" i="1"/>
  <c r="I1679" i="1"/>
  <c r="J1679" i="1"/>
  <c r="I1681" i="1"/>
  <c r="J1681" i="1"/>
  <c r="I1684" i="1"/>
  <c r="J1684" i="1"/>
  <c r="I1685" i="1"/>
  <c r="J1685" i="1"/>
  <c r="I1683" i="1"/>
  <c r="J1683" i="1"/>
  <c r="I1686" i="1"/>
  <c r="J1686" i="1"/>
  <c r="I1687" i="1"/>
  <c r="J1687" i="1"/>
  <c r="I1015" i="1"/>
  <c r="J1015" i="1"/>
  <c r="I1690" i="1"/>
  <c r="J1690" i="1"/>
  <c r="I1693" i="1"/>
  <c r="J1693" i="1"/>
  <c r="I1694" i="1"/>
  <c r="J1694" i="1"/>
  <c r="I1692" i="1"/>
  <c r="J1692" i="1"/>
  <c r="I1695" i="1"/>
  <c r="J1695" i="1"/>
  <c r="I1697" i="1"/>
  <c r="J1697" i="1"/>
  <c r="I340" i="1"/>
  <c r="J340" i="1"/>
  <c r="I1700" i="1"/>
  <c r="J1700" i="1"/>
  <c r="I1701" i="1"/>
  <c r="J1701" i="1"/>
  <c r="I1706" i="1"/>
  <c r="J1706" i="1"/>
  <c r="I1708" i="1"/>
  <c r="J1708" i="1"/>
  <c r="I1702" i="1"/>
  <c r="J1702" i="1"/>
  <c r="I1704" i="1"/>
  <c r="J1704" i="1"/>
  <c r="I1709" i="1"/>
  <c r="J1709" i="1"/>
  <c r="I1712" i="1"/>
  <c r="J1712" i="1"/>
  <c r="I1827" i="1"/>
  <c r="J1827" i="1"/>
  <c r="I1713" i="1"/>
  <c r="J1713" i="1"/>
  <c r="I1714" i="1"/>
  <c r="J1714" i="1"/>
  <c r="I1715" i="1"/>
  <c r="J1715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30" i="1"/>
  <c r="J1730" i="1"/>
  <c r="I1731" i="1"/>
  <c r="J1731" i="1"/>
  <c r="I1732" i="1"/>
  <c r="J1732" i="1"/>
  <c r="I1733" i="1"/>
  <c r="J1733" i="1"/>
  <c r="I1736" i="1"/>
  <c r="J1736" i="1"/>
  <c r="I1737" i="1"/>
  <c r="J1737" i="1"/>
  <c r="I1739" i="1"/>
  <c r="J1739" i="1"/>
  <c r="I37" i="1"/>
  <c r="J37" i="1"/>
  <c r="I1742" i="1"/>
  <c r="J1742" i="1"/>
  <c r="I1746" i="1"/>
  <c r="J1746" i="1"/>
  <c r="I1747" i="1"/>
  <c r="J1747" i="1"/>
  <c r="I1748" i="1"/>
  <c r="J1748" i="1"/>
  <c r="I1750" i="1"/>
  <c r="J1750" i="1"/>
  <c r="I1005" i="1"/>
  <c r="J1005" i="1"/>
  <c r="I1752" i="1"/>
  <c r="J1752" i="1"/>
  <c r="I1754" i="1"/>
  <c r="J1754" i="1"/>
  <c r="I1755" i="1"/>
  <c r="J1755" i="1"/>
  <c r="I1756" i="1"/>
  <c r="J1756" i="1"/>
  <c r="I1757" i="1"/>
  <c r="J1757" i="1"/>
  <c r="I1753" i="1"/>
  <c r="J1753" i="1"/>
  <c r="I1846" i="1"/>
  <c r="J1846" i="1"/>
  <c r="I1758" i="1"/>
  <c r="J1758" i="1"/>
  <c r="I1759" i="1"/>
  <c r="J1759" i="1"/>
  <c r="I1760" i="1"/>
  <c r="J1760" i="1"/>
  <c r="I1761" i="1"/>
  <c r="J1761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9" i="1"/>
  <c r="J1779" i="1"/>
  <c r="I1780" i="1"/>
  <c r="J1780" i="1"/>
  <c r="I1781" i="1"/>
  <c r="J1781" i="1"/>
  <c r="I1783" i="1"/>
  <c r="J1783" i="1"/>
  <c r="I1787" i="1"/>
  <c r="J1787" i="1"/>
  <c r="I1786" i="1"/>
  <c r="J1786" i="1"/>
  <c r="I1788" i="1"/>
  <c r="J1788" i="1"/>
  <c r="I1789" i="1"/>
  <c r="J1789" i="1"/>
  <c r="I1790" i="1"/>
  <c r="J1790" i="1"/>
  <c r="I1792" i="1"/>
  <c r="J1792" i="1"/>
  <c r="I1794" i="1"/>
  <c r="J1794" i="1"/>
  <c r="I1795" i="1"/>
  <c r="J1795" i="1"/>
  <c r="I1785" i="1"/>
  <c r="J1785" i="1"/>
  <c r="I1797" i="1"/>
  <c r="J1797" i="1"/>
  <c r="I1798" i="1"/>
  <c r="J1798" i="1"/>
  <c r="I1799" i="1"/>
  <c r="J1799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3" i="1"/>
  <c r="J1813" i="1"/>
  <c r="I1814" i="1"/>
  <c r="J1814" i="1"/>
  <c r="I1816" i="1"/>
  <c r="J1816" i="1"/>
  <c r="I1815" i="1"/>
  <c r="J1815" i="1"/>
  <c r="I1817" i="1"/>
  <c r="J1817" i="1"/>
  <c r="I1818" i="1"/>
  <c r="J1818" i="1"/>
  <c r="I1819" i="1"/>
  <c r="J1819" i="1"/>
  <c r="I1086" i="1"/>
  <c r="J1086" i="1"/>
  <c r="I1822" i="1"/>
  <c r="J1822" i="1"/>
  <c r="I1824" i="1"/>
  <c r="J1824" i="1"/>
  <c r="I1825" i="1"/>
  <c r="J1825" i="1"/>
  <c r="I2319" i="1"/>
  <c r="J2319" i="1"/>
  <c r="I1826" i="1"/>
  <c r="J1826" i="1"/>
  <c r="I1829" i="1"/>
  <c r="J1829" i="1"/>
  <c r="I1832" i="1"/>
  <c r="J1832" i="1"/>
  <c r="I1833" i="1"/>
  <c r="J1833" i="1"/>
  <c r="I1835" i="1"/>
  <c r="J1835" i="1"/>
  <c r="I1840" i="1"/>
  <c r="J1840" i="1"/>
  <c r="I1841" i="1"/>
  <c r="J1841" i="1"/>
  <c r="I1856" i="1"/>
  <c r="J1856" i="1"/>
  <c r="I1858" i="1"/>
  <c r="J1858" i="1"/>
  <c r="I1859" i="1"/>
  <c r="J1859" i="1"/>
  <c r="I1844" i="1"/>
  <c r="J1844" i="1"/>
  <c r="I1862" i="1"/>
  <c r="J1862" i="1"/>
  <c r="I1096" i="1"/>
  <c r="J1096" i="1"/>
  <c r="I1866" i="1"/>
  <c r="J1866" i="1"/>
  <c r="I1867" i="1"/>
  <c r="J1867" i="1"/>
  <c r="I1864" i="1"/>
  <c r="J1864" i="1"/>
  <c r="I1868" i="1"/>
  <c r="J1868" i="1"/>
  <c r="I1869" i="1"/>
  <c r="J1869" i="1"/>
  <c r="I1872" i="1"/>
  <c r="J1872" i="1"/>
  <c r="I1873" i="1"/>
  <c r="J1873" i="1"/>
  <c r="I1874" i="1"/>
  <c r="J1874" i="1"/>
  <c r="I1875" i="1"/>
  <c r="J1875" i="1"/>
  <c r="I1877" i="1"/>
  <c r="J1877" i="1"/>
  <c r="I1879" i="1"/>
  <c r="J1879" i="1"/>
  <c r="I1880" i="1"/>
  <c r="J1880" i="1"/>
  <c r="I1881" i="1"/>
  <c r="J1881" i="1"/>
  <c r="I1283" i="1"/>
  <c r="J1283" i="1"/>
  <c r="I1882" i="1"/>
  <c r="J1882" i="1"/>
  <c r="I1886" i="1"/>
  <c r="J1886" i="1"/>
  <c r="I1890" i="1"/>
  <c r="J1890" i="1"/>
  <c r="I1891" i="1"/>
  <c r="J1891" i="1"/>
  <c r="I1848" i="1"/>
  <c r="J1848" i="1"/>
  <c r="I1892" i="1"/>
  <c r="J1892" i="1"/>
  <c r="I1893" i="1"/>
  <c r="J1893" i="1"/>
  <c r="I1896" i="1"/>
  <c r="J1896" i="1"/>
  <c r="I1897" i="1"/>
  <c r="J1897" i="1"/>
  <c r="I1849" i="1"/>
  <c r="J1849" i="1"/>
  <c r="I1850" i="1"/>
  <c r="J1850" i="1"/>
  <c r="I8" i="1"/>
  <c r="J8" i="1"/>
  <c r="I1843" i="1"/>
  <c r="J1843" i="1"/>
  <c r="I1852" i="1"/>
  <c r="J1852" i="1"/>
  <c r="I1855" i="1"/>
  <c r="J1855" i="1"/>
  <c r="I1899" i="1"/>
  <c r="J1899" i="1"/>
  <c r="I1900" i="1"/>
  <c r="J1900" i="1"/>
  <c r="I1901" i="1"/>
  <c r="J1901" i="1"/>
  <c r="I1902" i="1"/>
  <c r="J1902" i="1"/>
  <c r="I1904" i="1"/>
  <c r="J1904" i="1"/>
  <c r="I1905" i="1"/>
  <c r="J1905" i="1"/>
  <c r="I1906" i="1"/>
  <c r="J1906" i="1"/>
  <c r="I1106" i="1"/>
  <c r="J1106" i="1"/>
  <c r="I1907" i="1"/>
  <c r="J1907" i="1"/>
  <c r="I1910" i="1"/>
  <c r="J1910" i="1"/>
  <c r="I1911" i="1"/>
  <c r="J1911" i="1"/>
  <c r="I1912" i="1"/>
  <c r="J1912" i="1"/>
  <c r="I1913" i="1"/>
  <c r="J1913" i="1"/>
  <c r="I1915" i="1"/>
  <c r="J1915" i="1"/>
  <c r="I1916" i="1"/>
  <c r="J1916" i="1"/>
  <c r="I1917" i="1"/>
  <c r="J1917" i="1"/>
  <c r="I1919" i="1"/>
  <c r="J1919" i="1"/>
  <c r="I1923" i="1"/>
  <c r="J1923" i="1"/>
  <c r="I1925" i="1"/>
  <c r="J1925" i="1"/>
  <c r="I150" i="1"/>
  <c r="J150" i="1"/>
  <c r="I1926" i="1"/>
  <c r="J1926" i="1"/>
  <c r="I1927" i="1"/>
  <c r="J1927" i="1"/>
  <c r="I1928" i="1"/>
  <c r="J1928" i="1"/>
  <c r="I1929" i="1"/>
  <c r="J1929" i="1"/>
  <c r="I120" i="1"/>
  <c r="J120" i="1"/>
  <c r="I1930" i="1"/>
  <c r="J1930" i="1"/>
  <c r="I1936" i="1"/>
  <c r="J1936" i="1"/>
  <c r="I1932" i="1"/>
  <c r="J1932" i="1"/>
  <c r="I1933" i="1"/>
  <c r="J1933" i="1"/>
  <c r="I1935" i="1"/>
  <c r="J1935" i="1"/>
  <c r="I1931" i="1"/>
  <c r="J1931" i="1"/>
  <c r="I298" i="1"/>
  <c r="J298" i="1"/>
  <c r="I1937" i="1"/>
  <c r="J1937" i="1"/>
  <c r="I1938" i="1"/>
  <c r="J1938" i="1"/>
  <c r="I1939" i="1"/>
  <c r="J1939" i="1"/>
  <c r="I1940" i="1"/>
  <c r="J1940" i="1"/>
  <c r="I1942" i="1"/>
  <c r="J1942" i="1"/>
  <c r="I1944" i="1"/>
  <c r="J1944" i="1"/>
  <c r="I87" i="1"/>
  <c r="J87" i="1"/>
  <c r="I1945" i="1"/>
  <c r="J1945" i="1"/>
  <c r="I1947" i="1"/>
  <c r="J1947" i="1"/>
  <c r="I1950" i="1"/>
  <c r="J1950" i="1"/>
  <c r="I2009" i="1"/>
  <c r="J2009" i="1"/>
  <c r="I1952" i="1"/>
  <c r="J1952" i="1"/>
  <c r="I1953" i="1"/>
  <c r="J1953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3" i="1"/>
  <c r="J1973" i="1"/>
  <c r="I1971" i="1"/>
  <c r="J1971" i="1"/>
  <c r="I1976" i="1"/>
  <c r="J1976" i="1"/>
  <c r="I1978" i="1"/>
  <c r="J1978" i="1"/>
  <c r="I1580" i="1"/>
  <c r="J1580" i="1"/>
  <c r="I1982" i="1"/>
  <c r="J1982" i="1"/>
  <c r="I15" i="1"/>
  <c r="J15" i="1"/>
  <c r="I1979" i="1"/>
  <c r="J1979" i="1"/>
  <c r="I1981" i="1"/>
  <c r="J1981" i="1"/>
  <c r="I1983" i="1"/>
  <c r="J1983" i="1"/>
  <c r="I1986" i="1"/>
  <c r="J1986" i="1"/>
  <c r="I1987" i="1"/>
  <c r="J1987" i="1"/>
  <c r="I1990" i="1"/>
  <c r="J1990" i="1"/>
  <c r="I1991" i="1"/>
  <c r="J1991" i="1"/>
  <c r="I1993" i="1"/>
  <c r="J1993" i="1"/>
  <c r="I1996" i="1"/>
  <c r="J1996" i="1"/>
  <c r="I1997" i="1"/>
  <c r="J1997" i="1"/>
  <c r="I1995" i="1"/>
  <c r="J1995" i="1"/>
  <c r="I2000" i="1"/>
  <c r="J2000" i="1"/>
  <c r="I2001" i="1"/>
  <c r="J2001" i="1"/>
  <c r="I2002" i="1"/>
  <c r="J2002" i="1"/>
  <c r="I1977" i="1"/>
  <c r="J1977" i="1"/>
  <c r="I2004" i="1"/>
  <c r="J2004" i="1"/>
  <c r="I2005" i="1"/>
  <c r="J2005" i="1"/>
  <c r="I2006" i="1"/>
  <c r="J2006" i="1"/>
  <c r="I2008" i="1"/>
  <c r="J2008" i="1"/>
  <c r="I2010" i="1"/>
  <c r="J2010" i="1"/>
  <c r="I2011" i="1"/>
  <c r="J2011" i="1"/>
  <c r="I2014" i="1"/>
  <c r="J2014" i="1"/>
  <c r="I2016" i="1"/>
  <c r="J2016" i="1"/>
  <c r="I2015" i="1"/>
  <c r="J2015" i="1"/>
  <c r="I1975" i="1"/>
  <c r="J1975" i="1"/>
  <c r="I2017" i="1"/>
  <c r="J2017" i="1"/>
  <c r="I2018" i="1"/>
  <c r="J2018" i="1"/>
  <c r="I2020" i="1"/>
  <c r="J2020" i="1"/>
  <c r="I2022" i="1"/>
  <c r="J2022" i="1"/>
  <c r="I2023" i="1"/>
  <c r="J2023" i="1"/>
  <c r="I2024" i="1"/>
  <c r="J2024" i="1"/>
  <c r="I2025" i="1"/>
  <c r="J2025" i="1"/>
  <c r="I2026" i="1"/>
  <c r="J2026" i="1"/>
  <c r="I2028" i="1"/>
  <c r="J2028" i="1"/>
  <c r="I2029" i="1"/>
  <c r="J2029" i="1"/>
  <c r="I2030" i="1"/>
  <c r="J2030" i="1"/>
  <c r="I2032" i="1"/>
  <c r="J2032" i="1"/>
  <c r="I2033" i="1"/>
  <c r="J2033" i="1"/>
  <c r="I2035" i="1"/>
  <c r="J2035" i="1"/>
  <c r="I2036" i="1"/>
  <c r="J2036" i="1"/>
  <c r="I2037" i="1"/>
  <c r="J2037" i="1"/>
  <c r="I2038" i="1"/>
  <c r="J2038" i="1"/>
  <c r="I2039" i="1"/>
  <c r="J2039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2" i="1"/>
  <c r="J2052" i="1"/>
  <c r="I2050" i="1"/>
  <c r="J2050" i="1"/>
  <c r="I2051" i="1"/>
  <c r="J2051" i="1"/>
  <c r="I2053" i="1"/>
  <c r="J2053" i="1"/>
  <c r="I2054" i="1"/>
  <c r="J2054" i="1"/>
  <c r="I1384" i="1"/>
  <c r="J1384" i="1"/>
  <c r="I2055" i="1"/>
  <c r="J2055" i="1"/>
  <c r="I2056" i="1"/>
  <c r="J2056" i="1"/>
  <c r="I2057" i="1"/>
  <c r="J2057" i="1"/>
  <c r="I2058" i="1"/>
  <c r="J2058" i="1"/>
  <c r="I2064" i="1"/>
  <c r="J2064" i="1"/>
  <c r="I2065" i="1"/>
  <c r="J2065" i="1"/>
  <c r="I2063" i="1"/>
  <c r="J2063" i="1"/>
  <c r="I2068" i="1"/>
  <c r="J2068" i="1"/>
  <c r="I2066" i="1"/>
  <c r="J2066" i="1"/>
  <c r="I2069" i="1"/>
  <c r="J2069" i="1"/>
  <c r="I2072" i="1"/>
  <c r="J2072" i="1"/>
  <c r="I2074" i="1"/>
  <c r="J2074" i="1"/>
  <c r="I2075" i="1"/>
  <c r="J2075" i="1"/>
  <c r="I2076" i="1"/>
  <c r="J2076" i="1"/>
  <c r="I2078" i="1"/>
  <c r="J2078" i="1"/>
  <c r="I2079" i="1"/>
  <c r="J2079" i="1"/>
  <c r="I2080" i="1"/>
  <c r="J2080" i="1"/>
  <c r="I2081" i="1"/>
  <c r="J2081" i="1"/>
  <c r="I1974" i="1"/>
  <c r="J1974" i="1"/>
  <c r="I2082" i="1"/>
  <c r="J2082" i="1"/>
  <c r="I2083" i="1"/>
  <c r="J2083" i="1"/>
  <c r="I2085" i="1"/>
  <c r="J2085" i="1"/>
  <c r="I2087" i="1"/>
  <c r="J2087" i="1"/>
  <c r="I2086" i="1"/>
  <c r="J2086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2" i="1"/>
  <c r="J2102" i="1"/>
  <c r="I2103" i="1"/>
  <c r="J2103" i="1"/>
  <c r="I2104" i="1"/>
  <c r="J2104" i="1"/>
  <c r="I2105" i="1"/>
  <c r="J2105" i="1"/>
  <c r="I838" i="1"/>
  <c r="J838" i="1"/>
  <c r="I2107" i="1"/>
  <c r="J2107" i="1"/>
  <c r="I2108" i="1"/>
  <c r="J2108" i="1"/>
  <c r="I2106" i="1"/>
  <c r="J2106" i="1"/>
  <c r="I2109" i="1"/>
  <c r="J2109" i="1"/>
  <c r="I2110" i="1"/>
  <c r="J2110" i="1"/>
  <c r="I2111" i="1"/>
  <c r="J2111" i="1"/>
  <c r="I2112" i="1"/>
  <c r="J2112" i="1"/>
  <c r="I2114" i="1"/>
  <c r="J2114" i="1"/>
  <c r="I2115" i="1"/>
  <c r="J2115" i="1"/>
  <c r="I2117" i="1"/>
  <c r="J2117" i="1"/>
  <c r="I2119" i="1"/>
  <c r="J2119" i="1"/>
  <c r="I2122" i="1"/>
  <c r="J2122" i="1"/>
  <c r="I2124" i="1"/>
  <c r="J2124" i="1"/>
  <c r="I2123" i="1"/>
  <c r="J2123" i="1"/>
  <c r="I2125" i="1"/>
  <c r="J2125" i="1"/>
  <c r="I2126" i="1"/>
  <c r="J2126" i="1"/>
  <c r="I2127" i="1"/>
  <c r="J2127" i="1"/>
  <c r="I2128" i="1"/>
  <c r="J2128" i="1"/>
  <c r="I2149" i="1"/>
  <c r="J2149" i="1"/>
  <c r="I2150" i="1"/>
  <c r="J2150" i="1"/>
  <c r="I364" i="1"/>
  <c r="J364" i="1"/>
  <c r="I2130" i="1"/>
  <c r="J2130" i="1"/>
  <c r="I2131" i="1"/>
  <c r="J2131" i="1"/>
  <c r="I2132" i="1"/>
  <c r="J2132" i="1"/>
  <c r="I2134" i="1"/>
  <c r="J2134" i="1"/>
  <c r="I2135" i="1"/>
  <c r="J2135" i="1"/>
  <c r="I2137" i="1"/>
  <c r="J2137" i="1"/>
  <c r="I2138" i="1"/>
  <c r="J2138" i="1"/>
  <c r="I2140" i="1"/>
  <c r="J2140" i="1"/>
  <c r="I2141" i="1"/>
  <c r="J2141" i="1"/>
  <c r="I405" i="1"/>
  <c r="J405" i="1"/>
  <c r="I2144" i="1"/>
  <c r="J2144" i="1"/>
  <c r="I2160" i="1"/>
  <c r="J2160" i="1"/>
  <c r="I2145" i="1"/>
  <c r="J2145" i="1"/>
  <c r="I2143" i="1"/>
  <c r="J2143" i="1"/>
  <c r="I2146" i="1"/>
  <c r="J2146" i="1"/>
  <c r="I2147" i="1"/>
  <c r="J2147" i="1"/>
  <c r="I2148" i="1"/>
  <c r="J2148" i="1"/>
  <c r="I2151" i="1"/>
  <c r="J2151" i="1"/>
  <c r="I2152" i="1"/>
  <c r="J2152" i="1"/>
  <c r="I2153" i="1"/>
  <c r="J2153" i="1"/>
  <c r="I2158" i="1"/>
  <c r="J2158" i="1"/>
  <c r="I2159" i="1"/>
  <c r="J2159" i="1"/>
  <c r="I2266" i="1"/>
  <c r="J2266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9" i="1"/>
  <c r="J2169" i="1"/>
  <c r="I2170" i="1"/>
  <c r="J2170" i="1"/>
  <c r="I2171" i="1"/>
  <c r="J2171" i="1"/>
  <c r="I2173" i="1"/>
  <c r="J2173" i="1"/>
  <c r="I64" i="1"/>
  <c r="J64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7" i="1"/>
  <c r="J2187" i="1"/>
  <c r="I2188" i="1"/>
  <c r="J2188" i="1"/>
  <c r="I2190" i="1"/>
  <c r="J2190" i="1"/>
  <c r="I2191" i="1"/>
  <c r="J2191" i="1"/>
  <c r="I2195" i="1"/>
  <c r="J2195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9" i="1"/>
  <c r="J2209" i="1"/>
  <c r="I2211" i="1"/>
  <c r="J2211" i="1"/>
  <c r="I2212" i="1"/>
  <c r="J2212" i="1"/>
  <c r="I2213" i="1"/>
  <c r="J2213" i="1"/>
  <c r="I2214" i="1"/>
  <c r="J2214" i="1"/>
  <c r="I2217" i="1"/>
  <c r="J2217" i="1"/>
  <c r="I2218" i="1"/>
  <c r="J2218" i="1"/>
  <c r="I2219" i="1"/>
  <c r="J2219" i="1"/>
  <c r="I2220" i="1"/>
  <c r="J2220" i="1"/>
  <c r="I1099" i="1"/>
  <c r="J1099" i="1"/>
  <c r="I2" i="1"/>
  <c r="J2" i="1"/>
  <c r="I2221" i="1"/>
  <c r="J2221" i="1"/>
  <c r="I2222" i="1"/>
  <c r="J2222" i="1"/>
  <c r="I2223" i="1"/>
  <c r="J2223" i="1"/>
  <c r="I2224" i="1"/>
  <c r="J2224" i="1"/>
  <c r="I2254" i="1"/>
  <c r="J2254" i="1"/>
  <c r="I2255" i="1"/>
  <c r="J2255" i="1"/>
  <c r="I2225" i="1"/>
  <c r="J2225" i="1"/>
  <c r="I2226" i="1"/>
  <c r="J2226" i="1"/>
  <c r="I2227" i="1"/>
  <c r="J2227" i="1"/>
  <c r="I2228" i="1"/>
  <c r="J2228" i="1"/>
  <c r="I2230" i="1"/>
  <c r="J2230" i="1"/>
  <c r="I642" i="1"/>
  <c r="J642" i="1"/>
  <c r="I2232" i="1"/>
  <c r="J2232" i="1"/>
  <c r="I2234" i="1"/>
  <c r="J2234" i="1"/>
  <c r="I2236" i="1"/>
  <c r="J2236" i="1"/>
  <c r="I2237" i="1"/>
  <c r="J2237" i="1"/>
  <c r="I2238" i="1"/>
  <c r="J2238" i="1"/>
  <c r="I2241" i="1"/>
  <c r="J2241" i="1"/>
  <c r="I2243" i="1"/>
  <c r="J2243" i="1"/>
  <c r="I2244" i="1"/>
  <c r="J2244" i="1"/>
  <c r="I2245" i="1"/>
  <c r="J2245" i="1"/>
  <c r="I2246" i="1"/>
  <c r="J2246" i="1"/>
  <c r="I2248" i="1"/>
  <c r="J2248" i="1"/>
  <c r="I2249" i="1"/>
  <c r="J2249" i="1"/>
  <c r="I2251" i="1"/>
  <c r="J2251" i="1"/>
  <c r="I2252" i="1"/>
  <c r="J2252" i="1"/>
  <c r="I2253" i="1"/>
  <c r="J2253" i="1"/>
  <c r="I2258" i="1"/>
  <c r="J2258" i="1"/>
  <c r="I2259" i="1"/>
  <c r="J2259" i="1"/>
  <c r="I2261" i="1"/>
  <c r="J2261" i="1"/>
  <c r="I2262" i="1"/>
  <c r="J2262" i="1"/>
  <c r="I2263" i="1"/>
  <c r="J2263" i="1"/>
  <c r="I2264" i="1"/>
  <c r="J2264" i="1"/>
  <c r="I2265" i="1"/>
  <c r="J2265" i="1"/>
  <c r="I2267" i="1"/>
  <c r="J2267" i="1"/>
  <c r="I2268" i="1"/>
  <c r="J2268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7" i="1"/>
  <c r="J2277" i="1"/>
  <c r="I2278" i="1"/>
  <c r="J2278" i="1"/>
  <c r="I2280" i="1"/>
  <c r="J2280" i="1"/>
  <c r="I2286" i="1"/>
  <c r="J2286" i="1"/>
  <c r="I2288" i="1"/>
  <c r="J2288" i="1"/>
  <c r="I2291" i="1"/>
  <c r="J2291" i="1"/>
  <c r="I2287" i="1"/>
  <c r="J2287" i="1"/>
  <c r="I2281" i="1"/>
  <c r="J2281" i="1"/>
  <c r="I2293" i="1"/>
  <c r="J2293" i="1"/>
  <c r="I2295" i="1"/>
  <c r="J2295" i="1"/>
  <c r="I2296" i="1"/>
  <c r="J2296" i="1"/>
  <c r="I2297" i="1"/>
  <c r="J2297" i="1"/>
  <c r="I2298" i="1"/>
  <c r="J2298" i="1"/>
  <c r="I2300" i="1"/>
  <c r="J2300" i="1"/>
  <c r="I2301" i="1"/>
  <c r="J2301" i="1"/>
  <c r="I2306" i="1"/>
  <c r="J2306" i="1"/>
  <c r="I117" i="1"/>
  <c r="J117" i="1"/>
  <c r="I2303" i="1"/>
  <c r="J2303" i="1"/>
  <c r="I2304" i="1"/>
  <c r="J2304" i="1"/>
  <c r="I2305" i="1"/>
  <c r="J2305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292" i="1"/>
  <c r="J2292" i="1"/>
  <c r="I2317" i="1"/>
  <c r="J2317" i="1"/>
  <c r="I2318" i="1"/>
  <c r="J2318" i="1"/>
  <c r="I2320" i="1"/>
  <c r="J2320" i="1"/>
  <c r="I2322" i="1"/>
  <c r="J2322" i="1"/>
  <c r="I2324" i="1"/>
  <c r="J2324" i="1"/>
  <c r="I2323" i="1"/>
  <c r="J2323" i="1"/>
  <c r="I2325" i="1"/>
  <c r="J2325" i="1"/>
  <c r="I2326" i="1"/>
  <c r="J2326" i="1"/>
  <c r="I2282" i="1"/>
  <c r="J2282" i="1"/>
  <c r="I2327" i="1"/>
  <c r="J2327" i="1"/>
  <c r="I2328" i="1"/>
  <c r="J2328" i="1"/>
  <c r="I2329" i="1"/>
  <c r="J2329" i="1"/>
  <c r="I2330" i="1"/>
  <c r="J2330" i="1"/>
  <c r="I2331" i="1"/>
  <c r="J2331" i="1"/>
  <c r="I2334" i="1"/>
  <c r="J2334" i="1"/>
  <c r="I2336" i="1"/>
  <c r="J2336" i="1"/>
  <c r="I2283" i="1"/>
  <c r="J2283" i="1"/>
  <c r="I2284" i="1"/>
  <c r="J2284" i="1"/>
  <c r="I2338" i="1"/>
  <c r="J2338" i="1"/>
  <c r="I2339" i="1"/>
  <c r="J2339" i="1"/>
  <c r="I2340" i="1"/>
  <c r="J2340" i="1"/>
  <c r="I2341" i="1"/>
  <c r="J2341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7" i="1"/>
  <c r="J2357" i="1"/>
  <c r="I2358" i="1"/>
  <c r="J2358" i="1"/>
  <c r="I2359" i="1"/>
  <c r="J2359" i="1"/>
  <c r="I2360" i="1"/>
  <c r="J2360" i="1"/>
  <c r="I2361" i="1"/>
  <c r="J2361" i="1"/>
  <c r="I1087" i="1"/>
  <c r="J1087" i="1"/>
  <c r="I2362" i="1"/>
  <c r="J2362" i="1"/>
  <c r="I2363" i="1"/>
  <c r="J2363" i="1"/>
  <c r="I2364" i="1"/>
  <c r="J2364" i="1"/>
  <c r="I2365" i="1"/>
  <c r="J2365" i="1"/>
  <c r="I2367" i="1"/>
  <c r="J2367" i="1"/>
  <c r="I2041" i="1"/>
  <c r="J2041" i="1"/>
  <c r="I2368" i="1"/>
  <c r="J2368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91" i="1"/>
  <c r="J2391" i="1"/>
  <c r="I1597" i="1"/>
  <c r="J1597" i="1"/>
  <c r="I2395" i="1"/>
  <c r="J2395" i="1"/>
  <c r="I2396" i="1"/>
  <c r="J2396" i="1"/>
  <c r="I2397" i="1"/>
  <c r="J2397" i="1"/>
  <c r="I2031" i="1"/>
  <c r="J2031" i="1"/>
  <c r="I2400" i="1"/>
  <c r="J2400" i="1"/>
  <c r="I287" i="1"/>
  <c r="J287" i="1"/>
  <c r="I2475" i="1"/>
  <c r="J2475" i="1"/>
  <c r="I2401" i="1"/>
  <c r="J2401" i="1"/>
  <c r="I2402" i="1"/>
  <c r="J2402" i="1"/>
  <c r="I2403" i="1"/>
  <c r="J2403" i="1"/>
  <c r="I2404" i="1"/>
  <c r="J2404" i="1"/>
  <c r="I2405" i="1"/>
  <c r="J2405" i="1"/>
  <c r="I2407" i="1"/>
  <c r="J2407" i="1"/>
  <c r="I2394" i="1"/>
  <c r="J2394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9" i="1"/>
  <c r="J2419" i="1"/>
  <c r="I2420" i="1"/>
  <c r="J2420" i="1"/>
  <c r="I2421" i="1"/>
  <c r="J2421" i="1"/>
  <c r="I2427" i="1"/>
  <c r="J2427" i="1"/>
  <c r="I2430" i="1"/>
  <c r="J2430" i="1"/>
  <c r="I2431" i="1"/>
  <c r="J2431" i="1"/>
  <c r="I2429" i="1"/>
  <c r="J2429" i="1"/>
  <c r="I2432" i="1"/>
  <c r="J2432" i="1"/>
  <c r="I2433" i="1"/>
  <c r="J2433" i="1"/>
  <c r="I2435" i="1"/>
  <c r="J2435" i="1"/>
  <c r="I2436" i="1"/>
  <c r="J2436" i="1"/>
  <c r="I2438" i="1"/>
  <c r="J2438" i="1"/>
  <c r="I2439" i="1"/>
  <c r="J2439" i="1"/>
  <c r="I2441" i="1"/>
  <c r="J2441" i="1"/>
  <c r="I2442" i="1"/>
  <c r="J2442" i="1"/>
  <c r="I2443" i="1"/>
  <c r="J2443" i="1"/>
  <c r="I2444" i="1"/>
  <c r="J2444" i="1"/>
  <c r="I2445" i="1"/>
  <c r="J2445" i="1"/>
  <c r="I994" i="1"/>
  <c r="J994" i="1"/>
  <c r="I2446" i="1"/>
  <c r="J2446" i="1"/>
  <c r="I2447" i="1"/>
  <c r="J2447" i="1"/>
  <c r="I2448" i="1"/>
  <c r="J2448" i="1"/>
  <c r="I2451" i="1"/>
  <c r="J2451" i="1"/>
  <c r="I2450" i="1"/>
  <c r="J2450" i="1"/>
  <c r="I2454" i="1"/>
  <c r="J2454" i="1"/>
  <c r="I2456" i="1"/>
  <c r="J2456" i="1"/>
  <c r="I2457" i="1"/>
  <c r="J2457" i="1"/>
  <c r="I2460" i="1"/>
  <c r="J2460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70" i="1"/>
  <c r="J2470" i="1"/>
  <c r="I2472" i="1"/>
  <c r="J2472" i="1"/>
  <c r="I2473" i="1"/>
  <c r="J2473" i="1"/>
  <c r="I2474" i="1"/>
  <c r="J2474" i="1"/>
  <c r="I2476" i="1"/>
  <c r="J2476" i="1"/>
  <c r="I2479" i="1"/>
  <c r="J2479" i="1"/>
  <c r="I2484" i="1"/>
  <c r="J2484" i="1"/>
  <c r="I2483" i="1"/>
  <c r="J2483" i="1"/>
  <c r="I1159" i="1"/>
  <c r="J1159" i="1"/>
  <c r="I2488" i="1"/>
  <c r="J2488" i="1"/>
  <c r="I2491" i="1"/>
  <c r="J2491" i="1"/>
  <c r="I2492" i="1"/>
  <c r="J2492" i="1"/>
  <c r="I2493" i="1"/>
  <c r="J2493" i="1"/>
  <c r="I2521" i="1"/>
  <c r="J2521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4" i="1"/>
  <c r="J2504" i="1"/>
  <c r="I2505" i="1"/>
  <c r="J2505" i="1"/>
  <c r="I2519" i="1"/>
  <c r="J2519" i="1"/>
  <c r="I2520" i="1"/>
  <c r="J2520" i="1"/>
  <c r="I2507" i="1"/>
  <c r="J2507" i="1"/>
  <c r="I2508" i="1"/>
  <c r="J2508" i="1"/>
  <c r="I2509" i="1"/>
  <c r="J2509" i="1"/>
  <c r="I2522" i="1"/>
  <c r="J2522" i="1"/>
  <c r="I2523" i="1"/>
  <c r="J2523" i="1"/>
  <c r="I2510" i="1"/>
  <c r="J2510" i="1"/>
  <c r="I2512" i="1"/>
  <c r="J2512" i="1"/>
  <c r="I2513" i="1"/>
  <c r="J2513" i="1"/>
  <c r="I2514" i="1"/>
  <c r="J2514" i="1"/>
  <c r="I2515" i="1"/>
  <c r="J2515" i="1"/>
  <c r="I2517" i="1"/>
  <c r="J2517" i="1"/>
  <c r="I2525" i="1"/>
  <c r="J2525" i="1"/>
  <c r="I2526" i="1"/>
  <c r="J2526" i="1"/>
  <c r="I2527" i="1"/>
  <c r="J2527" i="1"/>
  <c r="I982" i="1"/>
  <c r="J982" i="1"/>
  <c r="I2531" i="1"/>
  <c r="J2531" i="1"/>
  <c r="I2533" i="1"/>
  <c r="J2533" i="1"/>
  <c r="I2534" i="1"/>
  <c r="J2534" i="1"/>
  <c r="I2542" i="1"/>
  <c r="J2542" i="1"/>
  <c r="I2543" i="1"/>
  <c r="J2543" i="1"/>
  <c r="I2544" i="1"/>
  <c r="J2544" i="1"/>
  <c r="I2554" i="1"/>
  <c r="J2554" i="1"/>
  <c r="I2555" i="1"/>
  <c r="J2555" i="1"/>
  <c r="I2556" i="1"/>
  <c r="J2556" i="1"/>
  <c r="I2557" i="1"/>
  <c r="J2557" i="1"/>
  <c r="I2560" i="1"/>
  <c r="J2560" i="1"/>
  <c r="I2562" i="1"/>
  <c r="J2562" i="1"/>
  <c r="I2563" i="1"/>
  <c r="J2563" i="1"/>
  <c r="I2564" i="1"/>
  <c r="J2564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8" i="1"/>
  <c r="J2578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8" i="1"/>
  <c r="J2598" i="1"/>
  <c r="I2599" i="1"/>
  <c r="J2599" i="1"/>
  <c r="I2601" i="1"/>
  <c r="J2601" i="1"/>
  <c r="I2603" i="1"/>
  <c r="J2603" i="1"/>
  <c r="I2604" i="1"/>
  <c r="J2604" i="1"/>
  <c r="I2606" i="1"/>
  <c r="J2606" i="1"/>
  <c r="I4" i="1"/>
  <c r="J4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5" i="1"/>
  <c r="J2615" i="1"/>
  <c r="I2616" i="1"/>
  <c r="J2616" i="1"/>
  <c r="I2617" i="1"/>
  <c r="J2617" i="1"/>
  <c r="I2189" i="1"/>
  <c r="J2189" i="1"/>
  <c r="I627" i="1"/>
  <c r="J627" i="1"/>
  <c r="I193" i="1"/>
  <c r="J193" i="1"/>
  <c r="I291" i="1"/>
  <c r="J291" i="1"/>
  <c r="I338" i="1"/>
  <c r="J338" i="1"/>
  <c r="I385" i="1"/>
  <c r="J385" i="1"/>
  <c r="I360" i="1"/>
  <c r="J360" i="1"/>
  <c r="I404" i="1"/>
  <c r="J404" i="1"/>
  <c r="I456" i="1"/>
  <c r="J456" i="1"/>
  <c r="I478" i="1"/>
  <c r="J478" i="1"/>
  <c r="I887" i="1"/>
  <c r="J887" i="1"/>
  <c r="I939" i="1"/>
  <c r="J939" i="1"/>
  <c r="I942" i="1"/>
  <c r="J942" i="1"/>
  <c r="I953" i="1"/>
  <c r="J953" i="1"/>
  <c r="I977" i="1"/>
  <c r="J977" i="1"/>
  <c r="I469" i="1"/>
  <c r="J469" i="1"/>
  <c r="I892" i="1"/>
  <c r="J892" i="1"/>
  <c r="I1164" i="1"/>
  <c r="J1164" i="1"/>
  <c r="I1177" i="1"/>
  <c r="J1177" i="1"/>
  <c r="I1258" i="1"/>
  <c r="J1258" i="1"/>
  <c r="I1288" i="1"/>
  <c r="J1288" i="1"/>
  <c r="I1302" i="1"/>
  <c r="J1302" i="1"/>
  <c r="I1328" i="1"/>
  <c r="J1328" i="1"/>
  <c r="I1354" i="1"/>
  <c r="J1354" i="1"/>
  <c r="I1361" i="1"/>
  <c r="J1361" i="1"/>
  <c r="I1378" i="1"/>
  <c r="J1378" i="1"/>
  <c r="I1460" i="1"/>
  <c r="J1460" i="1"/>
  <c r="I1511" i="1"/>
  <c r="J1511" i="1"/>
  <c r="I1525" i="1"/>
  <c r="J1525" i="1"/>
  <c r="I1548" i="1"/>
  <c r="J1548" i="1"/>
  <c r="I1710" i="1"/>
  <c r="J1710" i="1"/>
  <c r="I1745" i="1"/>
  <c r="J1745" i="1"/>
  <c r="I1810" i="1"/>
  <c r="J1810" i="1"/>
  <c r="I1861" i="1"/>
  <c r="J1861" i="1"/>
  <c r="I1865" i="1"/>
  <c r="J1865" i="1"/>
  <c r="I1851" i="1"/>
  <c r="J1851" i="1"/>
  <c r="I1854" i="1"/>
  <c r="J1854" i="1"/>
  <c r="I1922" i="1"/>
  <c r="J1922" i="1"/>
  <c r="I1972" i="1"/>
  <c r="J1972" i="1"/>
  <c r="I2060" i="1"/>
  <c r="J2060" i="1"/>
  <c r="I2073" i="1"/>
  <c r="J2073" i="1"/>
  <c r="I2084" i="1"/>
  <c r="J2084" i="1"/>
  <c r="I2155" i="1"/>
  <c r="J2155" i="1"/>
  <c r="I2210" i="1"/>
  <c r="J2210" i="1"/>
  <c r="I2235" i="1"/>
  <c r="J2235" i="1"/>
  <c r="I2355" i="1"/>
  <c r="J2355" i="1"/>
  <c r="I2434" i="1"/>
  <c r="J2434" i="1"/>
  <c r="I2477" i="1"/>
  <c r="J2477" i="1"/>
  <c r="J1801" i="1"/>
  <c r="I1801" i="1"/>
  <c r="G2229" i="1"/>
  <c r="G1482" i="1"/>
  <c r="G1948" i="1"/>
  <c r="G2428" i="1"/>
  <c r="G273" i="1"/>
  <c r="G2417" i="1"/>
  <c r="G397" i="1"/>
  <c r="G1048" i="1"/>
  <c r="G1091" i="1"/>
  <c r="G2302" i="1"/>
  <c r="G48" i="1"/>
  <c r="G55" i="1"/>
  <c r="G16" i="1"/>
  <c r="G42" i="1"/>
  <c r="G46" i="1"/>
  <c r="G14" i="1"/>
  <c r="G123" i="1"/>
  <c r="G6" i="1"/>
  <c r="G158" i="1"/>
  <c r="G230" i="1"/>
  <c r="G7" i="1"/>
  <c r="G211" i="1"/>
  <c r="G463" i="1"/>
  <c r="G261" i="1"/>
  <c r="G277" i="1"/>
  <c r="G373" i="1"/>
  <c r="G375" i="1"/>
  <c r="G378" i="1"/>
  <c r="G382" i="1"/>
  <c r="G384" i="1"/>
  <c r="G368" i="1"/>
  <c r="G300" i="1"/>
  <c r="G349" i="1"/>
  <c r="G350" i="1"/>
  <c r="G393" i="1"/>
  <c r="G394" i="1"/>
  <c r="G408" i="1"/>
  <c r="G415" i="1"/>
  <c r="G416" i="1"/>
  <c r="G425" i="1"/>
  <c r="G311" i="1"/>
  <c r="G314" i="1"/>
  <c r="G318" i="1"/>
  <c r="G433" i="1"/>
  <c r="G434" i="1"/>
  <c r="G438" i="1"/>
  <c r="G443" i="1"/>
  <c r="G470" i="1"/>
  <c r="G471" i="1"/>
  <c r="G472" i="1"/>
  <c r="G477" i="1"/>
  <c r="G486" i="1"/>
  <c r="G535" i="1"/>
  <c r="G537" i="1"/>
  <c r="G492" i="1"/>
  <c r="G515" i="1"/>
  <c r="G569" i="1"/>
  <c r="G518" i="1"/>
  <c r="G582" i="1"/>
  <c r="G592" i="1"/>
  <c r="G608" i="1"/>
  <c r="G610" i="1"/>
  <c r="G611" i="1"/>
  <c r="G615" i="1"/>
  <c r="G1349" i="1"/>
  <c r="G637" i="1"/>
  <c r="G640" i="1"/>
  <c r="G646" i="1"/>
  <c r="G655" i="1"/>
  <c r="G659" i="1"/>
  <c r="G661" i="1"/>
  <c r="G662" i="1"/>
  <c r="G664" i="1"/>
  <c r="G665" i="1"/>
  <c r="G670" i="1"/>
  <c r="G672" i="1"/>
  <c r="G673" i="1"/>
  <c r="G676" i="1"/>
  <c r="G681" i="1"/>
  <c r="G682" i="1"/>
  <c r="G684" i="1"/>
  <c r="G685" i="1"/>
  <c r="G686" i="1"/>
  <c r="G688" i="1"/>
  <c r="G689" i="1"/>
  <c r="G690" i="1"/>
  <c r="G699" i="1"/>
  <c r="G715" i="1"/>
  <c r="G717" i="1"/>
  <c r="G729" i="1"/>
  <c r="G730" i="1"/>
  <c r="G739" i="1"/>
  <c r="G740" i="1"/>
  <c r="G741" i="1"/>
  <c r="G743" i="1"/>
  <c r="G745" i="1"/>
  <c r="G781" i="1"/>
  <c r="G791" i="1"/>
  <c r="G793" i="1"/>
  <c r="G795" i="1"/>
  <c r="G1837" i="1"/>
  <c r="G821" i="1"/>
  <c r="G804" i="1"/>
  <c r="G929" i="1"/>
  <c r="G825" i="1"/>
  <c r="G827" i="1"/>
  <c r="G1984" i="1"/>
  <c r="G837" i="1"/>
  <c r="G842" i="1"/>
  <c r="G850" i="1"/>
  <c r="G857" i="1"/>
  <c r="G877" i="1"/>
  <c r="G872" i="1"/>
  <c r="G879" i="1"/>
  <c r="G2524" i="1"/>
  <c r="G915" i="1"/>
  <c r="G931" i="1"/>
  <c r="G966" i="1"/>
  <c r="G979" i="1"/>
  <c r="G989" i="1"/>
  <c r="G1004" i="1"/>
  <c r="G1008" i="1"/>
  <c r="G1013" i="1"/>
  <c r="G1024" i="1"/>
  <c r="G1028" i="1"/>
  <c r="G1032" i="1"/>
  <c r="G1036" i="1"/>
  <c r="G1038" i="1"/>
  <c r="G1045" i="1"/>
  <c r="G1094" i="1"/>
  <c r="G1097" i="1"/>
  <c r="G1090" i="1"/>
  <c r="G432" i="1"/>
  <c r="G1111" i="1"/>
  <c r="G1125" i="1"/>
  <c r="G1127" i="1"/>
  <c r="G1152" i="1"/>
  <c r="G1154" i="1"/>
  <c r="G1175" i="1"/>
  <c r="G1184" i="1"/>
  <c r="G1187" i="1"/>
  <c r="G1192" i="1"/>
  <c r="G1193" i="1"/>
  <c r="G1194" i="1"/>
  <c r="G1195" i="1"/>
  <c r="G1202" i="1"/>
  <c r="G1204" i="1"/>
  <c r="G1213" i="1"/>
  <c r="G1212" i="1"/>
  <c r="G1215" i="1"/>
  <c r="G1228" i="1"/>
  <c r="G1232" i="1"/>
  <c r="G1254" i="1"/>
  <c r="G1249" i="1"/>
  <c r="G1250" i="1"/>
  <c r="G1252" i="1"/>
  <c r="G1263" i="1"/>
  <c r="G1267" i="1"/>
  <c r="G1273" i="1"/>
  <c r="G1289" i="1"/>
  <c r="G1301" i="1"/>
  <c r="G1306" i="1"/>
  <c r="G1308" i="1"/>
  <c r="G1309" i="1"/>
  <c r="G121" i="1"/>
  <c r="G1313" i="1"/>
  <c r="G1319" i="1"/>
  <c r="G1322" i="1"/>
  <c r="G1323" i="1"/>
  <c r="G1324" i="1"/>
  <c r="G1326" i="1"/>
  <c r="G1331" i="1"/>
  <c r="G1333" i="1"/>
  <c r="G1321" i="1"/>
  <c r="G1347" i="1"/>
  <c r="G1348" i="1"/>
  <c r="G1350" i="1"/>
  <c r="G1362" i="1"/>
  <c r="G1375" i="1"/>
  <c r="G854" i="1"/>
  <c r="G1389" i="1"/>
  <c r="G1416" i="1"/>
  <c r="G1419" i="1"/>
  <c r="G1424" i="1"/>
  <c r="G1425" i="1"/>
  <c r="G1428" i="1"/>
  <c r="G1395" i="1"/>
  <c r="G1433" i="1"/>
  <c r="G1396" i="1"/>
  <c r="G1462" i="1"/>
  <c r="G1480" i="1"/>
  <c r="G1485" i="1"/>
  <c r="G1486" i="1"/>
  <c r="G1488" i="1"/>
  <c r="G1489" i="1"/>
  <c r="G1490" i="1"/>
  <c r="G1503" i="1"/>
  <c r="G1499" i="1"/>
  <c r="G9" i="1"/>
  <c r="G1509" i="1"/>
  <c r="G1514" i="1"/>
  <c r="G1513" i="1"/>
  <c r="G1539" i="1"/>
  <c r="G1559" i="1"/>
  <c r="G1571" i="1"/>
  <c r="G1590" i="1"/>
  <c r="G1600" i="1"/>
  <c r="G1601" i="1"/>
  <c r="G1605" i="1"/>
  <c r="G1612" i="1"/>
  <c r="G1634" i="1"/>
  <c r="G1635" i="1"/>
  <c r="G1636" i="1"/>
  <c r="G1639" i="1"/>
  <c r="G1641" i="1"/>
  <c r="G1644" i="1"/>
  <c r="G1661" i="1"/>
  <c r="G1667" i="1"/>
  <c r="G1674" i="1"/>
  <c r="G1676" i="1"/>
  <c r="G1675" i="1"/>
  <c r="G1682" i="1"/>
  <c r="G1688" i="1"/>
  <c r="G1691" i="1"/>
  <c r="G1705" i="1"/>
  <c r="G1707" i="1"/>
  <c r="G1717" i="1"/>
  <c r="G1729" i="1"/>
  <c r="G1734" i="1"/>
  <c r="G1738" i="1"/>
  <c r="G1740" i="1"/>
  <c r="G1741" i="1"/>
  <c r="G1743" i="1"/>
  <c r="G1744" i="1"/>
  <c r="G1749" i="1"/>
  <c r="G1751" i="1"/>
  <c r="G10" i="1"/>
  <c r="G1782" i="1"/>
  <c r="G1793" i="1"/>
  <c r="G1811" i="1"/>
  <c r="G1812" i="1"/>
  <c r="G1821" i="1"/>
  <c r="G1828" i="1"/>
  <c r="G1834" i="1"/>
  <c r="G1838" i="1"/>
  <c r="G1839" i="1"/>
  <c r="G1842" i="1"/>
  <c r="G1870" i="1"/>
  <c r="G1876" i="1"/>
  <c r="G1878" i="1"/>
  <c r="G1884" i="1"/>
  <c r="G1888" i="1"/>
  <c r="G1889" i="1"/>
  <c r="G1845" i="1"/>
  <c r="G1847" i="1"/>
  <c r="G1895" i="1"/>
  <c r="G1918" i="1"/>
  <c r="G1924" i="1"/>
  <c r="G1946" i="1"/>
  <c r="G1951" i="1"/>
  <c r="G1954" i="1"/>
  <c r="G1631" i="1"/>
  <c r="G1964" i="1"/>
  <c r="G1985" i="1"/>
  <c r="G1994" i="1"/>
  <c r="G1999" i="1"/>
  <c r="G2003" i="1"/>
  <c r="G2019" i="1"/>
  <c r="G2021" i="1"/>
  <c r="G2027" i="1"/>
  <c r="G2059" i="1"/>
  <c r="G2070" i="1"/>
  <c r="G2077" i="1"/>
  <c r="G2121" i="1"/>
  <c r="G2142" i="1"/>
  <c r="G2156" i="1"/>
  <c r="G2157" i="1"/>
  <c r="G2168" i="1"/>
  <c r="G2194" i="1"/>
  <c r="G2215" i="1"/>
  <c r="G2216" i="1"/>
  <c r="G2233" i="1"/>
  <c r="G2240" i="1"/>
  <c r="G2257" i="1"/>
  <c r="G2276" i="1"/>
  <c r="G3" i="1"/>
  <c r="G2289" i="1"/>
  <c r="G2335" i="1"/>
  <c r="G2337" i="1"/>
  <c r="G2343" i="1"/>
  <c r="G2344" i="1"/>
  <c r="G2369" i="1"/>
  <c r="G2377" i="1"/>
  <c r="G2388" i="1"/>
  <c r="G2392" i="1"/>
  <c r="G2389" i="1"/>
  <c r="G2398" i="1"/>
  <c r="G2406" i="1"/>
  <c r="G2408" i="1"/>
  <c r="G2409" i="1"/>
  <c r="G2410" i="1"/>
  <c r="G2418" i="1"/>
  <c r="G2423" i="1"/>
  <c r="G2424" i="1"/>
  <c r="G2426" i="1"/>
  <c r="G2452" i="1"/>
  <c r="G2453" i="1"/>
  <c r="G2458" i="1"/>
  <c r="G2459" i="1"/>
  <c r="G2461" i="1"/>
  <c r="G2462" i="1"/>
  <c r="G2469" i="1"/>
  <c r="G2478" i="1"/>
  <c r="G2482" i="1"/>
  <c r="G2485" i="1"/>
  <c r="G2486" i="1"/>
  <c r="G2489" i="1"/>
  <c r="G2503" i="1"/>
  <c r="G2506" i="1"/>
  <c r="G2516" i="1"/>
  <c r="G2528" i="1"/>
  <c r="G2529" i="1"/>
  <c r="G2530" i="1"/>
  <c r="G2536" i="1"/>
  <c r="G2535" i="1"/>
  <c r="G2537" i="1"/>
  <c r="G2538" i="1"/>
  <c r="G2540" i="1"/>
  <c r="G2541" i="1"/>
  <c r="G2545" i="1"/>
  <c r="G2550" i="1"/>
  <c r="G2547" i="1"/>
  <c r="G2552" i="1"/>
  <c r="G2558" i="1"/>
  <c r="G2559" i="1"/>
  <c r="G2561" i="1"/>
  <c r="G2565" i="1"/>
  <c r="G2602" i="1"/>
  <c r="G45" i="1"/>
  <c r="G102" i="1"/>
  <c r="G105" i="1"/>
  <c r="G170" i="1"/>
  <c r="G194" i="1"/>
  <c r="G195" i="1"/>
  <c r="G201" i="1"/>
  <c r="G1128" i="1"/>
  <c r="G255" i="1"/>
  <c r="G333" i="1"/>
  <c r="G389" i="1"/>
  <c r="G473" i="1"/>
  <c r="G475" i="1"/>
  <c r="G539" i="1"/>
  <c r="G563" i="1"/>
  <c r="G505" i="1"/>
  <c r="G591" i="1"/>
  <c r="G609" i="1"/>
  <c r="G624" i="1"/>
  <c r="G630" i="1"/>
  <c r="G638" i="1"/>
  <c r="G628" i="1"/>
  <c r="G641" i="1"/>
  <c r="G671" i="1"/>
  <c r="G692" i="1"/>
  <c r="G708" i="1"/>
  <c r="G713" i="1"/>
  <c r="G727" i="1"/>
  <c r="G755" i="1"/>
  <c r="G763" i="1"/>
  <c r="G788" i="1"/>
  <c r="G789" i="1"/>
  <c r="G829" i="1"/>
  <c r="G897" i="1"/>
  <c r="G930" i="1"/>
  <c r="G945" i="1"/>
  <c r="G949" i="1"/>
  <c r="G955" i="1"/>
  <c r="G997" i="1"/>
  <c r="G1007" i="1"/>
  <c r="G1018" i="1"/>
  <c r="G1025" i="1"/>
  <c r="G1078" i="1"/>
  <c r="G1085" i="1"/>
  <c r="G1098" i="1"/>
  <c r="G1107" i="1"/>
  <c r="G1113" i="1"/>
  <c r="G1118" i="1"/>
  <c r="G1124" i="1"/>
  <c r="G1156" i="1"/>
  <c r="G1160" i="1"/>
  <c r="G1168" i="1"/>
  <c r="G1169" i="1"/>
  <c r="G1199" i="1"/>
  <c r="G1240" i="1"/>
  <c r="G1272" i="1"/>
  <c r="G1286" i="1"/>
  <c r="G1305" i="1"/>
  <c r="G1345" i="1"/>
  <c r="G1401" i="1"/>
  <c r="G1409" i="1"/>
  <c r="G1411" i="1"/>
  <c r="G1442" i="1"/>
  <c r="G1449" i="1"/>
  <c r="G1463" i="1"/>
  <c r="G1506" i="1"/>
  <c r="G1508" i="1"/>
  <c r="G1520" i="1"/>
  <c r="G1534" i="1"/>
  <c r="G1555" i="1"/>
  <c r="G1592" i="1"/>
  <c r="G1615" i="1"/>
  <c r="G1680" i="1"/>
  <c r="G1698" i="1"/>
  <c r="G1699" i="1"/>
  <c r="G1716" i="1"/>
  <c r="G1735" i="1"/>
  <c r="G1771" i="1"/>
  <c r="G1784" i="1"/>
  <c r="G1796" i="1"/>
  <c r="G1800" i="1"/>
  <c r="G1860" i="1"/>
  <c r="G1887" i="1"/>
  <c r="G1908" i="1"/>
  <c r="G1920" i="1"/>
  <c r="G1921" i="1"/>
  <c r="G1943" i="1"/>
  <c r="G1955" i="1"/>
  <c r="G1988" i="1"/>
  <c r="G2013" i="1"/>
  <c r="G2034" i="1"/>
  <c r="G2067" i="1"/>
  <c r="G2071" i="1"/>
  <c r="G2118" i="1"/>
  <c r="G2154" i="1"/>
  <c r="G2186" i="1"/>
  <c r="G2193" i="1"/>
  <c r="G2242" i="1"/>
  <c r="G2247" i="1"/>
  <c r="G2256" i="1"/>
  <c r="G2269" i="1"/>
  <c r="G2279" i="1"/>
  <c r="G2285" i="1"/>
  <c r="G2299" i="1"/>
  <c r="G954" i="1"/>
  <c r="G2342" i="1"/>
  <c r="G629" i="1"/>
  <c r="G2393" i="1"/>
  <c r="G2399" i="1"/>
  <c r="G2425" i="1"/>
  <c r="G2539" i="1"/>
  <c r="G2549" i="1"/>
  <c r="G2546" i="1"/>
  <c r="G2551" i="1"/>
  <c r="G2548" i="1"/>
  <c r="G2553" i="1"/>
  <c r="G2577" i="1"/>
  <c r="G2597" i="1"/>
  <c r="G2600" i="1"/>
  <c r="G2607" i="1"/>
  <c r="G2614" i="1"/>
  <c r="G1560" i="1"/>
  <c r="G329" i="1"/>
  <c r="G956" i="1"/>
  <c r="G1320" i="1"/>
  <c r="G1574" i="1"/>
  <c r="G1696" i="1"/>
  <c r="G1823" i="1"/>
  <c r="G1909" i="1"/>
  <c r="G2390" i="1"/>
  <c r="G1551" i="1"/>
  <c r="G446" i="1"/>
  <c r="G1501" i="1"/>
  <c r="G80" i="1"/>
  <c r="G141" i="1"/>
  <c r="G157" i="1"/>
  <c r="G1526" i="1"/>
  <c r="G464" i="1"/>
  <c r="G578" i="1"/>
  <c r="G711" i="1"/>
  <c r="G824" i="1"/>
  <c r="G1429" i="1"/>
  <c r="G1649" i="1"/>
  <c r="G1998" i="1"/>
  <c r="G388" i="1"/>
  <c r="G1820" i="1"/>
  <c r="G1830" i="1"/>
  <c r="G2437" i="1"/>
  <c r="G155" i="1"/>
  <c r="G964" i="1"/>
  <c r="G1014" i="1"/>
  <c r="G2250" i="1"/>
  <c r="G516" i="1"/>
  <c r="G2136" i="1"/>
  <c r="G2480" i="1"/>
  <c r="G920" i="1"/>
  <c r="G323" i="1"/>
  <c r="G1622" i="1"/>
  <c r="G2061" i="1"/>
  <c r="G409" i="1"/>
  <c r="G1291" i="1"/>
  <c r="G1133" i="1"/>
  <c r="G1432" i="1"/>
  <c r="G2455" i="1"/>
  <c r="G812" i="1"/>
  <c r="G2579" i="1"/>
  <c r="G2101" i="1"/>
  <c r="G1871" i="1"/>
  <c r="G889" i="1"/>
  <c r="G810" i="1"/>
  <c r="G50" i="1"/>
  <c r="G1791" i="1"/>
  <c r="G319" i="1"/>
  <c r="G2490" i="1"/>
  <c r="G1980" i="1"/>
  <c r="G1182" i="1"/>
  <c r="G922" i="1"/>
  <c r="G1914" i="1"/>
  <c r="G991" i="1"/>
  <c r="G1703" i="1"/>
  <c r="G1059" i="1"/>
  <c r="G26" i="1"/>
  <c r="G2440" i="1"/>
  <c r="G1885" i="1"/>
  <c r="G2172" i="1"/>
  <c r="G257" i="1"/>
  <c r="G1637" i="1"/>
  <c r="G794" i="1"/>
  <c r="G1883" i="1"/>
  <c r="G869" i="1"/>
  <c r="G1242" i="1"/>
  <c r="G1934" i="1"/>
  <c r="G225" i="1"/>
  <c r="G1285" i="1"/>
  <c r="G683" i="1"/>
  <c r="G1065" i="1"/>
  <c r="G1397" i="1"/>
  <c r="G2471" i="1"/>
  <c r="G560" i="1"/>
  <c r="G1584" i="1"/>
  <c r="G647" i="1"/>
  <c r="G1451" i="1"/>
  <c r="G189" i="1"/>
  <c r="G2007" i="1"/>
  <c r="G2487" i="1"/>
  <c r="G678" i="1"/>
  <c r="G580" i="1"/>
  <c r="G2196" i="1"/>
  <c r="G1510" i="1"/>
  <c r="G1206" i="1"/>
  <c r="G444" i="1"/>
  <c r="G1992" i="1"/>
  <c r="G2333" i="1"/>
  <c r="G2231" i="1"/>
  <c r="G1941" i="1"/>
  <c r="G136" i="1"/>
  <c r="G1211" i="1"/>
  <c r="G1120" i="1"/>
  <c r="G527" i="1"/>
  <c r="G2239" i="1"/>
  <c r="G2481" i="1"/>
  <c r="G215" i="1"/>
  <c r="G2120" i="1"/>
  <c r="G2192" i="1"/>
  <c r="G1894" i="1"/>
  <c r="G1104" i="1"/>
  <c r="G1141" i="1"/>
  <c r="G519" i="1"/>
  <c r="G776" i="1"/>
  <c r="G703" i="1"/>
  <c r="G1670" i="1"/>
  <c r="G2366" i="1"/>
  <c r="G2307" i="1"/>
  <c r="G1478" i="1"/>
  <c r="G308" i="1"/>
  <c r="G104" i="1"/>
  <c r="G756" i="1"/>
  <c r="G161" i="1"/>
  <c r="G424" i="1"/>
  <c r="G467" i="1"/>
  <c r="G331" i="1"/>
  <c r="G400" i="1"/>
  <c r="G2605" i="1"/>
  <c r="G841" i="1"/>
  <c r="G1579" i="1"/>
  <c r="G1352" i="1"/>
  <c r="G992" i="1"/>
  <c r="G1307" i="1"/>
  <c r="G381" i="1"/>
  <c r="G1673" i="1"/>
  <c r="G917" i="1"/>
  <c r="G1042" i="1"/>
  <c r="G940" i="1"/>
  <c r="G941" i="1"/>
  <c r="G2129" i="1"/>
  <c r="G1853" i="1"/>
  <c r="G2208" i="1"/>
  <c r="G1989" i="1"/>
  <c r="G1119" i="1"/>
  <c r="G1080" i="1"/>
  <c r="G204" i="1"/>
  <c r="G1778" i="1"/>
  <c r="G1241" i="1"/>
  <c r="G1857" i="1"/>
  <c r="G226" i="1"/>
  <c r="G1027" i="1"/>
  <c r="G1079" i="1"/>
  <c r="G1040" i="1"/>
  <c r="G1293" i="1"/>
  <c r="G152" i="1"/>
  <c r="G1468" i="1"/>
  <c r="G1863" i="1"/>
  <c r="G163" i="1"/>
  <c r="G1260" i="1"/>
  <c r="G758" i="1"/>
  <c r="G1643" i="1"/>
  <c r="G1762" i="1"/>
  <c r="G2356" i="1"/>
  <c r="G183" i="1"/>
  <c r="G1711" i="1"/>
  <c r="G874" i="1"/>
  <c r="G11" i="1"/>
  <c r="G49" i="1"/>
  <c r="G51" i="1"/>
  <c r="G54" i="1"/>
  <c r="G52" i="1"/>
  <c r="G53" i="1"/>
  <c r="G17" i="1"/>
  <c r="G18" i="1"/>
  <c r="G19" i="1"/>
  <c r="G20" i="1"/>
  <c r="G21" i="1"/>
  <c r="G22" i="1"/>
  <c r="G23" i="1"/>
  <c r="G24" i="1"/>
  <c r="G27" i="1"/>
  <c r="G28" i="1"/>
  <c r="G29" i="1"/>
  <c r="G30" i="1"/>
  <c r="G47" i="1"/>
  <c r="G32" i="1"/>
  <c r="G33" i="1"/>
  <c r="G78" i="1"/>
  <c r="G61" i="1"/>
  <c r="G34" i="1"/>
  <c r="G35" i="1"/>
  <c r="G36" i="1"/>
  <c r="G38" i="1"/>
  <c r="G39" i="1"/>
  <c r="G40" i="1"/>
  <c r="G41" i="1"/>
  <c r="G43" i="1"/>
  <c r="G71" i="1"/>
  <c r="G44" i="1"/>
  <c r="G113" i="1"/>
  <c r="G56" i="1"/>
  <c r="G13" i="1"/>
  <c r="G57" i="1"/>
  <c r="G58" i="1"/>
  <c r="G59" i="1"/>
  <c r="G62" i="1"/>
  <c r="G63" i="1"/>
  <c r="G65" i="1"/>
  <c r="G12" i="1"/>
  <c r="G66" i="1"/>
  <c r="G67" i="1"/>
  <c r="G68" i="1"/>
  <c r="G69" i="1"/>
  <c r="G72" i="1"/>
  <c r="G73" i="1"/>
  <c r="G75" i="1"/>
  <c r="G76" i="1"/>
  <c r="G77" i="1"/>
  <c r="G79" i="1"/>
  <c r="G90" i="1"/>
  <c r="G2260" i="1"/>
  <c r="G82" i="1"/>
  <c r="G83" i="1"/>
  <c r="G98" i="1"/>
  <c r="G84" i="1"/>
  <c r="G93" i="1"/>
  <c r="G91" i="1"/>
  <c r="G85" i="1"/>
  <c r="G89" i="1"/>
  <c r="G86" i="1"/>
  <c r="G88" i="1"/>
  <c r="G92" i="1"/>
  <c r="G101" i="1"/>
  <c r="G851" i="1"/>
  <c r="G103" i="1"/>
  <c r="G106" i="1"/>
  <c r="G107" i="1"/>
  <c r="G108" i="1"/>
  <c r="G109" i="1"/>
  <c r="G94" i="1"/>
  <c r="G96" i="1"/>
  <c r="G116" i="1"/>
  <c r="G110" i="1"/>
  <c r="G97" i="1"/>
  <c r="G171" i="1"/>
  <c r="G95" i="1"/>
  <c r="G146" i="1"/>
  <c r="G99" i="1"/>
  <c r="G100" i="1"/>
  <c r="G111" i="1"/>
  <c r="G112" i="1"/>
  <c r="G114" i="1"/>
  <c r="G115" i="1"/>
  <c r="G118" i="1"/>
  <c r="G119" i="1"/>
  <c r="G122" i="1"/>
  <c r="G124" i="1"/>
  <c r="G148" i="1"/>
  <c r="G142" i="1"/>
  <c r="G143" i="1"/>
  <c r="G144" i="1"/>
  <c r="G145" i="1"/>
  <c r="G147" i="1"/>
  <c r="G151" i="1"/>
  <c r="G149" i="1"/>
  <c r="G153" i="1"/>
  <c r="G154" i="1"/>
  <c r="G156" i="1"/>
  <c r="G125" i="1"/>
  <c r="G127" i="1"/>
  <c r="G128" i="1"/>
  <c r="G129" i="1"/>
  <c r="G130" i="1"/>
  <c r="G131" i="1"/>
  <c r="G132" i="1"/>
  <c r="G133" i="1"/>
  <c r="G134" i="1"/>
  <c r="G135" i="1"/>
  <c r="G137" i="1"/>
  <c r="G138" i="1"/>
  <c r="G139" i="1"/>
  <c r="G140" i="1"/>
  <c r="G176" i="1"/>
  <c r="G175" i="1"/>
  <c r="G174" i="1"/>
  <c r="G172" i="1"/>
  <c r="G173" i="1"/>
  <c r="G177" i="1"/>
  <c r="G178" i="1"/>
  <c r="G179" i="1"/>
  <c r="G180" i="1"/>
  <c r="G159" i="1"/>
  <c r="G160" i="1"/>
  <c r="G162" i="1"/>
  <c r="G1092" i="1"/>
  <c r="G164" i="1"/>
  <c r="G165" i="1"/>
  <c r="G166" i="1"/>
  <c r="G167" i="1"/>
  <c r="G168" i="1"/>
  <c r="G169" i="1"/>
  <c r="G687" i="1"/>
  <c r="G231" i="1"/>
  <c r="G232" i="1"/>
  <c r="G219" i="1"/>
  <c r="G220" i="1"/>
  <c r="G221" i="1"/>
  <c r="G222" i="1"/>
  <c r="G223" i="1"/>
  <c r="G228" i="1"/>
  <c r="G229" i="1"/>
  <c r="G224" i="1"/>
  <c r="G227" i="1"/>
  <c r="G181" i="1"/>
  <c r="G182" i="1"/>
  <c r="G184" i="1"/>
  <c r="G185" i="1"/>
  <c r="G186" i="1"/>
  <c r="G188" i="1"/>
  <c r="G190" i="1"/>
  <c r="G191" i="1"/>
  <c r="G192" i="1"/>
  <c r="G197" i="1"/>
  <c r="G198" i="1"/>
  <c r="G199" i="1"/>
  <c r="G200" i="1"/>
  <c r="G202" i="1"/>
  <c r="G203" i="1"/>
  <c r="G205" i="1"/>
  <c r="G206" i="1"/>
  <c r="G207" i="1"/>
  <c r="G208" i="1"/>
  <c r="G209" i="1"/>
  <c r="G210" i="1"/>
  <c r="G212" i="1"/>
  <c r="G213" i="1"/>
  <c r="G214" i="1"/>
  <c r="G216" i="1"/>
  <c r="G217" i="1"/>
  <c r="G218" i="1"/>
  <c r="G243" i="1"/>
  <c r="G242" i="1"/>
  <c r="G241" i="1"/>
  <c r="G960" i="1"/>
  <c r="G1271" i="1"/>
  <c r="G2116" i="1"/>
  <c r="G913" i="1"/>
  <c r="G403" i="1"/>
  <c r="G2012" i="1"/>
  <c r="G244" i="1"/>
  <c r="G233" i="1"/>
  <c r="G234" i="1"/>
  <c r="G235" i="1"/>
  <c r="G236" i="1"/>
  <c r="G237" i="1"/>
  <c r="G238" i="1"/>
  <c r="G240" i="1"/>
  <c r="G264" i="1"/>
  <c r="G265" i="1"/>
  <c r="G266" i="1"/>
  <c r="G245" i="1"/>
  <c r="G246" i="1"/>
  <c r="G247" i="1"/>
  <c r="G248" i="1"/>
  <c r="G249" i="1"/>
  <c r="G187" i="1"/>
  <c r="G250" i="1"/>
  <c r="G60" i="1"/>
  <c r="G251" i="1"/>
  <c r="G252" i="1"/>
  <c r="G253" i="1"/>
  <c r="G254" i="1"/>
  <c r="G256" i="1"/>
  <c r="G1589" i="1"/>
  <c r="G258" i="1"/>
  <c r="G2290" i="1"/>
  <c r="G259" i="1"/>
  <c r="G260" i="1"/>
  <c r="G262" i="1"/>
  <c r="G263" i="1"/>
  <c r="G267" i="1"/>
  <c r="G268" i="1"/>
  <c r="G269" i="1"/>
  <c r="G270" i="1"/>
  <c r="G271" i="1"/>
  <c r="G272" i="1"/>
  <c r="G283" i="1"/>
  <c r="G275" i="1"/>
  <c r="G276" i="1"/>
  <c r="G274" i="1"/>
  <c r="G278" i="1"/>
  <c r="G279" i="1"/>
  <c r="G280" i="1"/>
  <c r="G281" i="1"/>
  <c r="G282" i="1"/>
  <c r="G285" i="1"/>
  <c r="G322" i="1"/>
  <c r="G286" i="1"/>
  <c r="G324" i="1"/>
  <c r="G325" i="1"/>
  <c r="G326" i="1"/>
  <c r="G327" i="1"/>
  <c r="G328" i="1"/>
  <c r="G289" i="1"/>
  <c r="G1903" i="1"/>
  <c r="G290" i="1"/>
  <c r="G288" i="1"/>
  <c r="G292" i="1"/>
  <c r="G330" i="1"/>
  <c r="G332" i="1"/>
  <c r="G334" i="1"/>
  <c r="G335" i="1"/>
  <c r="G321" i="1"/>
  <c r="G336" i="1"/>
  <c r="G337" i="1"/>
  <c r="G293" i="1"/>
  <c r="G294" i="1"/>
  <c r="G126" i="1"/>
  <c r="G339" i="1"/>
  <c r="G341" i="1"/>
  <c r="G295" i="1"/>
  <c r="G342" i="1"/>
  <c r="G343" i="1"/>
  <c r="G344" i="1"/>
  <c r="G345" i="1"/>
  <c r="G346" i="1"/>
  <c r="G296" i="1"/>
  <c r="G297" i="1"/>
  <c r="G347" i="1"/>
  <c r="G363" i="1"/>
  <c r="G365" i="1"/>
  <c r="G366" i="1"/>
  <c r="G367" i="1"/>
  <c r="G369" i="1"/>
  <c r="G372" i="1"/>
  <c r="G374" i="1"/>
  <c r="G376" i="1"/>
  <c r="G370" i="1"/>
  <c r="G377" i="1"/>
  <c r="G379" i="1"/>
  <c r="G380" i="1"/>
  <c r="G586" i="1"/>
  <c r="G371" i="1"/>
  <c r="G383" i="1"/>
  <c r="G386" i="1"/>
  <c r="G387" i="1"/>
  <c r="G390" i="1"/>
  <c r="G348" i="1"/>
  <c r="G299" i="1"/>
  <c r="G301" i="1"/>
  <c r="G302" i="1"/>
  <c r="G303" i="1"/>
  <c r="G351" i="1"/>
  <c r="G352" i="1"/>
  <c r="G607" i="1"/>
  <c r="G353" i="1"/>
  <c r="G354" i="1"/>
  <c r="G355" i="1"/>
  <c r="G356" i="1"/>
  <c r="G357" i="1"/>
  <c r="G358" i="1"/>
  <c r="G359" i="1"/>
  <c r="G391" i="1"/>
  <c r="G392" i="1"/>
  <c r="G395" i="1"/>
  <c r="G361" i="1"/>
  <c r="G362" i="1"/>
  <c r="G396" i="1"/>
  <c r="G398" i="1"/>
  <c r="G399" i="1"/>
  <c r="G304" i="1"/>
  <c r="G305" i="1"/>
  <c r="G306" i="1"/>
  <c r="G401" i="1"/>
  <c r="G402" i="1"/>
  <c r="G307" i="1"/>
  <c r="G284" i="1"/>
  <c r="G406" i="1"/>
  <c r="G414" i="1"/>
  <c r="G407" i="1"/>
  <c r="G410" i="1"/>
  <c r="G411" i="1"/>
  <c r="G412" i="1"/>
  <c r="G413" i="1"/>
  <c r="G420" i="1"/>
  <c r="G417" i="1"/>
  <c r="G418" i="1"/>
  <c r="G419" i="1"/>
  <c r="G421" i="1"/>
  <c r="G422" i="1"/>
  <c r="G423" i="1"/>
  <c r="G309" i="1"/>
  <c r="G310" i="1"/>
  <c r="G426" i="1"/>
  <c r="G427" i="1"/>
  <c r="G313" i="1"/>
  <c r="G312" i="1"/>
  <c r="G429" i="1"/>
  <c r="G428" i="1"/>
  <c r="G315" i="1"/>
  <c r="G316" i="1"/>
  <c r="G430" i="1"/>
  <c r="G2332" i="1"/>
  <c r="G317" i="1"/>
  <c r="G431" i="1"/>
  <c r="G435" i="1"/>
  <c r="G436" i="1"/>
  <c r="G439" i="1"/>
  <c r="G437" i="1"/>
  <c r="G440" i="1"/>
  <c r="G441" i="1"/>
  <c r="G442" i="1"/>
  <c r="G320" i="1"/>
  <c r="G445" i="1"/>
  <c r="G447" i="1"/>
  <c r="G448" i="1"/>
  <c r="G449" i="1"/>
  <c r="G450" i="1"/>
  <c r="G451" i="1"/>
  <c r="G452" i="1"/>
  <c r="G453" i="1"/>
  <c r="G454" i="1"/>
  <c r="G455" i="1"/>
  <c r="G458" i="1"/>
  <c r="G457" i="1"/>
  <c r="G459" i="1"/>
  <c r="G461" i="1"/>
  <c r="G460" i="1"/>
  <c r="G462" i="1"/>
  <c r="G465" i="1"/>
  <c r="G466" i="1"/>
  <c r="G468" i="1"/>
  <c r="G31" i="1"/>
  <c r="G70" i="1"/>
  <c r="G723" i="1"/>
  <c r="G474" i="1"/>
  <c r="G476" i="1"/>
  <c r="G479" i="1"/>
  <c r="G480" i="1"/>
  <c r="G484" i="1"/>
  <c r="G5" i="1"/>
  <c r="G485" i="1"/>
  <c r="G497" i="1"/>
  <c r="G498" i="1"/>
  <c r="G523" i="1"/>
  <c r="G526" i="1"/>
  <c r="G528" i="1"/>
  <c r="G529" i="1"/>
  <c r="G531" i="1"/>
  <c r="G597" i="1"/>
  <c r="G514" i="1"/>
  <c r="G532" i="1"/>
  <c r="G533" i="1"/>
  <c r="G534" i="1"/>
  <c r="G536" i="1"/>
  <c r="G530" i="1"/>
  <c r="G538" i="1"/>
  <c r="G540" i="1"/>
  <c r="G541" i="1"/>
  <c r="G542" i="1"/>
  <c r="G499" i="1"/>
  <c r="G543" i="1"/>
  <c r="G544" i="1"/>
  <c r="G545" i="1"/>
  <c r="G487" i="1"/>
  <c r="G500" i="1"/>
  <c r="G546" i="1"/>
  <c r="G525" i="1"/>
  <c r="G496" i="1"/>
  <c r="G501" i="1"/>
  <c r="G488" i="1"/>
  <c r="G489" i="1"/>
  <c r="G490" i="1"/>
  <c r="G547" i="1"/>
  <c r="G548" i="1"/>
  <c r="G549" i="1"/>
  <c r="G550" i="1"/>
  <c r="G551" i="1"/>
  <c r="G491" i="1"/>
  <c r="G598" i="1"/>
  <c r="G552" i="1"/>
  <c r="G502" i="1"/>
  <c r="G553" i="1"/>
  <c r="G554" i="1"/>
  <c r="G503" i="1"/>
  <c r="G555" i="1"/>
  <c r="G556" i="1"/>
  <c r="G524" i="1"/>
  <c r="G557" i="1"/>
  <c r="G558" i="1"/>
  <c r="G504" i="1"/>
  <c r="G559" i="1"/>
  <c r="G561" i="1"/>
  <c r="G562" i="1"/>
  <c r="G494" i="1"/>
  <c r="G493" i="1"/>
  <c r="G564" i="1"/>
  <c r="G565" i="1"/>
  <c r="G567" i="1"/>
  <c r="G566" i="1"/>
  <c r="G568" i="1"/>
  <c r="G570" i="1"/>
  <c r="G495" i="1"/>
  <c r="G572" i="1"/>
  <c r="G520" i="1"/>
  <c r="G506" i="1"/>
  <c r="G1325" i="1"/>
  <c r="G573" i="1"/>
  <c r="G574" i="1"/>
  <c r="G507" i="1"/>
  <c r="G575" i="1"/>
  <c r="G576" i="1"/>
  <c r="G577" i="1"/>
  <c r="G581" i="1"/>
  <c r="G583" i="1"/>
  <c r="G521" i="1"/>
  <c r="G584" i="1"/>
  <c r="G595" i="1"/>
  <c r="G596" i="1"/>
  <c r="G517" i="1"/>
  <c r="G585" i="1"/>
  <c r="G587" i="1"/>
  <c r="G588" i="1"/>
  <c r="G508" i="1"/>
  <c r="G522" i="1"/>
  <c r="G509" i="1"/>
  <c r="G589" i="1"/>
  <c r="G599" i="1"/>
  <c r="G510" i="1"/>
  <c r="G590" i="1"/>
  <c r="G511" i="1"/>
  <c r="G593" i="1"/>
  <c r="G594" i="1"/>
  <c r="G512" i="1"/>
  <c r="G513" i="1"/>
  <c r="G600" i="1"/>
  <c r="G601" i="1"/>
  <c r="G602" i="1"/>
  <c r="G481" i="1"/>
  <c r="G603" i="1"/>
  <c r="G482" i="1"/>
  <c r="G604" i="1"/>
  <c r="G483" i="1"/>
  <c r="G605" i="1"/>
  <c r="G606" i="1"/>
  <c r="G612" i="1"/>
  <c r="G613" i="1"/>
  <c r="G614" i="1"/>
  <c r="G616" i="1"/>
  <c r="G618" i="1"/>
  <c r="G617" i="1"/>
  <c r="G619" i="1"/>
  <c r="G620" i="1"/>
  <c r="G621" i="1"/>
  <c r="G622" i="1"/>
  <c r="G623" i="1"/>
  <c r="G625" i="1"/>
  <c r="G626" i="1"/>
  <c r="G1538" i="1"/>
  <c r="G631" i="1"/>
  <c r="G633" i="1"/>
  <c r="G632" i="1"/>
  <c r="G634" i="1"/>
  <c r="G635" i="1"/>
  <c r="G636" i="1"/>
  <c r="G639" i="1"/>
  <c r="G1898" i="1"/>
  <c r="G643" i="1"/>
  <c r="G644" i="1"/>
  <c r="G645" i="1"/>
  <c r="G648" i="1"/>
  <c r="G649" i="1"/>
  <c r="G650" i="1"/>
  <c r="G651" i="1"/>
  <c r="G652" i="1"/>
  <c r="G653" i="1"/>
  <c r="G654" i="1"/>
  <c r="G656" i="1"/>
  <c r="G657" i="1"/>
  <c r="G658" i="1"/>
  <c r="G660" i="1"/>
  <c r="G663" i="1"/>
  <c r="G666" i="1"/>
  <c r="G667" i="1"/>
  <c r="G668" i="1"/>
  <c r="G669" i="1"/>
  <c r="G674" i="1"/>
  <c r="G1381" i="1"/>
  <c r="G677" i="1"/>
  <c r="G679" i="1"/>
  <c r="G1110" i="1"/>
  <c r="G680" i="1"/>
  <c r="G2113" i="1"/>
  <c r="G1001" i="1"/>
  <c r="G1459" i="1"/>
  <c r="G691" i="1"/>
  <c r="G693" i="1"/>
  <c r="G694" i="1"/>
  <c r="G695" i="1"/>
  <c r="G696" i="1"/>
  <c r="G697" i="1"/>
  <c r="G698" i="1"/>
  <c r="G700" i="1"/>
  <c r="G701" i="1"/>
  <c r="G702" i="1"/>
  <c r="G704" i="1"/>
  <c r="G705" i="1"/>
  <c r="G706" i="1"/>
  <c r="G707" i="1"/>
  <c r="G709" i="1"/>
  <c r="G710" i="1"/>
  <c r="G712" i="1"/>
  <c r="G1949" i="1"/>
  <c r="G714" i="1"/>
  <c r="G716" i="1"/>
  <c r="G718" i="1"/>
  <c r="G719" i="1"/>
  <c r="G720" i="1"/>
  <c r="G721" i="1"/>
  <c r="G722" i="1"/>
  <c r="G1500" i="1"/>
  <c r="G724" i="1"/>
  <c r="G725" i="1"/>
  <c r="G726" i="1"/>
  <c r="G728" i="1"/>
  <c r="G731" i="1"/>
  <c r="G732" i="1"/>
  <c r="G2294" i="1"/>
  <c r="G733" i="1"/>
  <c r="G734" i="1"/>
  <c r="G738" i="1"/>
  <c r="G735" i="1"/>
  <c r="G736" i="1"/>
  <c r="G737" i="1"/>
  <c r="G579" i="1"/>
  <c r="G742" i="1"/>
  <c r="G744" i="1"/>
  <c r="G746" i="1"/>
  <c r="G747" i="1"/>
  <c r="G748" i="1"/>
  <c r="G749" i="1"/>
  <c r="G750" i="1"/>
  <c r="G751" i="1"/>
  <c r="G752" i="1"/>
  <c r="G753" i="1"/>
  <c r="G754" i="1"/>
  <c r="G757" i="1"/>
  <c r="G759" i="1"/>
  <c r="G760" i="1"/>
  <c r="G761" i="1"/>
  <c r="G762" i="1"/>
  <c r="G768" i="1"/>
  <c r="G769" i="1"/>
  <c r="G770" i="1"/>
  <c r="G771" i="1"/>
  <c r="G772" i="1"/>
  <c r="G773" i="1"/>
  <c r="G774" i="1"/>
  <c r="G925" i="1"/>
  <c r="G775" i="1"/>
  <c r="G2449" i="1"/>
  <c r="G777" i="1"/>
  <c r="G778" i="1"/>
  <c r="G779" i="1"/>
  <c r="G780" i="1"/>
  <c r="G782" i="1"/>
  <c r="G783" i="1"/>
  <c r="G786" i="1"/>
  <c r="G784" i="1"/>
  <c r="G785" i="1"/>
  <c r="G787" i="1"/>
  <c r="G764" i="1"/>
  <c r="G790" i="1"/>
  <c r="G792" i="1"/>
  <c r="G815" i="1"/>
  <c r="G926" i="1"/>
  <c r="G796" i="1"/>
  <c r="G766" i="1"/>
  <c r="G927" i="1"/>
  <c r="G928" i="1"/>
  <c r="G808" i="1"/>
  <c r="G1203" i="1"/>
  <c r="G809" i="1"/>
  <c r="G811" i="1"/>
  <c r="G813" i="1"/>
  <c r="G814" i="1"/>
  <c r="G816" i="1"/>
  <c r="G817" i="1"/>
  <c r="G818" i="1"/>
  <c r="G819" i="1"/>
  <c r="G797" i="1"/>
  <c r="G807" i="1"/>
  <c r="G820" i="1"/>
  <c r="G822" i="1"/>
  <c r="G823" i="1"/>
  <c r="G2133" i="1"/>
  <c r="G826" i="1"/>
  <c r="G828" i="1"/>
  <c r="G830" i="1"/>
  <c r="G831" i="1"/>
  <c r="G832" i="1"/>
  <c r="G833" i="1"/>
  <c r="G835" i="1"/>
  <c r="G834" i="1"/>
  <c r="G239" i="1"/>
  <c r="G836" i="1"/>
  <c r="G839" i="1"/>
  <c r="G840" i="1"/>
  <c r="G843" i="1"/>
  <c r="G844" i="1"/>
  <c r="G845" i="1"/>
  <c r="G847" i="1"/>
  <c r="G848" i="1"/>
  <c r="G805" i="1"/>
  <c r="G802" i="1"/>
  <c r="G849" i="1"/>
  <c r="G798" i="1"/>
  <c r="G852" i="1"/>
  <c r="G853" i="1"/>
  <c r="G855" i="1"/>
  <c r="G846" i="1"/>
  <c r="G858" i="1"/>
  <c r="G767" i="1"/>
  <c r="G859" i="1"/>
  <c r="G860" i="1"/>
  <c r="G861" i="1"/>
  <c r="G803" i="1"/>
  <c r="G862" i="1"/>
  <c r="G799" i="1"/>
  <c r="G806" i="1"/>
  <c r="G800" i="1"/>
  <c r="G864" i="1"/>
  <c r="G801" i="1"/>
  <c r="G865" i="1"/>
  <c r="G866" i="1"/>
  <c r="G868" i="1"/>
  <c r="G867" i="1"/>
  <c r="G875" i="1"/>
  <c r="G871" i="1"/>
  <c r="G876" i="1"/>
  <c r="G870" i="1"/>
  <c r="G888" i="1"/>
  <c r="G893" i="1"/>
  <c r="G894" i="1"/>
  <c r="G856" i="1"/>
  <c r="G895" i="1"/>
  <c r="G896" i="1"/>
  <c r="G898" i="1"/>
  <c r="G878" i="1"/>
  <c r="G873" i="1"/>
  <c r="G899" i="1"/>
  <c r="G900" i="1"/>
  <c r="G901" i="1"/>
  <c r="G902" i="1"/>
  <c r="G903" i="1"/>
  <c r="G890" i="1"/>
  <c r="G904" i="1"/>
  <c r="G880" i="1"/>
  <c r="G905" i="1"/>
  <c r="G906" i="1"/>
  <c r="G891" i="1"/>
  <c r="G881" i="1"/>
  <c r="G882" i="1"/>
  <c r="G883" i="1"/>
  <c r="G884" i="1"/>
  <c r="G885" i="1"/>
  <c r="G886" i="1"/>
  <c r="G907" i="1"/>
  <c r="G908" i="1"/>
  <c r="G909" i="1"/>
  <c r="G910" i="1"/>
  <c r="G911" i="1"/>
  <c r="G912" i="1"/>
  <c r="G914" i="1"/>
  <c r="G765" i="1"/>
  <c r="G916" i="1"/>
  <c r="G918" i="1"/>
  <c r="G919" i="1"/>
  <c r="G921" i="1"/>
  <c r="G923" i="1"/>
  <c r="G924" i="1"/>
  <c r="G932" i="1"/>
  <c r="G933" i="1"/>
  <c r="G934" i="1"/>
  <c r="G935" i="1"/>
  <c r="G936" i="1"/>
  <c r="G937" i="1"/>
  <c r="G938" i="1"/>
  <c r="G943" i="1"/>
  <c r="G944" i="1"/>
  <c r="G946" i="1"/>
  <c r="G947" i="1"/>
  <c r="G948" i="1"/>
  <c r="G950" i="1"/>
  <c r="G951" i="1"/>
  <c r="G952" i="1"/>
  <c r="G957" i="1"/>
  <c r="G958" i="1"/>
  <c r="G959" i="1"/>
  <c r="G961" i="1"/>
  <c r="G962" i="1"/>
  <c r="G963" i="1"/>
  <c r="G965" i="1"/>
  <c r="G967" i="1"/>
  <c r="G968" i="1"/>
  <c r="G1130" i="1"/>
  <c r="G969" i="1"/>
  <c r="G970" i="1"/>
  <c r="G675" i="1"/>
  <c r="G971" i="1"/>
  <c r="G972" i="1"/>
  <c r="G973" i="1"/>
  <c r="G974" i="1"/>
  <c r="G975" i="1"/>
  <c r="G976" i="1"/>
  <c r="G978" i="1"/>
  <c r="G988" i="1"/>
  <c r="G980" i="1"/>
  <c r="G990" i="1"/>
  <c r="G2532" i="1"/>
  <c r="G981" i="1"/>
  <c r="G993" i="1"/>
  <c r="G995" i="1"/>
  <c r="G996" i="1"/>
  <c r="G983" i="1"/>
  <c r="G984" i="1"/>
  <c r="G987" i="1"/>
  <c r="G985" i="1"/>
  <c r="G986" i="1"/>
  <c r="G998" i="1"/>
  <c r="G999" i="1"/>
  <c r="G1000" i="1"/>
  <c r="G2321" i="1"/>
  <c r="G2422" i="1"/>
  <c r="G1002" i="1"/>
  <c r="G1003" i="1"/>
  <c r="G1006" i="1"/>
  <c r="G1009" i="1"/>
  <c r="G1010" i="1"/>
  <c r="G1011" i="1"/>
  <c r="G1012" i="1"/>
  <c r="G1016" i="1"/>
  <c r="G1017" i="1"/>
  <c r="G1019" i="1"/>
  <c r="G1020" i="1"/>
  <c r="G1021" i="1"/>
  <c r="G1022" i="1"/>
  <c r="G1023" i="1"/>
  <c r="G1026" i="1"/>
  <c r="G1029" i="1"/>
  <c r="G1030" i="1"/>
  <c r="G1031" i="1"/>
  <c r="G1033" i="1"/>
  <c r="G1034" i="1"/>
  <c r="G1035" i="1"/>
  <c r="G1037" i="1"/>
  <c r="G1248" i="1"/>
  <c r="G1039" i="1"/>
  <c r="G1041" i="1"/>
  <c r="G1043" i="1"/>
  <c r="G1044" i="1"/>
  <c r="G1046" i="1"/>
  <c r="G1047" i="1"/>
  <c r="G1049" i="1"/>
  <c r="G1050" i="1"/>
  <c r="G1051" i="1"/>
  <c r="G1055" i="1"/>
  <c r="G1054" i="1"/>
  <c r="G1056" i="1"/>
  <c r="G1057" i="1"/>
  <c r="G1052" i="1"/>
  <c r="G1058" i="1"/>
  <c r="G1418" i="1"/>
  <c r="G1060" i="1"/>
  <c r="G1061" i="1"/>
  <c r="G1062" i="1"/>
  <c r="G1063" i="1"/>
  <c r="G1064" i="1"/>
  <c r="G2139" i="1"/>
  <c r="G1066" i="1"/>
  <c r="G1067" i="1"/>
  <c r="G1069" i="1"/>
  <c r="G1070" i="1"/>
  <c r="G1071" i="1"/>
  <c r="G1072" i="1"/>
  <c r="G1073" i="1"/>
  <c r="G1074" i="1"/>
  <c r="G1075" i="1"/>
  <c r="G1076" i="1"/>
  <c r="G1077" i="1"/>
  <c r="G1081" i="1"/>
  <c r="G1082" i="1"/>
  <c r="G1083" i="1"/>
  <c r="G1084" i="1"/>
  <c r="G1088" i="1"/>
  <c r="G1089" i="1"/>
  <c r="G1093" i="1"/>
  <c r="G1053" i="1"/>
  <c r="G1095" i="1"/>
  <c r="G1100" i="1"/>
  <c r="G1101" i="1"/>
  <c r="G1102" i="1"/>
  <c r="G1103" i="1"/>
  <c r="G1105" i="1"/>
  <c r="G1108" i="1"/>
  <c r="G1109" i="1"/>
  <c r="G1112" i="1"/>
  <c r="G1114" i="1"/>
  <c r="G1115" i="1"/>
  <c r="G1116" i="1"/>
  <c r="G1117" i="1"/>
  <c r="G1121" i="1"/>
  <c r="G1122" i="1"/>
  <c r="G1123" i="1"/>
  <c r="G1126" i="1"/>
  <c r="G1129" i="1"/>
  <c r="G1131" i="1"/>
  <c r="G1132" i="1"/>
  <c r="G1134" i="1"/>
  <c r="G1135" i="1"/>
  <c r="G1136" i="1"/>
  <c r="G1137" i="1"/>
  <c r="G1139" i="1"/>
  <c r="G1138" i="1"/>
  <c r="G1140" i="1"/>
  <c r="G1142" i="1"/>
  <c r="G1143" i="1"/>
  <c r="G1144" i="1"/>
  <c r="G1145" i="1"/>
  <c r="G1146" i="1"/>
  <c r="G1147" i="1"/>
  <c r="G81" i="1"/>
  <c r="G1148" i="1"/>
  <c r="G1149" i="1"/>
  <c r="G1150" i="1"/>
  <c r="G1153" i="1"/>
  <c r="G1155" i="1"/>
  <c r="G1151" i="1"/>
  <c r="G1157" i="1"/>
  <c r="G1158" i="1"/>
  <c r="G1438" i="1"/>
  <c r="G1161" i="1"/>
  <c r="G1162" i="1"/>
  <c r="G1166" i="1"/>
  <c r="G1167" i="1"/>
  <c r="G1163" i="1"/>
  <c r="G1170" i="1"/>
  <c r="G1171" i="1"/>
  <c r="G1172" i="1"/>
  <c r="G1173" i="1"/>
  <c r="G1174" i="1"/>
  <c r="G1176" i="1"/>
  <c r="G25" i="1"/>
  <c r="G1178" i="1"/>
  <c r="G1165" i="1"/>
  <c r="G1179" i="1"/>
  <c r="G1180" i="1"/>
  <c r="G1181" i="1"/>
  <c r="G1185" i="1"/>
  <c r="G1186" i="1"/>
  <c r="G1189" i="1"/>
  <c r="G1190" i="1"/>
  <c r="G1191" i="1"/>
  <c r="G74" i="1"/>
  <c r="G1188" i="1"/>
  <c r="G1196" i="1"/>
  <c r="G1197" i="1"/>
  <c r="G1201" i="1"/>
  <c r="G1198" i="1"/>
  <c r="G1200" i="1"/>
  <c r="G1205" i="1"/>
  <c r="G1207" i="1"/>
  <c r="G1208" i="1"/>
  <c r="G1209" i="1"/>
  <c r="G1210" i="1"/>
  <c r="G1214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9" i="1"/>
  <c r="G1230" i="1"/>
  <c r="G1231" i="1"/>
  <c r="G1233" i="1"/>
  <c r="G1234" i="1"/>
  <c r="G1235" i="1"/>
  <c r="G1236" i="1"/>
  <c r="G1237" i="1"/>
  <c r="G1238" i="1"/>
  <c r="G1239" i="1"/>
  <c r="G1243" i="1"/>
  <c r="G1244" i="1"/>
  <c r="G1245" i="1"/>
  <c r="G1246" i="1"/>
  <c r="G1247" i="1"/>
  <c r="G1251" i="1"/>
  <c r="G1253" i="1"/>
  <c r="G1255" i="1"/>
  <c r="G1256" i="1"/>
  <c r="G1257" i="1"/>
  <c r="G1259" i="1"/>
  <c r="G1261" i="1"/>
  <c r="G1264" i="1"/>
  <c r="G1265" i="1"/>
  <c r="G1266" i="1"/>
  <c r="G1262" i="1"/>
  <c r="G1269" i="1"/>
  <c r="G1270" i="1"/>
  <c r="G1268" i="1"/>
  <c r="G1274" i="1"/>
  <c r="G1275" i="1"/>
  <c r="G1276" i="1"/>
  <c r="G1277" i="1"/>
  <c r="G1278" i="1"/>
  <c r="G1279" i="1"/>
  <c r="G1280" i="1"/>
  <c r="G1281" i="1"/>
  <c r="G1282" i="1"/>
  <c r="G1284" i="1"/>
  <c r="G1290" i="1"/>
  <c r="G1292" i="1"/>
  <c r="G1294" i="1"/>
  <c r="G1295" i="1"/>
  <c r="G1296" i="1"/>
  <c r="G1297" i="1"/>
  <c r="G1298" i="1"/>
  <c r="G1299" i="1"/>
  <c r="G1300" i="1"/>
  <c r="G1303" i="1"/>
  <c r="G1689" i="1"/>
  <c r="G1304" i="1"/>
  <c r="G1310" i="1"/>
  <c r="G1311" i="1"/>
  <c r="G1312" i="1"/>
  <c r="G1314" i="1"/>
  <c r="G1315" i="1"/>
  <c r="G1316" i="1"/>
  <c r="G1317" i="1"/>
  <c r="G1318" i="1"/>
  <c r="G1327" i="1"/>
  <c r="G1329" i="1"/>
  <c r="G1330" i="1"/>
  <c r="G1831" i="1"/>
  <c r="G1332" i="1"/>
  <c r="G1334" i="1"/>
  <c r="G1335" i="1"/>
  <c r="G1336" i="1"/>
  <c r="G1337" i="1"/>
  <c r="G1338" i="1"/>
  <c r="G1339" i="1"/>
  <c r="G1340" i="1"/>
  <c r="G1341" i="1"/>
  <c r="G1342" i="1"/>
  <c r="G1343" i="1"/>
  <c r="G1344" i="1"/>
  <c r="G1346" i="1"/>
  <c r="G1287" i="1"/>
  <c r="G1351" i="1"/>
  <c r="G1353" i="1"/>
  <c r="G1355" i="1"/>
  <c r="G1356" i="1"/>
  <c r="G1836" i="1"/>
  <c r="G1357" i="1"/>
  <c r="G1358" i="1"/>
  <c r="G1368" i="1"/>
  <c r="G1359" i="1"/>
  <c r="G1360" i="1"/>
  <c r="G1363" i="1"/>
  <c r="G1364" i="1"/>
  <c r="G1365" i="1"/>
  <c r="G1366" i="1"/>
  <c r="G1367" i="1"/>
  <c r="G1068" i="1"/>
  <c r="G1369" i="1"/>
  <c r="G1370" i="1"/>
  <c r="G1373" i="1"/>
  <c r="G1374" i="1"/>
  <c r="G1376" i="1"/>
  <c r="G1377" i="1"/>
  <c r="G1379" i="1"/>
  <c r="G863" i="1"/>
  <c r="G1371" i="1"/>
  <c r="G1372" i="1"/>
  <c r="G1380" i="1"/>
  <c r="G1383" i="1"/>
  <c r="G1382" i="1"/>
  <c r="G1386" i="1"/>
  <c r="G1387" i="1"/>
  <c r="G1385" i="1"/>
  <c r="G1388" i="1"/>
  <c r="G1390" i="1"/>
  <c r="G1391" i="1"/>
  <c r="G1392" i="1"/>
  <c r="G1393" i="1"/>
  <c r="G1398" i="1"/>
  <c r="G196" i="1"/>
  <c r="G1399" i="1"/>
  <c r="G1402" i="1"/>
  <c r="G1400" i="1"/>
  <c r="G1404" i="1"/>
  <c r="G1403" i="1"/>
  <c r="G1405" i="1"/>
  <c r="G1406" i="1"/>
  <c r="G1407" i="1"/>
  <c r="G1408" i="1"/>
  <c r="G1410" i="1"/>
  <c r="G1412" i="1"/>
  <c r="G1413" i="1"/>
  <c r="G1394" i="1"/>
  <c r="G1414" i="1"/>
  <c r="G1415" i="1"/>
  <c r="G1417" i="1"/>
  <c r="G1420" i="1"/>
  <c r="G1421" i="1"/>
  <c r="G1423" i="1"/>
  <c r="G1422" i="1"/>
  <c r="G1426" i="1"/>
  <c r="G1427" i="1"/>
  <c r="G1430" i="1"/>
  <c r="G1431" i="1"/>
  <c r="G1434" i="1"/>
  <c r="G1437" i="1"/>
  <c r="G1435" i="1"/>
  <c r="G1436" i="1"/>
  <c r="G1439" i="1"/>
  <c r="G1440" i="1"/>
  <c r="G1441" i="1"/>
  <c r="G1443" i="1"/>
  <c r="G1444" i="1"/>
  <c r="G1445" i="1"/>
  <c r="G1446" i="1"/>
  <c r="G1447" i="1"/>
  <c r="G1448" i="1"/>
  <c r="G1450" i="1"/>
  <c r="G1452" i="1"/>
  <c r="G1453" i="1"/>
  <c r="G1454" i="1"/>
  <c r="G1456" i="1"/>
  <c r="G1455" i="1"/>
  <c r="G1457" i="1"/>
  <c r="G1458" i="1"/>
  <c r="G1461" i="1"/>
  <c r="G1464" i="1"/>
  <c r="G1465" i="1"/>
  <c r="G1466" i="1"/>
  <c r="G1467" i="1"/>
  <c r="G1469" i="1"/>
  <c r="G1470" i="1"/>
  <c r="G1472" i="1"/>
  <c r="G2518" i="1"/>
  <c r="G1473" i="1"/>
  <c r="G1474" i="1"/>
  <c r="G1471" i="1"/>
  <c r="G1475" i="1"/>
  <c r="G1476" i="1"/>
  <c r="G1477" i="1"/>
  <c r="G1479" i="1"/>
  <c r="G1481" i="1"/>
  <c r="G2062" i="1"/>
  <c r="G1484" i="1"/>
  <c r="G1483" i="1"/>
  <c r="G1487" i="1"/>
  <c r="G1491" i="1"/>
  <c r="G1492" i="1"/>
  <c r="G1493" i="1"/>
  <c r="G1494" i="1"/>
  <c r="G1495" i="1"/>
  <c r="G1496" i="1"/>
  <c r="G1497" i="1"/>
  <c r="G1498" i="1"/>
  <c r="G1502" i="1"/>
  <c r="G1504" i="1"/>
  <c r="G1505" i="1"/>
  <c r="G1507" i="1"/>
  <c r="G1512" i="1"/>
  <c r="G1516" i="1"/>
  <c r="G1518" i="1"/>
  <c r="G1517" i="1"/>
  <c r="G1515" i="1"/>
  <c r="G1519" i="1"/>
  <c r="G1521" i="1"/>
  <c r="G1522" i="1"/>
  <c r="G1523" i="1"/>
  <c r="G1524" i="1"/>
  <c r="G1527" i="1"/>
  <c r="G1528" i="1"/>
  <c r="G2040" i="1"/>
  <c r="G1529" i="1"/>
  <c r="G1530" i="1"/>
  <c r="G1531" i="1"/>
  <c r="G1532" i="1"/>
  <c r="G1533" i="1"/>
  <c r="G1536" i="1"/>
  <c r="G1537" i="1"/>
  <c r="G1535" i="1"/>
  <c r="G1540" i="1"/>
  <c r="G1541" i="1"/>
  <c r="G1542" i="1"/>
  <c r="G1543" i="1"/>
  <c r="G1544" i="1"/>
  <c r="G1545" i="1"/>
  <c r="G1546" i="1"/>
  <c r="G1547" i="1"/>
  <c r="G1549" i="1"/>
  <c r="G1550" i="1"/>
  <c r="G1552" i="1"/>
  <c r="G1553" i="1"/>
  <c r="G1554" i="1"/>
  <c r="G1556" i="1"/>
  <c r="G1557" i="1"/>
  <c r="G1558" i="1"/>
  <c r="G1561" i="1"/>
  <c r="G1562" i="1"/>
  <c r="G1563" i="1"/>
  <c r="G1564" i="1"/>
  <c r="G1565" i="1"/>
  <c r="G1566" i="1"/>
  <c r="G1567" i="1"/>
  <c r="G1568" i="1"/>
  <c r="G1570" i="1"/>
  <c r="G1572" i="1"/>
  <c r="G1573" i="1"/>
  <c r="G1569" i="1"/>
  <c r="G1575" i="1"/>
  <c r="G1576" i="1"/>
  <c r="G1578" i="1"/>
  <c r="G1581" i="1"/>
  <c r="G1582" i="1"/>
  <c r="G1583" i="1"/>
  <c r="G1577" i="1"/>
  <c r="G1585" i="1"/>
  <c r="G1586" i="1"/>
  <c r="G1587" i="1"/>
  <c r="G1588" i="1"/>
  <c r="G1591" i="1"/>
  <c r="G1593" i="1"/>
  <c r="G1594" i="1"/>
  <c r="G1595" i="1"/>
  <c r="G1596" i="1"/>
  <c r="G1599" i="1"/>
  <c r="G1598" i="1"/>
  <c r="G1602" i="1"/>
  <c r="G1603" i="1"/>
  <c r="G1604" i="1"/>
  <c r="G1606" i="1"/>
  <c r="G1607" i="1"/>
  <c r="G1608" i="1"/>
  <c r="G1609" i="1"/>
  <c r="G1610" i="1"/>
  <c r="G1611" i="1"/>
  <c r="G1613" i="1"/>
  <c r="G1614" i="1"/>
  <c r="G1616" i="1"/>
  <c r="G1617" i="1"/>
  <c r="G1618" i="1"/>
  <c r="G1619" i="1"/>
  <c r="G1620" i="1"/>
  <c r="G1183" i="1"/>
  <c r="G2511" i="1"/>
  <c r="G1621" i="1"/>
  <c r="G1623" i="1"/>
  <c r="G571" i="1"/>
  <c r="G1624" i="1"/>
  <c r="G1625" i="1"/>
  <c r="G1626" i="1"/>
  <c r="G1627" i="1"/>
  <c r="G1628" i="1"/>
  <c r="G1629" i="1"/>
  <c r="G1632" i="1"/>
  <c r="G1630" i="1"/>
  <c r="G1633" i="1"/>
  <c r="G1638" i="1"/>
  <c r="G1640" i="1"/>
  <c r="G1642" i="1"/>
  <c r="G1645" i="1"/>
  <c r="G1646" i="1"/>
  <c r="G1647" i="1"/>
  <c r="G1648" i="1"/>
  <c r="G1650" i="1"/>
  <c r="G1651" i="1"/>
  <c r="G1652" i="1"/>
  <c r="G1654" i="1"/>
  <c r="G1653" i="1"/>
  <c r="G1655" i="1"/>
  <c r="G1656" i="1"/>
  <c r="G1657" i="1"/>
  <c r="G1660" i="1"/>
  <c r="G1658" i="1"/>
  <c r="G1659" i="1"/>
  <c r="G1662" i="1"/>
  <c r="G1663" i="1"/>
  <c r="G1664" i="1"/>
  <c r="G1665" i="1"/>
  <c r="G1666" i="1"/>
  <c r="G1668" i="1"/>
  <c r="G1671" i="1"/>
  <c r="G1672" i="1"/>
  <c r="G1669" i="1"/>
  <c r="G1678" i="1"/>
  <c r="G1677" i="1"/>
  <c r="G1679" i="1"/>
  <c r="G1681" i="1"/>
  <c r="G1684" i="1"/>
  <c r="G1685" i="1"/>
  <c r="G1683" i="1"/>
  <c r="G1686" i="1"/>
  <c r="G1687" i="1"/>
  <c r="G1015" i="1"/>
  <c r="G1690" i="1"/>
  <c r="G1693" i="1"/>
  <c r="G1694" i="1"/>
  <c r="G1692" i="1"/>
  <c r="G1695" i="1"/>
  <c r="G1697" i="1"/>
  <c r="G340" i="1"/>
  <c r="G1700" i="1"/>
  <c r="G1701" i="1"/>
  <c r="G1706" i="1"/>
  <c r="G1708" i="1"/>
  <c r="G1702" i="1"/>
  <c r="G1704" i="1"/>
  <c r="G1709" i="1"/>
  <c r="G1712" i="1"/>
  <c r="G1827" i="1"/>
  <c r="G1713" i="1"/>
  <c r="G1714" i="1"/>
  <c r="G1715" i="1"/>
  <c r="G1718" i="1"/>
  <c r="G1719" i="1"/>
  <c r="G1720" i="1"/>
  <c r="G1721" i="1"/>
  <c r="G1722" i="1"/>
  <c r="G1723" i="1"/>
  <c r="G1724" i="1"/>
  <c r="G1725" i="1"/>
  <c r="G1726" i="1"/>
  <c r="G1727" i="1"/>
  <c r="G1728" i="1"/>
  <c r="G1730" i="1"/>
  <c r="G1731" i="1"/>
  <c r="G1732" i="1"/>
  <c r="G1733" i="1"/>
  <c r="G1736" i="1"/>
  <c r="G1737" i="1"/>
  <c r="G1739" i="1"/>
  <c r="G37" i="1"/>
  <c r="G1742" i="1"/>
  <c r="G1746" i="1"/>
  <c r="G1747" i="1"/>
  <c r="G1748" i="1"/>
  <c r="G1750" i="1"/>
  <c r="G1005" i="1"/>
  <c r="G1752" i="1"/>
  <c r="G1754" i="1"/>
  <c r="G1755" i="1"/>
  <c r="G1756" i="1"/>
  <c r="G1757" i="1"/>
  <c r="G1753" i="1"/>
  <c r="G1846" i="1"/>
  <c r="G1758" i="1"/>
  <c r="G1759" i="1"/>
  <c r="G1760" i="1"/>
  <c r="G1761" i="1"/>
  <c r="G1763" i="1"/>
  <c r="G1764" i="1"/>
  <c r="G1765" i="1"/>
  <c r="G1766" i="1"/>
  <c r="G1767" i="1"/>
  <c r="G1768" i="1"/>
  <c r="G1769" i="1"/>
  <c r="G1770" i="1"/>
  <c r="G1772" i="1"/>
  <c r="G1773" i="1"/>
  <c r="G1774" i="1"/>
  <c r="G1775" i="1"/>
  <c r="G1776" i="1"/>
  <c r="G1777" i="1"/>
  <c r="G1779" i="1"/>
  <c r="G1780" i="1"/>
  <c r="G1781" i="1"/>
  <c r="G1783" i="1"/>
  <c r="G1787" i="1"/>
  <c r="G1786" i="1"/>
  <c r="G1788" i="1"/>
  <c r="G1789" i="1"/>
  <c r="G1790" i="1"/>
  <c r="G1792" i="1"/>
  <c r="G1794" i="1"/>
  <c r="G1795" i="1"/>
  <c r="G1785" i="1"/>
  <c r="G1797" i="1"/>
  <c r="G1798" i="1"/>
  <c r="G1799" i="1"/>
  <c r="G1802" i="1"/>
  <c r="G1803" i="1"/>
  <c r="G1804" i="1"/>
  <c r="G1805" i="1"/>
  <c r="G1806" i="1"/>
  <c r="G1807" i="1"/>
  <c r="G1808" i="1"/>
  <c r="G1809" i="1"/>
  <c r="G1813" i="1"/>
  <c r="G1814" i="1"/>
  <c r="G1816" i="1"/>
  <c r="G1815" i="1"/>
  <c r="G1817" i="1"/>
  <c r="G1818" i="1"/>
  <c r="G1819" i="1"/>
  <c r="G1086" i="1"/>
  <c r="G1822" i="1"/>
  <c r="G1824" i="1"/>
  <c r="G1825" i="1"/>
  <c r="G2319" i="1"/>
  <c r="G1826" i="1"/>
  <c r="G1829" i="1"/>
  <c r="G1832" i="1"/>
  <c r="G1833" i="1"/>
  <c r="G1835" i="1"/>
  <c r="G1840" i="1"/>
  <c r="G1841" i="1"/>
  <c r="G1856" i="1"/>
  <c r="G1858" i="1"/>
  <c r="G1859" i="1"/>
  <c r="G1844" i="1"/>
  <c r="G1862" i="1"/>
  <c r="G1096" i="1"/>
  <c r="G1866" i="1"/>
  <c r="G1867" i="1"/>
  <c r="G1864" i="1"/>
  <c r="G1868" i="1"/>
  <c r="G1869" i="1"/>
  <c r="G1872" i="1"/>
  <c r="G1873" i="1"/>
  <c r="G1874" i="1"/>
  <c r="G1875" i="1"/>
  <c r="G1877" i="1"/>
  <c r="G1879" i="1"/>
  <c r="G1880" i="1"/>
  <c r="G1881" i="1"/>
  <c r="G1283" i="1"/>
  <c r="G1882" i="1"/>
  <c r="G1886" i="1"/>
  <c r="G1890" i="1"/>
  <c r="G1891" i="1"/>
  <c r="G1848" i="1"/>
  <c r="G1892" i="1"/>
  <c r="G1893" i="1"/>
  <c r="G1896" i="1"/>
  <c r="G1897" i="1"/>
  <c r="G1849" i="1"/>
  <c r="G1850" i="1"/>
  <c r="G8" i="1"/>
  <c r="G1843" i="1"/>
  <c r="G1852" i="1"/>
  <c r="G1855" i="1"/>
  <c r="G1899" i="1"/>
  <c r="G1900" i="1"/>
  <c r="G1901" i="1"/>
  <c r="G1902" i="1"/>
  <c r="G1904" i="1"/>
  <c r="G1905" i="1"/>
  <c r="G1906" i="1"/>
  <c r="G1106" i="1"/>
  <c r="G1907" i="1"/>
  <c r="G1910" i="1"/>
  <c r="G1911" i="1"/>
  <c r="G1912" i="1"/>
  <c r="G1913" i="1"/>
  <c r="G1915" i="1"/>
  <c r="G1916" i="1"/>
  <c r="G1917" i="1"/>
  <c r="G1919" i="1"/>
  <c r="G1923" i="1"/>
  <c r="G1925" i="1"/>
  <c r="G150" i="1"/>
  <c r="G1926" i="1"/>
  <c r="G1927" i="1"/>
  <c r="G1928" i="1"/>
  <c r="G1929" i="1"/>
  <c r="G120" i="1"/>
  <c r="G1930" i="1"/>
  <c r="G1936" i="1"/>
  <c r="G1932" i="1"/>
  <c r="G1933" i="1"/>
  <c r="G1935" i="1"/>
  <c r="G1931" i="1"/>
  <c r="G298" i="1"/>
  <c r="G1937" i="1"/>
  <c r="G1938" i="1"/>
  <c r="G1939" i="1"/>
  <c r="G1940" i="1"/>
  <c r="G1942" i="1"/>
  <c r="G1944" i="1"/>
  <c r="G87" i="1"/>
  <c r="G1945" i="1"/>
  <c r="G1947" i="1"/>
  <c r="G1950" i="1"/>
  <c r="G2009" i="1"/>
  <c r="G1952" i="1"/>
  <c r="G1953" i="1"/>
  <c r="G1956" i="1"/>
  <c r="G1957" i="1"/>
  <c r="G1958" i="1"/>
  <c r="G1959" i="1"/>
  <c r="G1960" i="1"/>
  <c r="G1961" i="1"/>
  <c r="G1962" i="1"/>
  <c r="G1963" i="1"/>
  <c r="G1965" i="1"/>
  <c r="G1966" i="1"/>
  <c r="G1967" i="1"/>
  <c r="G1968" i="1"/>
  <c r="G1969" i="1"/>
  <c r="G1970" i="1"/>
  <c r="G1973" i="1"/>
  <c r="G1971" i="1"/>
  <c r="G1976" i="1"/>
  <c r="G1978" i="1"/>
  <c r="G1580" i="1"/>
  <c r="G1982" i="1"/>
  <c r="G15" i="1"/>
  <c r="G1979" i="1"/>
  <c r="G1981" i="1"/>
  <c r="G1983" i="1"/>
  <c r="G1986" i="1"/>
  <c r="G1987" i="1"/>
  <c r="G1990" i="1"/>
  <c r="G1991" i="1"/>
  <c r="G1993" i="1"/>
  <c r="G1996" i="1"/>
  <c r="G1997" i="1"/>
  <c r="G1995" i="1"/>
  <c r="G2000" i="1"/>
  <c r="G2001" i="1"/>
  <c r="G2002" i="1"/>
  <c r="G1977" i="1"/>
  <c r="G2004" i="1"/>
  <c r="G2005" i="1"/>
  <c r="G2006" i="1"/>
  <c r="G2008" i="1"/>
  <c r="G2010" i="1"/>
  <c r="G2011" i="1"/>
  <c r="G2014" i="1"/>
  <c r="G2016" i="1"/>
  <c r="G2015" i="1"/>
  <c r="G1975" i="1"/>
  <c r="G2017" i="1"/>
  <c r="G2018" i="1"/>
  <c r="G2020" i="1"/>
  <c r="G2022" i="1"/>
  <c r="G2023" i="1"/>
  <c r="G2024" i="1"/>
  <c r="G2025" i="1"/>
  <c r="G2026" i="1"/>
  <c r="G2028" i="1"/>
  <c r="G2029" i="1"/>
  <c r="G2030" i="1"/>
  <c r="G2032" i="1"/>
  <c r="G2033" i="1"/>
  <c r="G2035" i="1"/>
  <c r="G2036" i="1"/>
  <c r="G2037" i="1"/>
  <c r="G2038" i="1"/>
  <c r="G2039" i="1"/>
  <c r="G2042" i="1"/>
  <c r="G2043" i="1"/>
  <c r="G2044" i="1"/>
  <c r="G2045" i="1"/>
  <c r="G2046" i="1"/>
  <c r="G2047" i="1"/>
  <c r="G2048" i="1"/>
  <c r="G2049" i="1"/>
  <c r="G2052" i="1"/>
  <c r="G2050" i="1"/>
  <c r="G2051" i="1"/>
  <c r="G2053" i="1"/>
  <c r="G2054" i="1"/>
  <c r="G1384" i="1"/>
  <c r="G2055" i="1"/>
  <c r="G2056" i="1"/>
  <c r="G2057" i="1"/>
  <c r="G2058" i="1"/>
  <c r="G2064" i="1"/>
  <c r="G2065" i="1"/>
  <c r="G2063" i="1"/>
  <c r="G2068" i="1"/>
  <c r="G2066" i="1"/>
  <c r="G2069" i="1"/>
  <c r="G2072" i="1"/>
  <c r="G2074" i="1"/>
  <c r="G2075" i="1"/>
  <c r="G2076" i="1"/>
  <c r="G2078" i="1"/>
  <c r="G2079" i="1"/>
  <c r="G2080" i="1"/>
  <c r="G2081" i="1"/>
  <c r="G1974" i="1"/>
  <c r="G2082" i="1"/>
  <c r="G2083" i="1"/>
  <c r="G2085" i="1"/>
  <c r="G2087" i="1"/>
  <c r="G2086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2" i="1"/>
  <c r="G2103" i="1"/>
  <c r="G2104" i="1"/>
  <c r="G2105" i="1"/>
  <c r="G838" i="1"/>
  <c r="G2107" i="1"/>
  <c r="G2108" i="1"/>
  <c r="G2106" i="1"/>
  <c r="G2109" i="1"/>
  <c r="G2110" i="1"/>
  <c r="G2111" i="1"/>
  <c r="G2112" i="1"/>
  <c r="G2114" i="1"/>
  <c r="G2115" i="1"/>
  <c r="G2117" i="1"/>
  <c r="G2119" i="1"/>
  <c r="G2122" i="1"/>
  <c r="G2124" i="1"/>
  <c r="G2123" i="1"/>
  <c r="G2125" i="1"/>
  <c r="G2126" i="1"/>
  <c r="G2127" i="1"/>
  <c r="G2128" i="1"/>
  <c r="G2149" i="1"/>
  <c r="G2150" i="1"/>
  <c r="G364" i="1"/>
  <c r="G2130" i="1"/>
  <c r="G2131" i="1"/>
  <c r="G2132" i="1"/>
  <c r="G2134" i="1"/>
  <c r="G2135" i="1"/>
  <c r="G2137" i="1"/>
  <c r="G2138" i="1"/>
  <c r="G2140" i="1"/>
  <c r="G2141" i="1"/>
  <c r="G405" i="1"/>
  <c r="G2144" i="1"/>
  <c r="G2160" i="1"/>
  <c r="G2145" i="1"/>
  <c r="G2143" i="1"/>
  <c r="G2146" i="1"/>
  <c r="G2147" i="1"/>
  <c r="G2148" i="1"/>
  <c r="G2151" i="1"/>
  <c r="G2152" i="1"/>
  <c r="G2153" i="1"/>
  <c r="G2158" i="1"/>
  <c r="G2159" i="1"/>
  <c r="G2266" i="1"/>
  <c r="G2161" i="1"/>
  <c r="G2162" i="1"/>
  <c r="G2163" i="1"/>
  <c r="G2164" i="1"/>
  <c r="G2165" i="1"/>
  <c r="G2166" i="1"/>
  <c r="G2167" i="1"/>
  <c r="G2169" i="1"/>
  <c r="G2170" i="1"/>
  <c r="G2171" i="1"/>
  <c r="G2173" i="1"/>
  <c r="G64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7" i="1"/>
  <c r="G2188" i="1"/>
  <c r="G2190" i="1"/>
  <c r="G2191" i="1"/>
  <c r="G2195" i="1"/>
  <c r="G2197" i="1"/>
  <c r="G2198" i="1"/>
  <c r="G2199" i="1"/>
  <c r="G2200" i="1"/>
  <c r="G2201" i="1"/>
  <c r="G2202" i="1"/>
  <c r="G2203" i="1"/>
  <c r="G2204" i="1"/>
  <c r="G2205" i="1"/>
  <c r="G2206" i="1"/>
  <c r="G2207" i="1"/>
  <c r="G2209" i="1"/>
  <c r="G2211" i="1"/>
  <c r="G2212" i="1"/>
  <c r="G2213" i="1"/>
  <c r="G2214" i="1"/>
  <c r="G2217" i="1"/>
  <c r="G2218" i="1"/>
  <c r="G2219" i="1"/>
  <c r="G2220" i="1"/>
  <c r="G1099" i="1"/>
  <c r="G2" i="1"/>
  <c r="G2221" i="1"/>
  <c r="G2222" i="1"/>
  <c r="G2223" i="1"/>
  <c r="G2224" i="1"/>
  <c r="G2254" i="1"/>
  <c r="G2255" i="1"/>
  <c r="G2225" i="1"/>
  <c r="G2226" i="1"/>
  <c r="G2227" i="1"/>
  <c r="G2228" i="1"/>
  <c r="G2230" i="1"/>
  <c r="G642" i="1"/>
  <c r="G2232" i="1"/>
  <c r="G2234" i="1"/>
  <c r="G2236" i="1"/>
  <c r="G2237" i="1"/>
  <c r="G2238" i="1"/>
  <c r="G2241" i="1"/>
  <c r="G2243" i="1"/>
  <c r="G2244" i="1"/>
  <c r="G2245" i="1"/>
  <c r="G2246" i="1"/>
  <c r="G2248" i="1"/>
  <c r="G2249" i="1"/>
  <c r="G2251" i="1"/>
  <c r="G2252" i="1"/>
  <c r="G2253" i="1"/>
  <c r="G2258" i="1"/>
  <c r="G2259" i="1"/>
  <c r="G2261" i="1"/>
  <c r="G2262" i="1"/>
  <c r="G2263" i="1"/>
  <c r="G2264" i="1"/>
  <c r="G2265" i="1"/>
  <c r="G2267" i="1"/>
  <c r="G2268" i="1"/>
  <c r="G2270" i="1"/>
  <c r="G2271" i="1"/>
  <c r="G2272" i="1"/>
  <c r="G2273" i="1"/>
  <c r="G2274" i="1"/>
  <c r="G2275" i="1"/>
  <c r="G2277" i="1"/>
  <c r="G2278" i="1"/>
  <c r="G2280" i="1"/>
  <c r="G2286" i="1"/>
  <c r="G2288" i="1"/>
  <c r="G2291" i="1"/>
  <c r="G2287" i="1"/>
  <c r="G2281" i="1"/>
  <c r="G2293" i="1"/>
  <c r="G2295" i="1"/>
  <c r="G2296" i="1"/>
  <c r="G2297" i="1"/>
  <c r="G2298" i="1"/>
  <c r="G2300" i="1"/>
  <c r="G2301" i="1"/>
  <c r="G2306" i="1"/>
  <c r="G117" i="1"/>
  <c r="G2303" i="1"/>
  <c r="G2304" i="1"/>
  <c r="G2305" i="1"/>
  <c r="G2308" i="1"/>
  <c r="G2309" i="1"/>
  <c r="G2310" i="1"/>
  <c r="G2311" i="1"/>
  <c r="G2312" i="1"/>
  <c r="G2313" i="1"/>
  <c r="G2314" i="1"/>
  <c r="G2315" i="1"/>
  <c r="G2316" i="1"/>
  <c r="G2292" i="1"/>
  <c r="G2317" i="1"/>
  <c r="G2318" i="1"/>
  <c r="G2320" i="1"/>
  <c r="G2322" i="1"/>
  <c r="G2324" i="1"/>
  <c r="G2323" i="1"/>
  <c r="G2325" i="1"/>
  <c r="G2326" i="1"/>
  <c r="G2282" i="1"/>
  <c r="G2327" i="1"/>
  <c r="G2328" i="1"/>
  <c r="G2329" i="1"/>
  <c r="G2330" i="1"/>
  <c r="G2331" i="1"/>
  <c r="G2334" i="1"/>
  <c r="G2336" i="1"/>
  <c r="G2283" i="1"/>
  <c r="G2284" i="1"/>
  <c r="G2338" i="1"/>
  <c r="G2339" i="1"/>
  <c r="G2340" i="1"/>
  <c r="G2341" i="1"/>
  <c r="G2345" i="1"/>
  <c r="G2346" i="1"/>
  <c r="G2347" i="1"/>
  <c r="G2348" i="1"/>
  <c r="G2349" i="1"/>
  <c r="G2350" i="1"/>
  <c r="G2351" i="1"/>
  <c r="G2352" i="1"/>
  <c r="G2353" i="1"/>
  <c r="G2354" i="1"/>
  <c r="G2357" i="1"/>
  <c r="G2358" i="1"/>
  <c r="G2359" i="1"/>
  <c r="G2360" i="1"/>
  <c r="G2361" i="1"/>
  <c r="G1087" i="1"/>
  <c r="G2362" i="1"/>
  <c r="G2363" i="1"/>
  <c r="G2364" i="1"/>
  <c r="G2365" i="1"/>
  <c r="G2367" i="1"/>
  <c r="G2041" i="1"/>
  <c r="G2368" i="1"/>
  <c r="G2370" i="1"/>
  <c r="G2371" i="1"/>
  <c r="G2372" i="1"/>
  <c r="G2373" i="1"/>
  <c r="G2374" i="1"/>
  <c r="G2375" i="1"/>
  <c r="G2376" i="1"/>
  <c r="G2378" i="1"/>
  <c r="G2379" i="1"/>
  <c r="G2380" i="1"/>
  <c r="G2381" i="1"/>
  <c r="G2382" i="1"/>
  <c r="G2383" i="1"/>
  <c r="G2384" i="1"/>
  <c r="G2385" i="1"/>
  <c r="G2386" i="1"/>
  <c r="G2387" i="1"/>
  <c r="G2391" i="1"/>
  <c r="G1597" i="1"/>
  <c r="G2395" i="1"/>
  <c r="G2396" i="1"/>
  <c r="G2397" i="1"/>
  <c r="G2031" i="1"/>
  <c r="G2400" i="1"/>
  <c r="G287" i="1"/>
  <c r="G2475" i="1"/>
  <c r="G2401" i="1"/>
  <c r="G2402" i="1"/>
  <c r="G2403" i="1"/>
  <c r="G2404" i="1"/>
  <c r="G2405" i="1"/>
  <c r="G2407" i="1"/>
  <c r="G2394" i="1"/>
  <c r="G2411" i="1"/>
  <c r="G2412" i="1"/>
  <c r="G2413" i="1"/>
  <c r="G2414" i="1"/>
  <c r="G2415" i="1"/>
  <c r="G2416" i="1"/>
  <c r="G2419" i="1"/>
  <c r="G2420" i="1"/>
  <c r="G2421" i="1"/>
  <c r="G2427" i="1"/>
  <c r="G2430" i="1"/>
  <c r="G2431" i="1"/>
  <c r="G2429" i="1"/>
  <c r="G2432" i="1"/>
  <c r="G2433" i="1"/>
  <c r="G2435" i="1"/>
  <c r="G2436" i="1"/>
  <c r="G2438" i="1"/>
  <c r="G2439" i="1"/>
  <c r="G2441" i="1"/>
  <c r="G2442" i="1"/>
  <c r="G2443" i="1"/>
  <c r="G2444" i="1"/>
  <c r="G2445" i="1"/>
  <c r="G994" i="1"/>
  <c r="G2446" i="1"/>
  <c r="G2447" i="1"/>
  <c r="G2448" i="1"/>
  <c r="G2451" i="1"/>
  <c r="G2450" i="1"/>
  <c r="G2454" i="1"/>
  <c r="G2456" i="1"/>
  <c r="G2457" i="1"/>
  <c r="G2460" i="1"/>
  <c r="G2463" i="1"/>
  <c r="G2464" i="1"/>
  <c r="G2465" i="1"/>
  <c r="G2466" i="1"/>
  <c r="G2467" i="1"/>
  <c r="G2468" i="1"/>
  <c r="G2470" i="1"/>
  <c r="G2472" i="1"/>
  <c r="G2473" i="1"/>
  <c r="G2474" i="1"/>
  <c r="G2476" i="1"/>
  <c r="G2479" i="1"/>
  <c r="G2484" i="1"/>
  <c r="G2483" i="1"/>
  <c r="G1159" i="1"/>
  <c r="G2488" i="1"/>
  <c r="G2491" i="1"/>
  <c r="G2492" i="1"/>
  <c r="G2493" i="1"/>
  <c r="G2521" i="1"/>
  <c r="G2494" i="1"/>
  <c r="G2495" i="1"/>
  <c r="G2496" i="1"/>
  <c r="G2497" i="1"/>
  <c r="G2498" i="1"/>
  <c r="G2499" i="1"/>
  <c r="G2500" i="1"/>
  <c r="G2501" i="1"/>
  <c r="G2502" i="1"/>
  <c r="G2504" i="1"/>
  <c r="G2505" i="1"/>
  <c r="G2519" i="1"/>
  <c r="G2520" i="1"/>
  <c r="G2507" i="1"/>
  <c r="G2508" i="1"/>
  <c r="G2509" i="1"/>
  <c r="G2522" i="1"/>
  <c r="G2523" i="1"/>
  <c r="G2510" i="1"/>
  <c r="G2512" i="1"/>
  <c r="G2513" i="1"/>
  <c r="G2514" i="1"/>
  <c r="G2515" i="1"/>
  <c r="G2517" i="1"/>
  <c r="G2525" i="1"/>
  <c r="G2526" i="1"/>
  <c r="G2527" i="1"/>
  <c r="G982" i="1"/>
  <c r="G2531" i="1"/>
  <c r="G2533" i="1"/>
  <c r="G2534" i="1"/>
  <c r="G2542" i="1"/>
  <c r="G2543" i="1"/>
  <c r="G2544" i="1"/>
  <c r="G2554" i="1"/>
  <c r="G2555" i="1"/>
  <c r="G2556" i="1"/>
  <c r="G2557" i="1"/>
  <c r="G2560" i="1"/>
  <c r="G2562" i="1"/>
  <c r="G2563" i="1"/>
  <c r="G2564" i="1"/>
  <c r="G2566" i="1"/>
  <c r="G2567" i="1"/>
  <c r="G2568" i="1"/>
  <c r="G2569" i="1"/>
  <c r="G2570" i="1"/>
  <c r="G2571" i="1"/>
  <c r="G2572" i="1"/>
  <c r="G2573" i="1"/>
  <c r="G2574" i="1"/>
  <c r="G2575" i="1"/>
  <c r="G2576" i="1"/>
  <c r="G2578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8" i="1"/>
  <c r="G2599" i="1"/>
  <c r="G2601" i="1"/>
  <c r="G2603" i="1"/>
  <c r="G2604" i="1"/>
  <c r="G2606" i="1"/>
  <c r="G4" i="1"/>
  <c r="G2608" i="1"/>
  <c r="G2609" i="1"/>
  <c r="G2610" i="1"/>
  <c r="G2611" i="1"/>
  <c r="G2612" i="1"/>
  <c r="G2613" i="1"/>
  <c r="G2615" i="1"/>
  <c r="G2616" i="1"/>
  <c r="G2617" i="1"/>
  <c r="G2189" i="1"/>
  <c r="G627" i="1"/>
  <c r="G193" i="1"/>
  <c r="G291" i="1"/>
  <c r="G338" i="1"/>
  <c r="G385" i="1"/>
  <c r="G360" i="1"/>
  <c r="G404" i="1"/>
  <c r="G456" i="1"/>
  <c r="G478" i="1"/>
  <c r="G887" i="1"/>
  <c r="G939" i="1"/>
  <c r="G942" i="1"/>
  <c r="G953" i="1"/>
  <c r="G977" i="1"/>
  <c r="G469" i="1"/>
  <c r="G892" i="1"/>
  <c r="G1164" i="1"/>
  <c r="G1177" i="1"/>
  <c r="G1258" i="1"/>
  <c r="G1288" i="1"/>
  <c r="G1302" i="1"/>
  <c r="G1328" i="1"/>
  <c r="G1354" i="1"/>
  <c r="G1361" i="1"/>
  <c r="G1378" i="1"/>
  <c r="G1460" i="1"/>
  <c r="G1511" i="1"/>
  <c r="G1525" i="1"/>
  <c r="G1548" i="1"/>
  <c r="G1710" i="1"/>
  <c r="G1745" i="1"/>
  <c r="G1810" i="1"/>
  <c r="G1861" i="1"/>
  <c r="G1865" i="1"/>
  <c r="G1851" i="1"/>
  <c r="G1854" i="1"/>
  <c r="G1922" i="1"/>
  <c r="G1972" i="1"/>
  <c r="G2060" i="1"/>
  <c r="G2073" i="1"/>
  <c r="G2084" i="1"/>
  <c r="G2155" i="1"/>
  <c r="G2210" i="1"/>
  <c r="G2235" i="1"/>
  <c r="G2355" i="1"/>
  <c r="G2434" i="1"/>
  <c r="G2477" i="1"/>
  <c r="G1801" i="1"/>
  <c r="E2229" i="1"/>
  <c r="E1482" i="1"/>
  <c r="K1482" i="1" s="1"/>
  <c r="E1948" i="1"/>
  <c r="E2428" i="1"/>
  <c r="E273" i="1"/>
  <c r="E2417" i="1"/>
  <c r="E397" i="1"/>
  <c r="E1048" i="1"/>
  <c r="E1091" i="1"/>
  <c r="E2302" i="1"/>
  <c r="E48" i="1"/>
  <c r="E55" i="1"/>
  <c r="E16" i="1"/>
  <c r="E42" i="1"/>
  <c r="E46" i="1"/>
  <c r="E14" i="1"/>
  <c r="E123" i="1"/>
  <c r="E6" i="1"/>
  <c r="E158" i="1"/>
  <c r="E230" i="1"/>
  <c r="E7" i="1"/>
  <c r="E211" i="1"/>
  <c r="E463" i="1"/>
  <c r="E261" i="1"/>
  <c r="E277" i="1"/>
  <c r="E373" i="1"/>
  <c r="E375" i="1"/>
  <c r="E378" i="1"/>
  <c r="E382" i="1"/>
  <c r="E384" i="1"/>
  <c r="E368" i="1"/>
  <c r="E300" i="1"/>
  <c r="E349" i="1"/>
  <c r="E350" i="1"/>
  <c r="E393" i="1"/>
  <c r="E394" i="1"/>
  <c r="E408" i="1"/>
  <c r="E415" i="1"/>
  <c r="E416" i="1"/>
  <c r="E425" i="1"/>
  <c r="E311" i="1"/>
  <c r="E314" i="1"/>
  <c r="E318" i="1"/>
  <c r="E433" i="1"/>
  <c r="E434" i="1"/>
  <c r="E438" i="1"/>
  <c r="E443" i="1"/>
  <c r="E470" i="1"/>
  <c r="E471" i="1"/>
  <c r="E472" i="1"/>
  <c r="E477" i="1"/>
  <c r="E486" i="1"/>
  <c r="E535" i="1"/>
  <c r="E537" i="1"/>
  <c r="E492" i="1"/>
  <c r="E515" i="1"/>
  <c r="E569" i="1"/>
  <c r="E518" i="1"/>
  <c r="E582" i="1"/>
  <c r="E592" i="1"/>
  <c r="E608" i="1"/>
  <c r="E610" i="1"/>
  <c r="E611" i="1"/>
  <c r="E615" i="1"/>
  <c r="E1349" i="1"/>
  <c r="E637" i="1"/>
  <c r="E640" i="1"/>
  <c r="E646" i="1"/>
  <c r="E655" i="1"/>
  <c r="E659" i="1"/>
  <c r="E661" i="1"/>
  <c r="E662" i="1"/>
  <c r="E664" i="1"/>
  <c r="E665" i="1"/>
  <c r="E670" i="1"/>
  <c r="E672" i="1"/>
  <c r="E673" i="1"/>
  <c r="E676" i="1"/>
  <c r="E681" i="1"/>
  <c r="E682" i="1"/>
  <c r="E684" i="1"/>
  <c r="E685" i="1"/>
  <c r="E686" i="1"/>
  <c r="E688" i="1"/>
  <c r="E689" i="1"/>
  <c r="E690" i="1"/>
  <c r="E699" i="1"/>
  <c r="E715" i="1"/>
  <c r="E717" i="1"/>
  <c r="E729" i="1"/>
  <c r="E730" i="1"/>
  <c r="E739" i="1"/>
  <c r="E740" i="1"/>
  <c r="E741" i="1"/>
  <c r="E743" i="1"/>
  <c r="E745" i="1"/>
  <c r="E781" i="1"/>
  <c r="E791" i="1"/>
  <c r="E793" i="1"/>
  <c r="E795" i="1"/>
  <c r="E1837" i="1"/>
  <c r="E821" i="1"/>
  <c r="E804" i="1"/>
  <c r="E929" i="1"/>
  <c r="E825" i="1"/>
  <c r="E827" i="1"/>
  <c r="E1984" i="1"/>
  <c r="E837" i="1"/>
  <c r="E842" i="1"/>
  <c r="E850" i="1"/>
  <c r="E857" i="1"/>
  <c r="E877" i="1"/>
  <c r="E872" i="1"/>
  <c r="E879" i="1"/>
  <c r="E2524" i="1"/>
  <c r="E915" i="1"/>
  <c r="E931" i="1"/>
  <c r="E966" i="1"/>
  <c r="E979" i="1"/>
  <c r="E989" i="1"/>
  <c r="E1004" i="1"/>
  <c r="E1008" i="1"/>
  <c r="E1013" i="1"/>
  <c r="E1024" i="1"/>
  <c r="E1028" i="1"/>
  <c r="E1032" i="1"/>
  <c r="P1032" i="1" s="1"/>
  <c r="E1036" i="1"/>
  <c r="L1036" i="1" s="1"/>
  <c r="E1038" i="1"/>
  <c r="E1045" i="1"/>
  <c r="E1094" i="1"/>
  <c r="E1097" i="1"/>
  <c r="E1090" i="1"/>
  <c r="E432" i="1"/>
  <c r="E1111" i="1"/>
  <c r="E1125" i="1"/>
  <c r="E1127" i="1"/>
  <c r="E1152" i="1"/>
  <c r="E1154" i="1"/>
  <c r="E1175" i="1"/>
  <c r="E1184" i="1"/>
  <c r="E1187" i="1"/>
  <c r="E1192" i="1"/>
  <c r="E1193" i="1"/>
  <c r="E1194" i="1"/>
  <c r="E1195" i="1"/>
  <c r="E1202" i="1"/>
  <c r="E1204" i="1"/>
  <c r="E1213" i="1"/>
  <c r="E1212" i="1"/>
  <c r="E1215" i="1"/>
  <c r="E1228" i="1"/>
  <c r="E1232" i="1"/>
  <c r="E1254" i="1"/>
  <c r="E1249" i="1"/>
  <c r="E1250" i="1"/>
  <c r="E1252" i="1"/>
  <c r="E1263" i="1"/>
  <c r="E1267" i="1"/>
  <c r="E1273" i="1"/>
  <c r="E1289" i="1"/>
  <c r="E1301" i="1"/>
  <c r="E1306" i="1"/>
  <c r="E1308" i="1"/>
  <c r="E1309" i="1"/>
  <c r="E121" i="1"/>
  <c r="E1313" i="1"/>
  <c r="E1319" i="1"/>
  <c r="E1322" i="1"/>
  <c r="E1323" i="1"/>
  <c r="E1324" i="1"/>
  <c r="E1326" i="1"/>
  <c r="E1331" i="1"/>
  <c r="E1333" i="1"/>
  <c r="E1321" i="1"/>
  <c r="L1321" i="1" s="1"/>
  <c r="E1347" i="1"/>
  <c r="K1347" i="1" s="1"/>
  <c r="E1348" i="1"/>
  <c r="E1350" i="1"/>
  <c r="E1362" i="1"/>
  <c r="E1375" i="1"/>
  <c r="E854" i="1"/>
  <c r="E1389" i="1"/>
  <c r="E1416" i="1"/>
  <c r="E1419" i="1"/>
  <c r="E1424" i="1"/>
  <c r="E1425" i="1"/>
  <c r="E1428" i="1"/>
  <c r="E1395" i="1"/>
  <c r="E1433" i="1"/>
  <c r="E1396" i="1"/>
  <c r="E1462" i="1"/>
  <c r="E1480" i="1"/>
  <c r="E1485" i="1"/>
  <c r="E1486" i="1"/>
  <c r="E1488" i="1"/>
  <c r="K1488" i="1" s="1"/>
  <c r="E1489" i="1"/>
  <c r="E1490" i="1"/>
  <c r="E1503" i="1"/>
  <c r="E1499" i="1"/>
  <c r="E9" i="1"/>
  <c r="E1509" i="1"/>
  <c r="E1514" i="1"/>
  <c r="E1513" i="1"/>
  <c r="E1539" i="1"/>
  <c r="E1559" i="1"/>
  <c r="E1571" i="1"/>
  <c r="E1590" i="1"/>
  <c r="E1600" i="1"/>
  <c r="E1601" i="1"/>
  <c r="E1605" i="1"/>
  <c r="E1612" i="1"/>
  <c r="E1634" i="1"/>
  <c r="E1635" i="1"/>
  <c r="N1635" i="1" s="1"/>
  <c r="E1636" i="1"/>
  <c r="E1639" i="1"/>
  <c r="E1641" i="1"/>
  <c r="E1644" i="1"/>
  <c r="E1661" i="1"/>
  <c r="E1667" i="1"/>
  <c r="E1674" i="1"/>
  <c r="E1676" i="1"/>
  <c r="E1675" i="1"/>
  <c r="E1682" i="1"/>
  <c r="E1688" i="1"/>
  <c r="K1688" i="1" s="1"/>
  <c r="E1691" i="1"/>
  <c r="E1705" i="1"/>
  <c r="E1707" i="1"/>
  <c r="E1717" i="1"/>
  <c r="E1729" i="1"/>
  <c r="E1734" i="1"/>
  <c r="E1738" i="1"/>
  <c r="E1740" i="1"/>
  <c r="E1741" i="1"/>
  <c r="N1741" i="1" s="1"/>
  <c r="E1743" i="1"/>
  <c r="E1744" i="1"/>
  <c r="E1749" i="1"/>
  <c r="E1751" i="1"/>
  <c r="E10" i="1"/>
  <c r="E1782" i="1"/>
  <c r="E1793" i="1"/>
  <c r="E1811" i="1"/>
  <c r="E1812" i="1"/>
  <c r="E1821" i="1"/>
  <c r="E1828" i="1"/>
  <c r="E1834" i="1"/>
  <c r="E1838" i="1"/>
  <c r="E1839" i="1"/>
  <c r="E1842" i="1"/>
  <c r="E1870" i="1"/>
  <c r="N1870" i="1" s="1"/>
  <c r="E1876" i="1"/>
  <c r="E1878" i="1"/>
  <c r="E1884" i="1"/>
  <c r="E1888" i="1"/>
  <c r="E1889" i="1"/>
  <c r="E1845" i="1"/>
  <c r="E1847" i="1"/>
  <c r="K1847" i="1" s="1"/>
  <c r="E1895" i="1"/>
  <c r="E1918" i="1"/>
  <c r="E1924" i="1"/>
  <c r="E1946" i="1"/>
  <c r="E1951" i="1"/>
  <c r="E1954" i="1"/>
  <c r="E1631" i="1"/>
  <c r="E1964" i="1"/>
  <c r="E1985" i="1"/>
  <c r="E1994" i="1"/>
  <c r="E1999" i="1"/>
  <c r="E2003" i="1"/>
  <c r="E2019" i="1"/>
  <c r="E2021" i="1"/>
  <c r="E2027" i="1"/>
  <c r="E2059" i="1"/>
  <c r="E2070" i="1"/>
  <c r="E2077" i="1"/>
  <c r="E2121" i="1"/>
  <c r="E2142" i="1"/>
  <c r="E2156" i="1"/>
  <c r="E2157" i="1"/>
  <c r="E2168" i="1"/>
  <c r="E2194" i="1"/>
  <c r="E2215" i="1"/>
  <c r="N2215" i="1" s="1"/>
  <c r="E2216" i="1"/>
  <c r="E2233" i="1"/>
  <c r="E2240" i="1"/>
  <c r="E2257" i="1"/>
  <c r="E2276" i="1"/>
  <c r="E3" i="1"/>
  <c r="E2289" i="1"/>
  <c r="K2289" i="1" s="1"/>
  <c r="E2335" i="1"/>
  <c r="E2337" i="1"/>
  <c r="E2343" i="1"/>
  <c r="E2344" i="1"/>
  <c r="E2369" i="1"/>
  <c r="E2377" i="1"/>
  <c r="E2388" i="1"/>
  <c r="E2392" i="1"/>
  <c r="E2389" i="1"/>
  <c r="N2389" i="1" s="1"/>
  <c r="E2398" i="1"/>
  <c r="E2406" i="1"/>
  <c r="E2408" i="1"/>
  <c r="E2409" i="1"/>
  <c r="E2410" i="1"/>
  <c r="E2418" i="1"/>
  <c r="E2423" i="1"/>
  <c r="E2424" i="1"/>
  <c r="E2426" i="1"/>
  <c r="E2452" i="1"/>
  <c r="E2453" i="1"/>
  <c r="E2458" i="1"/>
  <c r="E2459" i="1"/>
  <c r="E2461" i="1"/>
  <c r="E2462" i="1"/>
  <c r="E2469" i="1"/>
  <c r="N2469" i="1" s="1"/>
  <c r="E2478" i="1"/>
  <c r="E2482" i="1"/>
  <c r="E2485" i="1"/>
  <c r="E2486" i="1"/>
  <c r="E2489" i="1"/>
  <c r="E2503" i="1"/>
  <c r="E2506" i="1"/>
  <c r="K2506" i="1" s="1"/>
  <c r="E2516" i="1"/>
  <c r="E2528" i="1"/>
  <c r="E2529" i="1"/>
  <c r="E2530" i="1"/>
  <c r="E2536" i="1"/>
  <c r="E2535" i="1"/>
  <c r="E2537" i="1"/>
  <c r="E2538" i="1"/>
  <c r="E2540" i="1"/>
  <c r="O2540" i="1" s="1"/>
  <c r="E2541" i="1"/>
  <c r="E2545" i="1"/>
  <c r="E2550" i="1"/>
  <c r="E2547" i="1"/>
  <c r="E2552" i="1"/>
  <c r="E2558" i="1"/>
  <c r="E2559" i="1"/>
  <c r="E2561" i="1"/>
  <c r="E2565" i="1"/>
  <c r="E2602" i="1"/>
  <c r="P2602" i="1" s="1"/>
  <c r="E45" i="1"/>
  <c r="E102" i="1"/>
  <c r="E105" i="1"/>
  <c r="E170" i="1"/>
  <c r="E194" i="1"/>
  <c r="E195" i="1"/>
  <c r="E201" i="1"/>
  <c r="E1128" i="1"/>
  <c r="P1128" i="1" s="1"/>
  <c r="E255" i="1"/>
  <c r="E333" i="1"/>
  <c r="E389" i="1"/>
  <c r="E473" i="1"/>
  <c r="E475" i="1"/>
  <c r="E539" i="1"/>
  <c r="E563" i="1"/>
  <c r="E505" i="1"/>
  <c r="P505" i="1" s="1"/>
  <c r="E591" i="1"/>
  <c r="E609" i="1"/>
  <c r="E624" i="1"/>
  <c r="E630" i="1"/>
  <c r="E638" i="1"/>
  <c r="E628" i="1"/>
  <c r="E641" i="1"/>
  <c r="E671" i="1"/>
  <c r="P671" i="1" s="1"/>
  <c r="E692" i="1"/>
  <c r="E708" i="1"/>
  <c r="E713" i="1"/>
  <c r="E727" i="1"/>
  <c r="E755" i="1"/>
  <c r="E763" i="1"/>
  <c r="E788" i="1"/>
  <c r="E789" i="1"/>
  <c r="P789" i="1" s="1"/>
  <c r="E829" i="1"/>
  <c r="E897" i="1"/>
  <c r="E930" i="1"/>
  <c r="E945" i="1"/>
  <c r="E949" i="1"/>
  <c r="E955" i="1"/>
  <c r="E997" i="1"/>
  <c r="E1007" i="1"/>
  <c r="P1007" i="1" s="1"/>
  <c r="E1018" i="1"/>
  <c r="E1025" i="1"/>
  <c r="E1078" i="1"/>
  <c r="E1085" i="1"/>
  <c r="E1098" i="1"/>
  <c r="E1107" i="1"/>
  <c r="E1113" i="1"/>
  <c r="E1118" i="1"/>
  <c r="P1118" i="1" s="1"/>
  <c r="E1124" i="1"/>
  <c r="E1156" i="1"/>
  <c r="E1160" i="1"/>
  <c r="E1168" i="1"/>
  <c r="E1169" i="1"/>
  <c r="E1199" i="1"/>
  <c r="E1240" i="1"/>
  <c r="E1272" i="1"/>
  <c r="P1272" i="1" s="1"/>
  <c r="E1286" i="1"/>
  <c r="E1305" i="1"/>
  <c r="E1345" i="1"/>
  <c r="E1401" i="1"/>
  <c r="E1409" i="1"/>
  <c r="E1411" i="1"/>
  <c r="E1442" i="1"/>
  <c r="E1449" i="1"/>
  <c r="P1449" i="1" s="1"/>
  <c r="E1463" i="1"/>
  <c r="E1506" i="1"/>
  <c r="E1508" i="1"/>
  <c r="E1520" i="1"/>
  <c r="E1534" i="1"/>
  <c r="E1555" i="1"/>
  <c r="E1592" i="1"/>
  <c r="E1615" i="1"/>
  <c r="P1615" i="1" s="1"/>
  <c r="E1680" i="1"/>
  <c r="E1698" i="1"/>
  <c r="E1699" i="1"/>
  <c r="E1716" i="1"/>
  <c r="E1735" i="1"/>
  <c r="E1771" i="1"/>
  <c r="E1784" i="1"/>
  <c r="E1796" i="1"/>
  <c r="P1796" i="1" s="1"/>
  <c r="E1800" i="1"/>
  <c r="E1860" i="1"/>
  <c r="E1887" i="1"/>
  <c r="E1908" i="1"/>
  <c r="E1920" i="1"/>
  <c r="E1921" i="1"/>
  <c r="E1943" i="1"/>
  <c r="E1955" i="1"/>
  <c r="P1955" i="1" s="1"/>
  <c r="E1988" i="1"/>
  <c r="E2013" i="1"/>
  <c r="E2034" i="1"/>
  <c r="E2067" i="1"/>
  <c r="E2071" i="1"/>
  <c r="E2118" i="1"/>
  <c r="E2154" i="1"/>
  <c r="E2186" i="1"/>
  <c r="P2186" i="1" s="1"/>
  <c r="E2193" i="1"/>
  <c r="E2242" i="1"/>
  <c r="E2247" i="1"/>
  <c r="E2256" i="1"/>
  <c r="E2269" i="1"/>
  <c r="E2279" i="1"/>
  <c r="E2285" i="1"/>
  <c r="E2299" i="1"/>
  <c r="P2299" i="1" s="1"/>
  <c r="E954" i="1"/>
  <c r="E2342" i="1"/>
  <c r="E629" i="1"/>
  <c r="E2393" i="1"/>
  <c r="E2399" i="1"/>
  <c r="E2425" i="1"/>
  <c r="E2539" i="1"/>
  <c r="E2549" i="1"/>
  <c r="P2549" i="1" s="1"/>
  <c r="E2546" i="1"/>
  <c r="E2551" i="1"/>
  <c r="E2548" i="1"/>
  <c r="E2553" i="1"/>
  <c r="E2577" i="1"/>
  <c r="E2597" i="1"/>
  <c r="E2600" i="1"/>
  <c r="E2607" i="1"/>
  <c r="P2607" i="1" s="1"/>
  <c r="E2614" i="1"/>
  <c r="E1560" i="1"/>
  <c r="E329" i="1"/>
  <c r="E956" i="1"/>
  <c r="E1320" i="1"/>
  <c r="E1574" i="1"/>
  <c r="E1696" i="1"/>
  <c r="E1823" i="1"/>
  <c r="P1823" i="1" s="1"/>
  <c r="E1909" i="1"/>
  <c r="E2390" i="1"/>
  <c r="E1551" i="1"/>
  <c r="E446" i="1"/>
  <c r="E1501" i="1"/>
  <c r="E80" i="1"/>
  <c r="E141" i="1"/>
  <c r="E157" i="1"/>
  <c r="P157" i="1" s="1"/>
  <c r="E1526" i="1"/>
  <c r="E464" i="1"/>
  <c r="E578" i="1"/>
  <c r="E711" i="1"/>
  <c r="E824" i="1"/>
  <c r="E1429" i="1"/>
  <c r="E1649" i="1"/>
  <c r="E1998" i="1"/>
  <c r="P1998" i="1" s="1"/>
  <c r="E388" i="1"/>
  <c r="E1820" i="1"/>
  <c r="E1830" i="1"/>
  <c r="E2437" i="1"/>
  <c r="E155" i="1"/>
  <c r="E964" i="1"/>
  <c r="E1014" i="1"/>
  <c r="E2250" i="1"/>
  <c r="P2250" i="1" s="1"/>
  <c r="E516" i="1"/>
  <c r="E2136" i="1"/>
  <c r="E2480" i="1"/>
  <c r="E920" i="1"/>
  <c r="E323" i="1"/>
  <c r="E1622" i="1"/>
  <c r="E2061" i="1"/>
  <c r="E409" i="1"/>
  <c r="P409" i="1" s="1"/>
  <c r="E1291" i="1"/>
  <c r="E1133" i="1"/>
  <c r="E1432" i="1"/>
  <c r="E2455" i="1"/>
  <c r="E812" i="1"/>
  <c r="E2579" i="1"/>
  <c r="E2101" i="1"/>
  <c r="E1871" i="1"/>
  <c r="P1871" i="1" s="1"/>
  <c r="E889" i="1"/>
  <c r="E810" i="1"/>
  <c r="E50" i="1"/>
  <c r="E1791" i="1"/>
  <c r="E319" i="1"/>
  <c r="E2490" i="1"/>
  <c r="E1980" i="1"/>
  <c r="E1182" i="1"/>
  <c r="P1182" i="1" s="1"/>
  <c r="E922" i="1"/>
  <c r="E1914" i="1"/>
  <c r="E991" i="1"/>
  <c r="E1703" i="1"/>
  <c r="E1059" i="1"/>
  <c r="E26" i="1"/>
  <c r="E2440" i="1"/>
  <c r="E1885" i="1"/>
  <c r="P1885" i="1" s="1"/>
  <c r="E2172" i="1"/>
  <c r="E257" i="1"/>
  <c r="E1637" i="1"/>
  <c r="E794" i="1"/>
  <c r="E1883" i="1"/>
  <c r="E869" i="1"/>
  <c r="E1242" i="1"/>
  <c r="E1934" i="1"/>
  <c r="P1934" i="1" s="1"/>
  <c r="E225" i="1"/>
  <c r="E1285" i="1"/>
  <c r="E683" i="1"/>
  <c r="E1065" i="1"/>
  <c r="E1397" i="1"/>
  <c r="N1397" i="1" s="1"/>
  <c r="E2471" i="1"/>
  <c r="L2471" i="1" s="1"/>
  <c r="E560" i="1"/>
  <c r="E1584" i="1"/>
  <c r="E647" i="1"/>
  <c r="E1451" i="1"/>
  <c r="E189" i="1"/>
  <c r="E2007" i="1"/>
  <c r="E2487" i="1"/>
  <c r="E678" i="1"/>
  <c r="E580" i="1"/>
  <c r="E2196" i="1"/>
  <c r="E1510" i="1"/>
  <c r="N1510" i="1" s="1"/>
  <c r="E1206" i="1"/>
  <c r="E444" i="1"/>
  <c r="E1992" i="1"/>
  <c r="E2333" i="1"/>
  <c r="E2231" i="1"/>
  <c r="E1941" i="1"/>
  <c r="E136" i="1"/>
  <c r="E1211" i="1"/>
  <c r="E1120" i="1"/>
  <c r="L1120" i="1" s="1"/>
  <c r="E527" i="1"/>
  <c r="E2239" i="1"/>
  <c r="E2481" i="1"/>
  <c r="E215" i="1"/>
  <c r="E2120" i="1"/>
  <c r="E2192" i="1"/>
  <c r="P2192" i="1" s="1"/>
  <c r="E1894" i="1"/>
  <c r="E1104" i="1"/>
  <c r="E1141" i="1"/>
  <c r="E519" i="1"/>
  <c r="M519" i="1" s="1"/>
  <c r="E776" i="1"/>
  <c r="M776" i="1" s="1"/>
  <c r="E703" i="1"/>
  <c r="L703" i="1" s="1"/>
  <c r="E1670" i="1"/>
  <c r="E2366" i="1"/>
  <c r="L2366" i="1" s="1"/>
  <c r="E2307" i="1"/>
  <c r="M2307" i="1" s="1"/>
  <c r="E1478" i="1"/>
  <c r="E308" i="1"/>
  <c r="E104" i="1"/>
  <c r="L104" i="1" s="1"/>
  <c r="E756" i="1"/>
  <c r="E161" i="1"/>
  <c r="E424" i="1"/>
  <c r="E467" i="1"/>
  <c r="E331" i="1"/>
  <c r="E400" i="1"/>
  <c r="E2605" i="1"/>
  <c r="E841" i="1"/>
  <c r="E1579" i="1"/>
  <c r="O1579" i="1" s="1"/>
  <c r="E1352" i="1"/>
  <c r="E992" i="1"/>
  <c r="E1307" i="1"/>
  <c r="E381" i="1"/>
  <c r="E1673" i="1"/>
  <c r="E917" i="1"/>
  <c r="E1042" i="1"/>
  <c r="E940" i="1"/>
  <c r="E941" i="1"/>
  <c r="E2129" i="1"/>
  <c r="E1853" i="1"/>
  <c r="E2208" i="1"/>
  <c r="E1989" i="1"/>
  <c r="E1119" i="1"/>
  <c r="E1080" i="1"/>
  <c r="E204" i="1"/>
  <c r="M204" i="1" s="1"/>
  <c r="E1778" i="1"/>
  <c r="K1778" i="1" s="1"/>
  <c r="E1241" i="1"/>
  <c r="E1857" i="1"/>
  <c r="L1857" i="1" s="1"/>
  <c r="E226" i="1"/>
  <c r="O226" i="1" s="1"/>
  <c r="E1027" i="1"/>
  <c r="L1027" i="1" s="1"/>
  <c r="E1079" i="1"/>
  <c r="E1040" i="1"/>
  <c r="E1293" i="1"/>
  <c r="E152" i="1"/>
  <c r="O152" i="1" s="1"/>
  <c r="E1468" i="1"/>
  <c r="E1863" i="1"/>
  <c r="E163" i="1"/>
  <c r="E1260" i="1"/>
  <c r="P1260" i="1" s="1"/>
  <c r="E758" i="1"/>
  <c r="E1643" i="1"/>
  <c r="O1643" i="1" s="1"/>
  <c r="E1762" i="1"/>
  <c r="E2356" i="1"/>
  <c r="E183" i="1"/>
  <c r="E1711" i="1"/>
  <c r="E874" i="1"/>
  <c r="E11" i="1"/>
  <c r="E49" i="1"/>
  <c r="E51" i="1"/>
  <c r="E54" i="1"/>
  <c r="E52" i="1"/>
  <c r="E53" i="1"/>
  <c r="E17" i="1"/>
  <c r="E18" i="1"/>
  <c r="E19" i="1"/>
  <c r="E20" i="1"/>
  <c r="E21" i="1"/>
  <c r="E22" i="1"/>
  <c r="E23" i="1"/>
  <c r="K23" i="1" s="1"/>
  <c r="E24" i="1"/>
  <c r="E27" i="1"/>
  <c r="L27" i="1" s="1"/>
  <c r="E28" i="1"/>
  <c r="E29" i="1"/>
  <c r="E30" i="1"/>
  <c r="E47" i="1"/>
  <c r="M47" i="1" s="1"/>
  <c r="E32" i="1"/>
  <c r="E33" i="1"/>
  <c r="O33" i="1" s="1"/>
  <c r="E78" i="1"/>
  <c r="E61" i="1"/>
  <c r="O61" i="1" s="1"/>
  <c r="E34" i="1"/>
  <c r="E35" i="1"/>
  <c r="E36" i="1"/>
  <c r="E38" i="1"/>
  <c r="E39" i="1"/>
  <c r="O39" i="1" s="1"/>
  <c r="E40" i="1"/>
  <c r="P40" i="1" s="1"/>
  <c r="E41" i="1"/>
  <c r="E43" i="1"/>
  <c r="E71" i="1"/>
  <c r="E44" i="1"/>
  <c r="E113" i="1"/>
  <c r="E56" i="1"/>
  <c r="E13" i="1"/>
  <c r="E57" i="1"/>
  <c r="E58" i="1"/>
  <c r="E59" i="1"/>
  <c r="E62" i="1"/>
  <c r="E63" i="1"/>
  <c r="E65" i="1"/>
  <c r="E12" i="1"/>
  <c r="E66" i="1"/>
  <c r="M66" i="1" s="1"/>
  <c r="E67" i="1"/>
  <c r="E68" i="1"/>
  <c r="E69" i="1"/>
  <c r="L69" i="1" s="1"/>
  <c r="E72" i="1"/>
  <c r="E73" i="1"/>
  <c r="L73" i="1" s="1"/>
  <c r="E75" i="1"/>
  <c r="E76" i="1"/>
  <c r="E77" i="1"/>
  <c r="E79" i="1"/>
  <c r="O79" i="1" s="1"/>
  <c r="E90" i="1"/>
  <c r="E2260" i="1"/>
  <c r="E82" i="1"/>
  <c r="E83" i="1"/>
  <c r="E98" i="1"/>
  <c r="E84" i="1"/>
  <c r="O84" i="1" s="1"/>
  <c r="E93" i="1"/>
  <c r="E91" i="1"/>
  <c r="E85" i="1"/>
  <c r="E89" i="1"/>
  <c r="P89" i="1" s="1"/>
  <c r="E86" i="1"/>
  <c r="E88" i="1"/>
  <c r="E92" i="1"/>
  <c r="E101" i="1"/>
  <c r="P101" i="1" s="1"/>
  <c r="E851" i="1"/>
  <c r="E103" i="1"/>
  <c r="E106" i="1"/>
  <c r="E107" i="1"/>
  <c r="P107" i="1" s="1"/>
  <c r="E108" i="1"/>
  <c r="E109" i="1"/>
  <c r="E94" i="1"/>
  <c r="E96" i="1"/>
  <c r="P96" i="1" s="1"/>
  <c r="E116" i="1"/>
  <c r="E110" i="1"/>
  <c r="E97" i="1"/>
  <c r="E171" i="1"/>
  <c r="P171" i="1" s="1"/>
  <c r="E95" i="1"/>
  <c r="E146" i="1"/>
  <c r="E99" i="1"/>
  <c r="E100" i="1"/>
  <c r="P100" i="1" s="1"/>
  <c r="E111" i="1"/>
  <c r="E112" i="1"/>
  <c r="E114" i="1"/>
  <c r="E115" i="1"/>
  <c r="P115" i="1" s="1"/>
  <c r="E118" i="1"/>
  <c r="E119" i="1"/>
  <c r="E122" i="1"/>
  <c r="E124" i="1"/>
  <c r="P124" i="1" s="1"/>
  <c r="E148" i="1"/>
  <c r="E142" i="1"/>
  <c r="E143" i="1"/>
  <c r="E144" i="1"/>
  <c r="P144" i="1" s="1"/>
  <c r="E145" i="1"/>
  <c r="E147" i="1"/>
  <c r="E151" i="1"/>
  <c r="E149" i="1"/>
  <c r="P149" i="1" s="1"/>
  <c r="E153" i="1"/>
  <c r="E154" i="1"/>
  <c r="E156" i="1"/>
  <c r="E125" i="1"/>
  <c r="P125" i="1" s="1"/>
  <c r="E127" i="1"/>
  <c r="E128" i="1"/>
  <c r="E129" i="1"/>
  <c r="E130" i="1"/>
  <c r="P130" i="1" s="1"/>
  <c r="E131" i="1"/>
  <c r="E132" i="1"/>
  <c r="E133" i="1"/>
  <c r="E134" i="1"/>
  <c r="P134" i="1" s="1"/>
  <c r="E135" i="1"/>
  <c r="E137" i="1"/>
  <c r="E138" i="1"/>
  <c r="E139" i="1"/>
  <c r="P139" i="1" s="1"/>
  <c r="E140" i="1"/>
  <c r="E176" i="1"/>
  <c r="E175" i="1"/>
  <c r="E174" i="1"/>
  <c r="P174" i="1" s="1"/>
  <c r="E172" i="1"/>
  <c r="E173" i="1"/>
  <c r="E177" i="1"/>
  <c r="E178" i="1"/>
  <c r="P178" i="1" s="1"/>
  <c r="E179" i="1"/>
  <c r="E180" i="1"/>
  <c r="E159" i="1"/>
  <c r="E160" i="1"/>
  <c r="P160" i="1" s="1"/>
  <c r="E162" i="1"/>
  <c r="E1092" i="1"/>
  <c r="E164" i="1"/>
  <c r="E165" i="1"/>
  <c r="P165" i="1" s="1"/>
  <c r="E166" i="1"/>
  <c r="E167" i="1"/>
  <c r="E168" i="1"/>
  <c r="E169" i="1"/>
  <c r="P169" i="1" s="1"/>
  <c r="E687" i="1"/>
  <c r="E231" i="1"/>
  <c r="E232" i="1"/>
  <c r="E219" i="1"/>
  <c r="P219" i="1" s="1"/>
  <c r="E220" i="1"/>
  <c r="E221" i="1"/>
  <c r="E222" i="1"/>
  <c r="E223" i="1"/>
  <c r="P223" i="1" s="1"/>
  <c r="E228" i="1"/>
  <c r="E229" i="1"/>
  <c r="E224" i="1"/>
  <c r="E227" i="1"/>
  <c r="P227" i="1" s="1"/>
  <c r="E181" i="1"/>
  <c r="E182" i="1"/>
  <c r="E184" i="1"/>
  <c r="E185" i="1"/>
  <c r="P185" i="1" s="1"/>
  <c r="E186" i="1"/>
  <c r="E188" i="1"/>
  <c r="E190" i="1"/>
  <c r="E191" i="1"/>
  <c r="P191" i="1" s="1"/>
  <c r="E192" i="1"/>
  <c r="E197" i="1"/>
  <c r="E198" i="1"/>
  <c r="E199" i="1"/>
  <c r="P199" i="1" s="1"/>
  <c r="E200" i="1"/>
  <c r="E202" i="1"/>
  <c r="E203" i="1"/>
  <c r="E205" i="1"/>
  <c r="P205" i="1" s="1"/>
  <c r="E206" i="1"/>
  <c r="E207" i="1"/>
  <c r="E208" i="1"/>
  <c r="E209" i="1"/>
  <c r="P209" i="1" s="1"/>
  <c r="E210" i="1"/>
  <c r="E212" i="1"/>
  <c r="E213" i="1"/>
  <c r="E214" i="1"/>
  <c r="P214" i="1" s="1"/>
  <c r="E216" i="1"/>
  <c r="E217" i="1"/>
  <c r="E218" i="1"/>
  <c r="E243" i="1"/>
  <c r="P243" i="1" s="1"/>
  <c r="E242" i="1"/>
  <c r="E241" i="1"/>
  <c r="E960" i="1"/>
  <c r="E1271" i="1"/>
  <c r="P1271" i="1" s="1"/>
  <c r="E2116" i="1"/>
  <c r="E913" i="1"/>
  <c r="E403" i="1"/>
  <c r="E2012" i="1"/>
  <c r="P2012" i="1" s="1"/>
  <c r="E244" i="1"/>
  <c r="E233" i="1"/>
  <c r="E234" i="1"/>
  <c r="E235" i="1"/>
  <c r="P235" i="1" s="1"/>
  <c r="E236" i="1"/>
  <c r="E237" i="1"/>
  <c r="E238" i="1"/>
  <c r="E240" i="1"/>
  <c r="P240" i="1" s="1"/>
  <c r="E264" i="1"/>
  <c r="E265" i="1"/>
  <c r="E266" i="1"/>
  <c r="E245" i="1"/>
  <c r="P245" i="1" s="1"/>
  <c r="E246" i="1"/>
  <c r="E247" i="1"/>
  <c r="E248" i="1"/>
  <c r="E249" i="1"/>
  <c r="P249" i="1" s="1"/>
  <c r="E187" i="1"/>
  <c r="E250" i="1"/>
  <c r="E60" i="1"/>
  <c r="E251" i="1"/>
  <c r="P251" i="1" s="1"/>
  <c r="E252" i="1"/>
  <c r="E253" i="1"/>
  <c r="E254" i="1"/>
  <c r="E256" i="1"/>
  <c r="P256" i="1" s="1"/>
  <c r="E1589" i="1"/>
  <c r="E258" i="1"/>
  <c r="E2290" i="1"/>
  <c r="E259" i="1"/>
  <c r="P259" i="1" s="1"/>
  <c r="E260" i="1"/>
  <c r="E262" i="1"/>
  <c r="E263" i="1"/>
  <c r="E267" i="1"/>
  <c r="P267" i="1" s="1"/>
  <c r="E268" i="1"/>
  <c r="E269" i="1"/>
  <c r="E270" i="1"/>
  <c r="E271" i="1"/>
  <c r="P271" i="1" s="1"/>
  <c r="E272" i="1"/>
  <c r="E283" i="1"/>
  <c r="E275" i="1"/>
  <c r="E276" i="1"/>
  <c r="P276" i="1" s="1"/>
  <c r="E274" i="1"/>
  <c r="E278" i="1"/>
  <c r="E279" i="1"/>
  <c r="E280" i="1"/>
  <c r="P280" i="1" s="1"/>
  <c r="E281" i="1"/>
  <c r="E282" i="1"/>
  <c r="E285" i="1"/>
  <c r="E322" i="1"/>
  <c r="P322" i="1" s="1"/>
  <c r="E286" i="1"/>
  <c r="E324" i="1"/>
  <c r="E325" i="1"/>
  <c r="E326" i="1"/>
  <c r="P326" i="1" s="1"/>
  <c r="E327" i="1"/>
  <c r="E328" i="1"/>
  <c r="E289" i="1"/>
  <c r="E1903" i="1"/>
  <c r="P1903" i="1" s="1"/>
  <c r="E290" i="1"/>
  <c r="E288" i="1"/>
  <c r="E292" i="1"/>
  <c r="E330" i="1"/>
  <c r="P330" i="1" s="1"/>
  <c r="E332" i="1"/>
  <c r="E334" i="1"/>
  <c r="E335" i="1"/>
  <c r="E321" i="1"/>
  <c r="P321" i="1" s="1"/>
  <c r="E336" i="1"/>
  <c r="E337" i="1"/>
  <c r="E293" i="1"/>
  <c r="E294" i="1"/>
  <c r="P294" i="1" s="1"/>
  <c r="E126" i="1"/>
  <c r="E339" i="1"/>
  <c r="E341" i="1"/>
  <c r="E295" i="1"/>
  <c r="P295" i="1" s="1"/>
  <c r="E342" i="1"/>
  <c r="E343" i="1"/>
  <c r="E344" i="1"/>
  <c r="E345" i="1"/>
  <c r="P345" i="1" s="1"/>
  <c r="E346" i="1"/>
  <c r="E296" i="1"/>
  <c r="E297" i="1"/>
  <c r="E347" i="1"/>
  <c r="P347" i="1" s="1"/>
  <c r="E363" i="1"/>
  <c r="E365" i="1"/>
  <c r="E366" i="1"/>
  <c r="E367" i="1"/>
  <c r="P367" i="1" s="1"/>
  <c r="E369" i="1"/>
  <c r="E372" i="1"/>
  <c r="E374" i="1"/>
  <c r="E376" i="1"/>
  <c r="P376" i="1" s="1"/>
  <c r="E370" i="1"/>
  <c r="E377" i="1"/>
  <c r="E379" i="1"/>
  <c r="E380" i="1"/>
  <c r="P380" i="1" s="1"/>
  <c r="E586" i="1"/>
  <c r="E371" i="1"/>
  <c r="E383" i="1"/>
  <c r="E386" i="1"/>
  <c r="P386" i="1" s="1"/>
  <c r="E387" i="1"/>
  <c r="E390" i="1"/>
  <c r="E348" i="1"/>
  <c r="E299" i="1"/>
  <c r="P299" i="1" s="1"/>
  <c r="E301" i="1"/>
  <c r="E302" i="1"/>
  <c r="E303" i="1"/>
  <c r="E351" i="1"/>
  <c r="P351" i="1" s="1"/>
  <c r="E352" i="1"/>
  <c r="E607" i="1"/>
  <c r="E353" i="1"/>
  <c r="E354" i="1"/>
  <c r="P354" i="1" s="1"/>
  <c r="E355" i="1"/>
  <c r="E356" i="1"/>
  <c r="E357" i="1"/>
  <c r="E358" i="1"/>
  <c r="P358" i="1" s="1"/>
  <c r="E359" i="1"/>
  <c r="E391" i="1"/>
  <c r="E392" i="1"/>
  <c r="E395" i="1"/>
  <c r="P395" i="1" s="1"/>
  <c r="E361" i="1"/>
  <c r="E362" i="1"/>
  <c r="E396" i="1"/>
  <c r="E398" i="1"/>
  <c r="P398" i="1" s="1"/>
  <c r="E399" i="1"/>
  <c r="E304" i="1"/>
  <c r="E305" i="1"/>
  <c r="E306" i="1"/>
  <c r="P306" i="1" s="1"/>
  <c r="E401" i="1"/>
  <c r="E402" i="1"/>
  <c r="E307" i="1"/>
  <c r="E284" i="1"/>
  <c r="P284" i="1" s="1"/>
  <c r="E406" i="1"/>
  <c r="E414" i="1"/>
  <c r="E407" i="1"/>
  <c r="E410" i="1"/>
  <c r="P410" i="1" s="1"/>
  <c r="E411" i="1"/>
  <c r="E412" i="1"/>
  <c r="E413" i="1"/>
  <c r="E420" i="1"/>
  <c r="P420" i="1" s="1"/>
  <c r="E417" i="1"/>
  <c r="E418" i="1"/>
  <c r="E419" i="1"/>
  <c r="E421" i="1"/>
  <c r="P421" i="1" s="1"/>
  <c r="E422" i="1"/>
  <c r="E423" i="1"/>
  <c r="E309" i="1"/>
  <c r="E310" i="1"/>
  <c r="P310" i="1" s="1"/>
  <c r="E426" i="1"/>
  <c r="E427" i="1"/>
  <c r="E313" i="1"/>
  <c r="E312" i="1"/>
  <c r="P312" i="1" s="1"/>
  <c r="E429" i="1"/>
  <c r="E428" i="1"/>
  <c r="E315" i="1"/>
  <c r="E316" i="1"/>
  <c r="P316" i="1" s="1"/>
  <c r="E430" i="1"/>
  <c r="E2332" i="1"/>
  <c r="E317" i="1"/>
  <c r="E431" i="1"/>
  <c r="P431" i="1" s="1"/>
  <c r="E435" i="1"/>
  <c r="E436" i="1"/>
  <c r="E439" i="1"/>
  <c r="E437" i="1"/>
  <c r="P437" i="1" s="1"/>
  <c r="E440" i="1"/>
  <c r="E441" i="1"/>
  <c r="E442" i="1"/>
  <c r="E320" i="1"/>
  <c r="P320" i="1" s="1"/>
  <c r="E445" i="1"/>
  <c r="E447" i="1"/>
  <c r="E448" i="1"/>
  <c r="E449" i="1"/>
  <c r="P449" i="1" s="1"/>
  <c r="E450" i="1"/>
  <c r="E451" i="1"/>
  <c r="E452" i="1"/>
  <c r="E453" i="1"/>
  <c r="P453" i="1" s="1"/>
  <c r="E454" i="1"/>
  <c r="E455" i="1"/>
  <c r="E458" i="1"/>
  <c r="E457" i="1"/>
  <c r="P457" i="1" s="1"/>
  <c r="E459" i="1"/>
  <c r="E461" i="1"/>
  <c r="E460" i="1"/>
  <c r="E462" i="1"/>
  <c r="P462" i="1" s="1"/>
  <c r="E465" i="1"/>
  <c r="E466" i="1"/>
  <c r="E468" i="1"/>
  <c r="E31" i="1"/>
  <c r="P31" i="1" s="1"/>
  <c r="E70" i="1"/>
  <c r="E723" i="1"/>
  <c r="E474" i="1"/>
  <c r="E476" i="1"/>
  <c r="P476" i="1" s="1"/>
  <c r="E479" i="1"/>
  <c r="E480" i="1"/>
  <c r="E484" i="1"/>
  <c r="E5" i="1"/>
  <c r="P5" i="1" s="1"/>
  <c r="E485" i="1"/>
  <c r="E497" i="1"/>
  <c r="E498" i="1"/>
  <c r="E523" i="1"/>
  <c r="P523" i="1" s="1"/>
  <c r="E526" i="1"/>
  <c r="E528" i="1"/>
  <c r="E529" i="1"/>
  <c r="E531" i="1"/>
  <c r="P531" i="1" s="1"/>
  <c r="E597" i="1"/>
  <c r="E514" i="1"/>
  <c r="E532" i="1"/>
  <c r="E533" i="1"/>
  <c r="P533" i="1" s="1"/>
  <c r="E534" i="1"/>
  <c r="E536" i="1"/>
  <c r="E530" i="1"/>
  <c r="E538" i="1"/>
  <c r="P538" i="1" s="1"/>
  <c r="E540" i="1"/>
  <c r="E541" i="1"/>
  <c r="E542" i="1"/>
  <c r="E499" i="1"/>
  <c r="P499" i="1" s="1"/>
  <c r="E543" i="1"/>
  <c r="E544" i="1"/>
  <c r="E545" i="1"/>
  <c r="E487" i="1"/>
  <c r="P487" i="1" s="1"/>
  <c r="E500" i="1"/>
  <c r="E546" i="1"/>
  <c r="E525" i="1"/>
  <c r="E496" i="1"/>
  <c r="P496" i="1" s="1"/>
  <c r="E501" i="1"/>
  <c r="E488" i="1"/>
  <c r="E489" i="1"/>
  <c r="E490" i="1"/>
  <c r="P490" i="1" s="1"/>
  <c r="E547" i="1"/>
  <c r="E548" i="1"/>
  <c r="E549" i="1"/>
  <c r="E550" i="1"/>
  <c r="P550" i="1" s="1"/>
  <c r="E551" i="1"/>
  <c r="E491" i="1"/>
  <c r="E598" i="1"/>
  <c r="E552" i="1"/>
  <c r="P552" i="1" s="1"/>
  <c r="E502" i="1"/>
  <c r="E553" i="1"/>
  <c r="E554" i="1"/>
  <c r="E503" i="1"/>
  <c r="P503" i="1" s="1"/>
  <c r="E555" i="1"/>
  <c r="E556" i="1"/>
  <c r="E524" i="1"/>
  <c r="E557" i="1"/>
  <c r="P557" i="1" s="1"/>
  <c r="E558" i="1"/>
  <c r="E504" i="1"/>
  <c r="E559" i="1"/>
  <c r="E561" i="1"/>
  <c r="P561" i="1" s="1"/>
  <c r="E562" i="1"/>
  <c r="E494" i="1"/>
  <c r="E493" i="1"/>
  <c r="E564" i="1"/>
  <c r="P564" i="1" s="1"/>
  <c r="E565" i="1"/>
  <c r="E567" i="1"/>
  <c r="E566" i="1"/>
  <c r="E568" i="1"/>
  <c r="P568" i="1" s="1"/>
  <c r="E570" i="1"/>
  <c r="E495" i="1"/>
  <c r="E572" i="1"/>
  <c r="E520" i="1"/>
  <c r="P520" i="1" s="1"/>
  <c r="E506" i="1"/>
  <c r="E1325" i="1"/>
  <c r="E573" i="1"/>
  <c r="E574" i="1"/>
  <c r="P574" i="1" s="1"/>
  <c r="E507" i="1"/>
  <c r="E575" i="1"/>
  <c r="E576" i="1"/>
  <c r="E577" i="1"/>
  <c r="P577" i="1" s="1"/>
  <c r="E581" i="1"/>
  <c r="E583" i="1"/>
  <c r="E521" i="1"/>
  <c r="E584" i="1"/>
  <c r="P584" i="1" s="1"/>
  <c r="E595" i="1"/>
  <c r="E596" i="1"/>
  <c r="E517" i="1"/>
  <c r="E585" i="1"/>
  <c r="P585" i="1" s="1"/>
  <c r="E587" i="1"/>
  <c r="E588" i="1"/>
  <c r="E508" i="1"/>
  <c r="E522" i="1"/>
  <c r="P522" i="1" s="1"/>
  <c r="E509" i="1"/>
  <c r="E589" i="1"/>
  <c r="E599" i="1"/>
  <c r="E510" i="1"/>
  <c r="P510" i="1" s="1"/>
  <c r="E590" i="1"/>
  <c r="E511" i="1"/>
  <c r="E593" i="1"/>
  <c r="E594" i="1"/>
  <c r="P594" i="1" s="1"/>
  <c r="E512" i="1"/>
  <c r="E513" i="1"/>
  <c r="E600" i="1"/>
  <c r="E601" i="1"/>
  <c r="P601" i="1" s="1"/>
  <c r="E602" i="1"/>
  <c r="E481" i="1"/>
  <c r="E603" i="1"/>
  <c r="E482" i="1"/>
  <c r="P482" i="1" s="1"/>
  <c r="E604" i="1"/>
  <c r="E483" i="1"/>
  <c r="E605" i="1"/>
  <c r="E606" i="1"/>
  <c r="P606" i="1" s="1"/>
  <c r="E612" i="1"/>
  <c r="E613" i="1"/>
  <c r="E614" i="1"/>
  <c r="E616" i="1"/>
  <c r="P616" i="1" s="1"/>
  <c r="E618" i="1"/>
  <c r="E617" i="1"/>
  <c r="E619" i="1"/>
  <c r="E620" i="1"/>
  <c r="P620" i="1" s="1"/>
  <c r="E621" i="1"/>
  <c r="E622" i="1"/>
  <c r="E623" i="1"/>
  <c r="E625" i="1"/>
  <c r="P625" i="1" s="1"/>
  <c r="E626" i="1"/>
  <c r="E1538" i="1"/>
  <c r="E631" i="1"/>
  <c r="E633" i="1"/>
  <c r="P633" i="1" s="1"/>
  <c r="E632" i="1"/>
  <c r="E634" i="1"/>
  <c r="E635" i="1"/>
  <c r="E636" i="1"/>
  <c r="P636" i="1" s="1"/>
  <c r="E639" i="1"/>
  <c r="E1898" i="1"/>
  <c r="E643" i="1"/>
  <c r="E644" i="1"/>
  <c r="P644" i="1" s="1"/>
  <c r="E645" i="1"/>
  <c r="E648" i="1"/>
  <c r="E649" i="1"/>
  <c r="E650" i="1"/>
  <c r="P650" i="1" s="1"/>
  <c r="E651" i="1"/>
  <c r="E652" i="1"/>
  <c r="E653" i="1"/>
  <c r="E654" i="1"/>
  <c r="P654" i="1" s="1"/>
  <c r="E656" i="1"/>
  <c r="E657" i="1"/>
  <c r="E658" i="1"/>
  <c r="E660" i="1"/>
  <c r="P660" i="1" s="1"/>
  <c r="E663" i="1"/>
  <c r="E666" i="1"/>
  <c r="E667" i="1"/>
  <c r="E668" i="1"/>
  <c r="P668" i="1" s="1"/>
  <c r="E669" i="1"/>
  <c r="E674" i="1"/>
  <c r="E1381" i="1"/>
  <c r="E677" i="1"/>
  <c r="P677" i="1" s="1"/>
  <c r="E679" i="1"/>
  <c r="E1110" i="1"/>
  <c r="E680" i="1"/>
  <c r="E2113" i="1"/>
  <c r="P2113" i="1" s="1"/>
  <c r="E1001" i="1"/>
  <c r="E1459" i="1"/>
  <c r="E691" i="1"/>
  <c r="E693" i="1"/>
  <c r="P693" i="1" s="1"/>
  <c r="E694" i="1"/>
  <c r="E695" i="1"/>
  <c r="E696" i="1"/>
  <c r="E697" i="1"/>
  <c r="P697" i="1" s="1"/>
  <c r="E698" i="1"/>
  <c r="E700" i="1"/>
  <c r="E701" i="1"/>
  <c r="E702" i="1"/>
  <c r="P702" i="1" s="1"/>
  <c r="E704" i="1"/>
  <c r="E705" i="1"/>
  <c r="E706" i="1"/>
  <c r="E707" i="1"/>
  <c r="E709" i="1"/>
  <c r="E710" i="1"/>
  <c r="E712" i="1"/>
  <c r="E1949" i="1"/>
  <c r="N1949" i="1" s="1"/>
  <c r="E714" i="1"/>
  <c r="E716" i="1"/>
  <c r="O716" i="1" s="1"/>
  <c r="E718" i="1"/>
  <c r="E719" i="1"/>
  <c r="E720" i="1"/>
  <c r="N720" i="1" s="1"/>
  <c r="E721" i="1"/>
  <c r="O721" i="1" s="1"/>
  <c r="E722" i="1"/>
  <c r="E1500" i="1"/>
  <c r="N1500" i="1" s="1"/>
  <c r="E724" i="1"/>
  <c r="E725" i="1"/>
  <c r="O725" i="1" s="1"/>
  <c r="E726" i="1"/>
  <c r="E728" i="1"/>
  <c r="E731" i="1"/>
  <c r="E732" i="1"/>
  <c r="O732" i="1" s="1"/>
  <c r="E2294" i="1"/>
  <c r="E733" i="1"/>
  <c r="N733" i="1" s="1"/>
  <c r="E734" i="1"/>
  <c r="E738" i="1"/>
  <c r="E735" i="1"/>
  <c r="E736" i="1"/>
  <c r="E737" i="1"/>
  <c r="E579" i="1"/>
  <c r="E742" i="1"/>
  <c r="E744" i="1"/>
  <c r="N744" i="1" s="1"/>
  <c r="E746" i="1"/>
  <c r="E747" i="1"/>
  <c r="E748" i="1"/>
  <c r="E749" i="1"/>
  <c r="E750" i="1"/>
  <c r="E751" i="1"/>
  <c r="E752" i="1"/>
  <c r="E753" i="1"/>
  <c r="N753" i="1" s="1"/>
  <c r="E754" i="1"/>
  <c r="E757" i="1"/>
  <c r="E759" i="1"/>
  <c r="E760" i="1"/>
  <c r="E761" i="1"/>
  <c r="E762" i="1"/>
  <c r="E768" i="1"/>
  <c r="E769" i="1"/>
  <c r="N769" i="1" s="1"/>
  <c r="E770" i="1"/>
  <c r="E771" i="1"/>
  <c r="O771" i="1" s="1"/>
  <c r="E772" i="1"/>
  <c r="E773" i="1"/>
  <c r="E774" i="1"/>
  <c r="E925" i="1"/>
  <c r="O925" i="1" s="1"/>
  <c r="E775" i="1"/>
  <c r="E2449" i="1"/>
  <c r="N2449" i="1" s="1"/>
  <c r="E777" i="1"/>
  <c r="E778" i="1"/>
  <c r="O778" i="1" s="1"/>
  <c r="E779" i="1"/>
  <c r="E780" i="1"/>
  <c r="E782" i="1"/>
  <c r="E783" i="1"/>
  <c r="O783" i="1" s="1"/>
  <c r="E786" i="1"/>
  <c r="E784" i="1"/>
  <c r="N784" i="1" s="1"/>
  <c r="E785" i="1"/>
  <c r="E787" i="1"/>
  <c r="O787" i="1" s="1"/>
  <c r="E764" i="1"/>
  <c r="E790" i="1"/>
  <c r="E792" i="1"/>
  <c r="E815" i="1"/>
  <c r="O815" i="1" s="1"/>
  <c r="E926" i="1"/>
  <c r="E796" i="1"/>
  <c r="N796" i="1" s="1"/>
  <c r="E766" i="1"/>
  <c r="E927" i="1"/>
  <c r="E928" i="1"/>
  <c r="E808" i="1"/>
  <c r="E1203" i="1"/>
  <c r="E809" i="1"/>
  <c r="O809" i="1" s="1"/>
  <c r="E811" i="1"/>
  <c r="E813" i="1"/>
  <c r="N813" i="1" s="1"/>
  <c r="E814" i="1"/>
  <c r="E816" i="1"/>
  <c r="E817" i="1"/>
  <c r="E818" i="1"/>
  <c r="E819" i="1"/>
  <c r="E797" i="1"/>
  <c r="O797" i="1" s="1"/>
  <c r="E807" i="1"/>
  <c r="E820" i="1"/>
  <c r="N820" i="1" s="1"/>
  <c r="E822" i="1"/>
  <c r="E823" i="1"/>
  <c r="E2133" i="1"/>
  <c r="E826" i="1"/>
  <c r="E828" i="1"/>
  <c r="E830" i="1"/>
  <c r="O830" i="1" s="1"/>
  <c r="E831" i="1"/>
  <c r="E832" i="1"/>
  <c r="N832" i="1" s="1"/>
  <c r="E833" i="1"/>
  <c r="E835" i="1"/>
  <c r="O835" i="1" s="1"/>
  <c r="E834" i="1"/>
  <c r="E239" i="1"/>
  <c r="E836" i="1"/>
  <c r="E839" i="1"/>
  <c r="O839" i="1" s="1"/>
  <c r="E840" i="1"/>
  <c r="E843" i="1"/>
  <c r="N843" i="1" s="1"/>
  <c r="E844" i="1"/>
  <c r="E845" i="1"/>
  <c r="O845" i="1" s="1"/>
  <c r="E847" i="1"/>
  <c r="E848" i="1"/>
  <c r="E805" i="1"/>
  <c r="E802" i="1"/>
  <c r="O802" i="1" s="1"/>
  <c r="E849" i="1"/>
  <c r="E798" i="1"/>
  <c r="N798" i="1" s="1"/>
  <c r="E852" i="1"/>
  <c r="E853" i="1"/>
  <c r="O853" i="1" s="1"/>
  <c r="E855" i="1"/>
  <c r="E846" i="1"/>
  <c r="E858" i="1"/>
  <c r="E767" i="1"/>
  <c r="O767" i="1" s="1"/>
  <c r="E859" i="1"/>
  <c r="E860" i="1"/>
  <c r="E861" i="1"/>
  <c r="E803" i="1"/>
  <c r="E862" i="1"/>
  <c r="E799" i="1"/>
  <c r="E806" i="1"/>
  <c r="E800" i="1"/>
  <c r="O800" i="1" s="1"/>
  <c r="E864" i="1"/>
  <c r="E801" i="1"/>
  <c r="E865" i="1"/>
  <c r="E866" i="1"/>
  <c r="O866" i="1" s="1"/>
  <c r="E868" i="1"/>
  <c r="E867" i="1"/>
  <c r="E875" i="1"/>
  <c r="E871" i="1"/>
  <c r="E876" i="1"/>
  <c r="E870" i="1"/>
  <c r="E888" i="1"/>
  <c r="E893" i="1"/>
  <c r="O893" i="1" s="1"/>
  <c r="E894" i="1"/>
  <c r="E856" i="1"/>
  <c r="E895" i="1"/>
  <c r="E896" i="1"/>
  <c r="E898" i="1"/>
  <c r="E878" i="1"/>
  <c r="E873" i="1"/>
  <c r="E899" i="1"/>
  <c r="O899" i="1" s="1"/>
  <c r="E900" i="1"/>
  <c r="E901" i="1"/>
  <c r="E902" i="1"/>
  <c r="E903" i="1"/>
  <c r="E890" i="1"/>
  <c r="E904" i="1"/>
  <c r="E880" i="1"/>
  <c r="E905" i="1"/>
  <c r="E906" i="1"/>
  <c r="E891" i="1"/>
  <c r="E881" i="1"/>
  <c r="E882" i="1"/>
  <c r="O882" i="1" s="1"/>
  <c r="E883" i="1"/>
  <c r="E884" i="1"/>
  <c r="E885" i="1"/>
  <c r="E886" i="1"/>
  <c r="E907" i="1"/>
  <c r="E908" i="1"/>
  <c r="E909" i="1"/>
  <c r="E910" i="1"/>
  <c r="O910" i="1" s="1"/>
  <c r="E911" i="1"/>
  <c r="E912" i="1"/>
  <c r="O912" i="1" s="1"/>
  <c r="E914" i="1"/>
  <c r="E765" i="1"/>
  <c r="E916" i="1"/>
  <c r="E918" i="1"/>
  <c r="E919" i="1"/>
  <c r="E921" i="1"/>
  <c r="O921" i="1" s="1"/>
  <c r="E923" i="1"/>
  <c r="E924" i="1"/>
  <c r="E932" i="1"/>
  <c r="E933" i="1"/>
  <c r="E934" i="1"/>
  <c r="E935" i="1"/>
  <c r="E936" i="1"/>
  <c r="E937" i="1"/>
  <c r="O937" i="1" s="1"/>
  <c r="E938" i="1"/>
  <c r="E943" i="1"/>
  <c r="E944" i="1"/>
  <c r="E946" i="1"/>
  <c r="E947" i="1"/>
  <c r="E948" i="1"/>
  <c r="E950" i="1"/>
  <c r="E951" i="1"/>
  <c r="O951" i="1" s="1"/>
  <c r="E952" i="1"/>
  <c r="E957" i="1"/>
  <c r="L957" i="1" s="1"/>
  <c r="E958" i="1"/>
  <c r="P958" i="1" s="1"/>
  <c r="E959" i="1"/>
  <c r="E961" i="1"/>
  <c r="E962" i="1"/>
  <c r="E963" i="1"/>
  <c r="E965" i="1"/>
  <c r="O965" i="1" s="1"/>
  <c r="E967" i="1"/>
  <c r="E968" i="1"/>
  <c r="E1130" i="1"/>
  <c r="E969" i="1"/>
  <c r="K969" i="1" s="1"/>
  <c r="E970" i="1"/>
  <c r="E675" i="1"/>
  <c r="E971" i="1"/>
  <c r="E972" i="1"/>
  <c r="O972" i="1" s="1"/>
  <c r="E973" i="1"/>
  <c r="E974" i="1"/>
  <c r="E975" i="1"/>
  <c r="E976" i="1"/>
  <c r="E978" i="1"/>
  <c r="E988" i="1"/>
  <c r="E980" i="1"/>
  <c r="E990" i="1"/>
  <c r="O990" i="1" s="1"/>
  <c r="E2532" i="1"/>
  <c r="E981" i="1"/>
  <c r="E993" i="1"/>
  <c r="E995" i="1"/>
  <c r="E996" i="1"/>
  <c r="E983" i="1"/>
  <c r="E984" i="1"/>
  <c r="E987" i="1"/>
  <c r="O987" i="1" s="1"/>
  <c r="E985" i="1"/>
  <c r="E986" i="1"/>
  <c r="E998" i="1"/>
  <c r="E999" i="1"/>
  <c r="O999" i="1" s="1"/>
  <c r="E1000" i="1"/>
  <c r="E2321" i="1"/>
  <c r="E2422" i="1"/>
  <c r="E1002" i="1"/>
  <c r="E1003" i="1"/>
  <c r="E1006" i="1"/>
  <c r="L1006" i="1" s="1"/>
  <c r="E1009" i="1"/>
  <c r="E1010" i="1"/>
  <c r="O1010" i="1" s="1"/>
  <c r="E1011" i="1"/>
  <c r="E1012" i="1"/>
  <c r="E1016" i="1"/>
  <c r="E1017" i="1"/>
  <c r="E1019" i="1"/>
  <c r="E1020" i="1"/>
  <c r="E1021" i="1"/>
  <c r="P1021" i="1" s="1"/>
  <c r="E1022" i="1"/>
  <c r="O1022" i="1" s="1"/>
  <c r="E1023" i="1"/>
  <c r="E1026" i="1"/>
  <c r="E1029" i="1"/>
  <c r="E1030" i="1"/>
  <c r="E1031" i="1"/>
  <c r="E1033" i="1"/>
  <c r="E1034" i="1"/>
  <c r="E1035" i="1"/>
  <c r="K1035" i="1" s="1"/>
  <c r="E1037" i="1"/>
  <c r="E1248" i="1"/>
  <c r="E1039" i="1"/>
  <c r="E1041" i="1"/>
  <c r="O1041" i="1" s="1"/>
  <c r="E1043" i="1"/>
  <c r="E1044" i="1"/>
  <c r="E1046" i="1"/>
  <c r="E1047" i="1"/>
  <c r="E1049" i="1"/>
  <c r="E1050" i="1"/>
  <c r="E1051" i="1"/>
  <c r="E1055" i="1"/>
  <c r="O1055" i="1" s="1"/>
  <c r="E1054" i="1"/>
  <c r="E1056" i="1"/>
  <c r="E1057" i="1"/>
  <c r="P1057" i="1" s="1"/>
  <c r="E1052" i="1"/>
  <c r="E1058" i="1"/>
  <c r="E1418" i="1"/>
  <c r="E1060" i="1"/>
  <c r="E1061" i="1"/>
  <c r="O1061" i="1" s="1"/>
  <c r="E1062" i="1"/>
  <c r="E1063" i="1"/>
  <c r="E1064" i="1"/>
  <c r="E2139" i="1"/>
  <c r="E1066" i="1"/>
  <c r="E1067" i="1"/>
  <c r="E1069" i="1"/>
  <c r="E1070" i="1"/>
  <c r="O1070" i="1" s="1"/>
  <c r="E1071" i="1"/>
  <c r="E1072" i="1"/>
  <c r="L1072" i="1" s="1"/>
  <c r="E1073" i="1"/>
  <c r="E1074" i="1"/>
  <c r="E1075" i="1"/>
  <c r="E1076" i="1"/>
  <c r="E1077" i="1"/>
  <c r="P1077" i="1" s="1"/>
  <c r="E1081" i="1"/>
  <c r="O1081" i="1" s="1"/>
  <c r="E1082" i="1"/>
  <c r="E1083" i="1"/>
  <c r="E1084" i="1"/>
  <c r="E1088" i="1"/>
  <c r="E1089" i="1"/>
  <c r="E1093" i="1"/>
  <c r="O1093" i="1" s="1"/>
  <c r="E1053" i="1"/>
  <c r="K1053" i="1" s="1"/>
  <c r="E1095" i="1"/>
  <c r="O1095" i="1" s="1"/>
  <c r="E1100" i="1"/>
  <c r="E1101" i="1"/>
  <c r="E1102" i="1"/>
  <c r="E1103" i="1"/>
  <c r="E1105" i="1"/>
  <c r="E1108" i="1"/>
  <c r="E1109" i="1"/>
  <c r="E1112" i="1"/>
  <c r="O1112" i="1" s="1"/>
  <c r="E1114" i="1"/>
  <c r="E1115" i="1"/>
  <c r="E1116" i="1"/>
  <c r="E1117" i="1"/>
  <c r="E1121" i="1"/>
  <c r="E1122" i="1"/>
  <c r="E1123" i="1"/>
  <c r="E1126" i="1"/>
  <c r="O1126" i="1" s="1"/>
  <c r="E1129" i="1"/>
  <c r="E1131" i="1"/>
  <c r="E1132" i="1"/>
  <c r="E1134" i="1"/>
  <c r="K1134" i="1" s="1"/>
  <c r="E1135" i="1"/>
  <c r="E1136" i="1"/>
  <c r="E1137" i="1"/>
  <c r="E1139" i="1"/>
  <c r="O1139" i="1" s="1"/>
  <c r="E1138" i="1"/>
  <c r="E1140" i="1"/>
  <c r="E1142" i="1"/>
  <c r="E1143" i="1"/>
  <c r="E1144" i="1"/>
  <c r="E1145" i="1"/>
  <c r="E1146" i="1"/>
  <c r="E1147" i="1"/>
  <c r="O1147" i="1" s="1"/>
  <c r="E81" i="1"/>
  <c r="E1148" i="1"/>
  <c r="O1148" i="1" s="1"/>
  <c r="E1149" i="1"/>
  <c r="K1149" i="1" s="1"/>
  <c r="E1150" i="1"/>
  <c r="E1153" i="1"/>
  <c r="E1155" i="1"/>
  <c r="E1151" i="1"/>
  <c r="E1157" i="1"/>
  <c r="O1157" i="1" s="1"/>
  <c r="E1158" i="1"/>
  <c r="E1438" i="1"/>
  <c r="E1161" i="1"/>
  <c r="E1162" i="1"/>
  <c r="E1166" i="1"/>
  <c r="E1167" i="1"/>
  <c r="E1163" i="1"/>
  <c r="E1170" i="1"/>
  <c r="O1170" i="1" s="1"/>
  <c r="E1171" i="1"/>
  <c r="E1172" i="1"/>
  <c r="L1172" i="1" s="1"/>
  <c r="E1173" i="1"/>
  <c r="E1174" i="1"/>
  <c r="E1176" i="1"/>
  <c r="E25" i="1"/>
  <c r="E1178" i="1"/>
  <c r="P1178" i="1" s="1"/>
  <c r="E1165" i="1"/>
  <c r="O1165" i="1" s="1"/>
  <c r="E1179" i="1"/>
  <c r="E1180" i="1"/>
  <c r="E1181" i="1"/>
  <c r="E1185" i="1"/>
  <c r="E1186" i="1"/>
  <c r="E1189" i="1"/>
  <c r="E1190" i="1"/>
  <c r="E1191" i="1"/>
  <c r="O1191" i="1" s="1"/>
  <c r="E74" i="1"/>
  <c r="E1188" i="1"/>
  <c r="E1196" i="1"/>
  <c r="E1197" i="1"/>
  <c r="E1201" i="1"/>
  <c r="E1198" i="1"/>
  <c r="L1198" i="1" s="1"/>
  <c r="E1200" i="1"/>
  <c r="E1205" i="1"/>
  <c r="O1205" i="1" s="1"/>
  <c r="E1207" i="1"/>
  <c r="E1208" i="1"/>
  <c r="E1209" i="1"/>
  <c r="E1210" i="1"/>
  <c r="E1214" i="1"/>
  <c r="E1216" i="1"/>
  <c r="E1217" i="1"/>
  <c r="E1218" i="1"/>
  <c r="O1218" i="1" s="1"/>
  <c r="E1219" i="1"/>
  <c r="E1220" i="1"/>
  <c r="E1221" i="1"/>
  <c r="P1221" i="1" s="1"/>
  <c r="E1222" i="1"/>
  <c r="K1222" i="1" s="1"/>
  <c r="E1223" i="1"/>
  <c r="E1224" i="1"/>
  <c r="E1225" i="1"/>
  <c r="E1226" i="1"/>
  <c r="O1226" i="1" s="1"/>
  <c r="E1227" i="1"/>
  <c r="E1229" i="1"/>
  <c r="E1230" i="1"/>
  <c r="E1231" i="1"/>
  <c r="E1233" i="1"/>
  <c r="E1234" i="1"/>
  <c r="E1235" i="1"/>
  <c r="E1236" i="1"/>
  <c r="O1236" i="1" s="1"/>
  <c r="E1237" i="1"/>
  <c r="E1238" i="1"/>
  <c r="O1238" i="1" s="1"/>
  <c r="E1239" i="1"/>
  <c r="K1239" i="1" s="1"/>
  <c r="E1243" i="1"/>
  <c r="E1244" i="1"/>
  <c r="E1245" i="1"/>
  <c r="E1246" i="1"/>
  <c r="E1247" i="1"/>
  <c r="O1247" i="1" s="1"/>
  <c r="E1251" i="1"/>
  <c r="E1253" i="1"/>
  <c r="E1255" i="1"/>
  <c r="E1256" i="1"/>
  <c r="O1256" i="1" s="1"/>
  <c r="E1257" i="1"/>
  <c r="E1259" i="1"/>
  <c r="E1261" i="1"/>
  <c r="E1264" i="1"/>
  <c r="E1265" i="1"/>
  <c r="E1266" i="1"/>
  <c r="L1266" i="1" s="1"/>
  <c r="E1262" i="1"/>
  <c r="E1269" i="1"/>
  <c r="O1269" i="1" s="1"/>
  <c r="E1270" i="1"/>
  <c r="E1268" i="1"/>
  <c r="E1274" i="1"/>
  <c r="P1274" i="1" s="1"/>
  <c r="E1275" i="1"/>
  <c r="K1275" i="1" s="1"/>
  <c r="E1276" i="1"/>
  <c r="E1277" i="1"/>
  <c r="E1278" i="1"/>
  <c r="E1279" i="1"/>
  <c r="O1279" i="1" s="1"/>
  <c r="E1280" i="1"/>
  <c r="E1281" i="1"/>
  <c r="O1281" i="1" s="1"/>
  <c r="E1282" i="1"/>
  <c r="K1282" i="1" s="1"/>
  <c r="E1284" i="1"/>
  <c r="E1290" i="1"/>
  <c r="E1292" i="1"/>
  <c r="E1294" i="1"/>
  <c r="E1295" i="1"/>
  <c r="O1295" i="1" s="1"/>
  <c r="E1296" i="1"/>
  <c r="E1297" i="1"/>
  <c r="E1298" i="1"/>
  <c r="E1299" i="1"/>
  <c r="E1300" i="1"/>
  <c r="E1303" i="1"/>
  <c r="E1689" i="1"/>
  <c r="E1304" i="1"/>
  <c r="O1304" i="1" s="1"/>
  <c r="E1310" i="1"/>
  <c r="E1311" i="1"/>
  <c r="E1312" i="1"/>
  <c r="E1314" i="1"/>
  <c r="E1315" i="1"/>
  <c r="E1316" i="1"/>
  <c r="E1317" i="1"/>
  <c r="P1317" i="1" s="1"/>
  <c r="E1318" i="1"/>
  <c r="O1318" i="1" s="1"/>
  <c r="E1327" i="1"/>
  <c r="E1329" i="1"/>
  <c r="E1330" i="1"/>
  <c r="E1831" i="1"/>
  <c r="E1332" i="1"/>
  <c r="E1334" i="1"/>
  <c r="E1335" i="1"/>
  <c r="E1336" i="1"/>
  <c r="O1336" i="1" s="1"/>
  <c r="E1337" i="1"/>
  <c r="E1338" i="1"/>
  <c r="E1339" i="1"/>
  <c r="E1340" i="1"/>
  <c r="E1341" i="1"/>
  <c r="E1342" i="1"/>
  <c r="O1342" i="1" s="1"/>
  <c r="E1343" i="1"/>
  <c r="K1343" i="1" s="1"/>
  <c r="E1344" i="1"/>
  <c r="O1344" i="1" s="1"/>
  <c r="E1346" i="1"/>
  <c r="E1287" i="1"/>
  <c r="E1351" i="1"/>
  <c r="E1353" i="1"/>
  <c r="E1355" i="1"/>
  <c r="E1356" i="1"/>
  <c r="E1836" i="1"/>
  <c r="E1357" i="1"/>
  <c r="O1357" i="1" s="1"/>
  <c r="E1358" i="1"/>
  <c r="E1368" i="1"/>
  <c r="E1359" i="1"/>
  <c r="E1360" i="1"/>
  <c r="E1363" i="1"/>
  <c r="E1364" i="1"/>
  <c r="L1364" i="1" s="1"/>
  <c r="E1365" i="1"/>
  <c r="E1366" i="1"/>
  <c r="O1366" i="1" s="1"/>
  <c r="E1367" i="1"/>
  <c r="E1068" i="1"/>
  <c r="E1369" i="1"/>
  <c r="P1369" i="1" s="1"/>
  <c r="E1370" i="1"/>
  <c r="K1370" i="1" s="1"/>
  <c r="E1373" i="1"/>
  <c r="E1374" i="1"/>
  <c r="E1376" i="1"/>
  <c r="E1377" i="1"/>
  <c r="E1379" i="1"/>
  <c r="E863" i="1"/>
  <c r="E1371" i="1"/>
  <c r="K1371" i="1" s="1"/>
  <c r="E1372" i="1"/>
  <c r="E1380" i="1"/>
  <c r="E1383" i="1"/>
  <c r="E1382" i="1"/>
  <c r="E1386" i="1"/>
  <c r="O1386" i="1" s="1"/>
  <c r="E1387" i="1"/>
  <c r="E1385" i="1"/>
  <c r="L1385" i="1" s="1"/>
  <c r="E1388" i="1"/>
  <c r="E1390" i="1"/>
  <c r="E1391" i="1"/>
  <c r="E1392" i="1"/>
  <c r="E1393" i="1"/>
  <c r="E1398" i="1"/>
  <c r="O1398" i="1" s="1"/>
  <c r="E196" i="1"/>
  <c r="E1399" i="1"/>
  <c r="E1402" i="1"/>
  <c r="E1400" i="1"/>
  <c r="E1404" i="1"/>
  <c r="E1403" i="1"/>
  <c r="E1405" i="1"/>
  <c r="P1405" i="1" s="1"/>
  <c r="E1406" i="1"/>
  <c r="O1406" i="1" s="1"/>
  <c r="E1407" i="1"/>
  <c r="E1408" i="1"/>
  <c r="E1410" i="1"/>
  <c r="E1412" i="1"/>
  <c r="E1413" i="1"/>
  <c r="E1394" i="1"/>
  <c r="E1414" i="1"/>
  <c r="E1415" i="1"/>
  <c r="O1415" i="1" s="1"/>
  <c r="E1417" i="1"/>
  <c r="E1420" i="1"/>
  <c r="E1421" i="1"/>
  <c r="E1423" i="1"/>
  <c r="E1422" i="1"/>
  <c r="E1426" i="1"/>
  <c r="O1426" i="1" s="1"/>
  <c r="E1427" i="1"/>
  <c r="K1427" i="1" s="1"/>
  <c r="E1430" i="1"/>
  <c r="O1430" i="1" s="1"/>
  <c r="E1431" i="1"/>
  <c r="E1434" i="1"/>
  <c r="E1437" i="1"/>
  <c r="E1435" i="1"/>
  <c r="E1436" i="1"/>
  <c r="E1439" i="1"/>
  <c r="E1440" i="1"/>
  <c r="E1441" i="1"/>
  <c r="O1441" i="1" s="1"/>
  <c r="E1443" i="1"/>
  <c r="E1444" i="1"/>
  <c r="E1445" i="1"/>
  <c r="E1446" i="1"/>
  <c r="E1447" i="1"/>
  <c r="E1448" i="1"/>
  <c r="L1448" i="1" s="1"/>
  <c r="E1450" i="1"/>
  <c r="E1452" i="1"/>
  <c r="O1452" i="1" s="1"/>
  <c r="E1453" i="1"/>
  <c r="E1454" i="1"/>
  <c r="E1456" i="1"/>
  <c r="E1455" i="1"/>
  <c r="K1455" i="1" s="1"/>
  <c r="E1457" i="1"/>
  <c r="E1458" i="1"/>
  <c r="E1461" i="1"/>
  <c r="E1464" i="1"/>
  <c r="O1464" i="1" s="1"/>
  <c r="E1465" i="1"/>
  <c r="E1466" i="1"/>
  <c r="O1466" i="1" s="1"/>
  <c r="E1467" i="1"/>
  <c r="K1467" i="1" s="1"/>
  <c r="E1469" i="1"/>
  <c r="E1470" i="1"/>
  <c r="E1472" i="1"/>
  <c r="E2518" i="1"/>
  <c r="E1473" i="1"/>
  <c r="O1473" i="1" s="1"/>
  <c r="E1474" i="1"/>
  <c r="E1471" i="1"/>
  <c r="E1475" i="1"/>
  <c r="E1476" i="1"/>
  <c r="E1477" i="1"/>
  <c r="E1479" i="1"/>
  <c r="E1481" i="1"/>
  <c r="E2062" i="1"/>
  <c r="O2062" i="1" s="1"/>
  <c r="E1484" i="1"/>
  <c r="E1483" i="1"/>
  <c r="E1487" i="1"/>
  <c r="P1487" i="1" s="1"/>
  <c r="E1491" i="1"/>
  <c r="K1491" i="1" s="1"/>
  <c r="E1492" i="1"/>
  <c r="E1493" i="1"/>
  <c r="E1494" i="1"/>
  <c r="E1495" i="1"/>
  <c r="O1495" i="1" s="1"/>
  <c r="E1496" i="1"/>
  <c r="E1497" i="1"/>
  <c r="E1498" i="1"/>
  <c r="E1502" i="1"/>
  <c r="E1504" i="1"/>
  <c r="E1505" i="1"/>
  <c r="E1507" i="1"/>
  <c r="E1512" i="1"/>
  <c r="O1512" i="1" s="1"/>
  <c r="E1516" i="1"/>
  <c r="E1518" i="1"/>
  <c r="O1518" i="1" s="1"/>
  <c r="E1517" i="1"/>
  <c r="K1517" i="1" s="1"/>
  <c r="E1515" i="1"/>
  <c r="E1519" i="1"/>
  <c r="E1521" i="1"/>
  <c r="L1521" i="1" s="1"/>
  <c r="E1522" i="1"/>
  <c r="E1523" i="1"/>
  <c r="E1524" i="1"/>
  <c r="E1527" i="1"/>
  <c r="E1528" i="1"/>
  <c r="P1528" i="1" s="1"/>
  <c r="E2040" i="1"/>
  <c r="O2040" i="1" s="1"/>
  <c r="E1529" i="1"/>
  <c r="E1530" i="1"/>
  <c r="E1531" i="1"/>
  <c r="E1532" i="1"/>
  <c r="E1533" i="1"/>
  <c r="E1536" i="1"/>
  <c r="O1536" i="1" s="1"/>
  <c r="E1537" i="1"/>
  <c r="K1537" i="1" s="1"/>
  <c r="E1535" i="1"/>
  <c r="O1535" i="1" s="1"/>
  <c r="E1540" i="1"/>
  <c r="E1541" i="1"/>
  <c r="E1542" i="1"/>
  <c r="E1543" i="1"/>
  <c r="E1544" i="1"/>
  <c r="E1545" i="1"/>
  <c r="L1545" i="1" s="1"/>
  <c r="E1546" i="1"/>
  <c r="E1547" i="1"/>
  <c r="O1547" i="1" s="1"/>
  <c r="E1549" i="1"/>
  <c r="E1550" i="1"/>
  <c r="E1552" i="1"/>
  <c r="E1553" i="1"/>
  <c r="E1554" i="1"/>
  <c r="E1556" i="1"/>
  <c r="E1557" i="1"/>
  <c r="E1558" i="1"/>
  <c r="O1558" i="1" s="1"/>
  <c r="E1561" i="1"/>
  <c r="E1562" i="1"/>
  <c r="L1562" i="1" s="1"/>
  <c r="E1563" i="1"/>
  <c r="P1563" i="1" s="1"/>
  <c r="E1564" i="1"/>
  <c r="K1564" i="1" s="1"/>
  <c r="E1565" i="1"/>
  <c r="E1566" i="1"/>
  <c r="E1567" i="1"/>
  <c r="P1567" i="1" s="1"/>
  <c r="E1568" i="1"/>
  <c r="O1568" i="1" s="1"/>
  <c r="E1570" i="1"/>
  <c r="E1572" i="1"/>
  <c r="E1573" i="1"/>
  <c r="E1569" i="1"/>
  <c r="E1575" i="1"/>
  <c r="E1576" i="1"/>
  <c r="E1578" i="1"/>
  <c r="K1578" i="1" s="1"/>
  <c r="E1581" i="1"/>
  <c r="O1581" i="1" s="1"/>
  <c r="E1582" i="1"/>
  <c r="E1583" i="1"/>
  <c r="O1583" i="1" s="1"/>
  <c r="E1577" i="1"/>
  <c r="K1577" i="1" s="1"/>
  <c r="E1585" i="1"/>
  <c r="E1586" i="1"/>
  <c r="E1587" i="1"/>
  <c r="E1588" i="1"/>
  <c r="E1591" i="1"/>
  <c r="O1591" i="1" s="1"/>
  <c r="E1593" i="1"/>
  <c r="E1594" i="1"/>
  <c r="E1595" i="1"/>
  <c r="E1596" i="1"/>
  <c r="E1599" i="1"/>
  <c r="E1598" i="1"/>
  <c r="E1602" i="1"/>
  <c r="E1603" i="1"/>
  <c r="O1603" i="1" s="1"/>
  <c r="E1604" i="1"/>
  <c r="E1606" i="1"/>
  <c r="L1606" i="1" s="1"/>
  <c r="E1607" i="1"/>
  <c r="P1607" i="1" s="1"/>
  <c r="E1608" i="1"/>
  <c r="K1608" i="1" s="1"/>
  <c r="E1609" i="1"/>
  <c r="E1610" i="1"/>
  <c r="E1611" i="1"/>
  <c r="E1613" i="1"/>
  <c r="O1613" i="1" s="1"/>
  <c r="E1614" i="1"/>
  <c r="E1616" i="1"/>
  <c r="E1617" i="1"/>
  <c r="E1618" i="1"/>
  <c r="E1619" i="1"/>
  <c r="E1620" i="1"/>
  <c r="O1620" i="1" s="1"/>
  <c r="E1183" i="1"/>
  <c r="K1183" i="1" s="1"/>
  <c r="E2511" i="1"/>
  <c r="O2511" i="1" s="1"/>
  <c r="E1621" i="1"/>
  <c r="E1623" i="1"/>
  <c r="E571" i="1"/>
  <c r="K571" i="1" s="1"/>
  <c r="E1624" i="1"/>
  <c r="E1625" i="1"/>
  <c r="E1626" i="1"/>
  <c r="L1626" i="1" s="1"/>
  <c r="E1627" i="1"/>
  <c r="E1628" i="1"/>
  <c r="O1628" i="1" s="1"/>
  <c r="E1629" i="1"/>
  <c r="E1632" i="1"/>
  <c r="E1630" i="1"/>
  <c r="E1633" i="1"/>
  <c r="E1638" i="1"/>
  <c r="E1640" i="1"/>
  <c r="E1642" i="1"/>
  <c r="E1645" i="1"/>
  <c r="O1645" i="1" s="1"/>
  <c r="E1646" i="1"/>
  <c r="E1647" i="1"/>
  <c r="L1647" i="1" s="1"/>
  <c r="E1648" i="1"/>
  <c r="P1648" i="1" s="1"/>
  <c r="E1650" i="1"/>
  <c r="K1650" i="1" s="1"/>
  <c r="E1651" i="1"/>
  <c r="E1652" i="1"/>
  <c r="E1654" i="1"/>
  <c r="P1654" i="1" s="1"/>
  <c r="E1653" i="1"/>
  <c r="O1653" i="1" s="1"/>
  <c r="E1655" i="1"/>
  <c r="E1656" i="1"/>
  <c r="E1657" i="1"/>
  <c r="E1660" i="1"/>
  <c r="E1658" i="1"/>
  <c r="E1659" i="1"/>
  <c r="E1662" i="1"/>
  <c r="K1662" i="1" s="1"/>
  <c r="E1663" i="1"/>
  <c r="O1663" i="1" s="1"/>
  <c r="E1664" i="1"/>
  <c r="E1665" i="1"/>
  <c r="O1665" i="1" s="1"/>
  <c r="E1666" i="1"/>
  <c r="K1666" i="1" s="1"/>
  <c r="E1668" i="1"/>
  <c r="E1671" i="1"/>
  <c r="E1672" i="1"/>
  <c r="E1669" i="1"/>
  <c r="E1678" i="1"/>
  <c r="O1678" i="1" s="1"/>
  <c r="E1677" i="1"/>
  <c r="E1679" i="1"/>
  <c r="E1681" i="1"/>
  <c r="E1684" i="1"/>
  <c r="E1685" i="1"/>
  <c r="E1683" i="1"/>
  <c r="E1686" i="1"/>
  <c r="E1687" i="1"/>
  <c r="O1687" i="1" s="1"/>
  <c r="E1015" i="1"/>
  <c r="E1690" i="1"/>
  <c r="L1690" i="1" s="1"/>
  <c r="E1693" i="1"/>
  <c r="P1693" i="1" s="1"/>
  <c r="E1694" i="1"/>
  <c r="K1694" i="1" s="1"/>
  <c r="E1692" i="1"/>
  <c r="E1695" i="1"/>
  <c r="E1697" i="1"/>
  <c r="P1697" i="1" s="1"/>
  <c r="E340" i="1"/>
  <c r="O340" i="1" s="1"/>
  <c r="E1700" i="1"/>
  <c r="E1701" i="1"/>
  <c r="E1706" i="1"/>
  <c r="E1708" i="1"/>
  <c r="E1702" i="1"/>
  <c r="E1704" i="1"/>
  <c r="O1704" i="1" s="1"/>
  <c r="E1709" i="1"/>
  <c r="K1709" i="1" s="1"/>
  <c r="E1712" i="1"/>
  <c r="O1712" i="1" s="1"/>
  <c r="E1827" i="1"/>
  <c r="E1713" i="1"/>
  <c r="E1714" i="1"/>
  <c r="E1715" i="1"/>
  <c r="O1715" i="1" s="1"/>
  <c r="E1718" i="1"/>
  <c r="E1719" i="1"/>
  <c r="L1719" i="1" s="1"/>
  <c r="E1720" i="1"/>
  <c r="E1721" i="1"/>
  <c r="E1722" i="1"/>
  <c r="E1723" i="1"/>
  <c r="E1724" i="1"/>
  <c r="E1725" i="1"/>
  <c r="O1725" i="1" s="1"/>
  <c r="E1726" i="1"/>
  <c r="E1727" i="1"/>
  <c r="E1728" i="1"/>
  <c r="E1730" i="1"/>
  <c r="E1731" i="1"/>
  <c r="E1732" i="1"/>
  <c r="L1732" i="1" s="1"/>
  <c r="E1733" i="1"/>
  <c r="P1733" i="1" s="1"/>
  <c r="E1736" i="1"/>
  <c r="O1736" i="1" s="1"/>
  <c r="E1737" i="1"/>
  <c r="E1739" i="1"/>
  <c r="E37" i="1"/>
  <c r="P37" i="1" s="1"/>
  <c r="E1742" i="1"/>
  <c r="K1742" i="1" s="1"/>
  <c r="E1746" i="1"/>
  <c r="E1747" i="1"/>
  <c r="E1748" i="1"/>
  <c r="E1750" i="1"/>
  <c r="O1750" i="1" s="1"/>
  <c r="E1005" i="1"/>
  <c r="E1752" i="1"/>
  <c r="E1754" i="1"/>
  <c r="K1754" i="1" s="1"/>
  <c r="E1755" i="1"/>
  <c r="E1756" i="1"/>
  <c r="E1757" i="1"/>
  <c r="O1757" i="1" s="1"/>
  <c r="E1753" i="1"/>
  <c r="K1753" i="1" s="1"/>
  <c r="E1846" i="1"/>
  <c r="O1846" i="1" s="1"/>
  <c r="E1758" i="1"/>
  <c r="E1759" i="1"/>
  <c r="E1760" i="1"/>
  <c r="E1761" i="1"/>
  <c r="E1763" i="1"/>
  <c r="E1764" i="1"/>
  <c r="E1765" i="1"/>
  <c r="E1766" i="1"/>
  <c r="O1766" i="1" s="1"/>
  <c r="E1767" i="1"/>
  <c r="E1768" i="1"/>
  <c r="E1769" i="1"/>
  <c r="E1770" i="1"/>
  <c r="E1772" i="1"/>
  <c r="E1773" i="1"/>
  <c r="L1773" i="1" s="1"/>
  <c r="E1774" i="1"/>
  <c r="P1774" i="1" s="1"/>
  <c r="E1775" i="1"/>
  <c r="O1775" i="1" s="1"/>
  <c r="E1776" i="1"/>
  <c r="E1777" i="1"/>
  <c r="E1779" i="1"/>
  <c r="E1780" i="1"/>
  <c r="K1780" i="1" s="1"/>
  <c r="E1781" i="1"/>
  <c r="E1783" i="1"/>
  <c r="E1787" i="1"/>
  <c r="E1786" i="1"/>
  <c r="O1786" i="1" s="1"/>
  <c r="E1788" i="1"/>
  <c r="E1789" i="1"/>
  <c r="O1789" i="1" s="1"/>
  <c r="E1790" i="1"/>
  <c r="K1790" i="1" s="1"/>
  <c r="E1792" i="1"/>
  <c r="E1794" i="1"/>
  <c r="E1795" i="1"/>
  <c r="E1785" i="1"/>
  <c r="K1785" i="1" s="1"/>
  <c r="E1797" i="1"/>
  <c r="O1797" i="1" s="1"/>
  <c r="E1798" i="1"/>
  <c r="E1799" i="1"/>
  <c r="L1799" i="1" s="1"/>
  <c r="E1802" i="1"/>
  <c r="E1803" i="1"/>
  <c r="E1804" i="1"/>
  <c r="E1805" i="1"/>
  <c r="E1806" i="1"/>
  <c r="E1807" i="1"/>
  <c r="O1807" i="1" s="1"/>
  <c r="E1808" i="1"/>
  <c r="E1809" i="1"/>
  <c r="E1813" i="1"/>
  <c r="E1814" i="1"/>
  <c r="E1816" i="1"/>
  <c r="E1815" i="1"/>
  <c r="L1815" i="1" s="1"/>
  <c r="E1817" i="1"/>
  <c r="P1817" i="1" s="1"/>
  <c r="E1818" i="1"/>
  <c r="O1818" i="1" s="1"/>
  <c r="E1819" i="1"/>
  <c r="E1086" i="1"/>
  <c r="E1822" i="1"/>
  <c r="P1822" i="1" s="1"/>
  <c r="E1824" i="1"/>
  <c r="E1825" i="1"/>
  <c r="E2319" i="1"/>
  <c r="E1826" i="1"/>
  <c r="E1829" i="1"/>
  <c r="O1829" i="1" s="1"/>
  <c r="E1832" i="1"/>
  <c r="E1833" i="1"/>
  <c r="E1835" i="1"/>
  <c r="K1835" i="1" s="1"/>
  <c r="E1840" i="1"/>
  <c r="E1841" i="1"/>
  <c r="E1856" i="1"/>
  <c r="O1856" i="1" s="1"/>
  <c r="E1858" i="1"/>
  <c r="K1858" i="1" s="1"/>
  <c r="E1859" i="1"/>
  <c r="O1859" i="1" s="1"/>
  <c r="E1844" i="1"/>
  <c r="E1862" i="1"/>
  <c r="E1096" i="1"/>
  <c r="E1866" i="1"/>
  <c r="E1867" i="1"/>
  <c r="E1864" i="1"/>
  <c r="E1868" i="1"/>
  <c r="E1869" i="1"/>
  <c r="O1869" i="1" s="1"/>
  <c r="E1872" i="1"/>
  <c r="E1873" i="1"/>
  <c r="E1874" i="1"/>
  <c r="E1875" i="1"/>
  <c r="E1877" i="1"/>
  <c r="E1879" i="1"/>
  <c r="L1879" i="1" s="1"/>
  <c r="E1880" i="1"/>
  <c r="P1880" i="1" s="1"/>
  <c r="E1881" i="1"/>
  <c r="O1881" i="1" s="1"/>
  <c r="E1283" i="1"/>
  <c r="E1882" i="1"/>
  <c r="E1886" i="1"/>
  <c r="P1886" i="1" s="1"/>
  <c r="E1890" i="1"/>
  <c r="K1890" i="1" s="1"/>
  <c r="E1891" i="1"/>
  <c r="E1848" i="1"/>
  <c r="E1892" i="1"/>
  <c r="E1893" i="1"/>
  <c r="O1893" i="1" s="1"/>
  <c r="E1896" i="1"/>
  <c r="E1897" i="1"/>
  <c r="O1897" i="1" s="1"/>
  <c r="E1849" i="1"/>
  <c r="K1849" i="1" s="1"/>
  <c r="E1850" i="1"/>
  <c r="E8" i="1"/>
  <c r="E1843" i="1"/>
  <c r="E1852" i="1"/>
  <c r="E1855" i="1"/>
  <c r="O1855" i="1" s="1"/>
  <c r="E1899" i="1"/>
  <c r="E1900" i="1"/>
  <c r="L1900" i="1" s="1"/>
  <c r="E1901" i="1"/>
  <c r="E1902" i="1"/>
  <c r="E1904" i="1"/>
  <c r="E1905" i="1"/>
  <c r="E1906" i="1"/>
  <c r="E1106" i="1"/>
  <c r="E1907" i="1"/>
  <c r="E1910" i="1"/>
  <c r="E1911" i="1"/>
  <c r="E1912" i="1"/>
  <c r="O1912" i="1" s="1"/>
  <c r="E1913" i="1"/>
  <c r="E1915" i="1"/>
  <c r="L1915" i="1" s="1"/>
  <c r="E1916" i="1"/>
  <c r="P1916" i="1" s="1"/>
  <c r="E1917" i="1"/>
  <c r="K1917" i="1" s="1"/>
  <c r="E1919" i="1"/>
  <c r="E1923" i="1"/>
  <c r="E1925" i="1"/>
  <c r="P1925" i="1" s="1"/>
  <c r="E150" i="1"/>
  <c r="O150" i="1" s="1"/>
  <c r="E1926" i="1"/>
  <c r="E1927" i="1"/>
  <c r="E1928" i="1"/>
  <c r="E1929" i="1"/>
  <c r="E120" i="1"/>
  <c r="E1930" i="1"/>
  <c r="E1936" i="1"/>
  <c r="K1936" i="1" s="1"/>
  <c r="E1932" i="1"/>
  <c r="O1932" i="1" s="1"/>
  <c r="E1933" i="1"/>
  <c r="E1935" i="1"/>
  <c r="O1935" i="1" s="1"/>
  <c r="E1931" i="1"/>
  <c r="K1931" i="1" s="1"/>
  <c r="E298" i="1"/>
  <c r="E1937" i="1"/>
  <c r="E1938" i="1"/>
  <c r="E1939" i="1"/>
  <c r="E1940" i="1"/>
  <c r="O1940" i="1" s="1"/>
  <c r="E1942" i="1"/>
  <c r="E1944" i="1"/>
  <c r="E87" i="1"/>
  <c r="E1945" i="1"/>
  <c r="E1947" i="1"/>
  <c r="E1950" i="1"/>
  <c r="L1950" i="1" s="1"/>
  <c r="E2009" i="1"/>
  <c r="P2009" i="1" s="1"/>
  <c r="E1952" i="1"/>
  <c r="O1952" i="1" s="1"/>
  <c r="E1953" i="1"/>
  <c r="E1956" i="1"/>
  <c r="E1957" i="1"/>
  <c r="E1958" i="1"/>
  <c r="E1959" i="1"/>
  <c r="E1960" i="1"/>
  <c r="E1961" i="1"/>
  <c r="E1962" i="1"/>
  <c r="O1962" i="1" s="1"/>
  <c r="E1963" i="1"/>
  <c r="E1965" i="1"/>
  <c r="E1966" i="1"/>
  <c r="P1966" i="1" s="1"/>
  <c r="E1967" i="1"/>
  <c r="K1967" i="1" s="1"/>
  <c r="E1968" i="1"/>
  <c r="E1969" i="1"/>
  <c r="L1969" i="1" s="1"/>
  <c r="E1970" i="1"/>
  <c r="P1970" i="1" s="1"/>
  <c r="E1973" i="1"/>
  <c r="O1973" i="1" s="1"/>
  <c r="E1971" i="1"/>
  <c r="E1976" i="1"/>
  <c r="E1978" i="1"/>
  <c r="E1580" i="1"/>
  <c r="E1982" i="1"/>
  <c r="E15" i="1"/>
  <c r="O15" i="1" s="1"/>
  <c r="E1979" i="1"/>
  <c r="K1979" i="1" s="1"/>
  <c r="E1981" i="1"/>
  <c r="O1981" i="1" s="1"/>
  <c r="E1983" i="1"/>
  <c r="E1986" i="1"/>
  <c r="K1986" i="1" s="1"/>
  <c r="E1987" i="1"/>
  <c r="K1987" i="1" s="1"/>
  <c r="E1990" i="1"/>
  <c r="K1990" i="1" s="1"/>
  <c r="E1991" i="1"/>
  <c r="E1993" i="1"/>
  <c r="L1993" i="1" s="1"/>
  <c r="E1996" i="1"/>
  <c r="P1996" i="1" s="1"/>
  <c r="E1997" i="1"/>
  <c r="O1997" i="1" s="1"/>
  <c r="E1995" i="1"/>
  <c r="E2000" i="1"/>
  <c r="E2001" i="1"/>
  <c r="E2002" i="1"/>
  <c r="E1977" i="1"/>
  <c r="E2004" i="1"/>
  <c r="E2005" i="1"/>
  <c r="K2005" i="1" s="1"/>
  <c r="E2006" i="1"/>
  <c r="O2006" i="1" s="1"/>
  <c r="E2008" i="1"/>
  <c r="E2010" i="1"/>
  <c r="E2011" i="1"/>
  <c r="K2011" i="1" s="1"/>
  <c r="E2014" i="1"/>
  <c r="O2014" i="1" s="1"/>
  <c r="E2016" i="1"/>
  <c r="E2015" i="1"/>
  <c r="L2015" i="1" s="1"/>
  <c r="E1975" i="1"/>
  <c r="P1975" i="1" s="1"/>
  <c r="E2017" i="1"/>
  <c r="K2017" i="1" s="1"/>
  <c r="E2018" i="1"/>
  <c r="E2020" i="1"/>
  <c r="E2022" i="1"/>
  <c r="E2023" i="1"/>
  <c r="E2024" i="1"/>
  <c r="E2025" i="1"/>
  <c r="O2025" i="1" s="1"/>
  <c r="E2026" i="1"/>
  <c r="K2026" i="1" s="1"/>
  <c r="E2028" i="1"/>
  <c r="O2028" i="1" s="1"/>
  <c r="E2029" i="1"/>
  <c r="E2030" i="1"/>
  <c r="K2030" i="1" s="1"/>
  <c r="E2032" i="1"/>
  <c r="K2032" i="1" s="1"/>
  <c r="E2033" i="1"/>
  <c r="K2033" i="1" s="1"/>
  <c r="E2035" i="1"/>
  <c r="E2036" i="1"/>
  <c r="L2036" i="1" s="1"/>
  <c r="E2037" i="1"/>
  <c r="P2037" i="1" s="1"/>
  <c r="E2038" i="1"/>
  <c r="O2038" i="1" s="1"/>
  <c r="E2039" i="1"/>
  <c r="E2042" i="1"/>
  <c r="E2043" i="1"/>
  <c r="E2044" i="1"/>
  <c r="E2045" i="1"/>
  <c r="E2046" i="1"/>
  <c r="E2047" i="1"/>
  <c r="K2047" i="1" s="1"/>
  <c r="E2048" i="1"/>
  <c r="O2048" i="1" s="1"/>
  <c r="E2049" i="1"/>
  <c r="E2052" i="1"/>
  <c r="L2052" i="1" s="1"/>
  <c r="E2050" i="1"/>
  <c r="P2050" i="1" s="1"/>
  <c r="E2051" i="1"/>
  <c r="K2051" i="1" s="1"/>
  <c r="E2053" i="1"/>
  <c r="E2054" i="1"/>
  <c r="L2054" i="1" s="1"/>
  <c r="E1384" i="1"/>
  <c r="E2055" i="1"/>
  <c r="O2055" i="1" s="1"/>
  <c r="E2056" i="1"/>
  <c r="E2057" i="1"/>
  <c r="E2058" i="1"/>
  <c r="E2064" i="1"/>
  <c r="E2065" i="1"/>
  <c r="E2063" i="1"/>
  <c r="O2063" i="1" s="1"/>
  <c r="E2068" i="1"/>
  <c r="K2068" i="1" s="1"/>
  <c r="E2066" i="1"/>
  <c r="O2066" i="1" s="1"/>
  <c r="E2069" i="1"/>
  <c r="E2072" i="1"/>
  <c r="K2072" i="1" s="1"/>
  <c r="E2074" i="1"/>
  <c r="K2074" i="1" s="1"/>
  <c r="E2075" i="1"/>
  <c r="K2075" i="1" s="1"/>
  <c r="E2076" i="1"/>
  <c r="E2078" i="1"/>
  <c r="L2078" i="1" s="1"/>
  <c r="E2079" i="1"/>
  <c r="P2079" i="1" s="1"/>
  <c r="E2080" i="1"/>
  <c r="O2080" i="1" s="1"/>
  <c r="E2081" i="1"/>
  <c r="E1974" i="1"/>
  <c r="E2082" i="1"/>
  <c r="E2083" i="1"/>
  <c r="E2085" i="1"/>
  <c r="E2087" i="1"/>
  <c r="E2086" i="1"/>
  <c r="K2086" i="1" s="1"/>
  <c r="E2088" i="1"/>
  <c r="O2088" i="1" s="1"/>
  <c r="E2089" i="1"/>
  <c r="E2090" i="1"/>
  <c r="O2090" i="1" s="1"/>
  <c r="E2091" i="1"/>
  <c r="K2091" i="1" s="1"/>
  <c r="E2092" i="1"/>
  <c r="O2092" i="1" s="1"/>
  <c r="E2093" i="1"/>
  <c r="E2094" i="1"/>
  <c r="L2094" i="1" s="1"/>
  <c r="E2095" i="1"/>
  <c r="P2095" i="1" s="1"/>
  <c r="E2096" i="1"/>
  <c r="K2096" i="1" s="1"/>
  <c r="E2097" i="1"/>
  <c r="E2098" i="1"/>
  <c r="E2099" i="1"/>
  <c r="E2100" i="1"/>
  <c r="O2100" i="1" s="1"/>
  <c r="E2102" i="1"/>
  <c r="E2103" i="1"/>
  <c r="O2103" i="1" s="1"/>
  <c r="E2104" i="1"/>
  <c r="K2104" i="1" s="1"/>
  <c r="E2105" i="1"/>
  <c r="E838" i="1"/>
  <c r="E2107" i="1"/>
  <c r="K2107" i="1" s="1"/>
  <c r="E2108" i="1"/>
  <c r="K2108" i="1" s="1"/>
  <c r="E2106" i="1"/>
  <c r="O2106" i="1" s="1"/>
  <c r="E2109" i="1"/>
  <c r="E2110" i="1"/>
  <c r="L2110" i="1" s="1"/>
  <c r="E2111" i="1"/>
  <c r="P2111" i="1" s="1"/>
  <c r="E2112" i="1"/>
  <c r="K2112" i="1" s="1"/>
  <c r="E2114" i="1"/>
  <c r="E2115" i="1"/>
  <c r="E2117" i="1"/>
  <c r="E2119" i="1"/>
  <c r="O2119" i="1" s="1"/>
  <c r="E2122" i="1"/>
  <c r="E2124" i="1"/>
  <c r="E2123" i="1"/>
  <c r="E2125" i="1"/>
  <c r="E2126" i="1"/>
  <c r="E2127" i="1"/>
  <c r="E2128" i="1"/>
  <c r="P2128" i="1" s="1"/>
  <c r="E2149" i="1"/>
  <c r="O2149" i="1" s="1"/>
  <c r="E2150" i="1"/>
  <c r="E364" i="1"/>
  <c r="L364" i="1" s="1"/>
  <c r="E2130" i="1"/>
  <c r="P2130" i="1" s="1"/>
  <c r="E2131" i="1"/>
  <c r="K2131" i="1" s="1"/>
  <c r="E2132" i="1"/>
  <c r="E2134" i="1"/>
  <c r="E2135" i="1"/>
  <c r="E2137" i="1"/>
  <c r="E2138" i="1"/>
  <c r="E2140" i="1"/>
  <c r="E2141" i="1"/>
  <c r="K2141" i="1" s="1"/>
  <c r="E405" i="1"/>
  <c r="E2144" i="1"/>
  <c r="E2160" i="1"/>
  <c r="E2145" i="1"/>
  <c r="P2145" i="1" s="1"/>
  <c r="E2143" i="1"/>
  <c r="E2146" i="1"/>
  <c r="E2147" i="1"/>
  <c r="E2148" i="1"/>
  <c r="O2148" i="1" s="1"/>
  <c r="E2151" i="1"/>
  <c r="M2151" i="1" s="1"/>
  <c r="E2152" i="1"/>
  <c r="E2153" i="1"/>
  <c r="E2158" i="1"/>
  <c r="E2159" i="1"/>
  <c r="E2266" i="1"/>
  <c r="E2161" i="1"/>
  <c r="E2162" i="1"/>
  <c r="K2162" i="1" s="1"/>
  <c r="E2163" i="1"/>
  <c r="M2163" i="1" s="1"/>
  <c r="E2164" i="1"/>
  <c r="E2165" i="1"/>
  <c r="E2166" i="1"/>
  <c r="P2166" i="1" s="1"/>
  <c r="E2167" i="1"/>
  <c r="E2169" i="1"/>
  <c r="E2170" i="1"/>
  <c r="E2171" i="1"/>
  <c r="O2171" i="1" s="1"/>
  <c r="E2173" i="1"/>
  <c r="M2173" i="1" s="1"/>
  <c r="E64" i="1"/>
  <c r="E2174" i="1"/>
  <c r="E2175" i="1"/>
  <c r="E2176" i="1"/>
  <c r="E2177" i="1"/>
  <c r="E2178" i="1"/>
  <c r="E2179" i="1"/>
  <c r="K2179" i="1" s="1"/>
  <c r="E2180" i="1"/>
  <c r="M2180" i="1" s="1"/>
  <c r="E2181" i="1"/>
  <c r="E2182" i="1"/>
  <c r="E2183" i="1"/>
  <c r="P2183" i="1" s="1"/>
  <c r="E2184" i="1"/>
  <c r="E2185" i="1"/>
  <c r="E2187" i="1"/>
  <c r="E2188" i="1"/>
  <c r="O2188" i="1" s="1"/>
  <c r="E2190" i="1"/>
  <c r="M2190" i="1" s="1"/>
  <c r="E2191" i="1"/>
  <c r="E2195" i="1"/>
  <c r="E2197" i="1"/>
  <c r="E2198" i="1"/>
  <c r="E2199" i="1"/>
  <c r="E2200" i="1"/>
  <c r="E2201" i="1"/>
  <c r="K2201" i="1" s="1"/>
  <c r="E2202" i="1"/>
  <c r="M2202" i="1" s="1"/>
  <c r="E2203" i="1"/>
  <c r="E2204" i="1"/>
  <c r="E2205" i="1"/>
  <c r="P2205" i="1" s="1"/>
  <c r="E2206" i="1"/>
  <c r="E2207" i="1"/>
  <c r="E2209" i="1"/>
  <c r="E2211" i="1"/>
  <c r="O2211" i="1" s="1"/>
  <c r="E2212" i="1"/>
  <c r="M2212" i="1" s="1"/>
  <c r="E2213" i="1"/>
  <c r="E2214" i="1"/>
  <c r="E2217" i="1"/>
  <c r="E2218" i="1"/>
  <c r="E2219" i="1"/>
  <c r="E2220" i="1"/>
  <c r="M2220" i="1" s="1"/>
  <c r="E1099" i="1"/>
  <c r="K1099" i="1" s="1"/>
  <c r="E2" i="1"/>
  <c r="M2" i="1" s="1"/>
  <c r="E2221" i="1"/>
  <c r="E2222" i="1"/>
  <c r="E2223" i="1"/>
  <c r="P2223" i="1" s="1"/>
  <c r="E2224" i="1"/>
  <c r="E2254" i="1"/>
  <c r="E2255" i="1"/>
  <c r="E2225" i="1"/>
  <c r="O2225" i="1" s="1"/>
  <c r="E2226" i="1"/>
  <c r="M2226" i="1" s="1"/>
  <c r="E2227" i="1"/>
  <c r="E2228" i="1"/>
  <c r="E2230" i="1"/>
  <c r="E642" i="1"/>
  <c r="E2232" i="1"/>
  <c r="E2234" i="1"/>
  <c r="M2234" i="1" s="1"/>
  <c r="E2236" i="1"/>
  <c r="K2236" i="1" s="1"/>
  <c r="E2237" i="1"/>
  <c r="M2237" i="1" s="1"/>
  <c r="E2238" i="1"/>
  <c r="E2241" i="1"/>
  <c r="E2243" i="1"/>
  <c r="P2243" i="1" s="1"/>
  <c r="E2244" i="1"/>
  <c r="E2245" i="1"/>
  <c r="E2246" i="1"/>
  <c r="E2248" i="1"/>
  <c r="O2248" i="1" s="1"/>
  <c r="E2249" i="1"/>
  <c r="M2249" i="1" s="1"/>
  <c r="E2251" i="1"/>
  <c r="E2252" i="1"/>
  <c r="E2253" i="1"/>
  <c r="E2258" i="1"/>
  <c r="E2259" i="1"/>
  <c r="E2261" i="1"/>
  <c r="E2262" i="1"/>
  <c r="K2262" i="1" s="1"/>
  <c r="E2263" i="1"/>
  <c r="M2263" i="1" s="1"/>
  <c r="E2264" i="1"/>
  <c r="E2265" i="1"/>
  <c r="E2267" i="1"/>
  <c r="P2267" i="1" s="1"/>
  <c r="E2268" i="1"/>
  <c r="E2270" i="1"/>
  <c r="E2271" i="1"/>
  <c r="E2272" i="1"/>
  <c r="O2272" i="1" s="1"/>
  <c r="E2273" i="1"/>
  <c r="M2273" i="1" s="1"/>
  <c r="E2274" i="1"/>
  <c r="E2275" i="1"/>
  <c r="E2277" i="1"/>
  <c r="E2278" i="1"/>
  <c r="E2280" i="1"/>
  <c r="E2286" i="1"/>
  <c r="E2288" i="1"/>
  <c r="K2288" i="1" s="1"/>
  <c r="E2291" i="1"/>
  <c r="M2291" i="1" s="1"/>
  <c r="E2287" i="1"/>
  <c r="E2281" i="1"/>
  <c r="E2293" i="1"/>
  <c r="P2293" i="1" s="1"/>
  <c r="E2295" i="1"/>
  <c r="E2296" i="1"/>
  <c r="E2297" i="1"/>
  <c r="M2297" i="1" s="1"/>
  <c r="E2298" i="1"/>
  <c r="O2298" i="1" s="1"/>
  <c r="E2300" i="1"/>
  <c r="M2300" i="1" s="1"/>
  <c r="E2301" i="1"/>
  <c r="E2306" i="1"/>
  <c r="E117" i="1"/>
  <c r="E2303" i="1"/>
  <c r="E2304" i="1"/>
  <c r="E2305" i="1"/>
  <c r="E2308" i="1"/>
  <c r="K2308" i="1" s="1"/>
  <c r="E2309" i="1"/>
  <c r="M2309" i="1" s="1"/>
  <c r="E2310" i="1"/>
  <c r="E2311" i="1"/>
  <c r="E2312" i="1"/>
  <c r="P2312" i="1" s="1"/>
  <c r="E2313" i="1"/>
  <c r="E2314" i="1"/>
  <c r="E2315" i="1"/>
  <c r="E2316" i="1"/>
  <c r="O2316" i="1" s="1"/>
  <c r="E2292" i="1"/>
  <c r="M2292" i="1" s="1"/>
  <c r="E2317" i="1"/>
  <c r="E2318" i="1"/>
  <c r="E2320" i="1"/>
  <c r="E2322" i="1"/>
  <c r="E2324" i="1"/>
  <c r="E2323" i="1"/>
  <c r="E2325" i="1"/>
  <c r="K2325" i="1" s="1"/>
  <c r="E2326" i="1"/>
  <c r="M2326" i="1" s="1"/>
  <c r="E2282" i="1"/>
  <c r="E2327" i="1"/>
  <c r="E2328" i="1"/>
  <c r="P2328" i="1" s="1"/>
  <c r="E2329" i="1"/>
  <c r="E2330" i="1"/>
  <c r="E2331" i="1"/>
  <c r="E2334" i="1"/>
  <c r="O2334" i="1" s="1"/>
  <c r="E2336" i="1"/>
  <c r="M2336" i="1" s="1"/>
  <c r="E2283" i="1"/>
  <c r="E2284" i="1"/>
  <c r="E2338" i="1"/>
  <c r="E2339" i="1"/>
  <c r="E2340" i="1"/>
  <c r="E2341" i="1"/>
  <c r="E2345" i="1"/>
  <c r="K2345" i="1" s="1"/>
  <c r="E2346" i="1"/>
  <c r="M2346" i="1" s="1"/>
  <c r="E2347" i="1"/>
  <c r="E2348" i="1"/>
  <c r="E2349" i="1"/>
  <c r="P2349" i="1" s="1"/>
  <c r="E2350" i="1"/>
  <c r="E2351" i="1"/>
  <c r="E2352" i="1"/>
  <c r="E2353" i="1"/>
  <c r="O2353" i="1" s="1"/>
  <c r="E2354" i="1"/>
  <c r="M2354" i="1" s="1"/>
  <c r="E2357" i="1"/>
  <c r="E2358" i="1"/>
  <c r="E2359" i="1"/>
  <c r="E2360" i="1"/>
  <c r="E2361" i="1"/>
  <c r="E1087" i="1"/>
  <c r="E2362" i="1"/>
  <c r="K2362" i="1" s="1"/>
  <c r="E2363" i="1"/>
  <c r="M2363" i="1" s="1"/>
  <c r="E2364" i="1"/>
  <c r="E2365" i="1"/>
  <c r="E2367" i="1"/>
  <c r="P2367" i="1" s="1"/>
  <c r="E2041" i="1"/>
  <c r="E2368" i="1"/>
  <c r="E2370" i="1"/>
  <c r="E2371" i="1"/>
  <c r="O2371" i="1" s="1"/>
  <c r="E2372" i="1"/>
  <c r="M2372" i="1" s="1"/>
  <c r="E2373" i="1"/>
  <c r="E2374" i="1"/>
  <c r="E2375" i="1"/>
  <c r="E2376" i="1"/>
  <c r="E2378" i="1"/>
  <c r="E2379" i="1"/>
  <c r="M2379" i="1" s="1"/>
  <c r="E2380" i="1"/>
  <c r="K2380" i="1" s="1"/>
  <c r="E2381" i="1"/>
  <c r="M2381" i="1" s="1"/>
  <c r="E2382" i="1"/>
  <c r="E2383" i="1"/>
  <c r="E2384" i="1"/>
  <c r="P2384" i="1" s="1"/>
  <c r="E2385" i="1"/>
  <c r="P2385" i="1" s="1"/>
  <c r="E2386" i="1"/>
  <c r="E2387" i="1"/>
  <c r="K2387" i="1" s="1"/>
  <c r="E2391" i="1"/>
  <c r="O2391" i="1" s="1"/>
  <c r="E1597" i="1"/>
  <c r="E2395" i="1"/>
  <c r="E2396" i="1"/>
  <c r="L2396" i="1" s="1"/>
  <c r="E2397" i="1"/>
  <c r="K2397" i="1" s="1"/>
  <c r="E2031" i="1"/>
  <c r="P2031" i="1" s="1"/>
  <c r="E2400" i="1"/>
  <c r="E287" i="1"/>
  <c r="P287" i="1" s="1"/>
  <c r="E2475" i="1"/>
  <c r="E2401" i="1"/>
  <c r="E2402" i="1"/>
  <c r="E2403" i="1"/>
  <c r="E2404" i="1"/>
  <c r="P2404" i="1" s="1"/>
  <c r="E2405" i="1"/>
  <c r="P2405" i="1" s="1"/>
  <c r="E2407" i="1"/>
  <c r="E2394" i="1"/>
  <c r="E2411" i="1"/>
  <c r="L2411" i="1" s="1"/>
  <c r="E2412" i="1"/>
  <c r="L2412" i="1" s="1"/>
  <c r="E2413" i="1"/>
  <c r="E2414" i="1"/>
  <c r="L2414" i="1" s="1"/>
  <c r="E2415" i="1"/>
  <c r="K2415" i="1" s="1"/>
  <c r="E2416" i="1"/>
  <c r="P2416" i="1" s="1"/>
  <c r="E2419" i="1"/>
  <c r="E2420" i="1"/>
  <c r="P2420" i="1" s="1"/>
  <c r="E2421" i="1"/>
  <c r="E2427" i="1"/>
  <c r="E2430" i="1"/>
  <c r="E2431" i="1"/>
  <c r="L2431" i="1" s="1"/>
  <c r="E2429" i="1"/>
  <c r="P2429" i="1" s="1"/>
  <c r="E2432" i="1"/>
  <c r="P2432" i="1" s="1"/>
  <c r="E2433" i="1"/>
  <c r="E2435" i="1"/>
  <c r="E2436" i="1"/>
  <c r="O2436" i="1" s="1"/>
  <c r="E2438" i="1"/>
  <c r="E2439" i="1"/>
  <c r="E2441" i="1"/>
  <c r="L2441" i="1" s="1"/>
  <c r="E2442" i="1"/>
  <c r="K2442" i="1" s="1"/>
  <c r="E2443" i="1"/>
  <c r="P2443" i="1" s="1"/>
  <c r="E2444" i="1"/>
  <c r="E2445" i="1"/>
  <c r="P2445" i="1" s="1"/>
  <c r="E994" i="1"/>
  <c r="E2446" i="1"/>
  <c r="E2447" i="1"/>
  <c r="E2448" i="1"/>
  <c r="E2451" i="1"/>
  <c r="P2451" i="1" s="1"/>
  <c r="E2450" i="1"/>
  <c r="P2450" i="1" s="1"/>
  <c r="E2454" i="1"/>
  <c r="E2456" i="1"/>
  <c r="K2456" i="1" s="1"/>
  <c r="E2457" i="1"/>
  <c r="L2457" i="1" s="1"/>
  <c r="E2460" i="1"/>
  <c r="E2463" i="1"/>
  <c r="E2464" i="1"/>
  <c r="L2464" i="1" s="1"/>
  <c r="E2465" i="1"/>
  <c r="K2465" i="1" s="1"/>
  <c r="E2466" i="1"/>
  <c r="P2466" i="1" s="1"/>
  <c r="E2467" i="1"/>
  <c r="E2468" i="1"/>
  <c r="P2468" i="1" s="1"/>
  <c r="E2470" i="1"/>
  <c r="E2472" i="1"/>
  <c r="E2473" i="1"/>
  <c r="E2474" i="1"/>
  <c r="L2474" i="1" s="1"/>
  <c r="E2476" i="1"/>
  <c r="P2476" i="1" s="1"/>
  <c r="E2479" i="1"/>
  <c r="P2479" i="1" s="1"/>
  <c r="E2484" i="1"/>
  <c r="E2483" i="1"/>
  <c r="E1159" i="1"/>
  <c r="L1159" i="1" s="1"/>
  <c r="E2488" i="1"/>
  <c r="E2491" i="1"/>
  <c r="E2492" i="1"/>
  <c r="L2492" i="1" s="1"/>
  <c r="E2493" i="1"/>
  <c r="K2493" i="1" s="1"/>
  <c r="E2521" i="1"/>
  <c r="P2521" i="1" s="1"/>
  <c r="E2494" i="1"/>
  <c r="E2495" i="1"/>
  <c r="P2495" i="1" s="1"/>
  <c r="E2496" i="1"/>
  <c r="E2497" i="1"/>
  <c r="E2498" i="1"/>
  <c r="E2499" i="1"/>
  <c r="E2500" i="1"/>
  <c r="P2500" i="1" s="1"/>
  <c r="E2501" i="1"/>
  <c r="P2501" i="1" s="1"/>
  <c r="E2502" i="1"/>
  <c r="E2504" i="1"/>
  <c r="E2505" i="1"/>
  <c r="O2505" i="1" s="1"/>
  <c r="E2519" i="1"/>
  <c r="E2520" i="1"/>
  <c r="E2507" i="1"/>
  <c r="L2507" i="1" s="1"/>
  <c r="E2508" i="1"/>
  <c r="K2508" i="1" s="1"/>
  <c r="E2509" i="1"/>
  <c r="P2509" i="1" s="1"/>
  <c r="E2522" i="1"/>
  <c r="E2523" i="1"/>
  <c r="P2523" i="1" s="1"/>
  <c r="E2510" i="1"/>
  <c r="E2512" i="1"/>
  <c r="E2513" i="1"/>
  <c r="E2514" i="1"/>
  <c r="E2515" i="1"/>
  <c r="P2515" i="1" s="1"/>
  <c r="E2517" i="1"/>
  <c r="P2517" i="1" s="1"/>
  <c r="E2525" i="1"/>
  <c r="E2526" i="1"/>
  <c r="P2526" i="1" s="1"/>
  <c r="E2527" i="1"/>
  <c r="O2527" i="1" s="1"/>
  <c r="E982" i="1"/>
  <c r="E2531" i="1"/>
  <c r="E2533" i="1"/>
  <c r="L2533" i="1" s="1"/>
  <c r="E2534" i="1"/>
  <c r="K2534" i="1" s="1"/>
  <c r="E2542" i="1"/>
  <c r="P2542" i="1" s="1"/>
  <c r="E2543" i="1"/>
  <c r="E2544" i="1"/>
  <c r="P2544" i="1" s="1"/>
  <c r="E2554" i="1"/>
  <c r="E2555" i="1"/>
  <c r="E2556" i="1"/>
  <c r="E2557" i="1"/>
  <c r="E2560" i="1"/>
  <c r="P2560" i="1" s="1"/>
  <c r="E2562" i="1"/>
  <c r="P2562" i="1" s="1"/>
  <c r="E2563" i="1"/>
  <c r="E2564" i="1"/>
  <c r="E2566" i="1"/>
  <c r="L2566" i="1" s="1"/>
  <c r="E2567" i="1"/>
  <c r="E2568" i="1"/>
  <c r="E2569" i="1"/>
  <c r="L2569" i="1" s="1"/>
  <c r="E2570" i="1"/>
  <c r="K2570" i="1" s="1"/>
  <c r="E2571" i="1"/>
  <c r="P2571" i="1" s="1"/>
  <c r="E2572" i="1"/>
  <c r="E2573" i="1"/>
  <c r="P2573" i="1" s="1"/>
  <c r="E2574" i="1"/>
  <c r="E2575" i="1"/>
  <c r="E2576" i="1"/>
  <c r="E2578" i="1"/>
  <c r="E2580" i="1"/>
  <c r="P2580" i="1" s="1"/>
  <c r="E2581" i="1"/>
  <c r="P2581" i="1" s="1"/>
  <c r="E2582" i="1"/>
  <c r="E2583" i="1"/>
  <c r="E2584" i="1"/>
  <c r="O2584" i="1" s="1"/>
  <c r="E2585" i="1"/>
  <c r="E2586" i="1"/>
  <c r="E2587" i="1"/>
  <c r="L2587" i="1" s="1"/>
  <c r="E2588" i="1"/>
  <c r="K2588" i="1" s="1"/>
  <c r="E2589" i="1"/>
  <c r="P2589" i="1" s="1"/>
  <c r="E2590" i="1"/>
  <c r="E2591" i="1"/>
  <c r="P2591" i="1" s="1"/>
  <c r="E2592" i="1"/>
  <c r="E2593" i="1"/>
  <c r="E2594" i="1"/>
  <c r="E2595" i="1"/>
  <c r="E2596" i="1"/>
  <c r="P2596" i="1" s="1"/>
  <c r="E2598" i="1"/>
  <c r="P2598" i="1" s="1"/>
  <c r="E2599" i="1"/>
  <c r="E2601" i="1"/>
  <c r="P2601" i="1" s="1"/>
  <c r="E2603" i="1"/>
  <c r="O2603" i="1" s="1"/>
  <c r="E2604" i="1"/>
  <c r="E2606" i="1"/>
  <c r="E4" i="1"/>
  <c r="L4" i="1" s="1"/>
  <c r="E2608" i="1"/>
  <c r="K2608" i="1" s="1"/>
  <c r="E2609" i="1"/>
  <c r="P2609" i="1" s="1"/>
  <c r="E2610" i="1"/>
  <c r="E2611" i="1"/>
  <c r="P2611" i="1" s="1"/>
  <c r="E2612" i="1"/>
  <c r="E2613" i="1"/>
  <c r="E2615" i="1"/>
  <c r="E2616" i="1"/>
  <c r="E2617" i="1"/>
  <c r="P2617" i="1" s="1"/>
  <c r="E2189" i="1"/>
  <c r="P2189" i="1" s="1"/>
  <c r="E627" i="1"/>
  <c r="E193" i="1"/>
  <c r="E291" i="1"/>
  <c r="L291" i="1" s="1"/>
  <c r="E338" i="1"/>
  <c r="M338" i="1" s="1"/>
  <c r="E385" i="1"/>
  <c r="E360" i="1"/>
  <c r="E404" i="1"/>
  <c r="K404" i="1" s="1"/>
  <c r="E456" i="1"/>
  <c r="E478" i="1"/>
  <c r="E887" i="1"/>
  <c r="L887" i="1" s="1"/>
  <c r="E939" i="1"/>
  <c r="O939" i="1" s="1"/>
  <c r="E942" i="1"/>
  <c r="M942" i="1" s="1"/>
  <c r="E953" i="1"/>
  <c r="E977" i="1"/>
  <c r="E469" i="1"/>
  <c r="L469" i="1" s="1"/>
  <c r="E892" i="1"/>
  <c r="P892" i="1" s="1"/>
  <c r="E1164" i="1"/>
  <c r="E1177" i="1"/>
  <c r="E1258" i="1"/>
  <c r="P1258" i="1" s="1"/>
  <c r="E1288" i="1"/>
  <c r="M1288" i="1" s="1"/>
  <c r="E1302" i="1"/>
  <c r="E1328" i="1"/>
  <c r="E1354" i="1"/>
  <c r="P1354" i="1" s="1"/>
  <c r="E1361" i="1"/>
  <c r="P1361" i="1" s="1"/>
  <c r="E1378" i="1"/>
  <c r="E1460" i="1"/>
  <c r="E1511" i="1"/>
  <c r="P1511" i="1" s="1"/>
  <c r="E1525" i="1"/>
  <c r="M1525" i="1" s="1"/>
  <c r="E1548" i="1"/>
  <c r="L1548" i="1" s="1"/>
  <c r="E1710" i="1"/>
  <c r="E1745" i="1"/>
  <c r="P1745" i="1" s="1"/>
  <c r="E1810" i="1"/>
  <c r="M1810" i="1" s="1"/>
  <c r="E1861" i="1"/>
  <c r="L1861" i="1" s="1"/>
  <c r="E1865" i="1"/>
  <c r="E1851" i="1"/>
  <c r="K1851" i="1" s="1"/>
  <c r="E1854" i="1"/>
  <c r="P1854" i="1" s="1"/>
  <c r="E1922" i="1"/>
  <c r="L1922" i="1" s="1"/>
  <c r="E1972" i="1"/>
  <c r="E2060" i="1"/>
  <c r="L2060" i="1" s="1"/>
  <c r="E2073" i="1"/>
  <c r="L2073" i="1" s="1"/>
  <c r="E2084" i="1"/>
  <c r="L2084" i="1" s="1"/>
  <c r="E2155" i="1"/>
  <c r="E2210" i="1"/>
  <c r="P2210" i="1" s="1"/>
  <c r="E2235" i="1"/>
  <c r="M2235" i="1" s="1"/>
  <c r="E2355" i="1"/>
  <c r="L2355" i="1" s="1"/>
  <c r="E2434" i="1"/>
  <c r="E2477" i="1"/>
  <c r="M2477" i="1" s="1"/>
  <c r="E1801" i="1"/>
  <c r="O1801" i="1" s="1"/>
  <c r="AJ27" i="1" l="1"/>
  <c r="AH27" i="1"/>
  <c r="AI27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24" i="1"/>
  <c r="W1020" i="1"/>
  <c r="W1016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2603" i="1"/>
  <c r="W2539" i="1"/>
  <c r="W2463" i="1"/>
  <c r="W2207" i="1"/>
  <c r="W1547" i="1"/>
  <c r="W1363" i="1"/>
  <c r="W2" i="1"/>
  <c r="W923" i="1"/>
  <c r="W2421" i="1"/>
  <c r="W2571" i="1"/>
  <c r="W1093" i="1"/>
  <c r="W1235" i="1"/>
  <c r="W2165" i="1"/>
  <c r="W2335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22" i="1"/>
  <c r="W1018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293" i="1"/>
  <c r="W2615" i="1"/>
  <c r="W2611" i="1"/>
  <c r="W2607" i="1"/>
  <c r="W2599" i="1"/>
  <c r="W2595" i="1"/>
  <c r="W2591" i="1"/>
  <c r="W2587" i="1"/>
  <c r="W2583" i="1"/>
  <c r="W2579" i="1"/>
  <c r="W2575" i="1"/>
  <c r="W2567" i="1"/>
  <c r="W2563" i="1"/>
  <c r="W2559" i="1"/>
  <c r="W2555" i="1"/>
  <c r="W2551" i="1"/>
  <c r="W2547" i="1"/>
  <c r="W2543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1" i="1"/>
  <c r="W2327" i="1"/>
  <c r="W2323" i="1"/>
  <c r="W2319" i="1"/>
  <c r="W2315" i="1"/>
  <c r="W2311" i="1"/>
  <c r="W2307" i="1"/>
  <c r="W2303" i="1"/>
  <c r="W2299" i="1"/>
  <c r="W2295" i="1"/>
  <c r="W2291" i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59" i="1"/>
  <c r="W1355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23" i="1"/>
  <c r="W1019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1" i="1"/>
  <c r="W2157" i="1"/>
  <c r="W2153" i="1"/>
  <c r="W2149" i="1"/>
  <c r="W2145" i="1"/>
  <c r="W2141" i="1"/>
  <c r="W2137" i="1"/>
  <c r="W2133" i="1"/>
  <c r="W2129" i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7" i="1"/>
  <c r="W1373" i="1"/>
  <c r="W1369" i="1"/>
  <c r="W1365" i="1"/>
  <c r="W1361" i="1"/>
  <c r="W1357" i="1"/>
  <c r="W1353" i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837" i="1"/>
  <c r="W513" i="1"/>
  <c r="W1257" i="1"/>
  <c r="W1253" i="1"/>
  <c r="W1249" i="1"/>
  <c r="W1245" i="1"/>
  <c r="W1241" i="1"/>
  <c r="W1237" i="1"/>
  <c r="W1233" i="1"/>
  <c r="W1229" i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25" i="1"/>
  <c r="W1021" i="1"/>
  <c r="W1017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09" i="1"/>
  <c r="W505" i="1"/>
  <c r="W501" i="1"/>
  <c r="W497" i="1"/>
  <c r="W493" i="1"/>
  <c r="W489" i="1"/>
  <c r="W485" i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AJ14" i="1"/>
  <c r="AJ15" i="1"/>
  <c r="AI25" i="1"/>
  <c r="AJ25" i="1"/>
  <c r="AH25" i="1"/>
  <c r="AI4" i="1"/>
  <c r="AJ4" i="1"/>
  <c r="AH4" i="1"/>
  <c r="AI14" i="1"/>
  <c r="K1502" i="1"/>
  <c r="O1502" i="1"/>
  <c r="L2346" i="1"/>
  <c r="L942" i="1"/>
  <c r="AJ7" i="1"/>
  <c r="AJ8" i="1" s="1"/>
  <c r="AJ5" i="1"/>
  <c r="AJ6" i="1" s="1"/>
  <c r="L2180" i="1"/>
  <c r="M405" i="1"/>
  <c r="L405" i="1"/>
  <c r="M2271" i="1"/>
  <c r="O2271" i="1"/>
  <c r="P1801" i="1"/>
  <c r="AI7" i="1"/>
  <c r="AI8" i="1" s="1"/>
  <c r="AI5" i="1"/>
  <c r="AI6" i="1" s="1"/>
  <c r="H4" i="2"/>
  <c r="AH7" i="1"/>
  <c r="AH8" i="1" s="1"/>
  <c r="AH5" i="1"/>
  <c r="AH6" i="1" s="1"/>
  <c r="L939" i="1"/>
  <c r="K2050" i="1"/>
  <c r="P1936" i="1"/>
  <c r="O2297" i="1"/>
  <c r="P2005" i="1"/>
  <c r="P1662" i="1"/>
  <c r="K1563" i="1"/>
  <c r="P2477" i="1"/>
  <c r="O1159" i="1"/>
  <c r="O2474" i="1"/>
  <c r="P2456" i="1"/>
  <c r="O2411" i="1"/>
  <c r="L2391" i="1"/>
  <c r="L2326" i="1"/>
  <c r="L2291" i="1"/>
  <c r="P2086" i="1"/>
  <c r="P1754" i="1"/>
  <c r="O1694" i="1"/>
  <c r="K1648" i="1"/>
  <c r="O1608" i="1"/>
  <c r="K1528" i="1"/>
  <c r="O1370" i="1"/>
  <c r="K1317" i="1"/>
  <c r="L1851" i="1"/>
  <c r="P2091" i="1"/>
  <c r="P1785" i="1"/>
  <c r="K1077" i="1"/>
  <c r="L2436" i="1"/>
  <c r="P2387" i="1"/>
  <c r="P1343" i="1"/>
  <c r="O2210" i="1"/>
  <c r="P1810" i="1"/>
  <c r="L2603" i="1"/>
  <c r="L2527" i="1"/>
  <c r="O2457" i="1"/>
  <c r="L2309" i="1"/>
  <c r="N2220" i="1"/>
  <c r="L2163" i="1"/>
  <c r="K2130" i="1"/>
  <c r="K1970" i="1"/>
  <c r="P1835" i="1"/>
  <c r="K1697" i="1"/>
  <c r="P571" i="1"/>
  <c r="K2601" i="1"/>
  <c r="O2431" i="1"/>
  <c r="N2379" i="1"/>
  <c r="N2234" i="1"/>
  <c r="M2434" i="1"/>
  <c r="L2434" i="1"/>
  <c r="L2155" i="1"/>
  <c r="P2155" i="1"/>
  <c r="O1972" i="1"/>
  <c r="P1972" i="1"/>
  <c r="L1865" i="1"/>
  <c r="O1865" i="1"/>
  <c r="P1865" i="1"/>
  <c r="L1710" i="1"/>
  <c r="O1710" i="1"/>
  <c r="P1460" i="1"/>
  <c r="K1460" i="1"/>
  <c r="O1328" i="1"/>
  <c r="P1328" i="1"/>
  <c r="L1177" i="1"/>
  <c r="P1177" i="1"/>
  <c r="L977" i="1"/>
  <c r="P977" i="1"/>
  <c r="O977" i="1"/>
  <c r="K887" i="1"/>
  <c r="P887" i="1"/>
  <c r="O360" i="1"/>
  <c r="L360" i="1"/>
  <c r="L193" i="1"/>
  <c r="K193" i="1"/>
  <c r="L2616" i="1"/>
  <c r="O2616" i="1"/>
  <c r="L2595" i="1"/>
  <c r="O2595" i="1"/>
  <c r="P2583" i="1"/>
  <c r="K2583" i="1"/>
  <c r="L2578" i="1"/>
  <c r="O2578" i="1"/>
  <c r="K2564" i="1"/>
  <c r="P2564" i="1"/>
  <c r="L2557" i="1"/>
  <c r="O2557" i="1"/>
  <c r="L2514" i="1"/>
  <c r="O2514" i="1"/>
  <c r="P2504" i="1"/>
  <c r="K2504" i="1"/>
  <c r="L2499" i="1"/>
  <c r="O2499" i="1"/>
  <c r="K2483" i="1"/>
  <c r="P2483" i="1"/>
  <c r="L2448" i="1"/>
  <c r="O2448" i="1"/>
  <c r="P2435" i="1"/>
  <c r="K2435" i="1"/>
  <c r="K2394" i="1"/>
  <c r="P2394" i="1"/>
  <c r="L2403" i="1"/>
  <c r="O2403" i="1"/>
  <c r="M2370" i="1"/>
  <c r="O2370" i="1"/>
  <c r="M1087" i="1"/>
  <c r="N1087" i="1"/>
  <c r="M2352" i="1"/>
  <c r="O2352" i="1"/>
  <c r="M2341" i="1"/>
  <c r="N2341" i="1"/>
  <c r="M2331" i="1"/>
  <c r="O2331" i="1"/>
  <c r="M2323" i="1"/>
  <c r="N2323" i="1"/>
  <c r="M2315" i="1"/>
  <c r="O2315" i="1"/>
  <c r="M2305" i="1"/>
  <c r="N2305" i="1"/>
  <c r="M2286" i="1"/>
  <c r="N2286" i="1"/>
  <c r="M2261" i="1"/>
  <c r="N2261" i="1"/>
  <c r="M2246" i="1"/>
  <c r="O2246" i="1"/>
  <c r="M2255" i="1"/>
  <c r="O2255" i="1"/>
  <c r="M2209" i="1"/>
  <c r="O2209" i="1"/>
  <c r="M2200" i="1"/>
  <c r="N2200" i="1"/>
  <c r="M2187" i="1"/>
  <c r="O2187" i="1"/>
  <c r="M2178" i="1"/>
  <c r="N2178" i="1"/>
  <c r="M2170" i="1"/>
  <c r="O2170" i="1"/>
  <c r="M2161" i="1"/>
  <c r="N2161" i="1"/>
  <c r="M2147" i="1"/>
  <c r="O2147" i="1"/>
  <c r="M2140" i="1"/>
  <c r="N2140" i="1"/>
  <c r="K2127" i="1"/>
  <c r="O2127" i="1"/>
  <c r="L2127" i="1"/>
  <c r="K2090" i="1"/>
  <c r="L2090" i="1"/>
  <c r="K2052" i="1"/>
  <c r="O2052" i="1"/>
  <c r="K2010" i="1"/>
  <c r="L2010" i="1"/>
  <c r="O2010" i="1"/>
  <c r="K1965" i="1"/>
  <c r="O1965" i="1"/>
  <c r="L1965" i="1"/>
  <c r="L760" i="1"/>
  <c r="N760" i="1"/>
  <c r="M1040" i="1"/>
  <c r="L1040" i="1"/>
  <c r="O2434" i="1"/>
  <c r="K2526" i="1"/>
  <c r="K1824" i="1"/>
  <c r="O1824" i="1"/>
  <c r="K959" i="1"/>
  <c r="O959" i="1"/>
  <c r="K2123" i="1"/>
  <c r="P2123" i="1"/>
  <c r="P1384" i="1"/>
  <c r="K1384" i="1"/>
  <c r="K1961" i="1"/>
  <c r="P1961" i="1"/>
  <c r="K1852" i="1"/>
  <c r="P1852" i="1"/>
  <c r="P1779" i="1"/>
  <c r="K1779" i="1"/>
  <c r="K1714" i="1"/>
  <c r="P1714" i="1"/>
  <c r="P1611" i="1"/>
  <c r="K1611" i="1"/>
  <c r="K1542" i="1"/>
  <c r="P1542" i="1"/>
  <c r="K1507" i="1"/>
  <c r="P1507" i="1"/>
  <c r="P1456" i="1"/>
  <c r="K1456" i="1"/>
  <c r="K1190" i="1"/>
  <c r="P1190" i="1"/>
  <c r="P1132" i="1"/>
  <c r="K1132" i="1"/>
  <c r="P963" i="1"/>
  <c r="K963" i="1"/>
  <c r="K914" i="1"/>
  <c r="P914" i="1"/>
  <c r="P909" i="1"/>
  <c r="K909" i="1"/>
  <c r="O1745" i="1"/>
  <c r="L1354" i="1"/>
  <c r="P1288" i="1"/>
  <c r="O1258" i="1"/>
  <c r="K469" i="1"/>
  <c r="L2584" i="1"/>
  <c r="L2505" i="1"/>
  <c r="L2381" i="1"/>
  <c r="L2363" i="1"/>
  <c r="L2" i="1"/>
  <c r="L2202" i="1"/>
  <c r="K2128" i="1"/>
  <c r="O2112" i="1"/>
  <c r="P2047" i="1"/>
  <c r="P2011" i="1"/>
  <c r="K1916" i="1"/>
  <c r="O1742" i="1"/>
  <c r="P1578" i="1"/>
  <c r="K1487" i="1"/>
  <c r="K1274" i="1"/>
  <c r="K2477" i="1"/>
  <c r="P2235" i="1"/>
  <c r="O2060" i="1"/>
  <c r="O2566" i="1"/>
  <c r="L2263" i="1"/>
  <c r="L2237" i="1"/>
  <c r="K2095" i="1"/>
  <c r="K1975" i="1"/>
  <c r="K1966" i="1"/>
  <c r="K1886" i="1"/>
  <c r="K1817" i="1"/>
  <c r="K1733" i="1"/>
  <c r="P1371" i="1"/>
  <c r="P1149" i="1"/>
  <c r="M892" i="1"/>
  <c r="L892" i="1"/>
  <c r="M2613" i="1"/>
  <c r="P2613" i="1"/>
  <c r="M2604" i="1"/>
  <c r="P2604" i="1"/>
  <c r="M2593" i="1"/>
  <c r="P2593" i="1"/>
  <c r="M2585" i="1"/>
  <c r="P2585" i="1"/>
  <c r="M2575" i="1"/>
  <c r="P2575" i="1"/>
  <c r="M2567" i="1"/>
  <c r="P2567" i="1"/>
  <c r="M2555" i="1"/>
  <c r="P2555" i="1"/>
  <c r="M982" i="1"/>
  <c r="P982" i="1"/>
  <c r="M2512" i="1"/>
  <c r="P2512" i="1"/>
  <c r="M2519" i="1"/>
  <c r="P2519" i="1"/>
  <c r="M2497" i="1"/>
  <c r="P2497" i="1"/>
  <c r="M2488" i="1"/>
  <c r="P2488" i="1"/>
  <c r="M2472" i="1"/>
  <c r="P2472" i="1"/>
  <c r="M2460" i="1"/>
  <c r="P2460" i="1"/>
  <c r="M2446" i="1"/>
  <c r="P2446" i="1"/>
  <c r="M2438" i="1"/>
  <c r="P2438" i="1"/>
  <c r="M2416" i="1"/>
  <c r="L2416" i="1"/>
  <c r="M2376" i="1"/>
  <c r="L2376" i="1"/>
  <c r="M2360" i="1"/>
  <c r="L2360" i="1"/>
  <c r="M2303" i="1"/>
  <c r="L2303" i="1"/>
  <c r="M2295" i="1"/>
  <c r="L2295" i="1"/>
  <c r="M2278" i="1"/>
  <c r="L2278" i="1"/>
  <c r="M642" i="1"/>
  <c r="L642" i="1"/>
  <c r="M2218" i="1"/>
  <c r="L2218" i="1"/>
  <c r="M2206" i="1"/>
  <c r="L2206" i="1"/>
  <c r="M2184" i="1"/>
  <c r="L2184" i="1"/>
  <c r="M2167" i="1"/>
  <c r="L2167" i="1"/>
  <c r="M2143" i="1"/>
  <c r="L2143" i="1"/>
  <c r="K2125" i="1"/>
  <c r="O2125" i="1"/>
  <c r="K2064" i="1"/>
  <c r="O2064" i="1"/>
  <c r="K2044" i="1"/>
  <c r="O2044" i="1"/>
  <c r="K2023" i="1"/>
  <c r="O2023" i="1"/>
  <c r="K1580" i="1"/>
  <c r="O1580" i="1"/>
  <c r="K298" i="1"/>
  <c r="O298" i="1"/>
  <c r="K1929" i="1"/>
  <c r="O1929" i="1"/>
  <c r="K1106" i="1"/>
  <c r="O1106" i="1"/>
  <c r="K1902" i="1"/>
  <c r="O1902" i="1"/>
  <c r="K1875" i="1"/>
  <c r="O1875" i="1"/>
  <c r="K1840" i="1"/>
  <c r="O1840" i="1"/>
  <c r="K1814" i="1"/>
  <c r="O1814" i="1"/>
  <c r="K1792" i="1"/>
  <c r="O1792" i="1"/>
  <c r="K1770" i="1"/>
  <c r="O1770" i="1"/>
  <c r="K1761" i="1"/>
  <c r="O1761" i="1"/>
  <c r="K1755" i="1"/>
  <c r="O1755" i="1"/>
  <c r="K1708" i="1"/>
  <c r="O1708" i="1"/>
  <c r="K1684" i="1"/>
  <c r="O1684" i="1"/>
  <c r="K1660" i="1"/>
  <c r="O1660" i="1"/>
  <c r="K1633" i="1"/>
  <c r="O1633" i="1"/>
  <c r="K1618" i="1"/>
  <c r="O1618" i="1"/>
  <c r="K1596" i="1"/>
  <c r="O1596" i="1"/>
  <c r="K1543" i="1"/>
  <c r="O1543" i="1"/>
  <c r="K1476" i="1"/>
  <c r="O1476" i="1"/>
  <c r="K1469" i="1"/>
  <c r="O1469" i="1"/>
  <c r="K1435" i="1"/>
  <c r="O1435" i="1"/>
  <c r="K1412" i="1"/>
  <c r="O1412" i="1"/>
  <c r="K1400" i="1"/>
  <c r="O1400" i="1"/>
  <c r="K1284" i="1"/>
  <c r="O1284" i="1"/>
  <c r="K1264" i="1"/>
  <c r="O1264" i="1"/>
  <c r="K1231" i="1"/>
  <c r="O1231" i="1"/>
  <c r="K1197" i="1"/>
  <c r="O1197" i="1"/>
  <c r="K1185" i="1"/>
  <c r="O1185" i="1"/>
  <c r="K1150" i="1"/>
  <c r="O1150" i="1"/>
  <c r="K1117" i="1"/>
  <c r="O1117" i="1"/>
  <c r="K2139" i="1"/>
  <c r="O2139" i="1"/>
  <c r="K1052" i="1"/>
  <c r="O1052" i="1"/>
  <c r="K1047" i="1"/>
  <c r="O1047" i="1"/>
  <c r="K1030" i="1"/>
  <c r="O1030" i="1"/>
  <c r="K1002" i="1"/>
  <c r="O1002" i="1"/>
  <c r="K995" i="1"/>
  <c r="O995" i="1"/>
  <c r="K886" i="1"/>
  <c r="O886" i="1"/>
  <c r="K905" i="1"/>
  <c r="O905" i="1"/>
  <c r="K903" i="1"/>
  <c r="O903" i="1"/>
  <c r="K896" i="1"/>
  <c r="O896" i="1"/>
  <c r="K871" i="1"/>
  <c r="O871" i="1"/>
  <c r="K803" i="1"/>
  <c r="O803" i="1"/>
  <c r="K762" i="1"/>
  <c r="O762" i="1"/>
  <c r="K751" i="1"/>
  <c r="O751" i="1"/>
  <c r="K710" i="1"/>
  <c r="O710" i="1"/>
  <c r="L2235" i="1"/>
  <c r="L1810" i="1"/>
  <c r="P1525" i="1"/>
  <c r="L1288" i="1"/>
  <c r="L2585" i="1"/>
  <c r="L2519" i="1"/>
  <c r="O1134" i="1"/>
  <c r="M2210" i="1"/>
  <c r="K2210" i="1"/>
  <c r="M2060" i="1"/>
  <c r="P2060" i="1"/>
  <c r="M1851" i="1"/>
  <c r="O1851" i="1"/>
  <c r="M1745" i="1"/>
  <c r="L1745" i="1"/>
  <c r="M1511" i="1"/>
  <c r="K1511" i="1"/>
  <c r="M1354" i="1"/>
  <c r="O1354" i="1"/>
  <c r="M1258" i="1"/>
  <c r="K1258" i="1"/>
  <c r="M469" i="1"/>
  <c r="O469" i="1"/>
  <c r="M939" i="1"/>
  <c r="K939" i="1"/>
  <c r="M404" i="1"/>
  <c r="O404" i="1"/>
  <c r="M291" i="1"/>
  <c r="K291" i="1"/>
  <c r="M2617" i="1"/>
  <c r="L2617" i="1"/>
  <c r="O2617" i="1"/>
  <c r="M2612" i="1"/>
  <c r="P2612" i="1"/>
  <c r="K2612" i="1"/>
  <c r="M2608" i="1"/>
  <c r="L2608" i="1"/>
  <c r="O2608" i="1"/>
  <c r="M2603" i="1"/>
  <c r="P2603" i="1"/>
  <c r="K2603" i="1"/>
  <c r="M2596" i="1"/>
  <c r="L2596" i="1"/>
  <c r="O2596" i="1"/>
  <c r="M2592" i="1"/>
  <c r="P2592" i="1"/>
  <c r="K2592" i="1"/>
  <c r="M2588" i="1"/>
  <c r="L2588" i="1"/>
  <c r="O2588" i="1"/>
  <c r="M2584" i="1"/>
  <c r="P2584" i="1"/>
  <c r="K2584" i="1"/>
  <c r="M2580" i="1"/>
  <c r="L2580" i="1"/>
  <c r="O2580" i="1"/>
  <c r="M2574" i="1"/>
  <c r="P2574" i="1"/>
  <c r="K2574" i="1"/>
  <c r="M2570" i="1"/>
  <c r="L2570" i="1"/>
  <c r="O2570" i="1"/>
  <c r="M2566" i="1"/>
  <c r="P2566" i="1"/>
  <c r="K2566" i="1"/>
  <c r="M2560" i="1"/>
  <c r="L2560" i="1"/>
  <c r="O2560" i="1"/>
  <c r="M2554" i="1"/>
  <c r="P2554" i="1"/>
  <c r="K2554" i="1"/>
  <c r="M2534" i="1"/>
  <c r="L2534" i="1"/>
  <c r="O2534" i="1"/>
  <c r="M2527" i="1"/>
  <c r="P2527" i="1"/>
  <c r="K2527" i="1"/>
  <c r="M2515" i="1"/>
  <c r="L2515" i="1"/>
  <c r="O2515" i="1"/>
  <c r="M2510" i="1"/>
  <c r="P2510" i="1"/>
  <c r="K2510" i="1"/>
  <c r="M2508" i="1"/>
  <c r="L2508" i="1"/>
  <c r="O2508" i="1"/>
  <c r="M2505" i="1"/>
  <c r="P2505" i="1"/>
  <c r="K2505" i="1"/>
  <c r="M2500" i="1"/>
  <c r="L2500" i="1"/>
  <c r="O2500" i="1"/>
  <c r="M2496" i="1"/>
  <c r="P2496" i="1"/>
  <c r="K2496" i="1"/>
  <c r="M2493" i="1"/>
  <c r="L2493" i="1"/>
  <c r="O2493" i="1"/>
  <c r="M1159" i="1"/>
  <c r="P1159" i="1"/>
  <c r="K1159" i="1"/>
  <c r="M2476" i="1"/>
  <c r="L2476" i="1"/>
  <c r="O2476" i="1"/>
  <c r="M2470" i="1"/>
  <c r="P2470" i="1"/>
  <c r="K2470" i="1"/>
  <c r="M2465" i="1"/>
  <c r="L2465" i="1"/>
  <c r="O2465" i="1"/>
  <c r="M2457" i="1"/>
  <c r="P2457" i="1"/>
  <c r="K2457" i="1"/>
  <c r="M2451" i="1"/>
  <c r="L2451" i="1"/>
  <c r="O2451" i="1"/>
  <c r="M994" i="1"/>
  <c r="P994" i="1"/>
  <c r="K994" i="1"/>
  <c r="M2442" i="1"/>
  <c r="L2442" i="1"/>
  <c r="O2442" i="1"/>
  <c r="M2436" i="1"/>
  <c r="P2436" i="1"/>
  <c r="K2436" i="1"/>
  <c r="M2429" i="1"/>
  <c r="L2429" i="1"/>
  <c r="O2429" i="1"/>
  <c r="M2421" i="1"/>
  <c r="P2421" i="1"/>
  <c r="K2421" i="1"/>
  <c r="M2415" i="1"/>
  <c r="L2415" i="1"/>
  <c r="O2415" i="1"/>
  <c r="M2411" i="1"/>
  <c r="P2411" i="1"/>
  <c r="K2411" i="1"/>
  <c r="M2404" i="1"/>
  <c r="L2404" i="1"/>
  <c r="O2404" i="1"/>
  <c r="M2475" i="1"/>
  <c r="P2475" i="1"/>
  <c r="K2475" i="1"/>
  <c r="M2397" i="1"/>
  <c r="L2397" i="1"/>
  <c r="O2397" i="1"/>
  <c r="M2391" i="1"/>
  <c r="P2391" i="1"/>
  <c r="K2391" i="1"/>
  <c r="M2384" i="1"/>
  <c r="K2384" i="1"/>
  <c r="O2384" i="1"/>
  <c r="M2380" i="1"/>
  <c r="P2380" i="1"/>
  <c r="M2375" i="1"/>
  <c r="K2375" i="1"/>
  <c r="O2375" i="1"/>
  <c r="M2371" i="1"/>
  <c r="P2371" i="1"/>
  <c r="M2367" i="1"/>
  <c r="K2367" i="1"/>
  <c r="O2367" i="1"/>
  <c r="M2362" i="1"/>
  <c r="P2362" i="1"/>
  <c r="M2359" i="1"/>
  <c r="K2359" i="1"/>
  <c r="O2359" i="1"/>
  <c r="M2353" i="1"/>
  <c r="P2353" i="1"/>
  <c r="M2349" i="1"/>
  <c r="K2349" i="1"/>
  <c r="O2349" i="1"/>
  <c r="M2345" i="1"/>
  <c r="P2345" i="1"/>
  <c r="M2338" i="1"/>
  <c r="K2338" i="1"/>
  <c r="O2338" i="1"/>
  <c r="M2334" i="1"/>
  <c r="P2334" i="1"/>
  <c r="M2328" i="1"/>
  <c r="K2328" i="1"/>
  <c r="O2328" i="1"/>
  <c r="M2325" i="1"/>
  <c r="P2325" i="1"/>
  <c r="M2320" i="1"/>
  <c r="K2320" i="1"/>
  <c r="O2320" i="1"/>
  <c r="M2316" i="1"/>
  <c r="P2316" i="1"/>
  <c r="M2312" i="1"/>
  <c r="K2312" i="1"/>
  <c r="O2312" i="1"/>
  <c r="M2308" i="1"/>
  <c r="P2308" i="1"/>
  <c r="M117" i="1"/>
  <c r="K117" i="1"/>
  <c r="O117" i="1"/>
  <c r="M2298" i="1"/>
  <c r="P2298" i="1"/>
  <c r="M2293" i="1"/>
  <c r="K2293" i="1"/>
  <c r="O2293" i="1"/>
  <c r="M2288" i="1"/>
  <c r="P2288" i="1"/>
  <c r="M2277" i="1"/>
  <c r="K2277" i="1"/>
  <c r="O2277" i="1"/>
  <c r="M2272" i="1"/>
  <c r="P2272" i="1"/>
  <c r="M2267" i="1"/>
  <c r="K2267" i="1"/>
  <c r="O2267" i="1"/>
  <c r="M2262" i="1"/>
  <c r="P2262" i="1"/>
  <c r="M2253" i="1"/>
  <c r="K2253" i="1"/>
  <c r="O2253" i="1"/>
  <c r="M2248" i="1"/>
  <c r="P2248" i="1"/>
  <c r="M2243" i="1"/>
  <c r="K2243" i="1"/>
  <c r="O2243" i="1"/>
  <c r="M2236" i="1"/>
  <c r="P2236" i="1"/>
  <c r="M2230" i="1"/>
  <c r="K2230" i="1"/>
  <c r="O2230" i="1"/>
  <c r="M2225" i="1"/>
  <c r="P2225" i="1"/>
  <c r="M2223" i="1"/>
  <c r="K2223" i="1"/>
  <c r="O2223" i="1"/>
  <c r="M1099" i="1"/>
  <c r="P1099" i="1"/>
  <c r="M2217" i="1"/>
  <c r="K2217" i="1"/>
  <c r="O2217" i="1"/>
  <c r="M2211" i="1"/>
  <c r="P2211" i="1"/>
  <c r="M2205" i="1"/>
  <c r="K2205" i="1"/>
  <c r="O2205" i="1"/>
  <c r="M2201" i="1"/>
  <c r="P2201" i="1"/>
  <c r="M2197" i="1"/>
  <c r="K2197" i="1"/>
  <c r="O2197" i="1"/>
  <c r="M2188" i="1"/>
  <c r="P2188" i="1"/>
  <c r="M2183" i="1"/>
  <c r="K2183" i="1"/>
  <c r="O2183" i="1"/>
  <c r="M2179" i="1"/>
  <c r="P2179" i="1"/>
  <c r="M2175" i="1"/>
  <c r="K2175" i="1"/>
  <c r="O2175" i="1"/>
  <c r="M2171" i="1"/>
  <c r="P2171" i="1"/>
  <c r="M2166" i="1"/>
  <c r="K2166" i="1"/>
  <c r="O2166" i="1"/>
  <c r="M2162" i="1"/>
  <c r="P2162" i="1"/>
  <c r="M2158" i="1"/>
  <c r="K2158" i="1"/>
  <c r="O2158" i="1"/>
  <c r="M2148" i="1"/>
  <c r="P2148" i="1"/>
  <c r="M2145" i="1"/>
  <c r="K2145" i="1"/>
  <c r="O2145" i="1"/>
  <c r="M2141" i="1"/>
  <c r="P2141" i="1"/>
  <c r="M2135" i="1"/>
  <c r="K2135" i="1"/>
  <c r="O2135" i="1"/>
  <c r="K2117" i="1"/>
  <c r="P2117" i="1"/>
  <c r="K2099" i="1"/>
  <c r="P2099" i="1"/>
  <c r="K2082" i="1"/>
  <c r="P2082" i="1"/>
  <c r="K2058" i="1"/>
  <c r="P2058" i="1"/>
  <c r="K2043" i="1"/>
  <c r="P2043" i="1"/>
  <c r="K2022" i="1"/>
  <c r="P2022" i="1"/>
  <c r="K2001" i="1"/>
  <c r="P2001" i="1"/>
  <c r="K1978" i="1"/>
  <c r="P1978" i="1"/>
  <c r="K1957" i="1"/>
  <c r="P1957" i="1"/>
  <c r="K87" i="1"/>
  <c r="P87" i="1"/>
  <c r="P1939" i="1"/>
  <c r="K1939" i="1"/>
  <c r="K1928" i="1"/>
  <c r="P1928" i="1"/>
  <c r="K1911" i="1"/>
  <c r="P1911" i="1"/>
  <c r="K1906" i="1"/>
  <c r="P1906" i="1"/>
  <c r="P1901" i="1"/>
  <c r="K1901" i="1"/>
  <c r="K1892" i="1"/>
  <c r="P1892" i="1"/>
  <c r="K1874" i="1"/>
  <c r="P1874" i="1"/>
  <c r="K1868" i="1"/>
  <c r="P1868" i="1"/>
  <c r="P1096" i="1"/>
  <c r="K1096" i="1"/>
  <c r="K1826" i="1"/>
  <c r="P1826" i="1"/>
  <c r="K1813" i="1"/>
  <c r="P1813" i="1"/>
  <c r="K1806" i="1"/>
  <c r="P1806" i="1"/>
  <c r="P1802" i="1"/>
  <c r="K1802" i="1"/>
  <c r="K1787" i="1"/>
  <c r="P1787" i="1"/>
  <c r="K1769" i="1"/>
  <c r="P1769" i="1"/>
  <c r="K1765" i="1"/>
  <c r="P1765" i="1"/>
  <c r="P1760" i="1"/>
  <c r="K1760" i="1"/>
  <c r="K1748" i="1"/>
  <c r="P1748" i="1"/>
  <c r="K1728" i="1"/>
  <c r="P1728" i="1"/>
  <c r="K1724" i="1"/>
  <c r="P1724" i="1"/>
  <c r="P1720" i="1"/>
  <c r="K1720" i="1"/>
  <c r="K1706" i="1"/>
  <c r="P1706" i="1"/>
  <c r="K1686" i="1"/>
  <c r="P1686" i="1"/>
  <c r="K1681" i="1"/>
  <c r="P1681" i="1"/>
  <c r="P1669" i="1"/>
  <c r="K1669" i="1"/>
  <c r="K1657" i="1"/>
  <c r="P1657" i="1"/>
  <c r="K1642" i="1"/>
  <c r="P1642" i="1"/>
  <c r="K1630" i="1"/>
  <c r="P1630" i="1"/>
  <c r="P1627" i="1"/>
  <c r="K1627" i="1"/>
  <c r="K1617" i="1"/>
  <c r="P1617" i="1"/>
  <c r="K1602" i="1"/>
  <c r="P1602" i="1"/>
  <c r="K1595" i="1"/>
  <c r="P1595" i="1"/>
  <c r="P1588" i="1"/>
  <c r="K1588" i="1"/>
  <c r="K1573" i="1"/>
  <c r="P1573" i="1"/>
  <c r="K1557" i="1"/>
  <c r="P1557" i="1"/>
  <c r="K1552" i="1"/>
  <c r="P1552" i="1"/>
  <c r="P1546" i="1"/>
  <c r="K1546" i="1"/>
  <c r="K1531" i="1"/>
  <c r="P1531" i="1"/>
  <c r="P1522" i="1"/>
  <c r="K1522" i="1"/>
  <c r="P1498" i="1"/>
  <c r="K1498" i="1"/>
  <c r="K1494" i="1"/>
  <c r="P1494" i="1"/>
  <c r="K1481" i="1"/>
  <c r="P1481" i="1"/>
  <c r="P1475" i="1"/>
  <c r="K1475" i="1"/>
  <c r="K2518" i="1"/>
  <c r="P2518" i="1"/>
  <c r="K1461" i="1"/>
  <c r="P1461" i="1"/>
  <c r="P1450" i="1"/>
  <c r="K1450" i="1"/>
  <c r="K1445" i="1"/>
  <c r="P1445" i="1"/>
  <c r="K1440" i="1"/>
  <c r="P1440" i="1"/>
  <c r="P1437" i="1"/>
  <c r="K1437" i="1"/>
  <c r="K1421" i="1"/>
  <c r="P1421" i="1"/>
  <c r="K1414" i="1"/>
  <c r="P1414" i="1"/>
  <c r="P1410" i="1"/>
  <c r="K1410" i="1"/>
  <c r="K1402" i="1"/>
  <c r="P1402" i="1"/>
  <c r="K1393" i="1"/>
  <c r="P1393" i="1"/>
  <c r="P1388" i="1"/>
  <c r="K1388" i="1"/>
  <c r="K1382" i="1"/>
  <c r="P1382" i="1"/>
  <c r="K1376" i="1"/>
  <c r="P1376" i="1"/>
  <c r="P1365" i="1"/>
  <c r="K1365" i="1"/>
  <c r="K1359" i="1"/>
  <c r="P1359" i="1"/>
  <c r="K1836" i="1"/>
  <c r="P1836" i="1"/>
  <c r="P1351" i="1"/>
  <c r="K1351" i="1"/>
  <c r="K1339" i="1"/>
  <c r="P1339" i="1"/>
  <c r="K1335" i="1"/>
  <c r="P1335" i="1"/>
  <c r="P1330" i="1"/>
  <c r="K1330" i="1"/>
  <c r="K1312" i="1"/>
  <c r="P1312" i="1"/>
  <c r="K1689" i="1"/>
  <c r="P1689" i="1"/>
  <c r="P1298" i="1"/>
  <c r="K1298" i="1"/>
  <c r="K1294" i="1"/>
  <c r="P1294" i="1"/>
  <c r="K1278" i="1"/>
  <c r="P1278" i="1"/>
  <c r="P1262" i="1"/>
  <c r="K1262" i="1"/>
  <c r="K1261" i="1"/>
  <c r="P1261" i="1"/>
  <c r="K1255" i="1"/>
  <c r="P1255" i="1"/>
  <c r="P1246" i="1"/>
  <c r="K1246" i="1"/>
  <c r="K1235" i="1"/>
  <c r="P1235" i="1"/>
  <c r="K1230" i="1"/>
  <c r="P1230" i="1"/>
  <c r="P1225" i="1"/>
  <c r="K1225" i="1"/>
  <c r="K1217" i="1"/>
  <c r="P1217" i="1"/>
  <c r="K1209" i="1"/>
  <c r="P1209" i="1"/>
  <c r="P1200" i="1"/>
  <c r="K1200" i="1"/>
  <c r="K1196" i="1"/>
  <c r="P1196" i="1"/>
  <c r="K1181" i="1"/>
  <c r="P1181" i="1"/>
  <c r="P1173" i="1"/>
  <c r="K1173" i="1"/>
  <c r="K1163" i="1"/>
  <c r="P1163" i="1"/>
  <c r="K1161" i="1"/>
  <c r="P1161" i="1"/>
  <c r="P1151" i="1"/>
  <c r="K1151" i="1"/>
  <c r="K1146" i="1"/>
  <c r="P1146" i="1"/>
  <c r="K1142" i="1"/>
  <c r="P1142" i="1"/>
  <c r="P1137" i="1"/>
  <c r="K1137" i="1"/>
  <c r="K1123" i="1"/>
  <c r="P1123" i="1"/>
  <c r="K1116" i="1"/>
  <c r="P1116" i="1"/>
  <c r="P1109" i="1"/>
  <c r="K1109" i="1"/>
  <c r="K1102" i="1"/>
  <c r="P1102" i="1"/>
  <c r="K1084" i="1"/>
  <c r="P1084" i="1"/>
  <c r="P1073" i="1"/>
  <c r="K1073" i="1"/>
  <c r="K1069" i="1"/>
  <c r="P1069" i="1"/>
  <c r="K1064" i="1"/>
  <c r="P1064" i="1"/>
  <c r="P1060" i="1"/>
  <c r="K1060" i="1"/>
  <c r="P1051" i="1"/>
  <c r="K1051" i="1"/>
  <c r="K1046" i="1"/>
  <c r="P1046" i="1"/>
  <c r="K1039" i="1"/>
  <c r="P1039" i="1"/>
  <c r="P1034" i="1"/>
  <c r="K1034" i="1"/>
  <c r="K1029" i="1"/>
  <c r="P1029" i="1"/>
  <c r="K1016" i="1"/>
  <c r="P1016" i="1"/>
  <c r="P1009" i="1"/>
  <c r="K1009" i="1"/>
  <c r="K2422" i="1"/>
  <c r="P2422" i="1"/>
  <c r="K998" i="1"/>
  <c r="P998" i="1"/>
  <c r="K984" i="1"/>
  <c r="P984" i="1"/>
  <c r="P993" i="1"/>
  <c r="K993" i="1"/>
  <c r="K980" i="1"/>
  <c r="P980" i="1"/>
  <c r="K975" i="1"/>
  <c r="P975" i="1"/>
  <c r="K971" i="1"/>
  <c r="P971" i="1"/>
  <c r="P1130" i="1"/>
  <c r="K1130" i="1"/>
  <c r="K950" i="1"/>
  <c r="P950" i="1"/>
  <c r="P944" i="1"/>
  <c r="K944" i="1"/>
  <c r="K936" i="1"/>
  <c r="P936" i="1"/>
  <c r="P932" i="1"/>
  <c r="K932" i="1"/>
  <c r="K919" i="1"/>
  <c r="P919" i="1"/>
  <c r="K885" i="1"/>
  <c r="P885" i="1"/>
  <c r="P881" i="1"/>
  <c r="K881" i="1"/>
  <c r="K880" i="1"/>
  <c r="P880" i="1"/>
  <c r="K902" i="1"/>
  <c r="P902" i="1"/>
  <c r="K873" i="1"/>
  <c r="P873" i="1"/>
  <c r="P895" i="1"/>
  <c r="K895" i="1"/>
  <c r="K888" i="1"/>
  <c r="P888" i="1"/>
  <c r="P875" i="1"/>
  <c r="K875" i="1"/>
  <c r="K865" i="1"/>
  <c r="P865" i="1"/>
  <c r="P806" i="1"/>
  <c r="K806" i="1"/>
  <c r="P861" i="1"/>
  <c r="K861" i="1"/>
  <c r="O858" i="1"/>
  <c r="N858" i="1"/>
  <c r="N805" i="1"/>
  <c r="O805" i="1"/>
  <c r="O836" i="1"/>
  <c r="N836" i="1"/>
  <c r="N828" i="1"/>
  <c r="O828" i="1"/>
  <c r="O819" i="1"/>
  <c r="N819" i="1"/>
  <c r="N1203" i="1"/>
  <c r="O1203" i="1"/>
  <c r="O792" i="1"/>
  <c r="N792" i="1"/>
  <c r="N782" i="1"/>
  <c r="O782" i="1"/>
  <c r="N774" i="1"/>
  <c r="O774" i="1"/>
  <c r="N761" i="1"/>
  <c r="O761" i="1"/>
  <c r="O750" i="1"/>
  <c r="N750" i="1"/>
  <c r="N737" i="1"/>
  <c r="O737" i="1"/>
  <c r="N731" i="1"/>
  <c r="O731" i="1"/>
  <c r="N709" i="1"/>
  <c r="K709" i="1"/>
  <c r="K82" i="1"/>
  <c r="M82" i="1"/>
  <c r="K77" i="1"/>
  <c r="P77" i="1"/>
  <c r="P72" i="1"/>
  <c r="O72" i="1"/>
  <c r="K163" i="1"/>
  <c r="M163" i="1"/>
  <c r="P1293" i="1"/>
  <c r="K1293" i="1"/>
  <c r="O2477" i="1"/>
  <c r="K2434" i="1"/>
  <c r="L2210" i="1"/>
  <c r="K2060" i="1"/>
  <c r="K1745" i="1"/>
  <c r="L1525" i="1"/>
  <c r="O1511" i="1"/>
  <c r="K1354" i="1"/>
  <c r="L1258" i="1"/>
  <c r="P404" i="1"/>
  <c r="P338" i="1"/>
  <c r="P291" i="1"/>
  <c r="K2617" i="1"/>
  <c r="O2612" i="1"/>
  <c r="K2596" i="1"/>
  <c r="O2592" i="1"/>
  <c r="K2580" i="1"/>
  <c r="O2574" i="1"/>
  <c r="K2560" i="1"/>
  <c r="O2554" i="1"/>
  <c r="K2515" i="1"/>
  <c r="O2510" i="1"/>
  <c r="K2500" i="1"/>
  <c r="O2496" i="1"/>
  <c r="K2476" i="1"/>
  <c r="O2470" i="1"/>
  <c r="K2451" i="1"/>
  <c r="O994" i="1"/>
  <c r="K2429" i="1"/>
  <c r="O2421" i="1"/>
  <c r="K2404" i="1"/>
  <c r="O2475" i="1"/>
  <c r="L2372" i="1"/>
  <c r="K2371" i="1"/>
  <c r="N2370" i="1"/>
  <c r="L2354" i="1"/>
  <c r="K2353" i="1"/>
  <c r="N2352" i="1"/>
  <c r="L2336" i="1"/>
  <c r="K2334" i="1"/>
  <c r="N2331" i="1"/>
  <c r="L2292" i="1"/>
  <c r="K2316" i="1"/>
  <c r="N2315" i="1"/>
  <c r="L2300" i="1"/>
  <c r="K2298" i="1"/>
  <c r="N2297" i="1"/>
  <c r="L2273" i="1"/>
  <c r="K2272" i="1"/>
  <c r="N2271" i="1"/>
  <c r="L2249" i="1"/>
  <c r="K2248" i="1"/>
  <c r="N2246" i="1"/>
  <c r="L2226" i="1"/>
  <c r="K2225" i="1"/>
  <c r="N2255" i="1"/>
  <c r="L2212" i="1"/>
  <c r="K2211" i="1"/>
  <c r="N2209" i="1"/>
  <c r="L2190" i="1"/>
  <c r="K2188" i="1"/>
  <c r="N2187" i="1"/>
  <c r="L2173" i="1"/>
  <c r="K2171" i="1"/>
  <c r="N2170" i="1"/>
  <c r="L2151" i="1"/>
  <c r="K2148" i="1"/>
  <c r="N2147" i="1"/>
  <c r="O2131" i="1"/>
  <c r="P2108" i="1"/>
  <c r="O2107" i="1"/>
  <c r="P2104" i="1"/>
  <c r="O2096" i="1"/>
  <c r="P2074" i="1"/>
  <c r="O2072" i="1"/>
  <c r="P2068" i="1"/>
  <c r="P2032" i="1"/>
  <c r="O2030" i="1"/>
  <c r="P2026" i="1"/>
  <c r="O2017" i="1"/>
  <c r="P1987" i="1"/>
  <c r="O1986" i="1"/>
  <c r="P1979" i="1"/>
  <c r="P1931" i="1"/>
  <c r="O1917" i="1"/>
  <c r="P1849" i="1"/>
  <c r="O1890" i="1"/>
  <c r="P1858" i="1"/>
  <c r="P1790" i="1"/>
  <c r="O1780" i="1"/>
  <c r="P1753" i="1"/>
  <c r="P1709" i="1"/>
  <c r="P1666" i="1"/>
  <c r="O1650" i="1"/>
  <c r="P1183" i="1"/>
  <c r="P1577" i="1"/>
  <c r="O1564" i="1"/>
  <c r="P1537" i="1"/>
  <c r="P1467" i="1"/>
  <c r="O1455" i="1"/>
  <c r="K1405" i="1"/>
  <c r="P1282" i="1"/>
  <c r="O1275" i="1"/>
  <c r="K1221" i="1"/>
  <c r="P1053" i="1"/>
  <c r="K1021" i="1"/>
  <c r="O969" i="1"/>
  <c r="M2073" i="1"/>
  <c r="P2073" i="1"/>
  <c r="M1854" i="1"/>
  <c r="L1854" i="1"/>
  <c r="M1361" i="1"/>
  <c r="L1361" i="1"/>
  <c r="M456" i="1"/>
  <c r="L456" i="1"/>
  <c r="M2189" i="1"/>
  <c r="L2189" i="1"/>
  <c r="M2609" i="1"/>
  <c r="L2609" i="1"/>
  <c r="M2598" i="1"/>
  <c r="L2598" i="1"/>
  <c r="M2589" i="1"/>
  <c r="L2589" i="1"/>
  <c r="M2581" i="1"/>
  <c r="L2581" i="1"/>
  <c r="M2571" i="1"/>
  <c r="L2571" i="1"/>
  <c r="M2562" i="1"/>
  <c r="L2562" i="1"/>
  <c r="M2542" i="1"/>
  <c r="L2542" i="1"/>
  <c r="M2517" i="1"/>
  <c r="L2517" i="1"/>
  <c r="M2509" i="1"/>
  <c r="L2509" i="1"/>
  <c r="M2501" i="1"/>
  <c r="L2501" i="1"/>
  <c r="M2521" i="1"/>
  <c r="L2521" i="1"/>
  <c r="M2479" i="1"/>
  <c r="L2479" i="1"/>
  <c r="M2466" i="1"/>
  <c r="L2466" i="1"/>
  <c r="M2450" i="1"/>
  <c r="L2450" i="1"/>
  <c r="M2443" i="1"/>
  <c r="L2443" i="1"/>
  <c r="M2432" i="1"/>
  <c r="L2432" i="1"/>
  <c r="M2427" i="1"/>
  <c r="P2427" i="1"/>
  <c r="M2412" i="1"/>
  <c r="P2412" i="1"/>
  <c r="M2405" i="1"/>
  <c r="L2405" i="1"/>
  <c r="M2401" i="1"/>
  <c r="P2401" i="1"/>
  <c r="M2031" i="1"/>
  <c r="L2031" i="1"/>
  <c r="M1597" i="1"/>
  <c r="P1597" i="1"/>
  <c r="M2385" i="1"/>
  <c r="L2385" i="1"/>
  <c r="M2041" i="1"/>
  <c r="L2041" i="1"/>
  <c r="M2350" i="1"/>
  <c r="L2350" i="1"/>
  <c r="M2339" i="1"/>
  <c r="L2339" i="1"/>
  <c r="M2329" i="1"/>
  <c r="L2329" i="1"/>
  <c r="M2322" i="1"/>
  <c r="L2322" i="1"/>
  <c r="M2313" i="1"/>
  <c r="L2313" i="1"/>
  <c r="M2268" i="1"/>
  <c r="L2268" i="1"/>
  <c r="M2258" i="1"/>
  <c r="L2258" i="1"/>
  <c r="M2244" i="1"/>
  <c r="L2244" i="1"/>
  <c r="M2224" i="1"/>
  <c r="L2224" i="1"/>
  <c r="M2198" i="1"/>
  <c r="L2198" i="1"/>
  <c r="M2176" i="1"/>
  <c r="L2176" i="1"/>
  <c r="M2159" i="1"/>
  <c r="L2159" i="1"/>
  <c r="M2137" i="1"/>
  <c r="L2137" i="1"/>
  <c r="K2105" i="1"/>
  <c r="O2105" i="1"/>
  <c r="K2083" i="1"/>
  <c r="O2083" i="1"/>
  <c r="K2002" i="1"/>
  <c r="O2002" i="1"/>
  <c r="K1958" i="1"/>
  <c r="O1958" i="1"/>
  <c r="K1945" i="1"/>
  <c r="O1945" i="1"/>
  <c r="K1850" i="1"/>
  <c r="O1850" i="1"/>
  <c r="K1866" i="1"/>
  <c r="O1866" i="1"/>
  <c r="K1803" i="1"/>
  <c r="O1803" i="1"/>
  <c r="K1730" i="1"/>
  <c r="O1730" i="1"/>
  <c r="K1721" i="1"/>
  <c r="O1721" i="1"/>
  <c r="K1668" i="1"/>
  <c r="O1668" i="1"/>
  <c r="K1624" i="1"/>
  <c r="O1624" i="1"/>
  <c r="K1585" i="1"/>
  <c r="O1585" i="1"/>
  <c r="K1569" i="1"/>
  <c r="O1569" i="1"/>
  <c r="K1553" i="1"/>
  <c r="O1553" i="1"/>
  <c r="K1532" i="1"/>
  <c r="O1532" i="1"/>
  <c r="K1523" i="1"/>
  <c r="O1523" i="1"/>
  <c r="K1515" i="1"/>
  <c r="O1515" i="1"/>
  <c r="K1446" i="1"/>
  <c r="O1446" i="1"/>
  <c r="K1423" i="1"/>
  <c r="O1423" i="1"/>
  <c r="K1390" i="1"/>
  <c r="O1390" i="1"/>
  <c r="K1372" i="1"/>
  <c r="O1372" i="1"/>
  <c r="K1377" i="1"/>
  <c r="O1377" i="1"/>
  <c r="K1360" i="1"/>
  <c r="O1360" i="1"/>
  <c r="K1353" i="1"/>
  <c r="O1353" i="1"/>
  <c r="K1340" i="1"/>
  <c r="O1340" i="1"/>
  <c r="K1831" i="1"/>
  <c r="O1831" i="1"/>
  <c r="K1314" i="1"/>
  <c r="O1314" i="1"/>
  <c r="K1299" i="1"/>
  <c r="O1299" i="1"/>
  <c r="K1243" i="1"/>
  <c r="O1243" i="1"/>
  <c r="K1210" i="1"/>
  <c r="O1210" i="1"/>
  <c r="K1174" i="1"/>
  <c r="O1174" i="1"/>
  <c r="K1162" i="1"/>
  <c r="O1162" i="1"/>
  <c r="K1143" i="1"/>
  <c r="O1143" i="1"/>
  <c r="K1103" i="1"/>
  <c r="O1103" i="1"/>
  <c r="K1088" i="1"/>
  <c r="O1088" i="1"/>
  <c r="K1074" i="1"/>
  <c r="O1074" i="1"/>
  <c r="K1017" i="1"/>
  <c r="O1017" i="1"/>
  <c r="K976" i="1"/>
  <c r="O976" i="1"/>
  <c r="K946" i="1"/>
  <c r="O946" i="1"/>
  <c r="K933" i="1"/>
  <c r="O933" i="1"/>
  <c r="K765" i="1"/>
  <c r="O765" i="1"/>
  <c r="K579" i="1"/>
  <c r="O579" i="1"/>
  <c r="O83" i="1"/>
  <c r="P83" i="1"/>
  <c r="L2604" i="1"/>
  <c r="L2567" i="1"/>
  <c r="L982" i="1"/>
  <c r="L2488" i="1"/>
  <c r="L2460" i="1"/>
  <c r="L2438" i="1"/>
  <c r="L1597" i="1"/>
  <c r="O2051" i="1"/>
  <c r="O1967" i="1"/>
  <c r="O1491" i="1"/>
  <c r="M2155" i="1"/>
  <c r="O2155" i="1"/>
  <c r="M1972" i="1"/>
  <c r="L1972" i="1"/>
  <c r="M1865" i="1"/>
  <c r="K1865" i="1"/>
  <c r="M1710" i="1"/>
  <c r="P1710" i="1"/>
  <c r="M1460" i="1"/>
  <c r="O1460" i="1"/>
  <c r="M1328" i="1"/>
  <c r="K1328" i="1"/>
  <c r="M1177" i="1"/>
  <c r="O1177" i="1"/>
  <c r="M977" i="1"/>
  <c r="K977" i="1"/>
  <c r="M887" i="1"/>
  <c r="O887" i="1"/>
  <c r="M360" i="1"/>
  <c r="K360" i="1"/>
  <c r="M193" i="1"/>
  <c r="O193" i="1"/>
  <c r="M2616" i="1"/>
  <c r="P2616" i="1"/>
  <c r="K2616" i="1"/>
  <c r="M2611" i="1"/>
  <c r="L2611" i="1"/>
  <c r="O2611" i="1"/>
  <c r="M4" i="1"/>
  <c r="P4" i="1"/>
  <c r="K4" i="1"/>
  <c r="M2601" i="1"/>
  <c r="L2601" i="1"/>
  <c r="O2601" i="1"/>
  <c r="M2595" i="1"/>
  <c r="P2595" i="1"/>
  <c r="K2595" i="1"/>
  <c r="M2591" i="1"/>
  <c r="L2591" i="1"/>
  <c r="O2591" i="1"/>
  <c r="M2587" i="1"/>
  <c r="P2587" i="1"/>
  <c r="K2587" i="1"/>
  <c r="M2583" i="1"/>
  <c r="L2583" i="1"/>
  <c r="O2583" i="1"/>
  <c r="M2578" i="1"/>
  <c r="P2578" i="1"/>
  <c r="K2578" i="1"/>
  <c r="M2573" i="1"/>
  <c r="L2573" i="1"/>
  <c r="O2573" i="1"/>
  <c r="M2569" i="1"/>
  <c r="P2569" i="1"/>
  <c r="K2569" i="1"/>
  <c r="M2564" i="1"/>
  <c r="L2564" i="1"/>
  <c r="O2564" i="1"/>
  <c r="M2557" i="1"/>
  <c r="P2557" i="1"/>
  <c r="K2557" i="1"/>
  <c r="M2544" i="1"/>
  <c r="L2544" i="1"/>
  <c r="O2544" i="1"/>
  <c r="M2533" i="1"/>
  <c r="P2533" i="1"/>
  <c r="K2533" i="1"/>
  <c r="M2526" i="1"/>
  <c r="L2526" i="1"/>
  <c r="O2526" i="1"/>
  <c r="M2514" i="1"/>
  <c r="P2514" i="1"/>
  <c r="K2514" i="1"/>
  <c r="M2523" i="1"/>
  <c r="L2523" i="1"/>
  <c r="O2523" i="1"/>
  <c r="M2507" i="1"/>
  <c r="P2507" i="1"/>
  <c r="K2507" i="1"/>
  <c r="M2504" i="1"/>
  <c r="L2504" i="1"/>
  <c r="O2504" i="1"/>
  <c r="M2499" i="1"/>
  <c r="P2499" i="1"/>
  <c r="K2499" i="1"/>
  <c r="M2495" i="1"/>
  <c r="L2495" i="1"/>
  <c r="O2495" i="1"/>
  <c r="M2492" i="1"/>
  <c r="P2492" i="1"/>
  <c r="K2492" i="1"/>
  <c r="M2483" i="1"/>
  <c r="L2483" i="1"/>
  <c r="O2483" i="1"/>
  <c r="M2474" i="1"/>
  <c r="P2474" i="1"/>
  <c r="K2474" i="1"/>
  <c r="M2468" i="1"/>
  <c r="L2468" i="1"/>
  <c r="O2468" i="1"/>
  <c r="M2464" i="1"/>
  <c r="P2464" i="1"/>
  <c r="K2464" i="1"/>
  <c r="M2456" i="1"/>
  <c r="L2456" i="1"/>
  <c r="O2456" i="1"/>
  <c r="M2448" i="1"/>
  <c r="P2448" i="1"/>
  <c r="K2448" i="1"/>
  <c r="M2445" i="1"/>
  <c r="L2445" i="1"/>
  <c r="O2445" i="1"/>
  <c r="M2441" i="1"/>
  <c r="P2441" i="1"/>
  <c r="K2441" i="1"/>
  <c r="M2435" i="1"/>
  <c r="L2435" i="1"/>
  <c r="O2435" i="1"/>
  <c r="M2431" i="1"/>
  <c r="P2431" i="1"/>
  <c r="K2431" i="1"/>
  <c r="M2420" i="1"/>
  <c r="L2420" i="1"/>
  <c r="O2420" i="1"/>
  <c r="M2414" i="1"/>
  <c r="P2414" i="1"/>
  <c r="K2414" i="1"/>
  <c r="M2394" i="1"/>
  <c r="L2394" i="1"/>
  <c r="O2394" i="1"/>
  <c r="M2403" i="1"/>
  <c r="P2403" i="1"/>
  <c r="K2403" i="1"/>
  <c r="M287" i="1"/>
  <c r="L287" i="1"/>
  <c r="O287" i="1"/>
  <c r="M2396" i="1"/>
  <c r="P2396" i="1"/>
  <c r="K2396" i="1"/>
  <c r="M2387" i="1"/>
  <c r="L2387" i="1"/>
  <c r="O2387" i="1"/>
  <c r="M2383" i="1"/>
  <c r="N2383" i="1"/>
  <c r="O2383" i="1"/>
  <c r="M2374" i="1"/>
  <c r="N2374" i="1"/>
  <c r="O2374" i="1"/>
  <c r="M2365" i="1"/>
  <c r="N2365" i="1"/>
  <c r="O2365" i="1"/>
  <c r="M2358" i="1"/>
  <c r="N2358" i="1"/>
  <c r="O2358" i="1"/>
  <c r="M2348" i="1"/>
  <c r="N2348" i="1"/>
  <c r="O2348" i="1"/>
  <c r="M2284" i="1"/>
  <c r="N2284" i="1"/>
  <c r="O2284" i="1"/>
  <c r="M2327" i="1"/>
  <c r="N2327" i="1"/>
  <c r="O2327" i="1"/>
  <c r="M2318" i="1"/>
  <c r="N2318" i="1"/>
  <c r="O2318" i="1"/>
  <c r="M2311" i="1"/>
  <c r="N2311" i="1"/>
  <c r="O2311" i="1"/>
  <c r="M2306" i="1"/>
  <c r="N2306" i="1"/>
  <c r="O2306" i="1"/>
  <c r="M2281" i="1"/>
  <c r="N2281" i="1"/>
  <c r="O2281" i="1"/>
  <c r="M2275" i="1"/>
  <c r="N2275" i="1"/>
  <c r="O2275" i="1"/>
  <c r="M2265" i="1"/>
  <c r="N2265" i="1"/>
  <c r="O2265" i="1"/>
  <c r="M2252" i="1"/>
  <c r="N2252" i="1"/>
  <c r="O2252" i="1"/>
  <c r="M2241" i="1"/>
  <c r="N2241" i="1"/>
  <c r="O2241" i="1"/>
  <c r="M2228" i="1"/>
  <c r="N2228" i="1"/>
  <c r="O2228" i="1"/>
  <c r="M2222" i="1"/>
  <c r="N2222" i="1"/>
  <c r="O2222" i="1"/>
  <c r="M2214" i="1"/>
  <c r="N2214" i="1"/>
  <c r="O2214" i="1"/>
  <c r="M2204" i="1"/>
  <c r="N2204" i="1"/>
  <c r="O2204" i="1"/>
  <c r="M2195" i="1"/>
  <c r="N2195" i="1"/>
  <c r="O2195" i="1"/>
  <c r="M2182" i="1"/>
  <c r="N2182" i="1"/>
  <c r="O2182" i="1"/>
  <c r="M2174" i="1"/>
  <c r="N2174" i="1"/>
  <c r="O2174" i="1"/>
  <c r="M2165" i="1"/>
  <c r="N2165" i="1"/>
  <c r="O2165" i="1"/>
  <c r="M2153" i="1"/>
  <c r="N2153" i="1"/>
  <c r="O2153" i="1"/>
  <c r="M2160" i="1"/>
  <c r="N2160" i="1"/>
  <c r="O2160" i="1"/>
  <c r="K2134" i="1"/>
  <c r="L2134" i="1"/>
  <c r="O2134" i="1"/>
  <c r="K364" i="1"/>
  <c r="O364" i="1"/>
  <c r="K2124" i="1"/>
  <c r="L2124" i="1"/>
  <c r="K2115" i="1"/>
  <c r="L2115" i="1"/>
  <c r="O2115" i="1"/>
  <c r="K2110" i="1"/>
  <c r="O2110" i="1"/>
  <c r="K2103" i="1"/>
  <c r="L2103" i="1"/>
  <c r="K2098" i="1"/>
  <c r="L2098" i="1"/>
  <c r="O2098" i="1"/>
  <c r="K2094" i="1"/>
  <c r="O2094" i="1"/>
  <c r="K2087" i="1"/>
  <c r="L2087" i="1"/>
  <c r="K1974" i="1"/>
  <c r="L1974" i="1"/>
  <c r="O1974" i="1"/>
  <c r="K2078" i="1"/>
  <c r="O2078" i="1"/>
  <c r="K2063" i="1"/>
  <c r="L2063" i="1"/>
  <c r="K2057" i="1"/>
  <c r="L2057" i="1"/>
  <c r="O2057" i="1"/>
  <c r="K2054" i="1"/>
  <c r="O2054" i="1"/>
  <c r="K2046" i="1"/>
  <c r="L2046" i="1"/>
  <c r="K2042" i="1"/>
  <c r="L2042" i="1"/>
  <c r="O2042" i="1"/>
  <c r="K2036" i="1"/>
  <c r="O2036" i="1"/>
  <c r="K2025" i="1"/>
  <c r="L2025" i="1"/>
  <c r="K2020" i="1"/>
  <c r="L2020" i="1"/>
  <c r="O2020" i="1"/>
  <c r="K2015" i="1"/>
  <c r="O2015" i="1"/>
  <c r="K2004" i="1"/>
  <c r="L2004" i="1"/>
  <c r="K2000" i="1"/>
  <c r="L2000" i="1"/>
  <c r="O2000" i="1"/>
  <c r="K1993" i="1"/>
  <c r="O1993" i="1"/>
  <c r="K15" i="1"/>
  <c r="L15" i="1"/>
  <c r="K1976" i="1"/>
  <c r="L1976" i="1"/>
  <c r="O1976" i="1"/>
  <c r="K1969" i="1"/>
  <c r="O1969" i="1"/>
  <c r="K1960" i="1"/>
  <c r="L1960" i="1"/>
  <c r="K1956" i="1"/>
  <c r="L1956" i="1"/>
  <c r="O1956" i="1"/>
  <c r="K1950" i="1"/>
  <c r="O1950" i="1"/>
  <c r="K1944" i="1"/>
  <c r="L1944" i="1"/>
  <c r="O1944" i="1"/>
  <c r="K1938" i="1"/>
  <c r="O1938" i="1"/>
  <c r="K1935" i="1"/>
  <c r="L1935" i="1"/>
  <c r="K1930" i="1"/>
  <c r="L1930" i="1"/>
  <c r="K1927" i="1"/>
  <c r="L1927" i="1"/>
  <c r="O1927" i="1"/>
  <c r="K1923" i="1"/>
  <c r="O1923" i="1"/>
  <c r="L1923" i="1"/>
  <c r="K1915" i="1"/>
  <c r="O1915" i="1"/>
  <c r="K1910" i="1"/>
  <c r="L1910" i="1"/>
  <c r="O1910" i="1"/>
  <c r="K1905" i="1"/>
  <c r="L1905" i="1"/>
  <c r="O1905" i="1"/>
  <c r="K1900" i="1"/>
  <c r="O1900" i="1"/>
  <c r="K1843" i="1"/>
  <c r="L1843" i="1"/>
  <c r="K1897" i="1"/>
  <c r="L1897" i="1"/>
  <c r="K1848" i="1"/>
  <c r="L1848" i="1"/>
  <c r="O1848" i="1"/>
  <c r="K1882" i="1"/>
  <c r="O1882" i="1"/>
  <c r="L1882" i="1"/>
  <c r="K1879" i="1"/>
  <c r="O1879" i="1"/>
  <c r="K1873" i="1"/>
  <c r="L1873" i="1"/>
  <c r="O1873" i="1"/>
  <c r="K1864" i="1"/>
  <c r="L1864" i="1"/>
  <c r="O1864" i="1"/>
  <c r="K1862" i="1"/>
  <c r="O1862" i="1"/>
  <c r="K1856" i="1"/>
  <c r="L1856" i="1"/>
  <c r="K1833" i="1"/>
  <c r="L1833" i="1"/>
  <c r="K2319" i="1"/>
  <c r="L2319" i="1"/>
  <c r="O2319" i="1"/>
  <c r="K1086" i="1"/>
  <c r="O1086" i="1"/>
  <c r="L1086" i="1"/>
  <c r="K1815" i="1"/>
  <c r="O1815" i="1"/>
  <c r="K1809" i="1"/>
  <c r="L1809" i="1"/>
  <c r="O1809" i="1"/>
  <c r="K1805" i="1"/>
  <c r="L1805" i="1"/>
  <c r="O1805" i="1"/>
  <c r="K1799" i="1"/>
  <c r="O1799" i="1"/>
  <c r="K1795" i="1"/>
  <c r="L1795" i="1"/>
  <c r="K1789" i="1"/>
  <c r="L1789" i="1"/>
  <c r="K1783" i="1"/>
  <c r="L1783" i="1"/>
  <c r="O1783" i="1"/>
  <c r="K1777" i="1"/>
  <c r="O1777" i="1"/>
  <c r="L1777" i="1"/>
  <c r="K1773" i="1"/>
  <c r="O1773" i="1"/>
  <c r="K1768" i="1"/>
  <c r="L1768" i="1"/>
  <c r="O1768" i="1"/>
  <c r="K1764" i="1"/>
  <c r="L1764" i="1"/>
  <c r="O1764" i="1"/>
  <c r="K1759" i="1"/>
  <c r="O1759" i="1"/>
  <c r="K1757" i="1"/>
  <c r="L1757" i="1"/>
  <c r="K1752" i="1"/>
  <c r="L1752" i="1"/>
  <c r="K1747" i="1"/>
  <c r="L1747" i="1"/>
  <c r="O1747" i="1"/>
  <c r="K1739" i="1"/>
  <c r="O1739" i="1"/>
  <c r="L1739" i="1"/>
  <c r="K1732" i="1"/>
  <c r="O1732" i="1"/>
  <c r="K1727" i="1"/>
  <c r="L1727" i="1"/>
  <c r="O1727" i="1"/>
  <c r="K1723" i="1"/>
  <c r="L1723" i="1"/>
  <c r="O1723" i="1"/>
  <c r="K1719" i="1"/>
  <c r="O1719" i="1"/>
  <c r="K1713" i="1"/>
  <c r="L1713" i="1"/>
  <c r="K1704" i="1"/>
  <c r="L1704" i="1"/>
  <c r="K1701" i="1"/>
  <c r="L1701" i="1"/>
  <c r="O1701" i="1"/>
  <c r="K1695" i="1"/>
  <c r="O1695" i="1"/>
  <c r="L1695" i="1"/>
  <c r="K1690" i="1"/>
  <c r="O1690" i="1"/>
  <c r="K1683" i="1"/>
  <c r="L1683" i="1"/>
  <c r="O1683" i="1"/>
  <c r="K1679" i="1"/>
  <c r="L1679" i="1"/>
  <c r="O1679" i="1"/>
  <c r="K1672" i="1"/>
  <c r="O1672" i="1"/>
  <c r="K1665" i="1"/>
  <c r="L1665" i="1"/>
  <c r="K1659" i="1"/>
  <c r="L1659" i="1"/>
  <c r="K1656" i="1"/>
  <c r="L1656" i="1"/>
  <c r="O1656" i="1"/>
  <c r="K1652" i="1"/>
  <c r="O1652" i="1"/>
  <c r="L1652" i="1"/>
  <c r="K1647" i="1"/>
  <c r="O1647" i="1"/>
  <c r="K1640" i="1"/>
  <c r="L1640" i="1"/>
  <c r="O1640" i="1"/>
  <c r="K1632" i="1"/>
  <c r="L1632" i="1"/>
  <c r="O1632" i="1"/>
  <c r="K1626" i="1"/>
  <c r="O1626" i="1"/>
  <c r="K1623" i="1"/>
  <c r="L1623" i="1"/>
  <c r="K1620" i="1"/>
  <c r="L1620" i="1"/>
  <c r="K1616" i="1"/>
  <c r="L1616" i="1"/>
  <c r="O1616" i="1"/>
  <c r="K1610" i="1"/>
  <c r="O1610" i="1"/>
  <c r="L1610" i="1"/>
  <c r="K1606" i="1"/>
  <c r="O1606" i="1"/>
  <c r="K1598" i="1"/>
  <c r="L1598" i="1"/>
  <c r="O1598" i="1"/>
  <c r="K1594" i="1"/>
  <c r="L1594" i="1"/>
  <c r="O1594" i="1"/>
  <c r="K1587" i="1"/>
  <c r="O1587" i="1"/>
  <c r="K1583" i="1"/>
  <c r="L1583" i="1"/>
  <c r="K1576" i="1"/>
  <c r="L1576" i="1"/>
  <c r="K1572" i="1"/>
  <c r="L1572" i="1"/>
  <c r="O1572" i="1"/>
  <c r="K1566" i="1"/>
  <c r="O1566" i="1"/>
  <c r="L1566" i="1"/>
  <c r="K1562" i="1"/>
  <c r="O1562" i="1"/>
  <c r="K1556" i="1"/>
  <c r="L1556" i="1"/>
  <c r="O1556" i="1"/>
  <c r="K1550" i="1"/>
  <c r="L1550" i="1"/>
  <c r="O1550" i="1"/>
  <c r="K1545" i="1"/>
  <c r="O1545" i="1"/>
  <c r="K1541" i="1"/>
  <c r="L1541" i="1"/>
  <c r="K1536" i="1"/>
  <c r="L1536" i="1"/>
  <c r="K1530" i="1"/>
  <c r="L1530" i="1"/>
  <c r="O1530" i="1"/>
  <c r="K1527" i="1"/>
  <c r="O1527" i="1"/>
  <c r="L1527" i="1"/>
  <c r="K1521" i="1"/>
  <c r="O1521" i="1"/>
  <c r="K1518" i="1"/>
  <c r="L1518" i="1"/>
  <c r="K1505" i="1"/>
  <c r="L1505" i="1"/>
  <c r="O1505" i="1"/>
  <c r="K1497" i="1"/>
  <c r="O1497" i="1"/>
  <c r="L1497" i="1"/>
  <c r="K1493" i="1"/>
  <c r="L1493" i="1"/>
  <c r="O1493" i="1"/>
  <c r="K1483" i="1"/>
  <c r="O1483" i="1"/>
  <c r="L1483" i="1"/>
  <c r="K1479" i="1"/>
  <c r="L1479" i="1"/>
  <c r="O1479" i="1"/>
  <c r="K1471" i="1"/>
  <c r="O1471" i="1"/>
  <c r="K1472" i="1"/>
  <c r="L1472" i="1"/>
  <c r="O1472" i="1"/>
  <c r="K1466" i="1"/>
  <c r="L1466" i="1"/>
  <c r="K1458" i="1"/>
  <c r="L1458" i="1"/>
  <c r="O1458" i="1"/>
  <c r="K1454" i="1"/>
  <c r="O1454" i="1"/>
  <c r="L1454" i="1"/>
  <c r="K1448" i="1"/>
  <c r="O1448" i="1"/>
  <c r="K1444" i="1"/>
  <c r="L1444" i="1"/>
  <c r="O1444" i="1"/>
  <c r="K1439" i="1"/>
  <c r="L1439" i="1"/>
  <c r="O1439" i="1"/>
  <c r="K1434" i="1"/>
  <c r="O1434" i="1"/>
  <c r="L1434" i="1"/>
  <c r="K1426" i="1"/>
  <c r="L1426" i="1"/>
  <c r="K1420" i="1"/>
  <c r="L1420" i="1"/>
  <c r="O1420" i="1"/>
  <c r="K1394" i="1"/>
  <c r="L1394" i="1"/>
  <c r="O1394" i="1"/>
  <c r="K1408" i="1"/>
  <c r="O1408" i="1"/>
  <c r="L1408" i="1"/>
  <c r="K1403" i="1"/>
  <c r="O1403" i="1"/>
  <c r="L1403" i="1"/>
  <c r="K1399" i="1"/>
  <c r="L1399" i="1"/>
  <c r="O1399" i="1"/>
  <c r="K1392" i="1"/>
  <c r="L1392" i="1"/>
  <c r="O1392" i="1"/>
  <c r="K1385" i="1"/>
  <c r="O1385" i="1"/>
  <c r="K1383" i="1"/>
  <c r="L1383" i="1"/>
  <c r="O1383" i="1"/>
  <c r="K863" i="1"/>
  <c r="L863" i="1"/>
  <c r="K1374" i="1"/>
  <c r="L1374" i="1"/>
  <c r="O1374" i="1"/>
  <c r="K1068" i="1"/>
  <c r="O1068" i="1"/>
  <c r="L1068" i="1"/>
  <c r="K1364" i="1"/>
  <c r="O1364" i="1"/>
  <c r="K1368" i="1"/>
  <c r="L1368" i="1"/>
  <c r="O1368" i="1"/>
  <c r="K1356" i="1"/>
  <c r="L1356" i="1"/>
  <c r="O1356" i="1"/>
  <c r="K1287" i="1"/>
  <c r="O1287" i="1"/>
  <c r="L1287" i="1"/>
  <c r="K1342" i="1"/>
  <c r="L1342" i="1"/>
  <c r="K1338" i="1"/>
  <c r="L1338" i="1"/>
  <c r="O1338" i="1"/>
  <c r="K1334" i="1"/>
  <c r="L1334" i="1"/>
  <c r="O1334" i="1"/>
  <c r="K1329" i="1"/>
  <c r="O1329" i="1"/>
  <c r="L1329" i="1"/>
  <c r="K1316" i="1"/>
  <c r="O1316" i="1"/>
  <c r="L1316" i="1"/>
  <c r="K1311" i="1"/>
  <c r="L1311" i="1"/>
  <c r="O1311" i="1"/>
  <c r="K1303" i="1"/>
  <c r="L1303" i="1"/>
  <c r="O1303" i="1"/>
  <c r="K1297" i="1"/>
  <c r="O1297" i="1"/>
  <c r="K1292" i="1"/>
  <c r="L1292" i="1"/>
  <c r="O1292" i="1"/>
  <c r="K1281" i="1"/>
  <c r="L1281" i="1"/>
  <c r="K1277" i="1"/>
  <c r="L1277" i="1"/>
  <c r="O1277" i="1"/>
  <c r="K1268" i="1"/>
  <c r="O1268" i="1"/>
  <c r="L1268" i="1"/>
  <c r="K1266" i="1"/>
  <c r="O1266" i="1"/>
  <c r="K1259" i="1"/>
  <c r="L1259" i="1"/>
  <c r="O1259" i="1"/>
  <c r="K1253" i="1"/>
  <c r="L1253" i="1"/>
  <c r="O1253" i="1"/>
  <c r="K1245" i="1"/>
  <c r="O1245" i="1"/>
  <c r="L1245" i="1"/>
  <c r="K1238" i="1"/>
  <c r="L1238" i="1"/>
  <c r="K1234" i="1"/>
  <c r="L1234" i="1"/>
  <c r="O1234" i="1"/>
  <c r="K1229" i="1"/>
  <c r="L1229" i="1"/>
  <c r="O1229" i="1"/>
  <c r="K1224" i="1"/>
  <c r="O1224" i="1"/>
  <c r="L1224" i="1"/>
  <c r="K1220" i="1"/>
  <c r="O1220" i="1"/>
  <c r="L1220" i="1"/>
  <c r="K1216" i="1"/>
  <c r="L1216" i="1"/>
  <c r="O1216" i="1"/>
  <c r="K1208" i="1"/>
  <c r="L1208" i="1"/>
  <c r="O1208" i="1"/>
  <c r="K1198" i="1"/>
  <c r="O1198" i="1"/>
  <c r="K1188" i="1"/>
  <c r="L1188" i="1"/>
  <c r="O1188" i="1"/>
  <c r="K1189" i="1"/>
  <c r="L1189" i="1"/>
  <c r="K1180" i="1"/>
  <c r="L1180" i="1"/>
  <c r="O1180" i="1"/>
  <c r="K25" i="1"/>
  <c r="O25" i="1"/>
  <c r="L25" i="1"/>
  <c r="K1172" i="1"/>
  <c r="O1172" i="1"/>
  <c r="K1167" i="1"/>
  <c r="L1167" i="1"/>
  <c r="O1167" i="1"/>
  <c r="K1438" i="1"/>
  <c r="L1438" i="1"/>
  <c r="O1438" i="1"/>
  <c r="K1155" i="1"/>
  <c r="O1155" i="1"/>
  <c r="L1155" i="1"/>
  <c r="K1148" i="1"/>
  <c r="L1148" i="1"/>
  <c r="K1145" i="1"/>
  <c r="L1145" i="1"/>
  <c r="O1145" i="1"/>
  <c r="K1140" i="1"/>
  <c r="L1140" i="1"/>
  <c r="O1140" i="1"/>
  <c r="K1136" i="1"/>
  <c r="O1136" i="1"/>
  <c r="L1136" i="1"/>
  <c r="K1131" i="1"/>
  <c r="O1131" i="1"/>
  <c r="L1131" i="1"/>
  <c r="K1122" i="1"/>
  <c r="L1122" i="1"/>
  <c r="O1122" i="1"/>
  <c r="K1115" i="1"/>
  <c r="L1115" i="1"/>
  <c r="O1115" i="1"/>
  <c r="K1108" i="1"/>
  <c r="O1108" i="1"/>
  <c r="K1101" i="1"/>
  <c r="L1101" i="1"/>
  <c r="O1101" i="1"/>
  <c r="K1093" i="1"/>
  <c r="L1093" i="1"/>
  <c r="K1083" i="1"/>
  <c r="L1083" i="1"/>
  <c r="O1083" i="1"/>
  <c r="K1076" i="1"/>
  <c r="O1076" i="1"/>
  <c r="L1076" i="1"/>
  <c r="K1072" i="1"/>
  <c r="O1072" i="1"/>
  <c r="K1067" i="1"/>
  <c r="L1067" i="1"/>
  <c r="O1067" i="1"/>
  <c r="K1063" i="1"/>
  <c r="L1063" i="1"/>
  <c r="O1063" i="1"/>
  <c r="K1418" i="1"/>
  <c r="O1418" i="1"/>
  <c r="L1418" i="1"/>
  <c r="K1056" i="1"/>
  <c r="O1056" i="1"/>
  <c r="L1056" i="1"/>
  <c r="K1050" i="1"/>
  <c r="O1050" i="1"/>
  <c r="L1050" i="1"/>
  <c r="K1044" i="1"/>
  <c r="L1044" i="1"/>
  <c r="O1044" i="1"/>
  <c r="K1248" i="1"/>
  <c r="L1248" i="1"/>
  <c r="O1248" i="1"/>
  <c r="K1033" i="1"/>
  <c r="O1033" i="1"/>
  <c r="L1033" i="1"/>
  <c r="K1026" i="1"/>
  <c r="L1026" i="1"/>
  <c r="O1026" i="1"/>
  <c r="K1020" i="1"/>
  <c r="O1020" i="1"/>
  <c r="L1020" i="1"/>
  <c r="K1012" i="1"/>
  <c r="L1012" i="1"/>
  <c r="O1012" i="1"/>
  <c r="K1006" i="1"/>
  <c r="O1006" i="1"/>
  <c r="K2321" i="1"/>
  <c r="L2321" i="1"/>
  <c r="O2321" i="1"/>
  <c r="K986" i="1"/>
  <c r="L986" i="1"/>
  <c r="O986" i="1"/>
  <c r="K983" i="1"/>
  <c r="L983" i="1"/>
  <c r="O983" i="1"/>
  <c r="K981" i="1"/>
  <c r="O981" i="1"/>
  <c r="L981" i="1"/>
  <c r="K988" i="1"/>
  <c r="L988" i="1"/>
  <c r="O988" i="1"/>
  <c r="K974" i="1"/>
  <c r="L974" i="1"/>
  <c r="O974" i="1"/>
  <c r="K675" i="1"/>
  <c r="L675" i="1"/>
  <c r="O675" i="1"/>
  <c r="K968" i="1"/>
  <c r="O968" i="1"/>
  <c r="L968" i="1"/>
  <c r="K962" i="1"/>
  <c r="O962" i="1"/>
  <c r="L962" i="1"/>
  <c r="K957" i="1"/>
  <c r="O957" i="1"/>
  <c r="K948" i="1"/>
  <c r="L948" i="1"/>
  <c r="O948" i="1"/>
  <c r="K943" i="1"/>
  <c r="O943" i="1"/>
  <c r="L943" i="1"/>
  <c r="K935" i="1"/>
  <c r="L935" i="1"/>
  <c r="O935" i="1"/>
  <c r="K924" i="1"/>
  <c r="O924" i="1"/>
  <c r="L924" i="1"/>
  <c r="K918" i="1"/>
  <c r="O918" i="1"/>
  <c r="L918" i="1"/>
  <c r="K912" i="1"/>
  <c r="L912" i="1"/>
  <c r="K908" i="1"/>
  <c r="O908" i="1"/>
  <c r="L908" i="1"/>
  <c r="K884" i="1"/>
  <c r="L884" i="1"/>
  <c r="O884" i="1"/>
  <c r="K891" i="1"/>
  <c r="O891" i="1"/>
  <c r="L891" i="1"/>
  <c r="K904" i="1"/>
  <c r="L904" i="1"/>
  <c r="O904" i="1"/>
  <c r="K901" i="1"/>
  <c r="L901" i="1"/>
  <c r="O901" i="1"/>
  <c r="K878" i="1"/>
  <c r="L878" i="1"/>
  <c r="O878" i="1"/>
  <c r="K856" i="1"/>
  <c r="O856" i="1"/>
  <c r="L856" i="1"/>
  <c r="K870" i="1"/>
  <c r="L870" i="1"/>
  <c r="O870" i="1"/>
  <c r="K867" i="1"/>
  <c r="O867" i="1"/>
  <c r="K801" i="1"/>
  <c r="L801" i="1"/>
  <c r="O801" i="1"/>
  <c r="K799" i="1"/>
  <c r="O799" i="1"/>
  <c r="L799" i="1"/>
  <c r="K860" i="1"/>
  <c r="O860" i="1"/>
  <c r="L860" i="1"/>
  <c r="N846" i="1"/>
  <c r="L846" i="1"/>
  <c r="L848" i="1"/>
  <c r="N848" i="1"/>
  <c r="N239" i="1"/>
  <c r="L239" i="1"/>
  <c r="L826" i="1"/>
  <c r="N826" i="1"/>
  <c r="N818" i="1"/>
  <c r="L818" i="1"/>
  <c r="L808" i="1"/>
  <c r="N808" i="1"/>
  <c r="N790" i="1"/>
  <c r="L790" i="1"/>
  <c r="L780" i="1"/>
  <c r="N780" i="1"/>
  <c r="L773" i="1"/>
  <c r="N773" i="1"/>
  <c r="N749" i="1"/>
  <c r="L749" i="1"/>
  <c r="L736" i="1"/>
  <c r="N736" i="1"/>
  <c r="L728" i="1"/>
  <c r="N728" i="1"/>
  <c r="L719" i="1"/>
  <c r="N719" i="1"/>
  <c r="O707" i="1"/>
  <c r="N707" i="1"/>
  <c r="M2260" i="1"/>
  <c r="O2260" i="1"/>
  <c r="L76" i="1"/>
  <c r="M76" i="1"/>
  <c r="M1863" i="1"/>
  <c r="O1863" i="1"/>
  <c r="L1584" i="1"/>
  <c r="M1584" i="1"/>
  <c r="M1065" i="1"/>
  <c r="P1065" i="1"/>
  <c r="L1801" i="1"/>
  <c r="L2477" i="1"/>
  <c r="P2434" i="1"/>
  <c r="K2155" i="1"/>
  <c r="K1972" i="1"/>
  <c r="P1851" i="1"/>
  <c r="K1710" i="1"/>
  <c r="L1511" i="1"/>
  <c r="L1460" i="1"/>
  <c r="L1328" i="1"/>
  <c r="K1177" i="1"/>
  <c r="P469" i="1"/>
  <c r="P942" i="1"/>
  <c r="P939" i="1"/>
  <c r="P456" i="1"/>
  <c r="L404" i="1"/>
  <c r="P360" i="1"/>
  <c r="L338" i="1"/>
  <c r="O291" i="1"/>
  <c r="P193" i="1"/>
  <c r="L2613" i="1"/>
  <c r="L2612" i="1"/>
  <c r="K2611" i="1"/>
  <c r="P2608" i="1"/>
  <c r="O4" i="1"/>
  <c r="L2593" i="1"/>
  <c r="L2592" i="1"/>
  <c r="K2591" i="1"/>
  <c r="P2588" i="1"/>
  <c r="O2587" i="1"/>
  <c r="L2575" i="1"/>
  <c r="L2574" i="1"/>
  <c r="K2573" i="1"/>
  <c r="P2570" i="1"/>
  <c r="O2569" i="1"/>
  <c r="L2555" i="1"/>
  <c r="L2554" i="1"/>
  <c r="K2544" i="1"/>
  <c r="P2534" i="1"/>
  <c r="O2533" i="1"/>
  <c r="L2512" i="1"/>
  <c r="L2510" i="1"/>
  <c r="K2523" i="1"/>
  <c r="P2508" i="1"/>
  <c r="O2507" i="1"/>
  <c r="L2497" i="1"/>
  <c r="L2496" i="1"/>
  <c r="K2495" i="1"/>
  <c r="P2493" i="1"/>
  <c r="O2492" i="1"/>
  <c r="L2472" i="1"/>
  <c r="L2470" i="1"/>
  <c r="K2468" i="1"/>
  <c r="P2465" i="1"/>
  <c r="O2464" i="1"/>
  <c r="L2446" i="1"/>
  <c r="L994" i="1"/>
  <c r="K2445" i="1"/>
  <c r="P2442" i="1"/>
  <c r="O2441" i="1"/>
  <c r="L2427" i="1"/>
  <c r="L2421" i="1"/>
  <c r="K2420" i="1"/>
  <c r="P2415" i="1"/>
  <c r="O2414" i="1"/>
  <c r="L2401" i="1"/>
  <c r="L2475" i="1"/>
  <c r="K287" i="1"/>
  <c r="P2397" i="1"/>
  <c r="O2396" i="1"/>
  <c r="O2380" i="1"/>
  <c r="O2379" i="1"/>
  <c r="P2375" i="1"/>
  <c r="O2362" i="1"/>
  <c r="O1087" i="1"/>
  <c r="P2359" i="1"/>
  <c r="O2345" i="1"/>
  <c r="O2341" i="1"/>
  <c r="P2338" i="1"/>
  <c r="O2325" i="1"/>
  <c r="O2323" i="1"/>
  <c r="P2320" i="1"/>
  <c r="O2308" i="1"/>
  <c r="O2305" i="1"/>
  <c r="P117" i="1"/>
  <c r="O2288" i="1"/>
  <c r="O2286" i="1"/>
  <c r="P2277" i="1"/>
  <c r="O2262" i="1"/>
  <c r="O2261" i="1"/>
  <c r="P2253" i="1"/>
  <c r="O2236" i="1"/>
  <c r="O2234" i="1"/>
  <c r="P2230" i="1"/>
  <c r="O1099" i="1"/>
  <c r="O2220" i="1"/>
  <c r="P2217" i="1"/>
  <c r="O2201" i="1"/>
  <c r="O2200" i="1"/>
  <c r="P2197" i="1"/>
  <c r="O2179" i="1"/>
  <c r="O2178" i="1"/>
  <c r="P2175" i="1"/>
  <c r="O2162" i="1"/>
  <c r="O2161" i="1"/>
  <c r="P2158" i="1"/>
  <c r="O2141" i="1"/>
  <c r="O2140" i="1"/>
  <c r="P2135" i="1"/>
  <c r="O2124" i="1"/>
  <c r="K2111" i="1"/>
  <c r="L2107" i="1"/>
  <c r="O2087" i="1"/>
  <c r="K2079" i="1"/>
  <c r="O2075" i="1"/>
  <c r="L2072" i="1"/>
  <c r="O2046" i="1"/>
  <c r="K2037" i="1"/>
  <c r="O2033" i="1"/>
  <c r="L2030" i="1"/>
  <c r="O2004" i="1"/>
  <c r="K1996" i="1"/>
  <c r="O1990" i="1"/>
  <c r="L1986" i="1"/>
  <c r="O1960" i="1"/>
  <c r="K2009" i="1"/>
  <c r="L1938" i="1"/>
  <c r="O1930" i="1"/>
  <c r="K1925" i="1"/>
  <c r="O1843" i="1"/>
  <c r="K1880" i="1"/>
  <c r="L1862" i="1"/>
  <c r="O1833" i="1"/>
  <c r="K1822" i="1"/>
  <c r="O1795" i="1"/>
  <c r="K1774" i="1"/>
  <c r="L1759" i="1"/>
  <c r="O1752" i="1"/>
  <c r="K37" i="1"/>
  <c r="O1713" i="1"/>
  <c r="K1693" i="1"/>
  <c r="L1672" i="1"/>
  <c r="O1659" i="1"/>
  <c r="K1654" i="1"/>
  <c r="O1623" i="1"/>
  <c r="K1607" i="1"/>
  <c r="L1587" i="1"/>
  <c r="O1576" i="1"/>
  <c r="K1567" i="1"/>
  <c r="O1541" i="1"/>
  <c r="P1517" i="1"/>
  <c r="L1471" i="1"/>
  <c r="P1427" i="1"/>
  <c r="O863" i="1"/>
  <c r="K1369" i="1"/>
  <c r="L1297" i="1"/>
  <c r="P1239" i="1"/>
  <c r="O1222" i="1"/>
  <c r="O1189" i="1"/>
  <c r="K1178" i="1"/>
  <c r="L1108" i="1"/>
  <c r="K1057" i="1"/>
  <c r="O1035" i="1"/>
  <c r="K958" i="1"/>
  <c r="L867" i="1"/>
  <c r="O720" i="1"/>
  <c r="P226" i="1"/>
  <c r="M2084" i="1"/>
  <c r="K2084" i="1"/>
  <c r="N2084" i="1"/>
  <c r="O2084" i="1"/>
  <c r="M1861" i="1"/>
  <c r="N1861" i="1"/>
  <c r="K1861" i="1"/>
  <c r="O1861" i="1"/>
  <c r="M1378" i="1"/>
  <c r="K1378" i="1"/>
  <c r="O1378" i="1"/>
  <c r="N1378" i="1"/>
  <c r="L1378" i="1"/>
  <c r="M1164" i="1"/>
  <c r="O1164" i="1"/>
  <c r="N1164" i="1"/>
  <c r="K1164" i="1"/>
  <c r="L1164" i="1"/>
  <c r="P1164" i="1"/>
  <c r="M478" i="1"/>
  <c r="K478" i="1"/>
  <c r="O478" i="1"/>
  <c r="N478" i="1"/>
  <c r="L478" i="1"/>
  <c r="P478" i="1"/>
  <c r="M627" i="1"/>
  <c r="K627" i="1"/>
  <c r="N627" i="1"/>
  <c r="O627" i="1"/>
  <c r="L627" i="1"/>
  <c r="P627" i="1"/>
  <c r="M2610" i="1"/>
  <c r="K2610" i="1"/>
  <c r="O2610" i="1"/>
  <c r="L2610" i="1"/>
  <c r="P2610" i="1"/>
  <c r="N2610" i="1"/>
  <c r="M2599" i="1"/>
  <c r="K2599" i="1"/>
  <c r="O2599" i="1"/>
  <c r="N2599" i="1"/>
  <c r="L2599" i="1"/>
  <c r="P2599" i="1"/>
  <c r="M2590" i="1"/>
  <c r="K2590" i="1"/>
  <c r="N2590" i="1"/>
  <c r="O2590" i="1"/>
  <c r="L2590" i="1"/>
  <c r="P2590" i="1"/>
  <c r="M2582" i="1"/>
  <c r="N2582" i="1"/>
  <c r="K2582" i="1"/>
  <c r="O2582" i="1"/>
  <c r="L2582" i="1"/>
  <c r="P2582" i="1"/>
  <c r="M2572" i="1"/>
  <c r="L2572" i="1"/>
  <c r="P2572" i="1"/>
  <c r="N2572" i="1"/>
  <c r="K2572" i="1"/>
  <c r="O2572" i="1"/>
  <c r="M2563" i="1"/>
  <c r="O2563" i="1"/>
  <c r="N2563" i="1"/>
  <c r="K2563" i="1"/>
  <c r="L2563" i="1"/>
  <c r="P2563" i="1"/>
  <c r="M2543" i="1"/>
  <c r="O2543" i="1"/>
  <c r="N2543" i="1"/>
  <c r="K2543" i="1"/>
  <c r="L2543" i="1"/>
  <c r="P2543" i="1"/>
  <c r="M2525" i="1"/>
  <c r="K2525" i="1"/>
  <c r="L2525" i="1"/>
  <c r="P2525" i="1"/>
  <c r="N2525" i="1"/>
  <c r="O2525" i="1"/>
  <c r="M2522" i="1"/>
  <c r="K2522" i="1"/>
  <c r="O2522" i="1"/>
  <c r="N2522" i="1"/>
  <c r="L2522" i="1"/>
  <c r="P2522" i="1"/>
  <c r="M2502" i="1"/>
  <c r="K2502" i="1"/>
  <c r="O2502" i="1"/>
  <c r="N2502" i="1"/>
  <c r="L2502" i="1"/>
  <c r="P2502" i="1"/>
  <c r="M2494" i="1"/>
  <c r="K2494" i="1"/>
  <c r="L2494" i="1"/>
  <c r="P2494" i="1"/>
  <c r="N2494" i="1"/>
  <c r="O2494" i="1"/>
  <c r="M2484" i="1"/>
  <c r="K2484" i="1"/>
  <c r="O2484" i="1"/>
  <c r="L2484" i="1"/>
  <c r="P2484" i="1"/>
  <c r="N2484" i="1"/>
  <c r="M2467" i="1"/>
  <c r="K2467" i="1"/>
  <c r="O2467" i="1"/>
  <c r="N2467" i="1"/>
  <c r="L2467" i="1"/>
  <c r="P2467" i="1"/>
  <c r="M2454" i="1"/>
  <c r="O2454" i="1"/>
  <c r="L2454" i="1"/>
  <c r="P2454" i="1"/>
  <c r="N2454" i="1"/>
  <c r="K2454" i="1"/>
  <c r="M2444" i="1"/>
  <c r="K2444" i="1"/>
  <c r="L2444" i="1"/>
  <c r="P2444" i="1"/>
  <c r="N2444" i="1"/>
  <c r="O2444" i="1"/>
  <c r="M2433" i="1"/>
  <c r="O2433" i="1"/>
  <c r="L2433" i="1"/>
  <c r="P2433" i="1"/>
  <c r="N2433" i="1"/>
  <c r="K2433" i="1"/>
  <c r="M2419" i="1"/>
  <c r="O2419" i="1"/>
  <c r="N2419" i="1"/>
  <c r="K2419" i="1"/>
  <c r="L2419" i="1"/>
  <c r="P2419" i="1"/>
  <c r="M2407" i="1"/>
  <c r="K2407" i="1"/>
  <c r="N2407" i="1"/>
  <c r="O2407" i="1"/>
  <c r="L2407" i="1"/>
  <c r="P2407" i="1"/>
  <c r="M2400" i="1"/>
  <c r="K2400" i="1"/>
  <c r="L2400" i="1"/>
  <c r="P2400" i="1"/>
  <c r="N2400" i="1"/>
  <c r="O2400" i="1"/>
  <c r="M2386" i="1"/>
  <c r="O2386" i="1"/>
  <c r="L2386" i="1"/>
  <c r="P2386" i="1"/>
  <c r="N2386" i="1"/>
  <c r="K2386" i="1"/>
  <c r="M2378" i="1"/>
  <c r="O2378" i="1"/>
  <c r="N2378" i="1"/>
  <c r="K2378" i="1"/>
  <c r="P2378" i="1"/>
  <c r="L2378" i="1"/>
  <c r="M2368" i="1"/>
  <c r="O2368" i="1"/>
  <c r="K2368" i="1"/>
  <c r="P2368" i="1"/>
  <c r="L2368" i="1"/>
  <c r="N2368" i="1"/>
  <c r="M2361" i="1"/>
  <c r="O2361" i="1"/>
  <c r="L2361" i="1"/>
  <c r="N2361" i="1"/>
  <c r="K2361" i="1"/>
  <c r="P2361" i="1"/>
  <c r="M2351" i="1"/>
  <c r="O2351" i="1"/>
  <c r="N2351" i="1"/>
  <c r="K2351" i="1"/>
  <c r="P2351" i="1"/>
  <c r="L2351" i="1"/>
  <c r="M2340" i="1"/>
  <c r="O2340" i="1"/>
  <c r="K2340" i="1"/>
  <c r="P2340" i="1"/>
  <c r="L2340" i="1"/>
  <c r="N2340" i="1"/>
  <c r="M2330" i="1"/>
  <c r="O2330" i="1"/>
  <c r="L2330" i="1"/>
  <c r="N2330" i="1"/>
  <c r="K2330" i="1"/>
  <c r="P2330" i="1"/>
  <c r="M2324" i="1"/>
  <c r="O2324" i="1"/>
  <c r="N2324" i="1"/>
  <c r="K2324" i="1"/>
  <c r="P2324" i="1"/>
  <c r="L2324" i="1"/>
  <c r="M2314" i="1"/>
  <c r="O2314" i="1"/>
  <c r="K2314" i="1"/>
  <c r="P2314" i="1"/>
  <c r="L2314" i="1"/>
  <c r="N2314" i="1"/>
  <c r="M2304" i="1"/>
  <c r="O2304" i="1"/>
  <c r="L2304" i="1"/>
  <c r="K2304" i="1"/>
  <c r="P2304" i="1"/>
  <c r="N2304" i="1"/>
  <c r="M2296" i="1"/>
  <c r="O2296" i="1"/>
  <c r="N2296" i="1"/>
  <c r="K2296" i="1"/>
  <c r="P2296" i="1"/>
  <c r="L2296" i="1"/>
  <c r="M2274" i="1"/>
  <c r="O2274" i="1"/>
  <c r="L2274" i="1"/>
  <c r="N2274" i="1"/>
  <c r="K2274" i="1"/>
  <c r="P2274" i="1"/>
  <c r="M2264" i="1"/>
  <c r="O2264" i="1"/>
  <c r="N2264" i="1"/>
  <c r="K2264" i="1"/>
  <c r="P2264" i="1"/>
  <c r="L2264" i="1"/>
  <c r="M2251" i="1"/>
  <c r="O2251" i="1"/>
  <c r="L2251" i="1"/>
  <c r="N2251" i="1"/>
  <c r="K2251" i="1"/>
  <c r="P2251" i="1"/>
  <c r="M2238" i="1"/>
  <c r="O2238" i="1"/>
  <c r="N2238" i="1"/>
  <c r="K2238" i="1"/>
  <c r="P2238" i="1"/>
  <c r="L2238" i="1"/>
  <c r="M2227" i="1"/>
  <c r="O2227" i="1"/>
  <c r="L2227" i="1"/>
  <c r="K2227" i="1"/>
  <c r="P2227" i="1"/>
  <c r="N2227" i="1"/>
  <c r="M2221" i="1"/>
  <c r="O2221" i="1"/>
  <c r="K2221" i="1"/>
  <c r="P2221" i="1"/>
  <c r="L2221" i="1"/>
  <c r="N2221" i="1"/>
  <c r="M2213" i="1"/>
  <c r="O2213" i="1"/>
  <c r="K2213" i="1"/>
  <c r="P2213" i="1"/>
  <c r="L2213" i="1"/>
  <c r="N2213" i="1"/>
  <c r="M2203" i="1"/>
  <c r="O2203" i="1"/>
  <c r="L2203" i="1"/>
  <c r="N2203" i="1"/>
  <c r="K2203" i="1"/>
  <c r="P2203" i="1"/>
  <c r="M2191" i="1"/>
  <c r="O2191" i="1"/>
  <c r="N2191" i="1"/>
  <c r="K2191" i="1"/>
  <c r="P2191" i="1"/>
  <c r="L2191" i="1"/>
  <c r="M2181" i="1"/>
  <c r="O2181" i="1"/>
  <c r="N2181" i="1"/>
  <c r="K2181" i="1"/>
  <c r="P2181" i="1"/>
  <c r="L2181" i="1"/>
  <c r="M64" i="1"/>
  <c r="O64" i="1"/>
  <c r="L64" i="1"/>
  <c r="K64" i="1"/>
  <c r="P64" i="1"/>
  <c r="N64" i="1"/>
  <c r="M2164" i="1"/>
  <c r="O2164" i="1"/>
  <c r="K2164" i="1"/>
  <c r="P2164" i="1"/>
  <c r="L2164" i="1"/>
  <c r="N2164" i="1"/>
  <c r="M2152" i="1"/>
  <c r="O2152" i="1"/>
  <c r="K2152" i="1"/>
  <c r="P2152" i="1"/>
  <c r="L2152" i="1"/>
  <c r="N2152" i="1"/>
  <c r="M2144" i="1"/>
  <c r="O2144" i="1"/>
  <c r="L2144" i="1"/>
  <c r="N2144" i="1"/>
  <c r="K2144" i="1"/>
  <c r="P2144" i="1"/>
  <c r="M2132" i="1"/>
  <c r="N2132" i="1"/>
  <c r="L2132" i="1"/>
  <c r="O2132" i="1"/>
  <c r="P2132" i="1"/>
  <c r="K2132" i="1"/>
  <c r="M2126" i="1"/>
  <c r="N2126" i="1"/>
  <c r="L2126" i="1"/>
  <c r="P2126" i="1"/>
  <c r="O2126" i="1"/>
  <c r="K2126" i="1"/>
  <c r="M2114" i="1"/>
  <c r="N2114" i="1"/>
  <c r="L2114" i="1"/>
  <c r="P2114" i="1"/>
  <c r="O2114" i="1"/>
  <c r="K2114" i="1"/>
  <c r="M838" i="1"/>
  <c r="N838" i="1"/>
  <c r="L838" i="1"/>
  <c r="K838" i="1"/>
  <c r="O838" i="1"/>
  <c r="P838" i="1"/>
  <c r="M2097" i="1"/>
  <c r="N2097" i="1"/>
  <c r="L2097" i="1"/>
  <c r="P2097" i="1"/>
  <c r="K2097" i="1"/>
  <c r="O2097" i="1"/>
  <c r="M2093" i="1"/>
  <c r="N2093" i="1"/>
  <c r="L2093" i="1"/>
  <c r="P2093" i="1"/>
  <c r="O2093" i="1"/>
  <c r="K2093" i="1"/>
  <c r="M2085" i="1"/>
  <c r="N2085" i="1"/>
  <c r="L2085" i="1"/>
  <c r="K2085" i="1"/>
  <c r="O2085" i="1"/>
  <c r="P2085" i="1"/>
  <c r="M2076" i="1"/>
  <c r="N2076" i="1"/>
  <c r="L2076" i="1"/>
  <c r="P2076" i="1"/>
  <c r="O2076" i="1"/>
  <c r="K2076" i="1"/>
  <c r="M2065" i="1"/>
  <c r="N2065" i="1"/>
  <c r="L2065" i="1"/>
  <c r="K2065" i="1"/>
  <c r="O2065" i="1"/>
  <c r="P2065" i="1"/>
  <c r="M2053" i="1"/>
  <c r="N2053" i="1"/>
  <c r="L2053" i="1"/>
  <c r="O2053" i="1"/>
  <c r="P2053" i="1"/>
  <c r="K2053" i="1"/>
  <c r="M2045" i="1"/>
  <c r="N2045" i="1"/>
  <c r="L2045" i="1"/>
  <c r="P2045" i="1"/>
  <c r="O2045" i="1"/>
  <c r="K2045" i="1"/>
  <c r="M2035" i="1"/>
  <c r="N2035" i="1"/>
  <c r="L2035" i="1"/>
  <c r="P2035" i="1"/>
  <c r="O2035" i="1"/>
  <c r="K2035" i="1"/>
  <c r="M2024" i="1"/>
  <c r="N2024" i="1"/>
  <c r="L2024" i="1"/>
  <c r="O2024" i="1"/>
  <c r="P2024" i="1"/>
  <c r="K2024" i="1"/>
  <c r="M2016" i="1"/>
  <c r="N2016" i="1"/>
  <c r="L2016" i="1"/>
  <c r="O2016" i="1"/>
  <c r="P2016" i="1"/>
  <c r="K2016" i="1"/>
  <c r="M1977" i="1"/>
  <c r="N1977" i="1"/>
  <c r="L1977" i="1"/>
  <c r="P1977" i="1"/>
  <c r="K1977" i="1"/>
  <c r="O1977" i="1"/>
  <c r="M1991" i="1"/>
  <c r="N1991" i="1"/>
  <c r="L1991" i="1"/>
  <c r="P1991" i="1"/>
  <c r="O1991" i="1"/>
  <c r="K1991" i="1"/>
  <c r="M1982" i="1"/>
  <c r="N1982" i="1"/>
  <c r="L1982" i="1"/>
  <c r="P1982" i="1"/>
  <c r="K1982" i="1"/>
  <c r="O1982" i="1"/>
  <c r="M1968" i="1"/>
  <c r="N1968" i="1"/>
  <c r="L1968" i="1"/>
  <c r="P1968" i="1"/>
  <c r="O1968" i="1"/>
  <c r="K1968" i="1"/>
  <c r="M1963" i="1"/>
  <c r="N1963" i="1"/>
  <c r="L1963" i="1"/>
  <c r="O1963" i="1"/>
  <c r="P1963" i="1"/>
  <c r="K1963" i="1"/>
  <c r="M1953" i="1"/>
  <c r="N1953" i="1"/>
  <c r="L1953" i="1"/>
  <c r="P1953" i="1"/>
  <c r="O1953" i="1"/>
  <c r="K1953" i="1"/>
  <c r="M1942" i="1"/>
  <c r="N1942" i="1"/>
  <c r="L1942" i="1"/>
  <c r="O1942" i="1"/>
  <c r="P1942" i="1"/>
  <c r="K1942" i="1"/>
  <c r="M1933" i="1"/>
  <c r="N1933" i="1"/>
  <c r="L1933" i="1"/>
  <c r="P1933" i="1"/>
  <c r="O1933" i="1"/>
  <c r="K1933" i="1"/>
  <c r="M1926" i="1"/>
  <c r="N1926" i="1"/>
  <c r="L1926" i="1"/>
  <c r="K1926" i="1"/>
  <c r="O1926" i="1"/>
  <c r="P1926" i="1"/>
  <c r="M1913" i="1"/>
  <c r="N1913" i="1"/>
  <c r="L1913" i="1"/>
  <c r="O1913" i="1"/>
  <c r="P1913" i="1"/>
  <c r="K1913" i="1"/>
  <c r="M1904" i="1"/>
  <c r="N1904" i="1"/>
  <c r="L1904" i="1"/>
  <c r="P1904" i="1"/>
  <c r="O1904" i="1"/>
  <c r="K1904" i="1"/>
  <c r="M8" i="1"/>
  <c r="N8" i="1"/>
  <c r="L8" i="1"/>
  <c r="P8" i="1"/>
  <c r="O8" i="1"/>
  <c r="K8" i="1"/>
  <c r="M1891" i="1"/>
  <c r="N1891" i="1"/>
  <c r="L1891" i="1"/>
  <c r="O1891" i="1"/>
  <c r="P1891" i="1"/>
  <c r="K1891" i="1"/>
  <c r="M1877" i="1"/>
  <c r="N1877" i="1"/>
  <c r="L1877" i="1"/>
  <c r="P1877" i="1"/>
  <c r="O1877" i="1"/>
  <c r="K1877" i="1"/>
  <c r="M1872" i="1"/>
  <c r="N1872" i="1"/>
  <c r="L1872" i="1"/>
  <c r="P1872" i="1"/>
  <c r="O1872" i="1"/>
  <c r="K1872" i="1"/>
  <c r="M1844" i="1"/>
  <c r="N1844" i="1"/>
  <c r="L1844" i="1"/>
  <c r="P1844" i="1"/>
  <c r="K1844" i="1"/>
  <c r="O1844" i="1"/>
  <c r="M1832" i="1"/>
  <c r="N1832" i="1"/>
  <c r="L1832" i="1"/>
  <c r="P1832" i="1"/>
  <c r="O1832" i="1"/>
  <c r="K1832" i="1"/>
  <c r="M1819" i="1"/>
  <c r="N1819" i="1"/>
  <c r="L1819" i="1"/>
  <c r="P1819" i="1"/>
  <c r="O1819" i="1"/>
  <c r="K1819" i="1"/>
  <c r="M1808" i="1"/>
  <c r="N1808" i="1"/>
  <c r="L1808" i="1"/>
  <c r="O1808" i="1"/>
  <c r="P1808" i="1"/>
  <c r="K1808" i="1"/>
  <c r="M1798" i="1"/>
  <c r="N1798" i="1"/>
  <c r="L1798" i="1"/>
  <c r="P1798" i="1"/>
  <c r="O1798" i="1"/>
  <c r="K1798" i="1"/>
  <c r="M1788" i="1"/>
  <c r="N1788" i="1"/>
  <c r="L1788" i="1"/>
  <c r="P1788" i="1"/>
  <c r="O1788" i="1"/>
  <c r="K1788" i="1"/>
  <c r="M1776" i="1"/>
  <c r="N1776" i="1"/>
  <c r="L1776" i="1"/>
  <c r="P1776" i="1"/>
  <c r="O1776" i="1"/>
  <c r="K1776" i="1"/>
  <c r="M1767" i="1"/>
  <c r="N1767" i="1"/>
  <c r="L1767" i="1"/>
  <c r="O1767" i="1"/>
  <c r="P1767" i="1"/>
  <c r="K1767" i="1"/>
  <c r="M1758" i="1"/>
  <c r="N1758" i="1"/>
  <c r="L1758" i="1"/>
  <c r="P1758" i="1"/>
  <c r="O1758" i="1"/>
  <c r="K1758" i="1"/>
  <c r="M1005" i="1"/>
  <c r="N1005" i="1"/>
  <c r="L1005" i="1"/>
  <c r="P1005" i="1"/>
  <c r="O1005" i="1"/>
  <c r="K1005" i="1"/>
  <c r="M1746" i="1"/>
  <c r="N1746" i="1"/>
  <c r="L1746" i="1"/>
  <c r="P1746" i="1"/>
  <c r="O1746" i="1"/>
  <c r="K1746" i="1"/>
  <c r="M1731" i="1"/>
  <c r="N1731" i="1"/>
  <c r="L1731" i="1"/>
  <c r="P1731" i="1"/>
  <c r="O1731" i="1"/>
  <c r="K1731" i="1"/>
  <c r="M1722" i="1"/>
  <c r="N1722" i="1"/>
  <c r="L1722" i="1"/>
  <c r="O1722" i="1"/>
  <c r="P1722" i="1"/>
  <c r="K1722" i="1"/>
  <c r="M1827" i="1"/>
  <c r="N1827" i="1"/>
  <c r="L1827" i="1"/>
  <c r="O1827" i="1"/>
  <c r="P1827" i="1"/>
  <c r="K1827" i="1"/>
  <c r="M1700" i="1"/>
  <c r="N1700" i="1"/>
  <c r="L1700" i="1"/>
  <c r="P1700" i="1"/>
  <c r="O1700" i="1"/>
  <c r="K1700" i="1"/>
  <c r="M1692" i="1"/>
  <c r="N1692" i="1"/>
  <c r="L1692" i="1"/>
  <c r="P1692" i="1"/>
  <c r="O1692" i="1"/>
  <c r="K1692" i="1"/>
  <c r="M1015" i="1"/>
  <c r="N1015" i="1"/>
  <c r="L1015" i="1"/>
  <c r="P1015" i="1"/>
  <c r="O1015" i="1"/>
  <c r="K1015" i="1"/>
  <c r="M1685" i="1"/>
  <c r="N1685" i="1"/>
  <c r="L1685" i="1"/>
  <c r="O1685" i="1"/>
  <c r="P1685" i="1"/>
  <c r="K1685" i="1"/>
  <c r="M1677" i="1"/>
  <c r="N1677" i="1"/>
  <c r="L1677" i="1"/>
  <c r="K1677" i="1"/>
  <c r="O1677" i="1"/>
  <c r="P1677" i="1"/>
  <c r="M1671" i="1"/>
  <c r="N1671" i="1"/>
  <c r="L1671" i="1"/>
  <c r="K1671" i="1"/>
  <c r="O1671" i="1"/>
  <c r="P1671" i="1"/>
  <c r="M1664" i="1"/>
  <c r="N1664" i="1"/>
  <c r="L1664" i="1"/>
  <c r="K1664" i="1"/>
  <c r="O1664" i="1"/>
  <c r="P1664" i="1"/>
  <c r="M1658" i="1"/>
  <c r="N1658" i="1"/>
  <c r="L1658" i="1"/>
  <c r="P1658" i="1"/>
  <c r="O1658" i="1"/>
  <c r="K1658" i="1"/>
  <c r="M1651" i="1"/>
  <c r="N1651" i="1"/>
  <c r="L1651" i="1"/>
  <c r="K1651" i="1"/>
  <c r="O1651" i="1"/>
  <c r="P1651" i="1"/>
  <c r="M1646" i="1"/>
  <c r="N1646" i="1"/>
  <c r="L1646" i="1"/>
  <c r="O1646" i="1"/>
  <c r="P1646" i="1"/>
  <c r="K1646" i="1"/>
  <c r="M1638" i="1"/>
  <c r="N1638" i="1"/>
  <c r="L1638" i="1"/>
  <c r="K1638" i="1"/>
  <c r="O1638" i="1"/>
  <c r="P1638" i="1"/>
  <c r="M1629" i="1"/>
  <c r="N1629" i="1"/>
  <c r="L1629" i="1"/>
  <c r="P1629" i="1"/>
  <c r="O1629" i="1"/>
  <c r="K1629" i="1"/>
  <c r="M1625" i="1"/>
  <c r="N1625" i="1"/>
  <c r="L1625" i="1"/>
  <c r="P1625" i="1"/>
  <c r="O1625" i="1"/>
  <c r="K1625" i="1"/>
  <c r="M1621" i="1"/>
  <c r="N1621" i="1"/>
  <c r="L1621" i="1"/>
  <c r="P1621" i="1"/>
  <c r="O1621" i="1"/>
  <c r="K1621" i="1"/>
  <c r="M1619" i="1"/>
  <c r="N1619" i="1"/>
  <c r="L1619" i="1"/>
  <c r="P1619" i="1"/>
  <c r="K1619" i="1"/>
  <c r="O1619" i="1"/>
  <c r="M1614" i="1"/>
  <c r="N1614" i="1"/>
  <c r="L1614" i="1"/>
  <c r="P1614" i="1"/>
  <c r="O1614" i="1"/>
  <c r="K1614" i="1"/>
  <c r="M1609" i="1"/>
  <c r="N1609" i="1"/>
  <c r="L1609" i="1"/>
  <c r="P1609" i="1"/>
  <c r="K1609" i="1"/>
  <c r="O1609" i="1"/>
  <c r="M1604" i="1"/>
  <c r="N1604" i="1"/>
  <c r="L1604" i="1"/>
  <c r="P1604" i="1"/>
  <c r="O1604" i="1"/>
  <c r="K1604" i="1"/>
  <c r="M1599" i="1"/>
  <c r="N1599" i="1"/>
  <c r="L1599" i="1"/>
  <c r="O1599" i="1"/>
  <c r="P1599" i="1"/>
  <c r="K1599" i="1"/>
  <c r="M1593" i="1"/>
  <c r="N1593" i="1"/>
  <c r="L1593" i="1"/>
  <c r="P1593" i="1"/>
  <c r="K1593" i="1"/>
  <c r="O1593" i="1"/>
  <c r="M1586" i="1"/>
  <c r="N1586" i="1"/>
  <c r="L1586" i="1"/>
  <c r="P1586" i="1"/>
  <c r="O1586" i="1"/>
  <c r="K1586" i="1"/>
  <c r="M1582" i="1"/>
  <c r="N1582" i="1"/>
  <c r="L1582" i="1"/>
  <c r="P1582" i="1"/>
  <c r="K1582" i="1"/>
  <c r="O1582" i="1"/>
  <c r="M1575" i="1"/>
  <c r="N1575" i="1"/>
  <c r="L1575" i="1"/>
  <c r="P1575" i="1"/>
  <c r="O1575" i="1"/>
  <c r="K1575" i="1"/>
  <c r="M1570" i="1"/>
  <c r="N1570" i="1"/>
  <c r="L1570" i="1"/>
  <c r="P1570" i="1"/>
  <c r="K1570" i="1"/>
  <c r="O1570" i="1"/>
  <c r="M1565" i="1"/>
  <c r="N1565" i="1"/>
  <c r="L1565" i="1"/>
  <c r="O1565" i="1"/>
  <c r="P1565" i="1"/>
  <c r="K1565" i="1"/>
  <c r="M1561" i="1"/>
  <c r="N1561" i="1"/>
  <c r="L1561" i="1"/>
  <c r="O1561" i="1"/>
  <c r="P1561" i="1"/>
  <c r="K1561" i="1"/>
  <c r="M1554" i="1"/>
  <c r="N1554" i="1"/>
  <c r="L1554" i="1"/>
  <c r="K1554" i="1"/>
  <c r="O1554" i="1"/>
  <c r="P1554" i="1"/>
  <c r="M1549" i="1"/>
  <c r="N1549" i="1"/>
  <c r="L1549" i="1"/>
  <c r="P1549" i="1"/>
  <c r="O1549" i="1"/>
  <c r="K1549" i="1"/>
  <c r="M1544" i="1"/>
  <c r="N1544" i="1"/>
  <c r="L1544" i="1"/>
  <c r="O1544" i="1"/>
  <c r="P1544" i="1"/>
  <c r="K1544" i="1"/>
  <c r="M1540" i="1"/>
  <c r="N1540" i="1"/>
  <c r="L1540" i="1"/>
  <c r="K1540" i="1"/>
  <c r="O1540" i="1"/>
  <c r="P1540" i="1"/>
  <c r="M1533" i="1"/>
  <c r="N1533" i="1"/>
  <c r="L1533" i="1"/>
  <c r="P1533" i="1"/>
  <c r="O1533" i="1"/>
  <c r="K1533" i="1"/>
  <c r="M1529" i="1"/>
  <c r="N1529" i="1"/>
  <c r="L1529" i="1"/>
  <c r="P1529" i="1"/>
  <c r="K1529" i="1"/>
  <c r="O1529" i="1"/>
  <c r="M1524" i="1"/>
  <c r="N1524" i="1"/>
  <c r="L1524" i="1"/>
  <c r="P1524" i="1"/>
  <c r="K1524" i="1"/>
  <c r="O1524" i="1"/>
  <c r="M1519" i="1"/>
  <c r="N1519" i="1"/>
  <c r="L1519" i="1"/>
  <c r="P1519" i="1"/>
  <c r="K1519" i="1"/>
  <c r="O1519" i="1"/>
  <c r="M1516" i="1"/>
  <c r="N1516" i="1"/>
  <c r="L1516" i="1"/>
  <c r="O1516" i="1"/>
  <c r="P1516" i="1"/>
  <c r="K1516" i="1"/>
  <c r="M1504" i="1"/>
  <c r="N1504" i="1"/>
  <c r="L1504" i="1"/>
  <c r="O1504" i="1"/>
  <c r="P1504" i="1"/>
  <c r="K1504" i="1"/>
  <c r="M1496" i="1"/>
  <c r="N1496" i="1"/>
  <c r="L1496" i="1"/>
  <c r="O1496" i="1"/>
  <c r="P1496" i="1"/>
  <c r="K1496" i="1"/>
  <c r="M1492" i="1"/>
  <c r="N1492" i="1"/>
  <c r="L1492" i="1"/>
  <c r="K1492" i="1"/>
  <c r="O1492" i="1"/>
  <c r="P1492" i="1"/>
  <c r="M1484" i="1"/>
  <c r="N1484" i="1"/>
  <c r="L1484" i="1"/>
  <c r="O1484" i="1"/>
  <c r="P1484" i="1"/>
  <c r="K1484" i="1"/>
  <c r="M1477" i="1"/>
  <c r="N1477" i="1"/>
  <c r="L1477" i="1"/>
  <c r="K1477" i="1"/>
  <c r="O1477" i="1"/>
  <c r="P1477" i="1"/>
  <c r="M1474" i="1"/>
  <c r="N1474" i="1"/>
  <c r="L1474" i="1"/>
  <c r="O1474" i="1"/>
  <c r="P1474" i="1"/>
  <c r="K1474" i="1"/>
  <c r="M1470" i="1"/>
  <c r="N1470" i="1"/>
  <c r="L1470" i="1"/>
  <c r="O1470" i="1"/>
  <c r="P1470" i="1"/>
  <c r="K1470" i="1"/>
  <c r="M1465" i="1"/>
  <c r="N1465" i="1"/>
  <c r="L1465" i="1"/>
  <c r="K1465" i="1"/>
  <c r="O1465" i="1"/>
  <c r="P1465" i="1"/>
  <c r="M1457" i="1"/>
  <c r="N1457" i="1"/>
  <c r="L1457" i="1"/>
  <c r="O1457" i="1"/>
  <c r="P1457" i="1"/>
  <c r="K1457" i="1"/>
  <c r="M1453" i="1"/>
  <c r="N1453" i="1"/>
  <c r="L1453" i="1"/>
  <c r="O1453" i="1"/>
  <c r="P1453" i="1"/>
  <c r="K1453" i="1"/>
  <c r="M1447" i="1"/>
  <c r="N1447" i="1"/>
  <c r="L1447" i="1"/>
  <c r="K1447" i="1"/>
  <c r="O1447" i="1"/>
  <c r="P1447" i="1"/>
  <c r="M1443" i="1"/>
  <c r="N1443" i="1"/>
  <c r="L1443" i="1"/>
  <c r="K1443" i="1"/>
  <c r="O1443" i="1"/>
  <c r="P1443" i="1"/>
  <c r="M1436" i="1"/>
  <c r="N1436" i="1"/>
  <c r="L1436" i="1"/>
  <c r="O1436" i="1"/>
  <c r="P1436" i="1"/>
  <c r="K1436" i="1"/>
  <c r="M1431" i="1"/>
  <c r="N1431" i="1"/>
  <c r="L1431" i="1"/>
  <c r="O1431" i="1"/>
  <c r="P1431" i="1"/>
  <c r="K1431" i="1"/>
  <c r="M1422" i="1"/>
  <c r="N1422" i="1"/>
  <c r="L1422" i="1"/>
  <c r="P1422" i="1"/>
  <c r="K1422" i="1"/>
  <c r="O1422" i="1"/>
  <c r="M1417" i="1"/>
  <c r="N1417" i="1"/>
  <c r="L1417" i="1"/>
  <c r="P1417" i="1"/>
  <c r="O1417" i="1"/>
  <c r="K1417" i="1"/>
  <c r="M1413" i="1"/>
  <c r="N1413" i="1"/>
  <c r="L1413" i="1"/>
  <c r="P1413" i="1"/>
  <c r="K1413" i="1"/>
  <c r="O1413" i="1"/>
  <c r="M1407" i="1"/>
  <c r="N1407" i="1"/>
  <c r="L1407" i="1"/>
  <c r="P1407" i="1"/>
  <c r="K1407" i="1"/>
  <c r="O1407" i="1"/>
  <c r="M1404" i="1"/>
  <c r="N1404" i="1"/>
  <c r="L1404" i="1"/>
  <c r="K1404" i="1"/>
  <c r="O1404" i="1"/>
  <c r="P1404" i="1"/>
  <c r="M196" i="1"/>
  <c r="N196" i="1"/>
  <c r="L196" i="1"/>
  <c r="P196" i="1"/>
  <c r="O196" i="1"/>
  <c r="K196" i="1"/>
  <c r="M1391" i="1"/>
  <c r="N1391" i="1"/>
  <c r="L1391" i="1"/>
  <c r="P1391" i="1"/>
  <c r="K1391" i="1"/>
  <c r="O1391" i="1"/>
  <c r="M1387" i="1"/>
  <c r="N1387" i="1"/>
  <c r="L1387" i="1"/>
  <c r="P1387" i="1"/>
  <c r="K1387" i="1"/>
  <c r="O1387" i="1"/>
  <c r="M1380" i="1"/>
  <c r="N1380" i="1"/>
  <c r="L1380" i="1"/>
  <c r="O1380" i="1"/>
  <c r="P1380" i="1"/>
  <c r="K1380" i="1"/>
  <c r="M1379" i="1"/>
  <c r="N1379" i="1"/>
  <c r="L1379" i="1"/>
  <c r="P1379" i="1"/>
  <c r="O1379" i="1"/>
  <c r="K1379" i="1"/>
  <c r="M1373" i="1"/>
  <c r="N1373" i="1"/>
  <c r="L1373" i="1"/>
  <c r="K1373" i="1"/>
  <c r="O1373" i="1"/>
  <c r="P1373" i="1"/>
  <c r="M1367" i="1"/>
  <c r="N1367" i="1"/>
  <c r="L1367" i="1"/>
  <c r="P1367" i="1"/>
  <c r="O1367" i="1"/>
  <c r="K1367" i="1"/>
  <c r="M1363" i="1"/>
  <c r="N1363" i="1"/>
  <c r="L1363" i="1"/>
  <c r="P1363" i="1"/>
  <c r="O1363" i="1"/>
  <c r="K1363" i="1"/>
  <c r="M1358" i="1"/>
  <c r="N1358" i="1"/>
  <c r="L1358" i="1"/>
  <c r="P1358" i="1"/>
  <c r="O1358" i="1"/>
  <c r="K1358" i="1"/>
  <c r="M1355" i="1"/>
  <c r="N1355" i="1"/>
  <c r="L1355" i="1"/>
  <c r="K1355" i="1"/>
  <c r="O1355" i="1"/>
  <c r="P1355" i="1"/>
  <c r="M1346" i="1"/>
  <c r="N1346" i="1"/>
  <c r="L1346" i="1"/>
  <c r="P1346" i="1"/>
  <c r="O1346" i="1"/>
  <c r="K1346" i="1"/>
  <c r="M1341" i="1"/>
  <c r="N1341" i="1"/>
  <c r="L1341" i="1"/>
  <c r="P1341" i="1"/>
  <c r="O1341" i="1"/>
  <c r="K1341" i="1"/>
  <c r="M1337" i="1"/>
  <c r="N1337" i="1"/>
  <c r="L1337" i="1"/>
  <c r="K1337" i="1"/>
  <c r="O1337" i="1"/>
  <c r="P1337" i="1"/>
  <c r="M1332" i="1"/>
  <c r="N1332" i="1"/>
  <c r="L1332" i="1"/>
  <c r="K1332" i="1"/>
  <c r="O1332" i="1"/>
  <c r="P1332" i="1"/>
  <c r="M1327" i="1"/>
  <c r="N1327" i="1"/>
  <c r="L1327" i="1"/>
  <c r="O1327" i="1"/>
  <c r="P1327" i="1"/>
  <c r="K1327" i="1"/>
  <c r="M1315" i="1"/>
  <c r="N1315" i="1"/>
  <c r="L1315" i="1"/>
  <c r="P1315" i="1"/>
  <c r="K1315" i="1"/>
  <c r="O1315" i="1"/>
  <c r="M1310" i="1"/>
  <c r="N1310" i="1"/>
  <c r="L1310" i="1"/>
  <c r="P1310" i="1"/>
  <c r="O1310" i="1"/>
  <c r="K1310" i="1"/>
  <c r="M1300" i="1"/>
  <c r="N1300" i="1"/>
  <c r="L1300" i="1"/>
  <c r="O1300" i="1"/>
  <c r="P1300" i="1"/>
  <c r="K1300" i="1"/>
  <c r="M1296" i="1"/>
  <c r="N1296" i="1"/>
  <c r="L1296" i="1"/>
  <c r="O1296" i="1"/>
  <c r="P1296" i="1"/>
  <c r="K1296" i="1"/>
  <c r="M1290" i="1"/>
  <c r="N1290" i="1"/>
  <c r="L1290" i="1"/>
  <c r="K1290" i="1"/>
  <c r="O1290" i="1"/>
  <c r="P1290" i="1"/>
  <c r="M1280" i="1"/>
  <c r="N1280" i="1"/>
  <c r="L1280" i="1"/>
  <c r="O1280" i="1"/>
  <c r="P1280" i="1"/>
  <c r="K1280" i="1"/>
  <c r="M1276" i="1"/>
  <c r="N1276" i="1"/>
  <c r="L1276" i="1"/>
  <c r="O1276" i="1"/>
  <c r="P1276" i="1"/>
  <c r="K1276" i="1"/>
  <c r="M1270" i="1"/>
  <c r="N1270" i="1"/>
  <c r="L1270" i="1"/>
  <c r="P1270" i="1"/>
  <c r="O1270" i="1"/>
  <c r="K1270" i="1"/>
  <c r="M1265" i="1"/>
  <c r="N1265" i="1"/>
  <c r="L1265" i="1"/>
  <c r="O1265" i="1"/>
  <c r="P1265" i="1"/>
  <c r="K1265" i="1"/>
  <c r="M1257" i="1"/>
  <c r="N1257" i="1"/>
  <c r="L1257" i="1"/>
  <c r="P1257" i="1"/>
  <c r="K1257" i="1"/>
  <c r="O1257" i="1"/>
  <c r="M1251" i="1"/>
  <c r="N1251" i="1"/>
  <c r="L1251" i="1"/>
  <c r="K1251" i="1"/>
  <c r="O1251" i="1"/>
  <c r="P1251" i="1"/>
  <c r="M1244" i="1"/>
  <c r="N1244" i="1"/>
  <c r="L1244" i="1"/>
  <c r="P1244" i="1"/>
  <c r="O1244" i="1"/>
  <c r="K1244" i="1"/>
  <c r="M1237" i="1"/>
  <c r="N1237" i="1"/>
  <c r="L1237" i="1"/>
  <c r="O1237" i="1"/>
  <c r="P1237" i="1"/>
  <c r="K1237" i="1"/>
  <c r="M1233" i="1"/>
  <c r="N1233" i="1"/>
  <c r="L1233" i="1"/>
  <c r="P1233" i="1"/>
  <c r="K1233" i="1"/>
  <c r="O1233" i="1"/>
  <c r="M1227" i="1"/>
  <c r="N1227" i="1"/>
  <c r="L1227" i="1"/>
  <c r="P1227" i="1"/>
  <c r="K1227" i="1"/>
  <c r="O1227" i="1"/>
  <c r="M1223" i="1"/>
  <c r="N1223" i="1"/>
  <c r="L1223" i="1"/>
  <c r="K1223" i="1"/>
  <c r="O1223" i="1"/>
  <c r="P1223" i="1"/>
  <c r="M1219" i="1"/>
  <c r="N1219" i="1"/>
  <c r="L1219" i="1"/>
  <c r="P1219" i="1"/>
  <c r="O1219" i="1"/>
  <c r="K1219" i="1"/>
  <c r="M1214" i="1"/>
  <c r="N1214" i="1"/>
  <c r="L1214" i="1"/>
  <c r="P1214" i="1"/>
  <c r="K1214" i="1"/>
  <c r="O1214" i="1"/>
  <c r="M1207" i="1"/>
  <c r="N1207" i="1"/>
  <c r="L1207" i="1"/>
  <c r="P1207" i="1"/>
  <c r="K1207" i="1"/>
  <c r="O1207" i="1"/>
  <c r="M1201" i="1"/>
  <c r="N1201" i="1"/>
  <c r="L1201" i="1"/>
  <c r="K1201" i="1"/>
  <c r="O1201" i="1"/>
  <c r="P1201" i="1"/>
  <c r="M74" i="1"/>
  <c r="N74" i="1"/>
  <c r="L74" i="1"/>
  <c r="P74" i="1"/>
  <c r="K74" i="1"/>
  <c r="O74" i="1"/>
  <c r="M1186" i="1"/>
  <c r="N1186" i="1"/>
  <c r="L1186" i="1"/>
  <c r="P1186" i="1"/>
  <c r="O1186" i="1"/>
  <c r="K1186" i="1"/>
  <c r="M1179" i="1"/>
  <c r="N1179" i="1"/>
  <c r="L1179" i="1"/>
  <c r="K1179" i="1"/>
  <c r="O1179" i="1"/>
  <c r="P1179" i="1"/>
  <c r="M1176" i="1"/>
  <c r="N1176" i="1"/>
  <c r="L1176" i="1"/>
  <c r="P1176" i="1"/>
  <c r="O1176" i="1"/>
  <c r="K1176" i="1"/>
  <c r="M1171" i="1"/>
  <c r="N1171" i="1"/>
  <c r="L1171" i="1"/>
  <c r="P1171" i="1"/>
  <c r="K1171" i="1"/>
  <c r="O1171" i="1"/>
  <c r="M1166" i="1"/>
  <c r="N1166" i="1"/>
  <c r="L1166" i="1"/>
  <c r="P1166" i="1"/>
  <c r="K1166" i="1"/>
  <c r="O1166" i="1"/>
  <c r="M1158" i="1"/>
  <c r="N1158" i="1"/>
  <c r="L1158" i="1"/>
  <c r="P1158" i="1"/>
  <c r="O1158" i="1"/>
  <c r="K1158" i="1"/>
  <c r="M1153" i="1"/>
  <c r="N1153" i="1"/>
  <c r="L1153" i="1"/>
  <c r="P1153" i="1"/>
  <c r="O1153" i="1"/>
  <c r="K1153" i="1"/>
  <c r="M81" i="1"/>
  <c r="N81" i="1"/>
  <c r="L81" i="1"/>
  <c r="K81" i="1"/>
  <c r="O81" i="1"/>
  <c r="P81" i="1"/>
  <c r="M1144" i="1"/>
  <c r="N1144" i="1"/>
  <c r="L1144" i="1"/>
  <c r="K1144" i="1"/>
  <c r="O1144" i="1"/>
  <c r="P1144" i="1"/>
  <c r="M1138" i="1"/>
  <c r="N1138" i="1"/>
  <c r="L1138" i="1"/>
  <c r="O1138" i="1"/>
  <c r="P1138" i="1"/>
  <c r="K1138" i="1"/>
  <c r="M1135" i="1"/>
  <c r="N1135" i="1"/>
  <c r="L1135" i="1"/>
  <c r="O1135" i="1"/>
  <c r="P1135" i="1"/>
  <c r="K1135" i="1"/>
  <c r="M1129" i="1"/>
  <c r="N1129" i="1"/>
  <c r="L1129" i="1"/>
  <c r="K1129" i="1"/>
  <c r="O1129" i="1"/>
  <c r="P1129" i="1"/>
  <c r="M1121" i="1"/>
  <c r="N1121" i="1"/>
  <c r="L1121" i="1"/>
  <c r="K1121" i="1"/>
  <c r="O1121" i="1"/>
  <c r="P1121" i="1"/>
  <c r="M1114" i="1"/>
  <c r="N1114" i="1"/>
  <c r="L1114" i="1"/>
  <c r="P1114" i="1"/>
  <c r="O1114" i="1"/>
  <c r="K1114" i="1"/>
  <c r="M1105" i="1"/>
  <c r="N1105" i="1"/>
  <c r="L1105" i="1"/>
  <c r="O1105" i="1"/>
  <c r="P1105" i="1"/>
  <c r="K1105" i="1"/>
  <c r="M1100" i="1"/>
  <c r="N1100" i="1"/>
  <c r="L1100" i="1"/>
  <c r="O1100" i="1"/>
  <c r="P1100" i="1"/>
  <c r="K1100" i="1"/>
  <c r="M1089" i="1"/>
  <c r="N1089" i="1"/>
  <c r="L1089" i="1"/>
  <c r="P1089" i="1"/>
  <c r="K1089" i="1"/>
  <c r="O1089" i="1"/>
  <c r="M1082" i="1"/>
  <c r="N1082" i="1"/>
  <c r="L1082" i="1"/>
  <c r="O1082" i="1"/>
  <c r="P1082" i="1"/>
  <c r="K1082" i="1"/>
  <c r="M1075" i="1"/>
  <c r="N1075" i="1"/>
  <c r="L1075" i="1"/>
  <c r="O1075" i="1"/>
  <c r="P1075" i="1"/>
  <c r="K1075" i="1"/>
  <c r="M1071" i="1"/>
  <c r="N1071" i="1"/>
  <c r="L1071" i="1"/>
  <c r="O1071" i="1"/>
  <c r="P1071" i="1"/>
  <c r="K1071" i="1"/>
  <c r="M1066" i="1"/>
  <c r="N1066" i="1"/>
  <c r="L1066" i="1"/>
  <c r="K1066" i="1"/>
  <c r="O1066" i="1"/>
  <c r="P1066" i="1"/>
  <c r="M1062" i="1"/>
  <c r="N1062" i="1"/>
  <c r="L1062" i="1"/>
  <c r="K1062" i="1"/>
  <c r="O1062" i="1"/>
  <c r="P1062" i="1"/>
  <c r="M1058" i="1"/>
  <c r="N1058" i="1"/>
  <c r="L1058" i="1"/>
  <c r="O1058" i="1"/>
  <c r="P1058" i="1"/>
  <c r="K1058" i="1"/>
  <c r="M1054" i="1"/>
  <c r="N1054" i="1"/>
  <c r="L1054" i="1"/>
  <c r="K1054" i="1"/>
  <c r="O1054" i="1"/>
  <c r="P1054" i="1"/>
  <c r="M1049" i="1"/>
  <c r="N1049" i="1"/>
  <c r="L1049" i="1"/>
  <c r="K1049" i="1"/>
  <c r="O1049" i="1"/>
  <c r="P1049" i="1"/>
  <c r="M1043" i="1"/>
  <c r="N1043" i="1"/>
  <c r="L1043" i="1"/>
  <c r="K1043" i="1"/>
  <c r="O1043" i="1"/>
  <c r="P1043" i="1"/>
  <c r="M1037" i="1"/>
  <c r="N1037" i="1"/>
  <c r="L1037" i="1"/>
  <c r="O1037" i="1"/>
  <c r="P1037" i="1"/>
  <c r="K1037" i="1"/>
  <c r="M1031" i="1"/>
  <c r="N1031" i="1"/>
  <c r="L1031" i="1"/>
  <c r="P1031" i="1"/>
  <c r="O1031" i="1"/>
  <c r="K1031" i="1"/>
  <c r="M1023" i="1"/>
  <c r="N1023" i="1"/>
  <c r="L1023" i="1"/>
  <c r="P1023" i="1"/>
  <c r="O1023" i="1"/>
  <c r="K1023" i="1"/>
  <c r="M1019" i="1"/>
  <c r="N1019" i="1"/>
  <c r="L1019" i="1"/>
  <c r="P1019" i="1"/>
  <c r="K1019" i="1"/>
  <c r="O1019" i="1"/>
  <c r="M1011" i="1"/>
  <c r="N1011" i="1"/>
  <c r="L1011" i="1"/>
  <c r="O1011" i="1"/>
  <c r="P1011" i="1"/>
  <c r="K1011" i="1"/>
  <c r="M1003" i="1"/>
  <c r="N1003" i="1"/>
  <c r="L1003" i="1"/>
  <c r="O1003" i="1"/>
  <c r="P1003" i="1"/>
  <c r="K1003" i="1"/>
  <c r="M1000" i="1"/>
  <c r="N1000" i="1"/>
  <c r="L1000" i="1"/>
  <c r="O1000" i="1"/>
  <c r="P1000" i="1"/>
  <c r="K1000" i="1"/>
  <c r="M985" i="1"/>
  <c r="N985" i="1"/>
  <c r="L985" i="1"/>
  <c r="O985" i="1"/>
  <c r="P985" i="1"/>
  <c r="K985" i="1"/>
  <c r="M996" i="1"/>
  <c r="N996" i="1"/>
  <c r="L996" i="1"/>
  <c r="O996" i="1"/>
  <c r="P996" i="1"/>
  <c r="K996" i="1"/>
  <c r="M2532" i="1"/>
  <c r="N2532" i="1"/>
  <c r="L2532" i="1"/>
  <c r="K2532" i="1"/>
  <c r="O2532" i="1"/>
  <c r="P2532" i="1"/>
  <c r="M978" i="1"/>
  <c r="N978" i="1"/>
  <c r="L978" i="1"/>
  <c r="K978" i="1"/>
  <c r="O978" i="1"/>
  <c r="P978" i="1"/>
  <c r="M973" i="1"/>
  <c r="N973" i="1"/>
  <c r="L973" i="1"/>
  <c r="K973" i="1"/>
  <c r="O973" i="1"/>
  <c r="P973" i="1"/>
  <c r="M970" i="1"/>
  <c r="N970" i="1"/>
  <c r="L970" i="1"/>
  <c r="O970" i="1"/>
  <c r="P970" i="1"/>
  <c r="K970" i="1"/>
  <c r="M967" i="1"/>
  <c r="N967" i="1"/>
  <c r="L967" i="1"/>
  <c r="O967" i="1"/>
  <c r="P967" i="1"/>
  <c r="K967" i="1"/>
  <c r="M961" i="1"/>
  <c r="N961" i="1"/>
  <c r="L961" i="1"/>
  <c r="O961" i="1"/>
  <c r="P961" i="1"/>
  <c r="K961" i="1"/>
  <c r="M952" i="1"/>
  <c r="N952" i="1"/>
  <c r="L952" i="1"/>
  <c r="P952" i="1"/>
  <c r="O952" i="1"/>
  <c r="K952" i="1"/>
  <c r="M947" i="1"/>
  <c r="N947" i="1"/>
  <c r="L947" i="1"/>
  <c r="P947" i="1"/>
  <c r="K947" i="1"/>
  <c r="O947" i="1"/>
  <c r="M938" i="1"/>
  <c r="N938" i="1"/>
  <c r="L938" i="1"/>
  <c r="O938" i="1"/>
  <c r="P938" i="1"/>
  <c r="K938" i="1"/>
  <c r="M934" i="1"/>
  <c r="N934" i="1"/>
  <c r="L934" i="1"/>
  <c r="O934" i="1"/>
  <c r="P934" i="1"/>
  <c r="K934" i="1"/>
  <c r="M923" i="1"/>
  <c r="N923" i="1"/>
  <c r="L923" i="1"/>
  <c r="K923" i="1"/>
  <c r="O923" i="1"/>
  <c r="P923" i="1"/>
  <c r="M916" i="1"/>
  <c r="N916" i="1"/>
  <c r="L916" i="1"/>
  <c r="P916" i="1"/>
  <c r="K916" i="1"/>
  <c r="O916" i="1"/>
  <c r="M911" i="1"/>
  <c r="N911" i="1"/>
  <c r="L911" i="1"/>
  <c r="P911" i="1"/>
  <c r="K911" i="1"/>
  <c r="O911" i="1"/>
  <c r="M907" i="1"/>
  <c r="N907" i="1"/>
  <c r="L907" i="1"/>
  <c r="O907" i="1"/>
  <c r="P907" i="1"/>
  <c r="K907" i="1"/>
  <c r="M883" i="1"/>
  <c r="N883" i="1"/>
  <c r="L883" i="1"/>
  <c r="P883" i="1"/>
  <c r="K883" i="1"/>
  <c r="O883" i="1"/>
  <c r="M906" i="1"/>
  <c r="N906" i="1"/>
  <c r="L906" i="1"/>
  <c r="P906" i="1"/>
  <c r="O906" i="1"/>
  <c r="K906" i="1"/>
  <c r="M890" i="1"/>
  <c r="N890" i="1"/>
  <c r="L890" i="1"/>
  <c r="K890" i="1"/>
  <c r="O890" i="1"/>
  <c r="P890" i="1"/>
  <c r="M900" i="1"/>
  <c r="N900" i="1"/>
  <c r="L900" i="1"/>
  <c r="O900" i="1"/>
  <c r="P900" i="1"/>
  <c r="K900" i="1"/>
  <c r="M898" i="1"/>
  <c r="N898" i="1"/>
  <c r="L898" i="1"/>
  <c r="P898" i="1"/>
  <c r="O898" i="1"/>
  <c r="K898" i="1"/>
  <c r="M894" i="1"/>
  <c r="N894" i="1"/>
  <c r="L894" i="1"/>
  <c r="P894" i="1"/>
  <c r="K894" i="1"/>
  <c r="O894" i="1"/>
  <c r="M876" i="1"/>
  <c r="N876" i="1"/>
  <c r="L876" i="1"/>
  <c r="P876" i="1"/>
  <c r="K876" i="1"/>
  <c r="O876" i="1"/>
  <c r="M868" i="1"/>
  <c r="N868" i="1"/>
  <c r="L868" i="1"/>
  <c r="P868" i="1"/>
  <c r="O868" i="1"/>
  <c r="K868" i="1"/>
  <c r="M864" i="1"/>
  <c r="N864" i="1"/>
  <c r="L864" i="1"/>
  <c r="P864" i="1"/>
  <c r="K864" i="1"/>
  <c r="O864" i="1"/>
  <c r="M862" i="1"/>
  <c r="N862" i="1"/>
  <c r="L862" i="1"/>
  <c r="P862" i="1"/>
  <c r="O862" i="1"/>
  <c r="K862" i="1"/>
  <c r="M859" i="1"/>
  <c r="N859" i="1"/>
  <c r="L859" i="1"/>
  <c r="P859" i="1"/>
  <c r="O859" i="1"/>
  <c r="K859" i="1"/>
  <c r="M855" i="1"/>
  <c r="N855" i="1"/>
  <c r="O855" i="1"/>
  <c r="K855" i="1"/>
  <c r="L855" i="1"/>
  <c r="P855" i="1"/>
  <c r="M849" i="1"/>
  <c r="N849" i="1"/>
  <c r="O849" i="1"/>
  <c r="L849" i="1"/>
  <c r="K849" i="1"/>
  <c r="P849" i="1"/>
  <c r="M847" i="1"/>
  <c r="N847" i="1"/>
  <c r="O847" i="1"/>
  <c r="P847" i="1"/>
  <c r="K847" i="1"/>
  <c r="L847" i="1"/>
  <c r="M840" i="1"/>
  <c r="N840" i="1"/>
  <c r="O840" i="1"/>
  <c r="L840" i="1"/>
  <c r="K840" i="1"/>
  <c r="P840" i="1"/>
  <c r="M834" i="1"/>
  <c r="N834" i="1"/>
  <c r="O834" i="1"/>
  <c r="L834" i="1"/>
  <c r="P834" i="1"/>
  <c r="K834" i="1"/>
  <c r="M831" i="1"/>
  <c r="N831" i="1"/>
  <c r="O831" i="1"/>
  <c r="L831" i="1"/>
  <c r="K831" i="1"/>
  <c r="P831" i="1"/>
  <c r="M2133" i="1"/>
  <c r="N2133" i="1"/>
  <c r="O2133" i="1"/>
  <c r="L2133" i="1"/>
  <c r="P2133" i="1"/>
  <c r="K2133" i="1"/>
  <c r="M807" i="1"/>
  <c r="N807" i="1"/>
  <c r="O807" i="1"/>
  <c r="L807" i="1"/>
  <c r="K807" i="1"/>
  <c r="P807" i="1"/>
  <c r="M817" i="1"/>
  <c r="N817" i="1"/>
  <c r="O817" i="1"/>
  <c r="L817" i="1"/>
  <c r="K817" i="1"/>
  <c r="P817" i="1"/>
  <c r="M811" i="1"/>
  <c r="N811" i="1"/>
  <c r="O811" i="1"/>
  <c r="L811" i="1"/>
  <c r="K811" i="1"/>
  <c r="P811" i="1"/>
  <c r="M928" i="1"/>
  <c r="N928" i="1"/>
  <c r="O928" i="1"/>
  <c r="L928" i="1"/>
  <c r="K928" i="1"/>
  <c r="P928" i="1"/>
  <c r="M926" i="1"/>
  <c r="N926" i="1"/>
  <c r="O926" i="1"/>
  <c r="L926" i="1"/>
  <c r="P926" i="1"/>
  <c r="K926" i="1"/>
  <c r="M764" i="1"/>
  <c r="N764" i="1"/>
  <c r="O764" i="1"/>
  <c r="L764" i="1"/>
  <c r="K764" i="1"/>
  <c r="P764" i="1"/>
  <c r="M786" i="1"/>
  <c r="N786" i="1"/>
  <c r="O786" i="1"/>
  <c r="L786" i="1"/>
  <c r="K786" i="1"/>
  <c r="P786" i="1"/>
  <c r="M779" i="1"/>
  <c r="N779" i="1"/>
  <c r="O779" i="1"/>
  <c r="K779" i="1"/>
  <c r="L779" i="1"/>
  <c r="P779" i="1"/>
  <c r="M775" i="1"/>
  <c r="N775" i="1"/>
  <c r="O775" i="1"/>
  <c r="L775" i="1"/>
  <c r="P775" i="1"/>
  <c r="K775" i="1"/>
  <c r="M772" i="1"/>
  <c r="N772" i="1"/>
  <c r="O772" i="1"/>
  <c r="K772" i="1"/>
  <c r="L772" i="1"/>
  <c r="P772" i="1"/>
  <c r="M768" i="1"/>
  <c r="N768" i="1"/>
  <c r="O768" i="1"/>
  <c r="L768" i="1"/>
  <c r="P768" i="1"/>
  <c r="K768" i="1"/>
  <c r="M759" i="1"/>
  <c r="N759" i="1"/>
  <c r="O759" i="1"/>
  <c r="L759" i="1"/>
  <c r="K759" i="1"/>
  <c r="P759" i="1"/>
  <c r="M752" i="1"/>
  <c r="N752" i="1"/>
  <c r="O752" i="1"/>
  <c r="L752" i="1"/>
  <c r="P752" i="1"/>
  <c r="K752" i="1"/>
  <c r="M748" i="1"/>
  <c r="N748" i="1"/>
  <c r="O748" i="1"/>
  <c r="P748" i="1"/>
  <c r="K748" i="1"/>
  <c r="L748" i="1"/>
  <c r="M742" i="1"/>
  <c r="N742" i="1"/>
  <c r="O742" i="1"/>
  <c r="L742" i="1"/>
  <c r="K742" i="1"/>
  <c r="P742" i="1"/>
  <c r="M735" i="1"/>
  <c r="N735" i="1"/>
  <c r="O735" i="1"/>
  <c r="K735" i="1"/>
  <c r="L735" i="1"/>
  <c r="P735" i="1"/>
  <c r="M2294" i="1"/>
  <c r="N2294" i="1"/>
  <c r="O2294" i="1"/>
  <c r="L2294" i="1"/>
  <c r="P2294" i="1"/>
  <c r="K2294" i="1"/>
  <c r="M726" i="1"/>
  <c r="N726" i="1"/>
  <c r="O726" i="1"/>
  <c r="P726" i="1"/>
  <c r="K726" i="1"/>
  <c r="L726" i="1"/>
  <c r="M722" i="1"/>
  <c r="N722" i="1"/>
  <c r="O722" i="1"/>
  <c r="L722" i="1"/>
  <c r="K722" i="1"/>
  <c r="P722" i="1"/>
  <c r="M718" i="1"/>
  <c r="N718" i="1"/>
  <c r="O718" i="1"/>
  <c r="L718" i="1"/>
  <c r="P718" i="1"/>
  <c r="K718" i="1"/>
  <c r="M712" i="1"/>
  <c r="N712" i="1"/>
  <c r="O712" i="1"/>
  <c r="L712" i="1"/>
  <c r="K712" i="1"/>
  <c r="P712" i="1"/>
  <c r="K706" i="1"/>
  <c r="O706" i="1"/>
  <c r="P706" i="1"/>
  <c r="L706" i="1"/>
  <c r="M706" i="1"/>
  <c r="N706" i="1"/>
  <c r="K701" i="1"/>
  <c r="O701" i="1"/>
  <c r="P701" i="1"/>
  <c r="L701" i="1"/>
  <c r="M701" i="1"/>
  <c r="N701" i="1"/>
  <c r="K696" i="1"/>
  <c r="O696" i="1"/>
  <c r="P696" i="1"/>
  <c r="L696" i="1"/>
  <c r="M696" i="1"/>
  <c r="N696" i="1"/>
  <c r="K691" i="1"/>
  <c r="O691" i="1"/>
  <c r="P691" i="1"/>
  <c r="L691" i="1"/>
  <c r="M691" i="1"/>
  <c r="N691" i="1"/>
  <c r="K680" i="1"/>
  <c r="O680" i="1"/>
  <c r="P680" i="1"/>
  <c r="L680" i="1"/>
  <c r="M680" i="1"/>
  <c r="N680" i="1"/>
  <c r="K1381" i="1"/>
  <c r="O1381" i="1"/>
  <c r="P1381" i="1"/>
  <c r="L1381" i="1"/>
  <c r="M1381" i="1"/>
  <c r="N1381" i="1"/>
  <c r="K667" i="1"/>
  <c r="O667" i="1"/>
  <c r="P667" i="1"/>
  <c r="L667" i="1"/>
  <c r="M667" i="1"/>
  <c r="N667" i="1"/>
  <c r="K658" i="1"/>
  <c r="O658" i="1"/>
  <c r="P658" i="1"/>
  <c r="L658" i="1"/>
  <c r="M658" i="1"/>
  <c r="N658" i="1"/>
  <c r="K653" i="1"/>
  <c r="O653" i="1"/>
  <c r="P653" i="1"/>
  <c r="L653" i="1"/>
  <c r="M653" i="1"/>
  <c r="N653" i="1"/>
  <c r="K649" i="1"/>
  <c r="O649" i="1"/>
  <c r="P649" i="1"/>
  <c r="L649" i="1"/>
  <c r="M649" i="1"/>
  <c r="N649" i="1"/>
  <c r="K643" i="1"/>
  <c r="O643" i="1"/>
  <c r="P643" i="1"/>
  <c r="L643" i="1"/>
  <c r="M643" i="1"/>
  <c r="N643" i="1"/>
  <c r="K635" i="1"/>
  <c r="O635" i="1"/>
  <c r="P635" i="1"/>
  <c r="L635" i="1"/>
  <c r="M635" i="1"/>
  <c r="N635" i="1"/>
  <c r="K631" i="1"/>
  <c r="O631" i="1"/>
  <c r="P631" i="1"/>
  <c r="L631" i="1"/>
  <c r="M631" i="1"/>
  <c r="N631" i="1"/>
  <c r="K623" i="1"/>
  <c r="O623" i="1"/>
  <c r="P623" i="1"/>
  <c r="L623" i="1"/>
  <c r="M623" i="1"/>
  <c r="N623" i="1"/>
  <c r="K619" i="1"/>
  <c r="O619" i="1"/>
  <c r="P619" i="1"/>
  <c r="L619" i="1"/>
  <c r="M619" i="1"/>
  <c r="N619" i="1"/>
  <c r="K614" i="1"/>
  <c r="O614" i="1"/>
  <c r="P614" i="1"/>
  <c r="L614" i="1"/>
  <c r="M614" i="1"/>
  <c r="N614" i="1"/>
  <c r="K605" i="1"/>
  <c r="O605" i="1"/>
  <c r="P605" i="1"/>
  <c r="L605" i="1"/>
  <c r="M605" i="1"/>
  <c r="N605" i="1"/>
  <c r="K603" i="1"/>
  <c r="O603" i="1"/>
  <c r="P603" i="1"/>
  <c r="L603" i="1"/>
  <c r="M603" i="1"/>
  <c r="N603" i="1"/>
  <c r="K600" i="1"/>
  <c r="O600" i="1"/>
  <c r="P600" i="1"/>
  <c r="L600" i="1"/>
  <c r="M600" i="1"/>
  <c r="N600" i="1"/>
  <c r="K593" i="1"/>
  <c r="O593" i="1"/>
  <c r="P593" i="1"/>
  <c r="L593" i="1"/>
  <c r="M593" i="1"/>
  <c r="N593" i="1"/>
  <c r="K599" i="1"/>
  <c r="O599" i="1"/>
  <c r="P599" i="1"/>
  <c r="L599" i="1"/>
  <c r="M599" i="1"/>
  <c r="N599" i="1"/>
  <c r="K508" i="1"/>
  <c r="O508" i="1"/>
  <c r="P508" i="1"/>
  <c r="L508" i="1"/>
  <c r="M508" i="1"/>
  <c r="N508" i="1"/>
  <c r="K517" i="1"/>
  <c r="O517" i="1"/>
  <c r="P517" i="1"/>
  <c r="L517" i="1"/>
  <c r="M517" i="1"/>
  <c r="N517" i="1"/>
  <c r="K521" i="1"/>
  <c r="O521" i="1"/>
  <c r="P521" i="1"/>
  <c r="L521" i="1"/>
  <c r="M521" i="1"/>
  <c r="N521" i="1"/>
  <c r="K576" i="1"/>
  <c r="O576" i="1"/>
  <c r="P576" i="1"/>
  <c r="L576" i="1"/>
  <c r="M576" i="1"/>
  <c r="N576" i="1"/>
  <c r="K573" i="1"/>
  <c r="O573" i="1"/>
  <c r="P573" i="1"/>
  <c r="L573" i="1"/>
  <c r="M573" i="1"/>
  <c r="N573" i="1"/>
  <c r="K572" i="1"/>
  <c r="O572" i="1"/>
  <c r="P572" i="1"/>
  <c r="L572" i="1"/>
  <c r="M572" i="1"/>
  <c r="N572" i="1"/>
  <c r="K566" i="1"/>
  <c r="O566" i="1"/>
  <c r="P566" i="1"/>
  <c r="L566" i="1"/>
  <c r="M566" i="1"/>
  <c r="N566" i="1"/>
  <c r="K493" i="1"/>
  <c r="O493" i="1"/>
  <c r="P493" i="1"/>
  <c r="L493" i="1"/>
  <c r="M493" i="1"/>
  <c r="N493" i="1"/>
  <c r="K559" i="1"/>
  <c r="O559" i="1"/>
  <c r="P559" i="1"/>
  <c r="L559" i="1"/>
  <c r="M559" i="1"/>
  <c r="N559" i="1"/>
  <c r="K524" i="1"/>
  <c r="O524" i="1"/>
  <c r="P524" i="1"/>
  <c r="L524" i="1"/>
  <c r="M524" i="1"/>
  <c r="N524" i="1"/>
  <c r="K554" i="1"/>
  <c r="O554" i="1"/>
  <c r="P554" i="1"/>
  <c r="L554" i="1"/>
  <c r="M554" i="1"/>
  <c r="N554" i="1"/>
  <c r="K598" i="1"/>
  <c r="O598" i="1"/>
  <c r="P598" i="1"/>
  <c r="L598" i="1"/>
  <c r="M598" i="1"/>
  <c r="N598" i="1"/>
  <c r="K549" i="1"/>
  <c r="O549" i="1"/>
  <c r="P549" i="1"/>
  <c r="L549" i="1"/>
  <c r="M549" i="1"/>
  <c r="N549" i="1"/>
  <c r="K489" i="1"/>
  <c r="O489" i="1"/>
  <c r="P489" i="1"/>
  <c r="L489" i="1"/>
  <c r="M489" i="1"/>
  <c r="N489" i="1"/>
  <c r="K525" i="1"/>
  <c r="O525" i="1"/>
  <c r="P525" i="1"/>
  <c r="L525" i="1"/>
  <c r="M525" i="1"/>
  <c r="N525" i="1"/>
  <c r="K545" i="1"/>
  <c r="O545" i="1"/>
  <c r="P545" i="1"/>
  <c r="L545" i="1"/>
  <c r="M545" i="1"/>
  <c r="N545" i="1"/>
  <c r="K542" i="1"/>
  <c r="O542" i="1"/>
  <c r="P542" i="1"/>
  <c r="L542" i="1"/>
  <c r="M542" i="1"/>
  <c r="N542" i="1"/>
  <c r="K530" i="1"/>
  <c r="O530" i="1"/>
  <c r="P530" i="1"/>
  <c r="L530" i="1"/>
  <c r="M530" i="1"/>
  <c r="N530" i="1"/>
  <c r="K532" i="1"/>
  <c r="O532" i="1"/>
  <c r="P532" i="1"/>
  <c r="L532" i="1"/>
  <c r="M532" i="1"/>
  <c r="N532" i="1"/>
  <c r="K529" i="1"/>
  <c r="O529" i="1"/>
  <c r="P529" i="1"/>
  <c r="L529" i="1"/>
  <c r="M529" i="1"/>
  <c r="N529" i="1"/>
  <c r="K498" i="1"/>
  <c r="O498" i="1"/>
  <c r="P498" i="1"/>
  <c r="L498" i="1"/>
  <c r="M498" i="1"/>
  <c r="N498" i="1"/>
  <c r="K484" i="1"/>
  <c r="O484" i="1"/>
  <c r="P484" i="1"/>
  <c r="L484" i="1"/>
  <c r="M484" i="1"/>
  <c r="N484" i="1"/>
  <c r="K474" i="1"/>
  <c r="O474" i="1"/>
  <c r="P474" i="1"/>
  <c r="L474" i="1"/>
  <c r="M474" i="1"/>
  <c r="N474" i="1"/>
  <c r="K468" i="1"/>
  <c r="O468" i="1"/>
  <c r="P468" i="1"/>
  <c r="L468" i="1"/>
  <c r="M468" i="1"/>
  <c r="N468" i="1"/>
  <c r="K460" i="1"/>
  <c r="O460" i="1"/>
  <c r="P460" i="1"/>
  <c r="L460" i="1"/>
  <c r="M460" i="1"/>
  <c r="N460" i="1"/>
  <c r="K458" i="1"/>
  <c r="O458" i="1"/>
  <c r="P458" i="1"/>
  <c r="L458" i="1"/>
  <c r="M458" i="1"/>
  <c r="N458" i="1"/>
  <c r="K452" i="1"/>
  <c r="O452" i="1"/>
  <c r="P452" i="1"/>
  <c r="L452" i="1"/>
  <c r="M452" i="1"/>
  <c r="N452" i="1"/>
  <c r="K448" i="1"/>
  <c r="O448" i="1"/>
  <c r="P448" i="1"/>
  <c r="L448" i="1"/>
  <c r="M448" i="1"/>
  <c r="N448" i="1"/>
  <c r="K442" i="1"/>
  <c r="O442" i="1"/>
  <c r="P442" i="1"/>
  <c r="L442" i="1"/>
  <c r="M442" i="1"/>
  <c r="N442" i="1"/>
  <c r="K439" i="1"/>
  <c r="O439" i="1"/>
  <c r="P439" i="1"/>
  <c r="L439" i="1"/>
  <c r="M439" i="1"/>
  <c r="N439" i="1"/>
  <c r="K317" i="1"/>
  <c r="O317" i="1"/>
  <c r="P317" i="1"/>
  <c r="L317" i="1"/>
  <c r="M317" i="1"/>
  <c r="N317" i="1"/>
  <c r="K315" i="1"/>
  <c r="O315" i="1"/>
  <c r="P315" i="1"/>
  <c r="L315" i="1"/>
  <c r="M315" i="1"/>
  <c r="N315" i="1"/>
  <c r="K313" i="1"/>
  <c r="O313" i="1"/>
  <c r="P313" i="1"/>
  <c r="L313" i="1"/>
  <c r="M313" i="1"/>
  <c r="N313" i="1"/>
  <c r="K309" i="1"/>
  <c r="O309" i="1"/>
  <c r="P309" i="1"/>
  <c r="L309" i="1"/>
  <c r="M309" i="1"/>
  <c r="N309" i="1"/>
  <c r="K419" i="1"/>
  <c r="O419" i="1"/>
  <c r="P419" i="1"/>
  <c r="L419" i="1"/>
  <c r="M419" i="1"/>
  <c r="N419" i="1"/>
  <c r="K413" i="1"/>
  <c r="O413" i="1"/>
  <c r="P413" i="1"/>
  <c r="L413" i="1"/>
  <c r="M413" i="1"/>
  <c r="N413" i="1"/>
  <c r="K407" i="1"/>
  <c r="O407" i="1"/>
  <c r="P407" i="1"/>
  <c r="L407" i="1"/>
  <c r="M407" i="1"/>
  <c r="N407" i="1"/>
  <c r="K307" i="1"/>
  <c r="O307" i="1"/>
  <c r="P307" i="1"/>
  <c r="L307" i="1"/>
  <c r="M307" i="1"/>
  <c r="N307" i="1"/>
  <c r="K305" i="1"/>
  <c r="O305" i="1"/>
  <c r="P305" i="1"/>
  <c r="L305" i="1"/>
  <c r="M305" i="1"/>
  <c r="N305" i="1"/>
  <c r="K396" i="1"/>
  <c r="O396" i="1"/>
  <c r="P396" i="1"/>
  <c r="L396" i="1"/>
  <c r="M396" i="1"/>
  <c r="N396" i="1"/>
  <c r="K392" i="1"/>
  <c r="O392" i="1"/>
  <c r="P392" i="1"/>
  <c r="L392" i="1"/>
  <c r="M392" i="1"/>
  <c r="N392" i="1"/>
  <c r="K357" i="1"/>
  <c r="O357" i="1"/>
  <c r="P357" i="1"/>
  <c r="L357" i="1"/>
  <c r="M357" i="1"/>
  <c r="N357" i="1"/>
  <c r="K353" i="1"/>
  <c r="O353" i="1"/>
  <c r="P353" i="1"/>
  <c r="L353" i="1"/>
  <c r="M353" i="1"/>
  <c r="N353" i="1"/>
  <c r="K303" i="1"/>
  <c r="O303" i="1"/>
  <c r="P303" i="1"/>
  <c r="L303" i="1"/>
  <c r="M303" i="1"/>
  <c r="N303" i="1"/>
  <c r="K348" i="1"/>
  <c r="O348" i="1"/>
  <c r="P348" i="1"/>
  <c r="L348" i="1"/>
  <c r="M348" i="1"/>
  <c r="N348" i="1"/>
  <c r="K383" i="1"/>
  <c r="O383" i="1"/>
  <c r="P383" i="1"/>
  <c r="L383" i="1"/>
  <c r="M383" i="1"/>
  <c r="N383" i="1"/>
  <c r="K379" i="1"/>
  <c r="O379" i="1"/>
  <c r="P379" i="1"/>
  <c r="L379" i="1"/>
  <c r="M379" i="1"/>
  <c r="N379" i="1"/>
  <c r="K374" i="1"/>
  <c r="O374" i="1"/>
  <c r="P374" i="1"/>
  <c r="L374" i="1"/>
  <c r="M374" i="1"/>
  <c r="N374" i="1"/>
  <c r="K366" i="1"/>
  <c r="O366" i="1"/>
  <c r="P366" i="1"/>
  <c r="L366" i="1"/>
  <c r="M366" i="1"/>
  <c r="N366" i="1"/>
  <c r="K297" i="1"/>
  <c r="O297" i="1"/>
  <c r="P297" i="1"/>
  <c r="L297" i="1"/>
  <c r="M297" i="1"/>
  <c r="N297" i="1"/>
  <c r="K344" i="1"/>
  <c r="O344" i="1"/>
  <c r="P344" i="1"/>
  <c r="L344" i="1"/>
  <c r="M344" i="1"/>
  <c r="N344" i="1"/>
  <c r="K341" i="1"/>
  <c r="O341" i="1"/>
  <c r="P341" i="1"/>
  <c r="L341" i="1"/>
  <c r="M341" i="1"/>
  <c r="N341" i="1"/>
  <c r="K293" i="1"/>
  <c r="O293" i="1"/>
  <c r="P293" i="1"/>
  <c r="L293" i="1"/>
  <c r="M293" i="1"/>
  <c r="N293" i="1"/>
  <c r="K335" i="1"/>
  <c r="O335" i="1"/>
  <c r="P335" i="1"/>
  <c r="L335" i="1"/>
  <c r="M335" i="1"/>
  <c r="N335" i="1"/>
  <c r="K292" i="1"/>
  <c r="O292" i="1"/>
  <c r="P292" i="1"/>
  <c r="L292" i="1"/>
  <c r="M292" i="1"/>
  <c r="N292" i="1"/>
  <c r="K289" i="1"/>
  <c r="O289" i="1"/>
  <c r="P289" i="1"/>
  <c r="L289" i="1"/>
  <c r="M289" i="1"/>
  <c r="N289" i="1"/>
  <c r="K325" i="1"/>
  <c r="O325" i="1"/>
  <c r="P325" i="1"/>
  <c r="L325" i="1"/>
  <c r="M325" i="1"/>
  <c r="N325" i="1"/>
  <c r="K285" i="1"/>
  <c r="O285" i="1"/>
  <c r="P285" i="1"/>
  <c r="L285" i="1"/>
  <c r="M285" i="1"/>
  <c r="N285" i="1"/>
  <c r="K279" i="1"/>
  <c r="O279" i="1"/>
  <c r="P279" i="1"/>
  <c r="L279" i="1"/>
  <c r="M279" i="1"/>
  <c r="N279" i="1"/>
  <c r="K275" i="1"/>
  <c r="O275" i="1"/>
  <c r="P275" i="1"/>
  <c r="L275" i="1"/>
  <c r="M275" i="1"/>
  <c r="N275" i="1"/>
  <c r="K270" i="1"/>
  <c r="O270" i="1"/>
  <c r="P270" i="1"/>
  <c r="L270" i="1"/>
  <c r="M270" i="1"/>
  <c r="N270" i="1"/>
  <c r="K263" i="1"/>
  <c r="O263" i="1"/>
  <c r="P263" i="1"/>
  <c r="L263" i="1"/>
  <c r="M263" i="1"/>
  <c r="N263" i="1"/>
  <c r="K2290" i="1"/>
  <c r="O2290" i="1"/>
  <c r="P2290" i="1"/>
  <c r="L2290" i="1"/>
  <c r="M2290" i="1"/>
  <c r="N2290" i="1"/>
  <c r="K254" i="1"/>
  <c r="O254" i="1"/>
  <c r="P254" i="1"/>
  <c r="L254" i="1"/>
  <c r="M254" i="1"/>
  <c r="N254" i="1"/>
  <c r="K60" i="1"/>
  <c r="O60" i="1"/>
  <c r="P60" i="1"/>
  <c r="L60" i="1"/>
  <c r="M60" i="1"/>
  <c r="N60" i="1"/>
  <c r="K248" i="1"/>
  <c r="O248" i="1"/>
  <c r="P248" i="1"/>
  <c r="L248" i="1"/>
  <c r="M248" i="1"/>
  <c r="N248" i="1"/>
  <c r="K266" i="1"/>
  <c r="O266" i="1"/>
  <c r="P266" i="1"/>
  <c r="L266" i="1"/>
  <c r="M266" i="1"/>
  <c r="N266" i="1"/>
  <c r="K238" i="1"/>
  <c r="O238" i="1"/>
  <c r="P238" i="1"/>
  <c r="L238" i="1"/>
  <c r="M238" i="1"/>
  <c r="N238" i="1"/>
  <c r="K234" i="1"/>
  <c r="O234" i="1"/>
  <c r="P234" i="1"/>
  <c r="L234" i="1"/>
  <c r="M234" i="1"/>
  <c r="N234" i="1"/>
  <c r="K403" i="1"/>
  <c r="O403" i="1"/>
  <c r="P403" i="1"/>
  <c r="L403" i="1"/>
  <c r="M403" i="1"/>
  <c r="N403" i="1"/>
  <c r="K960" i="1"/>
  <c r="O960" i="1"/>
  <c r="P960" i="1"/>
  <c r="L960" i="1"/>
  <c r="M960" i="1"/>
  <c r="N960" i="1"/>
  <c r="K218" i="1"/>
  <c r="O218" i="1"/>
  <c r="P218" i="1"/>
  <c r="L218" i="1"/>
  <c r="M218" i="1"/>
  <c r="N218" i="1"/>
  <c r="K213" i="1"/>
  <c r="O213" i="1"/>
  <c r="P213" i="1"/>
  <c r="L213" i="1"/>
  <c r="M213" i="1"/>
  <c r="N213" i="1"/>
  <c r="K208" i="1"/>
  <c r="O208" i="1"/>
  <c r="P208" i="1"/>
  <c r="L208" i="1"/>
  <c r="M208" i="1"/>
  <c r="N208" i="1"/>
  <c r="K203" i="1"/>
  <c r="O203" i="1"/>
  <c r="P203" i="1"/>
  <c r="L203" i="1"/>
  <c r="M203" i="1"/>
  <c r="N203" i="1"/>
  <c r="K198" i="1"/>
  <c r="O198" i="1"/>
  <c r="P198" i="1"/>
  <c r="L198" i="1"/>
  <c r="M198" i="1"/>
  <c r="N198" i="1"/>
  <c r="K190" i="1"/>
  <c r="O190" i="1"/>
  <c r="P190" i="1"/>
  <c r="L190" i="1"/>
  <c r="M190" i="1"/>
  <c r="N190" i="1"/>
  <c r="K184" i="1"/>
  <c r="O184" i="1"/>
  <c r="P184" i="1"/>
  <c r="L184" i="1"/>
  <c r="M184" i="1"/>
  <c r="N184" i="1"/>
  <c r="K224" i="1"/>
  <c r="O224" i="1"/>
  <c r="P224" i="1"/>
  <c r="L224" i="1"/>
  <c r="M224" i="1"/>
  <c r="N224" i="1"/>
  <c r="K222" i="1"/>
  <c r="O222" i="1"/>
  <c r="P222" i="1"/>
  <c r="L222" i="1"/>
  <c r="M222" i="1"/>
  <c r="N222" i="1"/>
  <c r="K232" i="1"/>
  <c r="O232" i="1"/>
  <c r="P232" i="1"/>
  <c r="L232" i="1"/>
  <c r="M232" i="1"/>
  <c r="N232" i="1"/>
  <c r="K168" i="1"/>
  <c r="O168" i="1"/>
  <c r="P168" i="1"/>
  <c r="L168" i="1"/>
  <c r="M168" i="1"/>
  <c r="N168" i="1"/>
  <c r="K164" i="1"/>
  <c r="O164" i="1"/>
  <c r="P164" i="1"/>
  <c r="L164" i="1"/>
  <c r="M164" i="1"/>
  <c r="N164" i="1"/>
  <c r="K159" i="1"/>
  <c r="O159" i="1"/>
  <c r="P159" i="1"/>
  <c r="L159" i="1"/>
  <c r="M159" i="1"/>
  <c r="N159" i="1"/>
  <c r="K177" i="1"/>
  <c r="O177" i="1"/>
  <c r="P177" i="1"/>
  <c r="L177" i="1"/>
  <c r="M177" i="1"/>
  <c r="N177" i="1"/>
  <c r="K175" i="1"/>
  <c r="O175" i="1"/>
  <c r="P175" i="1"/>
  <c r="L175" i="1"/>
  <c r="M175" i="1"/>
  <c r="N175" i="1"/>
  <c r="K138" i="1"/>
  <c r="O138" i="1"/>
  <c r="P138" i="1"/>
  <c r="L138" i="1"/>
  <c r="M138" i="1"/>
  <c r="N138" i="1"/>
  <c r="K133" i="1"/>
  <c r="O133" i="1"/>
  <c r="P133" i="1"/>
  <c r="L133" i="1"/>
  <c r="M133" i="1"/>
  <c r="N133" i="1"/>
  <c r="K129" i="1"/>
  <c r="O129" i="1"/>
  <c r="P129" i="1"/>
  <c r="L129" i="1"/>
  <c r="M129" i="1"/>
  <c r="N129" i="1"/>
  <c r="K156" i="1"/>
  <c r="O156" i="1"/>
  <c r="P156" i="1"/>
  <c r="L156" i="1"/>
  <c r="M156" i="1"/>
  <c r="N156" i="1"/>
  <c r="K151" i="1"/>
  <c r="O151" i="1"/>
  <c r="P151" i="1"/>
  <c r="L151" i="1"/>
  <c r="M151" i="1"/>
  <c r="N151" i="1"/>
  <c r="K143" i="1"/>
  <c r="O143" i="1"/>
  <c r="P143" i="1"/>
  <c r="L143" i="1"/>
  <c r="M143" i="1"/>
  <c r="N143" i="1"/>
  <c r="K122" i="1"/>
  <c r="O122" i="1"/>
  <c r="P122" i="1"/>
  <c r="L122" i="1"/>
  <c r="M122" i="1"/>
  <c r="N122" i="1"/>
  <c r="K114" i="1"/>
  <c r="O114" i="1"/>
  <c r="P114" i="1"/>
  <c r="L114" i="1"/>
  <c r="M114" i="1"/>
  <c r="N114" i="1"/>
  <c r="K99" i="1"/>
  <c r="O99" i="1"/>
  <c r="P99" i="1"/>
  <c r="L99" i="1"/>
  <c r="M99" i="1"/>
  <c r="N99" i="1"/>
  <c r="K97" i="1"/>
  <c r="O97" i="1"/>
  <c r="P97" i="1"/>
  <c r="L97" i="1"/>
  <c r="M97" i="1"/>
  <c r="N97" i="1"/>
  <c r="K94" i="1"/>
  <c r="O94" i="1"/>
  <c r="P94" i="1"/>
  <c r="L94" i="1"/>
  <c r="M94" i="1"/>
  <c r="N94" i="1"/>
  <c r="K106" i="1"/>
  <c r="O106" i="1"/>
  <c r="P106" i="1"/>
  <c r="L106" i="1"/>
  <c r="M106" i="1"/>
  <c r="N106" i="1"/>
  <c r="K92" i="1"/>
  <c r="O92" i="1"/>
  <c r="P92" i="1"/>
  <c r="L92" i="1"/>
  <c r="M92" i="1"/>
  <c r="N92" i="1"/>
  <c r="N85" i="1"/>
  <c r="O85" i="1"/>
  <c r="P85" i="1"/>
  <c r="K85" i="1"/>
  <c r="L85" i="1"/>
  <c r="M85" i="1"/>
  <c r="N98" i="1"/>
  <c r="O98" i="1"/>
  <c r="M98" i="1"/>
  <c r="P98" i="1"/>
  <c r="L98" i="1"/>
  <c r="K98" i="1"/>
  <c r="N90" i="1"/>
  <c r="O90" i="1"/>
  <c r="L90" i="1"/>
  <c r="M90" i="1"/>
  <c r="K90" i="1"/>
  <c r="P90" i="1"/>
  <c r="N75" i="1"/>
  <c r="O75" i="1"/>
  <c r="K75" i="1"/>
  <c r="L75" i="1"/>
  <c r="M75" i="1"/>
  <c r="P75" i="1"/>
  <c r="N68" i="1"/>
  <c r="O68" i="1"/>
  <c r="P68" i="1"/>
  <c r="K68" i="1"/>
  <c r="M68" i="1"/>
  <c r="L68" i="1"/>
  <c r="N65" i="1"/>
  <c r="O65" i="1"/>
  <c r="M65" i="1"/>
  <c r="P65" i="1"/>
  <c r="K65" i="1"/>
  <c r="L65" i="1"/>
  <c r="N58" i="1"/>
  <c r="O58" i="1"/>
  <c r="L58" i="1"/>
  <c r="M58" i="1"/>
  <c r="K58" i="1"/>
  <c r="P58" i="1"/>
  <c r="N113" i="1"/>
  <c r="O113" i="1"/>
  <c r="K113" i="1"/>
  <c r="L113" i="1"/>
  <c r="M113" i="1"/>
  <c r="P113" i="1"/>
  <c r="N41" i="1"/>
  <c r="O41" i="1"/>
  <c r="P41" i="1"/>
  <c r="K41" i="1"/>
  <c r="L41" i="1"/>
  <c r="M41" i="1"/>
  <c r="N36" i="1"/>
  <c r="O36" i="1"/>
  <c r="M36" i="1"/>
  <c r="P36" i="1"/>
  <c r="K36" i="1"/>
  <c r="L36" i="1"/>
  <c r="N78" i="1"/>
  <c r="O78" i="1"/>
  <c r="L78" i="1"/>
  <c r="M78" i="1"/>
  <c r="K78" i="1"/>
  <c r="P78" i="1"/>
  <c r="N30" i="1"/>
  <c r="O30" i="1"/>
  <c r="K30" i="1"/>
  <c r="L30" i="1"/>
  <c r="M30" i="1"/>
  <c r="P30" i="1"/>
  <c r="N24" i="1"/>
  <c r="O24" i="1"/>
  <c r="P24" i="1"/>
  <c r="K24" i="1"/>
  <c r="M24" i="1"/>
  <c r="L24" i="1"/>
  <c r="N20" i="1"/>
  <c r="O20" i="1"/>
  <c r="M20" i="1"/>
  <c r="P20" i="1"/>
  <c r="K20" i="1"/>
  <c r="L20" i="1"/>
  <c r="N53" i="1"/>
  <c r="O53" i="1"/>
  <c r="L53" i="1"/>
  <c r="M53" i="1"/>
  <c r="K53" i="1"/>
  <c r="P53" i="1"/>
  <c r="N49" i="1"/>
  <c r="O49" i="1"/>
  <c r="K49" i="1"/>
  <c r="L49" i="1"/>
  <c r="M49" i="1"/>
  <c r="P49" i="1"/>
  <c r="N183" i="1"/>
  <c r="O183" i="1"/>
  <c r="P183" i="1"/>
  <c r="K183" i="1"/>
  <c r="L183" i="1"/>
  <c r="M183" i="1"/>
  <c r="N758" i="1"/>
  <c r="O758" i="1"/>
  <c r="M758" i="1"/>
  <c r="P758" i="1"/>
  <c r="K758" i="1"/>
  <c r="L758" i="1"/>
  <c r="N1468" i="1"/>
  <c r="O1468" i="1"/>
  <c r="L1468" i="1"/>
  <c r="M1468" i="1"/>
  <c r="K1468" i="1"/>
  <c r="P1468" i="1"/>
  <c r="N1079" i="1"/>
  <c r="O1079" i="1"/>
  <c r="K1079" i="1"/>
  <c r="L1079" i="1"/>
  <c r="M1079" i="1"/>
  <c r="P1079" i="1"/>
  <c r="N1241" i="1"/>
  <c r="O1241" i="1"/>
  <c r="P1241" i="1"/>
  <c r="K1241" i="1"/>
  <c r="M1241" i="1"/>
  <c r="L1241" i="1"/>
  <c r="N1119" i="1"/>
  <c r="O1119" i="1"/>
  <c r="M1119" i="1"/>
  <c r="P1119" i="1"/>
  <c r="K1119" i="1"/>
  <c r="L1119" i="1"/>
  <c r="N2129" i="1"/>
  <c r="O2129" i="1"/>
  <c r="L2129" i="1"/>
  <c r="M2129" i="1"/>
  <c r="K2129" i="1"/>
  <c r="P2129" i="1"/>
  <c r="N917" i="1"/>
  <c r="O917" i="1"/>
  <c r="K917" i="1"/>
  <c r="L917" i="1"/>
  <c r="M917" i="1"/>
  <c r="P917" i="1"/>
  <c r="N992" i="1"/>
  <c r="O992" i="1"/>
  <c r="P992" i="1"/>
  <c r="K992" i="1"/>
  <c r="L992" i="1"/>
  <c r="M992" i="1"/>
  <c r="N2605" i="1"/>
  <c r="O2605" i="1"/>
  <c r="M2605" i="1"/>
  <c r="P2605" i="1"/>
  <c r="K2605" i="1"/>
  <c r="L2605" i="1"/>
  <c r="K424" i="1"/>
  <c r="O424" i="1"/>
  <c r="L424" i="1"/>
  <c r="M424" i="1"/>
  <c r="N424" i="1"/>
  <c r="P424" i="1"/>
  <c r="K308" i="1"/>
  <c r="O308" i="1"/>
  <c r="L308" i="1"/>
  <c r="M308" i="1"/>
  <c r="P308" i="1"/>
  <c r="N308" i="1"/>
  <c r="K1670" i="1"/>
  <c r="O1670" i="1"/>
  <c r="L1670" i="1"/>
  <c r="M1670" i="1"/>
  <c r="P1670" i="1"/>
  <c r="N1670" i="1"/>
  <c r="K1141" i="1"/>
  <c r="O1141" i="1"/>
  <c r="L1141" i="1"/>
  <c r="M1141" i="1"/>
  <c r="N1141" i="1"/>
  <c r="P1141" i="1"/>
  <c r="K2120" i="1"/>
  <c r="O2120" i="1"/>
  <c r="L2120" i="1"/>
  <c r="M2120" i="1"/>
  <c r="N2120" i="1"/>
  <c r="P2120" i="1"/>
  <c r="K527" i="1"/>
  <c r="O527" i="1"/>
  <c r="L527" i="1"/>
  <c r="M527" i="1"/>
  <c r="P527" i="1"/>
  <c r="N527" i="1"/>
  <c r="K1941" i="1"/>
  <c r="O1941" i="1"/>
  <c r="L1941" i="1"/>
  <c r="M1941" i="1"/>
  <c r="N1941" i="1"/>
  <c r="P1941" i="1"/>
  <c r="K444" i="1"/>
  <c r="O444" i="1"/>
  <c r="L444" i="1"/>
  <c r="M444" i="1"/>
  <c r="N444" i="1"/>
  <c r="P444" i="1"/>
  <c r="K580" i="1"/>
  <c r="O580" i="1"/>
  <c r="L580" i="1"/>
  <c r="M580" i="1"/>
  <c r="N580" i="1"/>
  <c r="P580" i="1"/>
  <c r="K189" i="1"/>
  <c r="O189" i="1"/>
  <c r="L189" i="1"/>
  <c r="M189" i="1"/>
  <c r="P189" i="1"/>
  <c r="N189" i="1"/>
  <c r="K560" i="1"/>
  <c r="O560" i="1"/>
  <c r="L560" i="1"/>
  <c r="M560" i="1"/>
  <c r="N560" i="1"/>
  <c r="P560" i="1"/>
  <c r="K683" i="1"/>
  <c r="O683" i="1"/>
  <c r="L683" i="1"/>
  <c r="M683" i="1"/>
  <c r="N683" i="1"/>
  <c r="P683" i="1"/>
  <c r="K1242" i="1"/>
  <c r="O1242" i="1"/>
  <c r="L1242" i="1"/>
  <c r="M1242" i="1"/>
  <c r="N1242" i="1"/>
  <c r="P1242" i="1"/>
  <c r="K1637" i="1"/>
  <c r="O1637" i="1"/>
  <c r="L1637" i="1"/>
  <c r="M1637" i="1"/>
  <c r="P1637" i="1"/>
  <c r="N1637" i="1"/>
  <c r="K2440" i="1"/>
  <c r="O2440" i="1"/>
  <c r="P2440" i="1"/>
  <c r="L2440" i="1"/>
  <c r="M2440" i="1"/>
  <c r="N2440" i="1"/>
  <c r="K991" i="1"/>
  <c r="O991" i="1"/>
  <c r="P991" i="1"/>
  <c r="L991" i="1"/>
  <c r="M991" i="1"/>
  <c r="N991" i="1"/>
  <c r="K1980" i="1"/>
  <c r="O1980" i="1"/>
  <c r="P1980" i="1"/>
  <c r="L1980" i="1"/>
  <c r="M1980" i="1"/>
  <c r="N1980" i="1"/>
  <c r="K50" i="1"/>
  <c r="O50" i="1"/>
  <c r="P50" i="1"/>
  <c r="L50" i="1"/>
  <c r="M50" i="1"/>
  <c r="N50" i="1"/>
  <c r="K2101" i="1"/>
  <c r="O2101" i="1"/>
  <c r="P2101" i="1"/>
  <c r="L2101" i="1"/>
  <c r="M2101" i="1"/>
  <c r="N2101" i="1"/>
  <c r="K1432" i="1"/>
  <c r="O1432" i="1"/>
  <c r="P1432" i="1"/>
  <c r="L1432" i="1"/>
  <c r="M1432" i="1"/>
  <c r="N1432" i="1"/>
  <c r="K2061" i="1"/>
  <c r="O2061" i="1"/>
  <c r="P2061" i="1"/>
  <c r="L2061" i="1"/>
  <c r="M2061" i="1"/>
  <c r="N2061" i="1"/>
  <c r="K2480" i="1"/>
  <c r="O2480" i="1"/>
  <c r="P2480" i="1"/>
  <c r="L2480" i="1"/>
  <c r="M2480" i="1"/>
  <c r="N2480" i="1"/>
  <c r="K1014" i="1"/>
  <c r="O1014" i="1"/>
  <c r="P1014" i="1"/>
  <c r="L1014" i="1"/>
  <c r="M1014" i="1"/>
  <c r="N1014" i="1"/>
  <c r="K1830" i="1"/>
  <c r="O1830" i="1"/>
  <c r="P1830" i="1"/>
  <c r="L1830" i="1"/>
  <c r="M1830" i="1"/>
  <c r="N1830" i="1"/>
  <c r="K1649" i="1"/>
  <c r="O1649" i="1"/>
  <c r="P1649" i="1"/>
  <c r="L1649" i="1"/>
  <c r="M1649" i="1"/>
  <c r="N1649" i="1"/>
  <c r="K578" i="1"/>
  <c r="O578" i="1"/>
  <c r="P578" i="1"/>
  <c r="L578" i="1"/>
  <c r="M578" i="1"/>
  <c r="N578" i="1"/>
  <c r="K141" i="1"/>
  <c r="O141" i="1"/>
  <c r="P141" i="1"/>
  <c r="L141" i="1"/>
  <c r="M141" i="1"/>
  <c r="N141" i="1"/>
  <c r="K1551" i="1"/>
  <c r="O1551" i="1"/>
  <c r="P1551" i="1"/>
  <c r="L1551" i="1"/>
  <c r="M1551" i="1"/>
  <c r="N1551" i="1"/>
  <c r="K1696" i="1"/>
  <c r="O1696" i="1"/>
  <c r="P1696" i="1"/>
  <c r="L1696" i="1"/>
  <c r="M1696" i="1"/>
  <c r="N1696" i="1"/>
  <c r="K329" i="1"/>
  <c r="O329" i="1"/>
  <c r="P329" i="1"/>
  <c r="L329" i="1"/>
  <c r="M329" i="1"/>
  <c r="N329" i="1"/>
  <c r="K2600" i="1"/>
  <c r="O2600" i="1"/>
  <c r="P2600" i="1"/>
  <c r="L2600" i="1"/>
  <c r="M2600" i="1"/>
  <c r="N2600" i="1"/>
  <c r="K2548" i="1"/>
  <c r="O2548" i="1"/>
  <c r="P2548" i="1"/>
  <c r="L2548" i="1"/>
  <c r="M2548" i="1"/>
  <c r="N2548" i="1"/>
  <c r="K2539" i="1"/>
  <c r="O2539" i="1"/>
  <c r="P2539" i="1"/>
  <c r="L2539" i="1"/>
  <c r="M2539" i="1"/>
  <c r="N2539" i="1"/>
  <c r="K629" i="1"/>
  <c r="O629" i="1"/>
  <c r="P629" i="1"/>
  <c r="L629" i="1"/>
  <c r="M629" i="1"/>
  <c r="N629" i="1"/>
  <c r="K2285" i="1"/>
  <c r="O2285" i="1"/>
  <c r="P2285" i="1"/>
  <c r="L2285" i="1"/>
  <c r="M2285" i="1"/>
  <c r="N2285" i="1"/>
  <c r="K2247" i="1"/>
  <c r="O2247" i="1"/>
  <c r="P2247" i="1"/>
  <c r="L2247" i="1"/>
  <c r="M2247" i="1"/>
  <c r="N2247" i="1"/>
  <c r="K2154" i="1"/>
  <c r="O2154" i="1"/>
  <c r="P2154" i="1"/>
  <c r="L2154" i="1"/>
  <c r="M2154" i="1"/>
  <c r="N2154" i="1"/>
  <c r="K2034" i="1"/>
  <c r="O2034" i="1"/>
  <c r="P2034" i="1"/>
  <c r="L2034" i="1"/>
  <c r="M2034" i="1"/>
  <c r="N2034" i="1"/>
  <c r="K1943" i="1"/>
  <c r="O1943" i="1"/>
  <c r="P1943" i="1"/>
  <c r="L1943" i="1"/>
  <c r="M1943" i="1"/>
  <c r="N1943" i="1"/>
  <c r="K1887" i="1"/>
  <c r="O1887" i="1"/>
  <c r="P1887" i="1"/>
  <c r="L1887" i="1"/>
  <c r="M1887" i="1"/>
  <c r="N1887" i="1"/>
  <c r="K1784" i="1"/>
  <c r="O1784" i="1"/>
  <c r="P1784" i="1"/>
  <c r="L1784" i="1"/>
  <c r="M1784" i="1"/>
  <c r="N1784" i="1"/>
  <c r="K1699" i="1"/>
  <c r="O1699" i="1"/>
  <c r="P1699" i="1"/>
  <c r="L1699" i="1"/>
  <c r="M1699" i="1"/>
  <c r="N1699" i="1"/>
  <c r="K1592" i="1"/>
  <c r="O1592" i="1"/>
  <c r="P1592" i="1"/>
  <c r="L1592" i="1"/>
  <c r="M1592" i="1"/>
  <c r="N1592" i="1"/>
  <c r="K1508" i="1"/>
  <c r="O1508" i="1"/>
  <c r="P1508" i="1"/>
  <c r="L1508" i="1"/>
  <c r="M1508" i="1"/>
  <c r="N1508" i="1"/>
  <c r="K1442" i="1"/>
  <c r="O1442" i="1"/>
  <c r="P1442" i="1"/>
  <c r="L1442" i="1"/>
  <c r="M1442" i="1"/>
  <c r="N1442" i="1"/>
  <c r="K1345" i="1"/>
  <c r="O1345" i="1"/>
  <c r="P1345" i="1"/>
  <c r="L1345" i="1"/>
  <c r="M1345" i="1"/>
  <c r="N1345" i="1"/>
  <c r="K1240" i="1"/>
  <c r="O1240" i="1"/>
  <c r="P1240" i="1"/>
  <c r="L1240" i="1"/>
  <c r="M1240" i="1"/>
  <c r="N1240" i="1"/>
  <c r="K1160" i="1"/>
  <c r="O1160" i="1"/>
  <c r="P1160" i="1"/>
  <c r="L1160" i="1"/>
  <c r="M1160" i="1"/>
  <c r="N1160" i="1"/>
  <c r="K1113" i="1"/>
  <c r="O1113" i="1"/>
  <c r="P1113" i="1"/>
  <c r="L1113" i="1"/>
  <c r="M1113" i="1"/>
  <c r="N1113" i="1"/>
  <c r="K1078" i="1"/>
  <c r="O1078" i="1"/>
  <c r="P1078" i="1"/>
  <c r="L1078" i="1"/>
  <c r="M1078" i="1"/>
  <c r="N1078" i="1"/>
  <c r="K997" i="1"/>
  <c r="O997" i="1"/>
  <c r="P997" i="1"/>
  <c r="L997" i="1"/>
  <c r="M997" i="1"/>
  <c r="N997" i="1"/>
  <c r="K930" i="1"/>
  <c r="O930" i="1"/>
  <c r="P930" i="1"/>
  <c r="L930" i="1"/>
  <c r="M930" i="1"/>
  <c r="N930" i="1"/>
  <c r="K788" i="1"/>
  <c r="O788" i="1"/>
  <c r="P788" i="1"/>
  <c r="L788" i="1"/>
  <c r="M788" i="1"/>
  <c r="N788" i="1"/>
  <c r="K713" i="1"/>
  <c r="O713" i="1"/>
  <c r="P713" i="1"/>
  <c r="L713" i="1"/>
  <c r="M713" i="1"/>
  <c r="N713" i="1"/>
  <c r="K641" i="1"/>
  <c r="O641" i="1"/>
  <c r="P641" i="1"/>
  <c r="L641" i="1"/>
  <c r="M641" i="1"/>
  <c r="N641" i="1"/>
  <c r="K624" i="1"/>
  <c r="O624" i="1"/>
  <c r="P624" i="1"/>
  <c r="L624" i="1"/>
  <c r="M624" i="1"/>
  <c r="N624" i="1"/>
  <c r="K563" i="1"/>
  <c r="O563" i="1"/>
  <c r="P563" i="1"/>
  <c r="L563" i="1"/>
  <c r="M563" i="1"/>
  <c r="N563" i="1"/>
  <c r="K389" i="1"/>
  <c r="O389" i="1"/>
  <c r="P389" i="1"/>
  <c r="L389" i="1"/>
  <c r="M389" i="1"/>
  <c r="N389" i="1"/>
  <c r="K201" i="1"/>
  <c r="O201" i="1"/>
  <c r="P201" i="1"/>
  <c r="L201" i="1"/>
  <c r="M201" i="1"/>
  <c r="N201" i="1"/>
  <c r="K105" i="1"/>
  <c r="O105" i="1"/>
  <c r="P105" i="1"/>
  <c r="L105" i="1"/>
  <c r="M105" i="1"/>
  <c r="N105" i="1"/>
  <c r="L2565" i="1"/>
  <c r="O2565" i="1"/>
  <c r="P2565" i="1"/>
  <c r="K2565" i="1"/>
  <c r="M2565" i="1"/>
  <c r="N2565" i="1"/>
  <c r="L2552" i="1"/>
  <c r="P2552" i="1"/>
  <c r="O2552" i="1"/>
  <c r="K2552" i="1"/>
  <c r="N2552" i="1"/>
  <c r="M2552" i="1"/>
  <c r="L2541" i="1"/>
  <c r="P2541" i="1"/>
  <c r="O2541" i="1"/>
  <c r="K2541" i="1"/>
  <c r="M2541" i="1"/>
  <c r="N2541" i="1"/>
  <c r="L2535" i="1"/>
  <c r="P2535" i="1"/>
  <c r="N2535" i="1"/>
  <c r="O2535" i="1"/>
  <c r="M2535" i="1"/>
  <c r="K2535" i="1"/>
  <c r="L2528" i="1"/>
  <c r="P2528" i="1"/>
  <c r="N2528" i="1"/>
  <c r="O2528" i="1"/>
  <c r="M2528" i="1"/>
  <c r="K2528" i="1"/>
  <c r="L2489" i="1"/>
  <c r="P2489" i="1"/>
  <c r="N2489" i="1"/>
  <c r="O2489" i="1"/>
  <c r="M2489" i="1"/>
  <c r="K2489" i="1"/>
  <c r="L2478" i="1"/>
  <c r="P2478" i="1"/>
  <c r="N2478" i="1"/>
  <c r="O2478" i="1"/>
  <c r="M2478" i="1"/>
  <c r="K2478" i="1"/>
  <c r="L2459" i="1"/>
  <c r="P2459" i="1"/>
  <c r="N2459" i="1"/>
  <c r="O2459" i="1"/>
  <c r="M2459" i="1"/>
  <c r="K2459" i="1"/>
  <c r="L2426" i="1"/>
  <c r="P2426" i="1"/>
  <c r="N2426" i="1"/>
  <c r="O2426" i="1"/>
  <c r="M2426" i="1"/>
  <c r="K2426" i="1"/>
  <c r="L2410" i="1"/>
  <c r="P2410" i="1"/>
  <c r="N2410" i="1"/>
  <c r="O2410" i="1"/>
  <c r="M2410" i="1"/>
  <c r="K2410" i="1"/>
  <c r="L2398" i="1"/>
  <c r="P2398" i="1"/>
  <c r="N2398" i="1"/>
  <c r="O2398" i="1"/>
  <c r="M2398" i="1"/>
  <c r="K2398" i="1"/>
  <c r="L2377" i="1"/>
  <c r="P2377" i="1"/>
  <c r="N2377" i="1"/>
  <c r="O2377" i="1"/>
  <c r="M2377" i="1"/>
  <c r="K2377" i="1"/>
  <c r="L2337" i="1"/>
  <c r="P2337" i="1"/>
  <c r="N2337" i="1"/>
  <c r="O2337" i="1"/>
  <c r="M2337" i="1"/>
  <c r="K2337" i="1"/>
  <c r="L2276" i="1"/>
  <c r="P2276" i="1"/>
  <c r="N2276" i="1"/>
  <c r="O2276" i="1"/>
  <c r="M2276" i="1"/>
  <c r="K2276" i="1"/>
  <c r="L2216" i="1"/>
  <c r="P2216" i="1"/>
  <c r="N2216" i="1"/>
  <c r="O2216" i="1"/>
  <c r="M2216" i="1"/>
  <c r="K2216" i="1"/>
  <c r="L2157" i="1"/>
  <c r="P2157" i="1"/>
  <c r="N2157" i="1"/>
  <c r="O2157" i="1"/>
  <c r="M2157" i="1"/>
  <c r="K2157" i="1"/>
  <c r="L2077" i="1"/>
  <c r="P2077" i="1"/>
  <c r="N2077" i="1"/>
  <c r="O2077" i="1"/>
  <c r="M2077" i="1"/>
  <c r="K2077" i="1"/>
  <c r="L2021" i="1"/>
  <c r="P2021" i="1"/>
  <c r="N2021" i="1"/>
  <c r="O2021" i="1"/>
  <c r="M2021" i="1"/>
  <c r="K2021" i="1"/>
  <c r="L1994" i="1"/>
  <c r="P1994" i="1"/>
  <c r="N1994" i="1"/>
  <c r="O1994" i="1"/>
  <c r="M1994" i="1"/>
  <c r="K1994" i="1"/>
  <c r="L1954" i="1"/>
  <c r="P1954" i="1"/>
  <c r="N1954" i="1"/>
  <c r="O1954" i="1"/>
  <c r="M1954" i="1"/>
  <c r="K1954" i="1"/>
  <c r="L1918" i="1"/>
  <c r="P1918" i="1"/>
  <c r="N1918" i="1"/>
  <c r="O1918" i="1"/>
  <c r="M1918" i="1"/>
  <c r="K1918" i="1"/>
  <c r="L1889" i="1"/>
  <c r="P1889" i="1"/>
  <c r="N1889" i="1"/>
  <c r="O1889" i="1"/>
  <c r="M1889" i="1"/>
  <c r="K1889" i="1"/>
  <c r="L1876" i="1"/>
  <c r="P1876" i="1"/>
  <c r="N1876" i="1"/>
  <c r="O1876" i="1"/>
  <c r="M1876" i="1"/>
  <c r="K1876" i="1"/>
  <c r="L1838" i="1"/>
  <c r="P1838" i="1"/>
  <c r="N1838" i="1"/>
  <c r="O1838" i="1"/>
  <c r="M1838" i="1"/>
  <c r="K1838" i="1"/>
  <c r="L1812" i="1"/>
  <c r="P1812" i="1"/>
  <c r="N1812" i="1"/>
  <c r="O1812" i="1"/>
  <c r="M1812" i="1"/>
  <c r="K1812" i="1"/>
  <c r="L10" i="1"/>
  <c r="P10" i="1"/>
  <c r="N10" i="1"/>
  <c r="O10" i="1"/>
  <c r="M10" i="1"/>
  <c r="K10" i="1"/>
  <c r="L1743" i="1"/>
  <c r="P1743" i="1"/>
  <c r="N1743" i="1"/>
  <c r="O1743" i="1"/>
  <c r="M1743" i="1"/>
  <c r="K1743" i="1"/>
  <c r="L1734" i="1"/>
  <c r="P1734" i="1"/>
  <c r="N1734" i="1"/>
  <c r="O1734" i="1"/>
  <c r="M1734" i="1"/>
  <c r="K1734" i="1"/>
  <c r="L1705" i="1"/>
  <c r="P1705" i="1"/>
  <c r="N1705" i="1"/>
  <c r="O1705" i="1"/>
  <c r="M1705" i="1"/>
  <c r="K1705" i="1"/>
  <c r="L1675" i="1"/>
  <c r="P1675" i="1"/>
  <c r="N1675" i="1"/>
  <c r="O1675" i="1"/>
  <c r="M1675" i="1"/>
  <c r="K1675" i="1"/>
  <c r="M1661" i="1"/>
  <c r="N1661" i="1"/>
  <c r="L1661" i="1"/>
  <c r="O1661" i="1"/>
  <c r="K1661" i="1"/>
  <c r="P1661" i="1"/>
  <c r="M1636" i="1"/>
  <c r="N1636" i="1"/>
  <c r="K1636" i="1"/>
  <c r="L1636" i="1"/>
  <c r="O1636" i="1"/>
  <c r="P1636" i="1"/>
  <c r="M1605" i="1"/>
  <c r="N1605" i="1"/>
  <c r="P1605" i="1"/>
  <c r="K1605" i="1"/>
  <c r="L1605" i="1"/>
  <c r="O1605" i="1"/>
  <c r="M1571" i="1"/>
  <c r="N1571" i="1"/>
  <c r="O1571" i="1"/>
  <c r="P1571" i="1"/>
  <c r="K1571" i="1"/>
  <c r="L1571" i="1"/>
  <c r="M1514" i="1"/>
  <c r="N1514" i="1"/>
  <c r="L1514" i="1"/>
  <c r="O1514" i="1"/>
  <c r="K1514" i="1"/>
  <c r="P1514" i="1"/>
  <c r="M1503" i="1"/>
  <c r="N1503" i="1"/>
  <c r="K1503" i="1"/>
  <c r="L1503" i="1"/>
  <c r="P1503" i="1"/>
  <c r="O1503" i="1"/>
  <c r="M1486" i="1"/>
  <c r="N1486" i="1"/>
  <c r="P1486" i="1"/>
  <c r="K1486" i="1"/>
  <c r="O1486" i="1"/>
  <c r="L1486" i="1"/>
  <c r="M1396" i="1"/>
  <c r="N1396" i="1"/>
  <c r="O1396" i="1"/>
  <c r="P1396" i="1"/>
  <c r="L1396" i="1"/>
  <c r="K1396" i="1"/>
  <c r="M1425" i="1"/>
  <c r="N1425" i="1"/>
  <c r="L1425" i="1"/>
  <c r="O1425" i="1"/>
  <c r="K1425" i="1"/>
  <c r="P1425" i="1"/>
  <c r="M1389" i="1"/>
  <c r="N1389" i="1"/>
  <c r="K1389" i="1"/>
  <c r="L1389" i="1"/>
  <c r="O1389" i="1"/>
  <c r="P1389" i="1"/>
  <c r="M1350" i="1"/>
  <c r="N1350" i="1"/>
  <c r="P1350" i="1"/>
  <c r="K1350" i="1"/>
  <c r="L1350" i="1"/>
  <c r="O1350" i="1"/>
  <c r="M1333" i="1"/>
  <c r="N1333" i="1"/>
  <c r="O1333" i="1"/>
  <c r="K1333" i="1"/>
  <c r="P1333" i="1"/>
  <c r="L1333" i="1"/>
  <c r="M1323" i="1"/>
  <c r="N1323" i="1"/>
  <c r="O1323" i="1"/>
  <c r="K1323" i="1"/>
  <c r="L1323" i="1"/>
  <c r="P1323" i="1"/>
  <c r="M121" i="1"/>
  <c r="N121" i="1"/>
  <c r="O121" i="1"/>
  <c r="K121" i="1"/>
  <c r="P121" i="1"/>
  <c r="L121" i="1"/>
  <c r="M1301" i="1"/>
  <c r="N1301" i="1"/>
  <c r="O1301" i="1"/>
  <c r="K1301" i="1"/>
  <c r="L1301" i="1"/>
  <c r="P1301" i="1"/>
  <c r="M1263" i="1"/>
  <c r="N1263" i="1"/>
  <c r="O1263" i="1"/>
  <c r="K1263" i="1"/>
  <c r="P1263" i="1"/>
  <c r="L1263" i="1"/>
  <c r="M1254" i="1"/>
  <c r="N1254" i="1"/>
  <c r="O1254" i="1"/>
  <c r="K1254" i="1"/>
  <c r="L1254" i="1"/>
  <c r="P1254" i="1"/>
  <c r="M1212" i="1"/>
  <c r="N1212" i="1"/>
  <c r="O1212" i="1"/>
  <c r="K1212" i="1"/>
  <c r="P1212" i="1"/>
  <c r="L1212" i="1"/>
  <c r="M1195" i="1"/>
  <c r="N1195" i="1"/>
  <c r="O1195" i="1"/>
  <c r="K1195" i="1"/>
  <c r="L1195" i="1"/>
  <c r="P1195" i="1"/>
  <c r="N1187" i="1"/>
  <c r="K1187" i="1"/>
  <c r="P1187" i="1"/>
  <c r="L1187" i="1"/>
  <c r="O1187" i="1"/>
  <c r="M1187" i="1"/>
  <c r="N1152" i="1"/>
  <c r="K1152" i="1"/>
  <c r="P1152" i="1"/>
  <c r="L1152" i="1"/>
  <c r="O1152" i="1"/>
  <c r="M1152" i="1"/>
  <c r="N432" i="1"/>
  <c r="K432" i="1"/>
  <c r="P432" i="1"/>
  <c r="L432" i="1"/>
  <c r="O432" i="1"/>
  <c r="M432" i="1"/>
  <c r="N1045" i="1"/>
  <c r="K1045" i="1"/>
  <c r="P1045" i="1"/>
  <c r="L1045" i="1"/>
  <c r="O1045" i="1"/>
  <c r="M1045" i="1"/>
  <c r="N1028" i="1"/>
  <c r="K1028" i="1"/>
  <c r="P1028" i="1"/>
  <c r="L1028" i="1"/>
  <c r="M1028" i="1"/>
  <c r="O1028" i="1"/>
  <c r="L1004" i="1"/>
  <c r="P1004" i="1"/>
  <c r="O1004" i="1"/>
  <c r="K1004" i="1"/>
  <c r="M1004" i="1"/>
  <c r="N1004" i="1"/>
  <c r="L931" i="1"/>
  <c r="P931" i="1"/>
  <c r="O931" i="1"/>
  <c r="K931" i="1"/>
  <c r="M931" i="1"/>
  <c r="N931" i="1"/>
  <c r="L872" i="1"/>
  <c r="P872" i="1"/>
  <c r="O872" i="1"/>
  <c r="K872" i="1"/>
  <c r="M872" i="1"/>
  <c r="N872" i="1"/>
  <c r="L842" i="1"/>
  <c r="P842" i="1"/>
  <c r="O842" i="1"/>
  <c r="K842" i="1"/>
  <c r="M842" i="1"/>
  <c r="N842" i="1"/>
  <c r="L825" i="1"/>
  <c r="P825" i="1"/>
  <c r="O825" i="1"/>
  <c r="K825" i="1"/>
  <c r="M825" i="1"/>
  <c r="N825" i="1"/>
  <c r="L1837" i="1"/>
  <c r="P1837" i="1"/>
  <c r="O1837" i="1"/>
  <c r="K1837" i="1"/>
  <c r="M1837" i="1"/>
  <c r="N1837" i="1"/>
  <c r="L781" i="1"/>
  <c r="P781" i="1"/>
  <c r="O781" i="1"/>
  <c r="K781" i="1"/>
  <c r="M781" i="1"/>
  <c r="N781" i="1"/>
  <c r="L740" i="1"/>
  <c r="P740" i="1"/>
  <c r="O740" i="1"/>
  <c r="K740" i="1"/>
  <c r="M740" i="1"/>
  <c r="N740" i="1"/>
  <c r="L717" i="1"/>
  <c r="P717" i="1"/>
  <c r="O717" i="1"/>
  <c r="K717" i="1"/>
  <c r="M717" i="1"/>
  <c r="N717" i="1"/>
  <c r="L689" i="1"/>
  <c r="P689" i="1"/>
  <c r="O689" i="1"/>
  <c r="K689" i="1"/>
  <c r="M689" i="1"/>
  <c r="N689" i="1"/>
  <c r="L684" i="1"/>
  <c r="P684" i="1"/>
  <c r="O684" i="1"/>
  <c r="K684" i="1"/>
  <c r="M684" i="1"/>
  <c r="N684" i="1"/>
  <c r="L673" i="1"/>
  <c r="P673" i="1"/>
  <c r="O673" i="1"/>
  <c r="K673" i="1"/>
  <c r="M673" i="1"/>
  <c r="N673" i="1"/>
  <c r="L664" i="1"/>
  <c r="P664" i="1"/>
  <c r="O664" i="1"/>
  <c r="K664" i="1"/>
  <c r="M664" i="1"/>
  <c r="N664" i="1"/>
  <c r="L655" i="1"/>
  <c r="P655" i="1"/>
  <c r="O655" i="1"/>
  <c r="K655" i="1"/>
  <c r="M655" i="1"/>
  <c r="N655" i="1"/>
  <c r="L1349" i="1"/>
  <c r="K1349" i="1"/>
  <c r="P1349" i="1"/>
  <c r="O1349" i="1"/>
  <c r="M1349" i="1"/>
  <c r="N1349" i="1"/>
  <c r="L608" i="1"/>
  <c r="P608" i="1"/>
  <c r="K608" i="1"/>
  <c r="O608" i="1"/>
  <c r="M608" i="1"/>
  <c r="N608" i="1"/>
  <c r="L569" i="1"/>
  <c r="P569" i="1"/>
  <c r="K569" i="1"/>
  <c r="O569" i="1"/>
  <c r="M569" i="1"/>
  <c r="N569" i="1"/>
  <c r="L535" i="1"/>
  <c r="P535" i="1"/>
  <c r="K535" i="1"/>
  <c r="O535" i="1"/>
  <c r="M535" i="1"/>
  <c r="N535" i="1"/>
  <c r="L471" i="1"/>
  <c r="P471" i="1"/>
  <c r="O471" i="1"/>
  <c r="K471" i="1"/>
  <c r="M471" i="1"/>
  <c r="N471" i="1"/>
  <c r="L434" i="1"/>
  <c r="P434" i="1"/>
  <c r="O434" i="1"/>
  <c r="K434" i="1"/>
  <c r="M434" i="1"/>
  <c r="N434" i="1"/>
  <c r="L311" i="1"/>
  <c r="P311" i="1"/>
  <c r="K311" i="1"/>
  <c r="M311" i="1"/>
  <c r="N311" i="1"/>
  <c r="O311" i="1"/>
  <c r="L408" i="1"/>
  <c r="P408" i="1"/>
  <c r="K408" i="1"/>
  <c r="M408" i="1"/>
  <c r="N408" i="1"/>
  <c r="O408" i="1"/>
  <c r="L349" i="1"/>
  <c r="P349" i="1"/>
  <c r="K349" i="1"/>
  <c r="M349" i="1"/>
  <c r="N349" i="1"/>
  <c r="O349" i="1"/>
  <c r="L382" i="1"/>
  <c r="P382" i="1"/>
  <c r="K382" i="1"/>
  <c r="M382" i="1"/>
  <c r="N382" i="1"/>
  <c r="O382" i="1"/>
  <c r="L277" i="1"/>
  <c r="P277" i="1"/>
  <c r="K277" i="1"/>
  <c r="M277" i="1"/>
  <c r="N277" i="1"/>
  <c r="O277" i="1"/>
  <c r="L7" i="1"/>
  <c r="P7" i="1"/>
  <c r="K7" i="1"/>
  <c r="M7" i="1"/>
  <c r="N7" i="1"/>
  <c r="O7" i="1"/>
  <c r="L123" i="1"/>
  <c r="P123" i="1"/>
  <c r="K123" i="1"/>
  <c r="M123" i="1"/>
  <c r="N123" i="1"/>
  <c r="O123" i="1"/>
  <c r="L16" i="1"/>
  <c r="P16" i="1"/>
  <c r="O16" i="1"/>
  <c r="K16" i="1"/>
  <c r="M16" i="1"/>
  <c r="N16" i="1"/>
  <c r="L1091" i="1"/>
  <c r="P1091" i="1"/>
  <c r="O1091" i="1"/>
  <c r="K1091" i="1"/>
  <c r="M1091" i="1"/>
  <c r="N1091" i="1"/>
  <c r="M273" i="1"/>
  <c r="L273" i="1"/>
  <c r="P273" i="1"/>
  <c r="O273" i="1"/>
  <c r="K273" i="1"/>
  <c r="N273" i="1"/>
  <c r="M2229" i="1"/>
  <c r="L2229" i="1"/>
  <c r="P2229" i="1"/>
  <c r="O2229" i="1"/>
  <c r="K2229" i="1"/>
  <c r="N2229" i="1"/>
  <c r="M2355" i="1"/>
  <c r="K2355" i="1"/>
  <c r="O2355" i="1"/>
  <c r="N2355" i="1"/>
  <c r="M1922" i="1"/>
  <c r="K1922" i="1"/>
  <c r="O1922" i="1"/>
  <c r="N1922" i="1"/>
  <c r="M1548" i="1"/>
  <c r="K1548" i="1"/>
  <c r="O1548" i="1"/>
  <c r="N1548" i="1"/>
  <c r="M1302" i="1"/>
  <c r="K1302" i="1"/>
  <c r="O1302" i="1"/>
  <c r="N1302" i="1"/>
  <c r="L1302" i="1"/>
  <c r="P1302" i="1"/>
  <c r="M953" i="1"/>
  <c r="N953" i="1"/>
  <c r="K953" i="1"/>
  <c r="O953" i="1"/>
  <c r="L953" i="1"/>
  <c r="P953" i="1"/>
  <c r="M385" i="1"/>
  <c r="K385" i="1"/>
  <c r="O385" i="1"/>
  <c r="N385" i="1"/>
  <c r="L385" i="1"/>
  <c r="P385" i="1"/>
  <c r="M2615" i="1"/>
  <c r="L2615" i="1"/>
  <c r="P2615" i="1"/>
  <c r="N2615" i="1"/>
  <c r="K2615" i="1"/>
  <c r="O2615" i="1"/>
  <c r="M2606" i="1"/>
  <c r="O2606" i="1"/>
  <c r="L2606" i="1"/>
  <c r="N2606" i="1"/>
  <c r="K2606" i="1"/>
  <c r="P2606" i="1"/>
  <c r="M2594" i="1"/>
  <c r="K2594" i="1"/>
  <c r="O2594" i="1"/>
  <c r="L2594" i="1"/>
  <c r="P2594" i="1"/>
  <c r="N2594" i="1"/>
  <c r="M2586" i="1"/>
  <c r="K2586" i="1"/>
  <c r="L2586" i="1"/>
  <c r="P2586" i="1"/>
  <c r="N2586" i="1"/>
  <c r="O2586" i="1"/>
  <c r="M2576" i="1"/>
  <c r="K2576" i="1"/>
  <c r="N2576" i="1"/>
  <c r="O2576" i="1"/>
  <c r="L2576" i="1"/>
  <c r="P2576" i="1"/>
  <c r="M2568" i="1"/>
  <c r="K2568" i="1"/>
  <c r="N2568" i="1"/>
  <c r="O2568" i="1"/>
  <c r="L2568" i="1"/>
  <c r="P2568" i="1"/>
  <c r="M2556" i="1"/>
  <c r="K2556" i="1"/>
  <c r="N2556" i="1"/>
  <c r="O2556" i="1"/>
  <c r="L2556" i="1"/>
  <c r="P2556" i="1"/>
  <c r="M2531" i="1"/>
  <c r="K2531" i="1"/>
  <c r="O2531" i="1"/>
  <c r="L2531" i="1"/>
  <c r="P2531" i="1"/>
  <c r="N2531" i="1"/>
  <c r="M2513" i="1"/>
  <c r="L2513" i="1"/>
  <c r="P2513" i="1"/>
  <c r="N2513" i="1"/>
  <c r="K2513" i="1"/>
  <c r="O2513" i="1"/>
  <c r="M2520" i="1"/>
  <c r="K2520" i="1"/>
  <c r="N2520" i="1"/>
  <c r="O2520" i="1"/>
  <c r="L2520" i="1"/>
  <c r="P2520" i="1"/>
  <c r="M2498" i="1"/>
  <c r="L2498" i="1"/>
  <c r="P2498" i="1"/>
  <c r="N2498" i="1"/>
  <c r="K2498" i="1"/>
  <c r="O2498" i="1"/>
  <c r="M2491" i="1"/>
  <c r="K2491" i="1"/>
  <c r="L2491" i="1"/>
  <c r="P2491" i="1"/>
  <c r="N2491" i="1"/>
  <c r="O2491" i="1"/>
  <c r="M2473" i="1"/>
  <c r="K2473" i="1"/>
  <c r="N2473" i="1"/>
  <c r="O2473" i="1"/>
  <c r="L2473" i="1"/>
  <c r="P2473" i="1"/>
  <c r="M2463" i="1"/>
  <c r="N2463" i="1"/>
  <c r="K2463" i="1"/>
  <c r="O2463" i="1"/>
  <c r="L2463" i="1"/>
  <c r="P2463" i="1"/>
  <c r="M2447" i="1"/>
  <c r="N2447" i="1"/>
  <c r="K2447" i="1"/>
  <c r="O2447" i="1"/>
  <c r="L2447" i="1"/>
  <c r="P2447" i="1"/>
  <c r="M2439" i="1"/>
  <c r="L2439" i="1"/>
  <c r="P2439" i="1"/>
  <c r="N2439" i="1"/>
  <c r="K2439" i="1"/>
  <c r="O2439" i="1"/>
  <c r="M2430" i="1"/>
  <c r="K2430" i="1"/>
  <c r="O2430" i="1"/>
  <c r="N2430" i="1"/>
  <c r="L2430" i="1"/>
  <c r="P2430" i="1"/>
  <c r="M2413" i="1"/>
  <c r="O2413" i="1"/>
  <c r="L2413" i="1"/>
  <c r="P2413" i="1"/>
  <c r="N2413" i="1"/>
  <c r="K2413" i="1"/>
  <c r="M2402" i="1"/>
  <c r="L2402" i="1"/>
  <c r="P2402" i="1"/>
  <c r="N2402" i="1"/>
  <c r="K2402" i="1"/>
  <c r="O2402" i="1"/>
  <c r="M2395" i="1"/>
  <c r="O2395" i="1"/>
  <c r="L2395" i="1"/>
  <c r="P2395" i="1"/>
  <c r="N2395" i="1"/>
  <c r="K2395" i="1"/>
  <c r="M2382" i="1"/>
  <c r="O2382" i="1"/>
  <c r="L2382" i="1"/>
  <c r="N2382" i="1"/>
  <c r="K2382" i="1"/>
  <c r="P2382" i="1"/>
  <c r="M2373" i="1"/>
  <c r="O2373" i="1"/>
  <c r="L2373" i="1"/>
  <c r="K2373" i="1"/>
  <c r="P2373" i="1"/>
  <c r="N2373" i="1"/>
  <c r="M2364" i="1"/>
  <c r="O2364" i="1"/>
  <c r="K2364" i="1"/>
  <c r="P2364" i="1"/>
  <c r="L2364" i="1"/>
  <c r="N2364" i="1"/>
  <c r="M2357" i="1"/>
  <c r="O2357" i="1"/>
  <c r="N2357" i="1"/>
  <c r="K2357" i="1"/>
  <c r="P2357" i="1"/>
  <c r="L2357" i="1"/>
  <c r="M2347" i="1"/>
  <c r="O2347" i="1"/>
  <c r="L2347" i="1"/>
  <c r="K2347" i="1"/>
  <c r="P2347" i="1"/>
  <c r="N2347" i="1"/>
  <c r="M2283" i="1"/>
  <c r="O2283" i="1"/>
  <c r="N2283" i="1"/>
  <c r="K2283" i="1"/>
  <c r="P2283" i="1"/>
  <c r="L2283" i="1"/>
  <c r="M2282" i="1"/>
  <c r="O2282" i="1"/>
  <c r="K2282" i="1"/>
  <c r="P2282" i="1"/>
  <c r="L2282" i="1"/>
  <c r="N2282" i="1"/>
  <c r="M2317" i="1"/>
  <c r="O2317" i="1"/>
  <c r="L2317" i="1"/>
  <c r="K2317" i="1"/>
  <c r="P2317" i="1"/>
  <c r="N2317" i="1"/>
  <c r="M2310" i="1"/>
  <c r="O2310" i="1"/>
  <c r="L2310" i="1"/>
  <c r="N2310" i="1"/>
  <c r="K2310" i="1"/>
  <c r="P2310" i="1"/>
  <c r="M2301" i="1"/>
  <c r="O2301" i="1"/>
  <c r="L2301" i="1"/>
  <c r="K2301" i="1"/>
  <c r="P2301" i="1"/>
  <c r="N2301" i="1"/>
  <c r="M2287" i="1"/>
  <c r="O2287" i="1"/>
  <c r="L2287" i="1"/>
  <c r="K2287" i="1"/>
  <c r="P2287" i="1"/>
  <c r="N2287" i="1"/>
  <c r="M2280" i="1"/>
  <c r="O2280" i="1"/>
  <c r="N2280" i="1"/>
  <c r="K2280" i="1"/>
  <c r="P2280" i="1"/>
  <c r="L2280" i="1"/>
  <c r="M2270" i="1"/>
  <c r="O2270" i="1"/>
  <c r="K2270" i="1"/>
  <c r="P2270" i="1"/>
  <c r="L2270" i="1"/>
  <c r="N2270" i="1"/>
  <c r="M2259" i="1"/>
  <c r="O2259" i="1"/>
  <c r="L2259" i="1"/>
  <c r="N2259" i="1"/>
  <c r="K2259" i="1"/>
  <c r="P2259" i="1"/>
  <c r="M2245" i="1"/>
  <c r="O2245" i="1"/>
  <c r="L2245" i="1"/>
  <c r="K2245" i="1"/>
  <c r="P2245" i="1"/>
  <c r="N2245" i="1"/>
  <c r="M2232" i="1"/>
  <c r="O2232" i="1"/>
  <c r="K2232" i="1"/>
  <c r="P2232" i="1"/>
  <c r="L2232" i="1"/>
  <c r="N2232" i="1"/>
  <c r="M2254" i="1"/>
  <c r="O2254" i="1"/>
  <c r="L2254" i="1"/>
  <c r="K2254" i="1"/>
  <c r="P2254" i="1"/>
  <c r="N2254" i="1"/>
  <c r="M2219" i="1"/>
  <c r="O2219" i="1"/>
  <c r="K2219" i="1"/>
  <c r="P2219" i="1"/>
  <c r="L2219" i="1"/>
  <c r="N2219" i="1"/>
  <c r="M2207" i="1"/>
  <c r="O2207" i="1"/>
  <c r="L2207" i="1"/>
  <c r="N2207" i="1"/>
  <c r="K2207" i="1"/>
  <c r="P2207" i="1"/>
  <c r="M2199" i="1"/>
  <c r="O2199" i="1"/>
  <c r="L2199" i="1"/>
  <c r="N2199" i="1"/>
  <c r="K2199" i="1"/>
  <c r="P2199" i="1"/>
  <c r="M2185" i="1"/>
  <c r="O2185" i="1"/>
  <c r="K2185" i="1"/>
  <c r="P2185" i="1"/>
  <c r="L2185" i="1"/>
  <c r="N2185" i="1"/>
  <c r="M2177" i="1"/>
  <c r="O2177" i="1"/>
  <c r="L2177" i="1"/>
  <c r="N2177" i="1"/>
  <c r="K2177" i="1"/>
  <c r="P2177" i="1"/>
  <c r="M2169" i="1"/>
  <c r="O2169" i="1"/>
  <c r="N2169" i="1"/>
  <c r="K2169" i="1"/>
  <c r="P2169" i="1"/>
  <c r="L2169" i="1"/>
  <c r="M2266" i="1"/>
  <c r="O2266" i="1"/>
  <c r="N2266" i="1"/>
  <c r="K2266" i="1"/>
  <c r="P2266" i="1"/>
  <c r="L2266" i="1"/>
  <c r="M2146" i="1"/>
  <c r="O2146" i="1"/>
  <c r="K2146" i="1"/>
  <c r="P2146" i="1"/>
  <c r="L2146" i="1"/>
  <c r="N2146" i="1"/>
  <c r="M2138" i="1"/>
  <c r="O2138" i="1"/>
  <c r="N2138" i="1"/>
  <c r="K2138" i="1"/>
  <c r="P2138" i="1"/>
  <c r="L2138" i="1"/>
  <c r="M2150" i="1"/>
  <c r="N2150" i="1"/>
  <c r="L2150" i="1"/>
  <c r="O2150" i="1"/>
  <c r="P2150" i="1"/>
  <c r="K2150" i="1"/>
  <c r="M2122" i="1"/>
  <c r="N2122" i="1"/>
  <c r="L2122" i="1"/>
  <c r="P2122" i="1"/>
  <c r="K2122" i="1"/>
  <c r="O2122" i="1"/>
  <c r="M2109" i="1"/>
  <c r="N2109" i="1"/>
  <c r="L2109" i="1"/>
  <c r="K2109" i="1"/>
  <c r="O2109" i="1"/>
  <c r="P2109" i="1"/>
  <c r="M2102" i="1"/>
  <c r="N2102" i="1"/>
  <c r="L2102" i="1"/>
  <c r="O2102" i="1"/>
  <c r="P2102" i="1"/>
  <c r="K2102" i="1"/>
  <c r="M2089" i="1"/>
  <c r="N2089" i="1"/>
  <c r="L2089" i="1"/>
  <c r="O2089" i="1"/>
  <c r="P2089" i="1"/>
  <c r="K2089" i="1"/>
  <c r="M2081" i="1"/>
  <c r="N2081" i="1"/>
  <c r="L2081" i="1"/>
  <c r="P2081" i="1"/>
  <c r="K2081" i="1"/>
  <c r="O2081" i="1"/>
  <c r="M2069" i="1"/>
  <c r="N2069" i="1"/>
  <c r="L2069" i="1"/>
  <c r="P2069" i="1"/>
  <c r="K2069" i="1"/>
  <c r="O2069" i="1"/>
  <c r="M2056" i="1"/>
  <c r="N2056" i="1"/>
  <c r="L2056" i="1"/>
  <c r="P2056" i="1"/>
  <c r="O2056" i="1"/>
  <c r="K2056" i="1"/>
  <c r="M2049" i="1"/>
  <c r="N2049" i="1"/>
  <c r="L2049" i="1"/>
  <c r="P2049" i="1"/>
  <c r="K2049" i="1"/>
  <c r="O2049" i="1"/>
  <c r="M2039" i="1"/>
  <c r="N2039" i="1"/>
  <c r="L2039" i="1"/>
  <c r="P2039" i="1"/>
  <c r="K2039" i="1"/>
  <c r="O2039" i="1"/>
  <c r="M2029" i="1"/>
  <c r="N2029" i="1"/>
  <c r="L2029" i="1"/>
  <c r="P2029" i="1"/>
  <c r="O2029" i="1"/>
  <c r="K2029" i="1"/>
  <c r="M2018" i="1"/>
  <c r="N2018" i="1"/>
  <c r="L2018" i="1"/>
  <c r="O2018" i="1"/>
  <c r="P2018" i="1"/>
  <c r="K2018" i="1"/>
  <c r="M2008" i="1"/>
  <c r="N2008" i="1"/>
  <c r="L2008" i="1"/>
  <c r="K2008" i="1"/>
  <c r="O2008" i="1"/>
  <c r="P2008" i="1"/>
  <c r="M1995" i="1"/>
  <c r="N1995" i="1"/>
  <c r="L1995" i="1"/>
  <c r="K1995" i="1"/>
  <c r="O1995" i="1"/>
  <c r="P1995" i="1"/>
  <c r="M1983" i="1"/>
  <c r="N1983" i="1"/>
  <c r="L1983" i="1"/>
  <c r="P1983" i="1"/>
  <c r="O1983" i="1"/>
  <c r="K1983" i="1"/>
  <c r="M1971" i="1"/>
  <c r="N1971" i="1"/>
  <c r="L1971" i="1"/>
  <c r="P1971" i="1"/>
  <c r="O1971" i="1"/>
  <c r="K1971" i="1"/>
  <c r="M1959" i="1"/>
  <c r="N1959" i="1"/>
  <c r="L1959" i="1"/>
  <c r="P1959" i="1"/>
  <c r="O1959" i="1"/>
  <c r="K1959" i="1"/>
  <c r="M1947" i="1"/>
  <c r="N1947" i="1"/>
  <c r="L1947" i="1"/>
  <c r="P1947" i="1"/>
  <c r="O1947" i="1"/>
  <c r="K1947" i="1"/>
  <c r="M1937" i="1"/>
  <c r="N1937" i="1"/>
  <c r="L1937" i="1"/>
  <c r="O1937" i="1"/>
  <c r="P1937" i="1"/>
  <c r="K1937" i="1"/>
  <c r="M120" i="1"/>
  <c r="N120" i="1"/>
  <c r="L120" i="1"/>
  <c r="P120" i="1"/>
  <c r="K120" i="1"/>
  <c r="O120" i="1"/>
  <c r="M1919" i="1"/>
  <c r="N1919" i="1"/>
  <c r="L1919" i="1"/>
  <c r="O1919" i="1"/>
  <c r="P1919" i="1"/>
  <c r="K1919" i="1"/>
  <c r="M1907" i="1"/>
  <c r="N1907" i="1"/>
  <c r="L1907" i="1"/>
  <c r="K1907" i="1"/>
  <c r="O1907" i="1"/>
  <c r="P1907" i="1"/>
  <c r="M1899" i="1"/>
  <c r="N1899" i="1"/>
  <c r="L1899" i="1"/>
  <c r="K1899" i="1"/>
  <c r="O1899" i="1"/>
  <c r="P1899" i="1"/>
  <c r="M1896" i="1"/>
  <c r="N1896" i="1"/>
  <c r="L1896" i="1"/>
  <c r="K1896" i="1"/>
  <c r="O1896" i="1"/>
  <c r="P1896" i="1"/>
  <c r="M1283" i="1"/>
  <c r="N1283" i="1"/>
  <c r="L1283" i="1"/>
  <c r="K1283" i="1"/>
  <c r="O1283" i="1"/>
  <c r="P1283" i="1"/>
  <c r="M1867" i="1"/>
  <c r="N1867" i="1"/>
  <c r="L1867" i="1"/>
  <c r="P1867" i="1"/>
  <c r="K1867" i="1"/>
  <c r="O1867" i="1"/>
  <c r="M1841" i="1"/>
  <c r="N1841" i="1"/>
  <c r="L1841" i="1"/>
  <c r="P1841" i="1"/>
  <c r="O1841" i="1"/>
  <c r="K1841" i="1"/>
  <c r="M1825" i="1"/>
  <c r="N1825" i="1"/>
  <c r="L1825" i="1"/>
  <c r="O1825" i="1"/>
  <c r="P1825" i="1"/>
  <c r="K1825" i="1"/>
  <c r="M1816" i="1"/>
  <c r="N1816" i="1"/>
  <c r="L1816" i="1"/>
  <c r="O1816" i="1"/>
  <c r="P1816" i="1"/>
  <c r="K1816" i="1"/>
  <c r="M1804" i="1"/>
  <c r="N1804" i="1"/>
  <c r="L1804" i="1"/>
  <c r="P1804" i="1"/>
  <c r="O1804" i="1"/>
  <c r="K1804" i="1"/>
  <c r="M1794" i="1"/>
  <c r="N1794" i="1"/>
  <c r="L1794" i="1"/>
  <c r="O1794" i="1"/>
  <c r="P1794" i="1"/>
  <c r="K1794" i="1"/>
  <c r="M1781" i="1"/>
  <c r="N1781" i="1"/>
  <c r="L1781" i="1"/>
  <c r="P1781" i="1"/>
  <c r="O1781" i="1"/>
  <c r="K1781" i="1"/>
  <c r="M1772" i="1"/>
  <c r="N1772" i="1"/>
  <c r="L1772" i="1"/>
  <c r="P1772" i="1"/>
  <c r="O1772" i="1"/>
  <c r="K1772" i="1"/>
  <c r="M1763" i="1"/>
  <c r="N1763" i="1"/>
  <c r="L1763" i="1"/>
  <c r="O1763" i="1"/>
  <c r="P1763" i="1"/>
  <c r="K1763" i="1"/>
  <c r="M1756" i="1"/>
  <c r="N1756" i="1"/>
  <c r="L1756" i="1"/>
  <c r="O1756" i="1"/>
  <c r="P1756" i="1"/>
  <c r="K1756" i="1"/>
  <c r="M1737" i="1"/>
  <c r="N1737" i="1"/>
  <c r="L1737" i="1"/>
  <c r="P1737" i="1"/>
  <c r="O1737" i="1"/>
  <c r="K1737" i="1"/>
  <c r="M1726" i="1"/>
  <c r="N1726" i="1"/>
  <c r="L1726" i="1"/>
  <c r="O1726" i="1"/>
  <c r="P1726" i="1"/>
  <c r="K1726" i="1"/>
  <c r="M1718" i="1"/>
  <c r="N1718" i="1"/>
  <c r="L1718" i="1"/>
  <c r="O1718" i="1"/>
  <c r="P1718" i="1"/>
  <c r="K1718" i="1"/>
  <c r="M1702" i="1"/>
  <c r="N1702" i="1"/>
  <c r="L1702" i="1"/>
  <c r="P1702" i="1"/>
  <c r="O1702" i="1"/>
  <c r="K1702" i="1"/>
  <c r="M1655" i="1"/>
  <c r="N1655" i="1"/>
  <c r="L1655" i="1"/>
  <c r="P1655" i="1"/>
  <c r="O1655" i="1"/>
  <c r="K1655" i="1"/>
  <c r="P2355" i="1"/>
  <c r="P2084" i="1"/>
  <c r="P1922" i="1"/>
  <c r="P1861" i="1"/>
  <c r="P1548" i="1"/>
  <c r="P1378" i="1"/>
  <c r="M2149" i="1"/>
  <c r="N2149" i="1"/>
  <c r="M2119" i="1"/>
  <c r="N2119" i="1"/>
  <c r="M2106" i="1"/>
  <c r="N2106" i="1"/>
  <c r="M2100" i="1"/>
  <c r="N2100" i="1"/>
  <c r="M2092" i="1"/>
  <c r="N2092" i="1"/>
  <c r="M2088" i="1"/>
  <c r="N2088" i="1"/>
  <c r="M2080" i="1"/>
  <c r="N2080" i="1"/>
  <c r="M2066" i="1"/>
  <c r="N2066" i="1"/>
  <c r="M2055" i="1"/>
  <c r="N2055" i="1"/>
  <c r="M2048" i="1"/>
  <c r="N2048" i="1"/>
  <c r="M2038" i="1"/>
  <c r="N2038" i="1"/>
  <c r="M2028" i="1"/>
  <c r="N2028" i="1"/>
  <c r="M2014" i="1"/>
  <c r="N2014" i="1"/>
  <c r="M2006" i="1"/>
  <c r="N2006" i="1"/>
  <c r="M1997" i="1"/>
  <c r="N1997" i="1"/>
  <c r="M1981" i="1"/>
  <c r="N1981" i="1"/>
  <c r="M1973" i="1"/>
  <c r="N1973" i="1"/>
  <c r="M1962" i="1"/>
  <c r="N1962" i="1"/>
  <c r="M1952" i="1"/>
  <c r="N1952" i="1"/>
  <c r="M1940" i="1"/>
  <c r="N1940" i="1"/>
  <c r="M1932" i="1"/>
  <c r="N1932" i="1"/>
  <c r="M150" i="1"/>
  <c r="N150" i="1"/>
  <c r="M1912" i="1"/>
  <c r="N1912" i="1"/>
  <c r="M1855" i="1"/>
  <c r="N1855" i="1"/>
  <c r="M1893" i="1"/>
  <c r="N1893" i="1"/>
  <c r="M1881" i="1"/>
  <c r="N1881" i="1"/>
  <c r="M1869" i="1"/>
  <c r="N1869" i="1"/>
  <c r="M1859" i="1"/>
  <c r="N1859" i="1"/>
  <c r="M1829" i="1"/>
  <c r="N1829" i="1"/>
  <c r="M1818" i="1"/>
  <c r="N1818" i="1"/>
  <c r="M1807" i="1"/>
  <c r="N1807" i="1"/>
  <c r="M1797" i="1"/>
  <c r="N1797" i="1"/>
  <c r="M1786" i="1"/>
  <c r="N1786" i="1"/>
  <c r="M1775" i="1"/>
  <c r="N1775" i="1"/>
  <c r="M1766" i="1"/>
  <c r="N1766" i="1"/>
  <c r="M1846" i="1"/>
  <c r="N1846" i="1"/>
  <c r="M1750" i="1"/>
  <c r="N1750" i="1"/>
  <c r="M1736" i="1"/>
  <c r="N1736" i="1"/>
  <c r="M1725" i="1"/>
  <c r="N1725" i="1"/>
  <c r="M1715" i="1"/>
  <c r="N1715" i="1"/>
  <c r="M1712" i="1"/>
  <c r="N1712" i="1"/>
  <c r="M340" i="1"/>
  <c r="N340" i="1"/>
  <c r="M1687" i="1"/>
  <c r="N1687" i="1"/>
  <c r="M1678" i="1"/>
  <c r="N1678" i="1"/>
  <c r="M1663" i="1"/>
  <c r="N1663" i="1"/>
  <c r="M1653" i="1"/>
  <c r="N1653" i="1"/>
  <c r="M1645" i="1"/>
  <c r="N1645" i="1"/>
  <c r="M1628" i="1"/>
  <c r="N1628" i="1"/>
  <c r="M2511" i="1"/>
  <c r="N2511" i="1"/>
  <c r="M1613" i="1"/>
  <c r="N1613" i="1"/>
  <c r="M1603" i="1"/>
  <c r="N1603" i="1"/>
  <c r="M1591" i="1"/>
  <c r="N1591" i="1"/>
  <c r="M1581" i="1"/>
  <c r="N1581" i="1"/>
  <c r="M1568" i="1"/>
  <c r="N1568" i="1"/>
  <c r="M1558" i="1"/>
  <c r="N1558" i="1"/>
  <c r="M1547" i="1"/>
  <c r="N1547" i="1"/>
  <c r="M1535" i="1"/>
  <c r="N1535" i="1"/>
  <c r="M2040" i="1"/>
  <c r="N2040" i="1"/>
  <c r="M1512" i="1"/>
  <c r="N1512" i="1"/>
  <c r="M1495" i="1"/>
  <c r="N1495" i="1"/>
  <c r="M2062" i="1"/>
  <c r="N2062" i="1"/>
  <c r="M1473" i="1"/>
  <c r="N1473" i="1"/>
  <c r="M1464" i="1"/>
  <c r="N1464" i="1"/>
  <c r="M1452" i="1"/>
  <c r="N1452" i="1"/>
  <c r="M1441" i="1"/>
  <c r="N1441" i="1"/>
  <c r="M1430" i="1"/>
  <c r="N1430" i="1"/>
  <c r="M1415" i="1"/>
  <c r="N1415" i="1"/>
  <c r="M1406" i="1"/>
  <c r="N1406" i="1"/>
  <c r="M1398" i="1"/>
  <c r="N1398" i="1"/>
  <c r="M1386" i="1"/>
  <c r="N1386" i="1"/>
  <c r="M1366" i="1"/>
  <c r="N1366" i="1"/>
  <c r="M1357" i="1"/>
  <c r="N1357" i="1"/>
  <c r="M1344" i="1"/>
  <c r="N1344" i="1"/>
  <c r="M1336" i="1"/>
  <c r="N1336" i="1"/>
  <c r="M1318" i="1"/>
  <c r="N1318" i="1"/>
  <c r="M1304" i="1"/>
  <c r="N1304" i="1"/>
  <c r="M1295" i="1"/>
  <c r="N1295" i="1"/>
  <c r="M1279" i="1"/>
  <c r="N1279" i="1"/>
  <c r="M1269" i="1"/>
  <c r="N1269" i="1"/>
  <c r="M1256" i="1"/>
  <c r="N1256" i="1"/>
  <c r="M1247" i="1"/>
  <c r="N1247" i="1"/>
  <c r="M1236" i="1"/>
  <c r="N1236" i="1"/>
  <c r="M1226" i="1"/>
  <c r="N1226" i="1"/>
  <c r="M1218" i="1"/>
  <c r="N1218" i="1"/>
  <c r="M1205" i="1"/>
  <c r="N1205" i="1"/>
  <c r="M1191" i="1"/>
  <c r="N1191" i="1"/>
  <c r="M1165" i="1"/>
  <c r="N1165" i="1"/>
  <c r="M1170" i="1"/>
  <c r="N1170" i="1"/>
  <c r="M1157" i="1"/>
  <c r="N1157" i="1"/>
  <c r="M1147" i="1"/>
  <c r="N1147" i="1"/>
  <c r="M1139" i="1"/>
  <c r="N1139" i="1"/>
  <c r="M1126" i="1"/>
  <c r="N1126" i="1"/>
  <c r="M1112" i="1"/>
  <c r="N1112" i="1"/>
  <c r="M1095" i="1"/>
  <c r="N1095" i="1"/>
  <c r="M1081" i="1"/>
  <c r="N1081" i="1"/>
  <c r="M1070" i="1"/>
  <c r="N1070" i="1"/>
  <c r="M1061" i="1"/>
  <c r="N1061" i="1"/>
  <c r="M1055" i="1"/>
  <c r="N1055" i="1"/>
  <c r="M1041" i="1"/>
  <c r="N1041" i="1"/>
  <c r="M1022" i="1"/>
  <c r="N1022" i="1"/>
  <c r="M1010" i="1"/>
  <c r="N1010" i="1"/>
  <c r="M999" i="1"/>
  <c r="N999" i="1"/>
  <c r="M987" i="1"/>
  <c r="N987" i="1"/>
  <c r="M990" i="1"/>
  <c r="N990" i="1"/>
  <c r="M972" i="1"/>
  <c r="N972" i="1"/>
  <c r="M965" i="1"/>
  <c r="N965" i="1"/>
  <c r="M951" i="1"/>
  <c r="N951" i="1"/>
  <c r="M937" i="1"/>
  <c r="N937" i="1"/>
  <c r="M921" i="1"/>
  <c r="N921" i="1"/>
  <c r="M910" i="1"/>
  <c r="N910" i="1"/>
  <c r="M882" i="1"/>
  <c r="N882" i="1"/>
  <c r="M899" i="1"/>
  <c r="N899" i="1"/>
  <c r="M893" i="1"/>
  <c r="N893" i="1"/>
  <c r="M866" i="1"/>
  <c r="N866" i="1"/>
  <c r="M800" i="1"/>
  <c r="N800" i="1"/>
  <c r="M767" i="1"/>
  <c r="L767" i="1"/>
  <c r="N767" i="1"/>
  <c r="M802" i="1"/>
  <c r="L802" i="1"/>
  <c r="N802" i="1"/>
  <c r="M839" i="1"/>
  <c r="L839" i="1"/>
  <c r="N839" i="1"/>
  <c r="M823" i="1"/>
  <c r="L823" i="1"/>
  <c r="N823" i="1"/>
  <c r="M816" i="1"/>
  <c r="L816" i="1"/>
  <c r="N816" i="1"/>
  <c r="M927" i="1"/>
  <c r="L927" i="1"/>
  <c r="N927" i="1"/>
  <c r="M815" i="1"/>
  <c r="L815" i="1"/>
  <c r="N815" i="1"/>
  <c r="M783" i="1"/>
  <c r="L783" i="1"/>
  <c r="N783" i="1"/>
  <c r="M925" i="1"/>
  <c r="L925" i="1"/>
  <c r="N925" i="1"/>
  <c r="M757" i="1"/>
  <c r="L757" i="1"/>
  <c r="N757" i="1"/>
  <c r="M747" i="1"/>
  <c r="L747" i="1"/>
  <c r="N747" i="1"/>
  <c r="M738" i="1"/>
  <c r="L738" i="1"/>
  <c r="N738" i="1"/>
  <c r="M732" i="1"/>
  <c r="L732" i="1"/>
  <c r="N732" i="1"/>
  <c r="M721" i="1"/>
  <c r="L721" i="1"/>
  <c r="N721" i="1"/>
  <c r="K705" i="1"/>
  <c r="O705" i="1"/>
  <c r="M705" i="1"/>
  <c r="N705" i="1"/>
  <c r="L705" i="1"/>
  <c r="K695" i="1"/>
  <c r="O695" i="1"/>
  <c r="M695" i="1"/>
  <c r="N695" i="1"/>
  <c r="L695" i="1"/>
  <c r="K1110" i="1"/>
  <c r="O1110" i="1"/>
  <c r="M1110" i="1"/>
  <c r="N1110" i="1"/>
  <c r="L1110" i="1"/>
  <c r="K674" i="1"/>
  <c r="O674" i="1"/>
  <c r="M674" i="1"/>
  <c r="N674" i="1"/>
  <c r="L674" i="1"/>
  <c r="K657" i="1"/>
  <c r="O657" i="1"/>
  <c r="M657" i="1"/>
  <c r="N657" i="1"/>
  <c r="L657" i="1"/>
  <c r="K1898" i="1"/>
  <c r="O1898" i="1"/>
  <c r="M1898" i="1"/>
  <c r="N1898" i="1"/>
  <c r="L1898" i="1"/>
  <c r="K1538" i="1"/>
  <c r="O1538" i="1"/>
  <c r="M1538" i="1"/>
  <c r="N1538" i="1"/>
  <c r="L1538" i="1"/>
  <c r="K613" i="1"/>
  <c r="O613" i="1"/>
  <c r="M613" i="1"/>
  <c r="N613" i="1"/>
  <c r="L613" i="1"/>
  <c r="K481" i="1"/>
  <c r="O481" i="1"/>
  <c r="M481" i="1"/>
  <c r="N481" i="1"/>
  <c r="L481" i="1"/>
  <c r="K511" i="1"/>
  <c r="O511" i="1"/>
  <c r="M511" i="1"/>
  <c r="N511" i="1"/>
  <c r="L511" i="1"/>
  <c r="K588" i="1"/>
  <c r="O588" i="1"/>
  <c r="M588" i="1"/>
  <c r="N588" i="1"/>
  <c r="L588" i="1"/>
  <c r="K583" i="1"/>
  <c r="O583" i="1"/>
  <c r="M583" i="1"/>
  <c r="N583" i="1"/>
  <c r="L583" i="1"/>
  <c r="K1325" i="1"/>
  <c r="O1325" i="1"/>
  <c r="M1325" i="1"/>
  <c r="N1325" i="1"/>
  <c r="L1325" i="1"/>
  <c r="K567" i="1"/>
  <c r="O567" i="1"/>
  <c r="M567" i="1"/>
  <c r="N567" i="1"/>
  <c r="L567" i="1"/>
  <c r="K494" i="1"/>
  <c r="O494" i="1"/>
  <c r="M494" i="1"/>
  <c r="N494" i="1"/>
  <c r="L494" i="1"/>
  <c r="K556" i="1"/>
  <c r="O556" i="1"/>
  <c r="M556" i="1"/>
  <c r="N556" i="1"/>
  <c r="L556" i="1"/>
  <c r="K491" i="1"/>
  <c r="O491" i="1"/>
  <c r="M491" i="1"/>
  <c r="N491" i="1"/>
  <c r="L491" i="1"/>
  <c r="K488" i="1"/>
  <c r="O488" i="1"/>
  <c r="M488" i="1"/>
  <c r="N488" i="1"/>
  <c r="L488" i="1"/>
  <c r="K541" i="1"/>
  <c r="O541" i="1"/>
  <c r="M541" i="1"/>
  <c r="N541" i="1"/>
  <c r="L541" i="1"/>
  <c r="K536" i="1"/>
  <c r="O536" i="1"/>
  <c r="M536" i="1"/>
  <c r="N536" i="1"/>
  <c r="L536" i="1"/>
  <c r="K528" i="1"/>
  <c r="O528" i="1"/>
  <c r="M528" i="1"/>
  <c r="N528" i="1"/>
  <c r="L528" i="1"/>
  <c r="K480" i="1"/>
  <c r="O480" i="1"/>
  <c r="M480" i="1"/>
  <c r="N480" i="1"/>
  <c r="L480" i="1"/>
  <c r="K466" i="1"/>
  <c r="O466" i="1"/>
  <c r="M466" i="1"/>
  <c r="N466" i="1"/>
  <c r="L466" i="1"/>
  <c r="K455" i="1"/>
  <c r="O455" i="1"/>
  <c r="M455" i="1"/>
  <c r="N455" i="1"/>
  <c r="L455" i="1"/>
  <c r="K447" i="1"/>
  <c r="O447" i="1"/>
  <c r="M447" i="1"/>
  <c r="N447" i="1"/>
  <c r="L447" i="1"/>
  <c r="K436" i="1"/>
  <c r="O436" i="1"/>
  <c r="M436" i="1"/>
  <c r="N436" i="1"/>
  <c r="L436" i="1"/>
  <c r="K428" i="1"/>
  <c r="O428" i="1"/>
  <c r="M428" i="1"/>
  <c r="N428" i="1"/>
  <c r="L428" i="1"/>
  <c r="K427" i="1"/>
  <c r="O427" i="1"/>
  <c r="M427" i="1"/>
  <c r="N427" i="1"/>
  <c r="L427" i="1"/>
  <c r="K423" i="1"/>
  <c r="O423" i="1"/>
  <c r="M423" i="1"/>
  <c r="N423" i="1"/>
  <c r="L423" i="1"/>
  <c r="K412" i="1"/>
  <c r="O412" i="1"/>
  <c r="M412" i="1"/>
  <c r="N412" i="1"/>
  <c r="L412" i="1"/>
  <c r="K402" i="1"/>
  <c r="O402" i="1"/>
  <c r="M402" i="1"/>
  <c r="N402" i="1"/>
  <c r="L402" i="1"/>
  <c r="K362" i="1"/>
  <c r="O362" i="1"/>
  <c r="M362" i="1"/>
  <c r="N362" i="1"/>
  <c r="L362" i="1"/>
  <c r="K391" i="1"/>
  <c r="O391" i="1"/>
  <c r="M391" i="1"/>
  <c r="N391" i="1"/>
  <c r="L391" i="1"/>
  <c r="K607" i="1"/>
  <c r="O607" i="1"/>
  <c r="M607" i="1"/>
  <c r="N607" i="1"/>
  <c r="L607" i="1"/>
  <c r="K390" i="1"/>
  <c r="O390" i="1"/>
  <c r="M390" i="1"/>
  <c r="N390" i="1"/>
  <c r="L390" i="1"/>
  <c r="K372" i="1"/>
  <c r="O372" i="1"/>
  <c r="M372" i="1"/>
  <c r="N372" i="1"/>
  <c r="L372" i="1"/>
  <c r="K296" i="1"/>
  <c r="O296" i="1"/>
  <c r="M296" i="1"/>
  <c r="N296" i="1"/>
  <c r="L296" i="1"/>
  <c r="K343" i="1"/>
  <c r="O343" i="1"/>
  <c r="M343" i="1"/>
  <c r="N343" i="1"/>
  <c r="L343" i="1"/>
  <c r="K337" i="1"/>
  <c r="O337" i="1"/>
  <c r="M337" i="1"/>
  <c r="N337" i="1"/>
  <c r="L337" i="1"/>
  <c r="K288" i="1"/>
  <c r="O288" i="1"/>
  <c r="M288" i="1"/>
  <c r="N288" i="1"/>
  <c r="L288" i="1"/>
  <c r="K324" i="1"/>
  <c r="O324" i="1"/>
  <c r="M324" i="1"/>
  <c r="N324" i="1"/>
  <c r="L324" i="1"/>
  <c r="K278" i="1"/>
  <c r="O278" i="1"/>
  <c r="M278" i="1"/>
  <c r="N278" i="1"/>
  <c r="L278" i="1"/>
  <c r="K269" i="1"/>
  <c r="O269" i="1"/>
  <c r="M269" i="1"/>
  <c r="N269" i="1"/>
  <c r="L269" i="1"/>
  <c r="K258" i="1"/>
  <c r="O258" i="1"/>
  <c r="M258" i="1"/>
  <c r="N258" i="1"/>
  <c r="L258" i="1"/>
  <c r="K250" i="1"/>
  <c r="O250" i="1"/>
  <c r="M250" i="1"/>
  <c r="N250" i="1"/>
  <c r="L250" i="1"/>
  <c r="K265" i="1"/>
  <c r="O265" i="1"/>
  <c r="M265" i="1"/>
  <c r="N265" i="1"/>
  <c r="L265" i="1"/>
  <c r="K233" i="1"/>
  <c r="O233" i="1"/>
  <c r="M233" i="1"/>
  <c r="N233" i="1"/>
  <c r="L233" i="1"/>
  <c r="K241" i="1"/>
  <c r="O241" i="1"/>
  <c r="M241" i="1"/>
  <c r="N241" i="1"/>
  <c r="L241" i="1"/>
  <c r="K212" i="1"/>
  <c r="O212" i="1"/>
  <c r="M212" i="1"/>
  <c r="N212" i="1"/>
  <c r="L212" i="1"/>
  <c r="K202" i="1"/>
  <c r="O202" i="1"/>
  <c r="M202" i="1"/>
  <c r="N202" i="1"/>
  <c r="L202" i="1"/>
  <c r="K188" i="1"/>
  <c r="O188" i="1"/>
  <c r="M188" i="1"/>
  <c r="N188" i="1"/>
  <c r="L188" i="1"/>
  <c r="K229" i="1"/>
  <c r="O229" i="1"/>
  <c r="M229" i="1"/>
  <c r="N229" i="1"/>
  <c r="L229" i="1"/>
  <c r="K231" i="1"/>
  <c r="O231" i="1"/>
  <c r="M231" i="1"/>
  <c r="N231" i="1"/>
  <c r="L231" i="1"/>
  <c r="K180" i="1"/>
  <c r="O180" i="1"/>
  <c r="M180" i="1"/>
  <c r="N180" i="1"/>
  <c r="L180" i="1"/>
  <c r="K173" i="1"/>
  <c r="O173" i="1"/>
  <c r="M173" i="1"/>
  <c r="N173" i="1"/>
  <c r="L173" i="1"/>
  <c r="K137" i="1"/>
  <c r="O137" i="1"/>
  <c r="M137" i="1"/>
  <c r="N137" i="1"/>
  <c r="L137" i="1"/>
  <c r="K128" i="1"/>
  <c r="O128" i="1"/>
  <c r="M128" i="1"/>
  <c r="N128" i="1"/>
  <c r="L128" i="1"/>
  <c r="K142" i="1"/>
  <c r="O142" i="1"/>
  <c r="M142" i="1"/>
  <c r="N142" i="1"/>
  <c r="L142" i="1"/>
  <c r="K112" i="1"/>
  <c r="O112" i="1"/>
  <c r="M112" i="1"/>
  <c r="N112" i="1"/>
  <c r="L112" i="1"/>
  <c r="K110" i="1"/>
  <c r="O110" i="1"/>
  <c r="M110" i="1"/>
  <c r="N110" i="1"/>
  <c r="L110" i="1"/>
  <c r="K103" i="1"/>
  <c r="O103" i="1"/>
  <c r="M103" i="1"/>
  <c r="N103" i="1"/>
  <c r="L103" i="1"/>
  <c r="N91" i="1"/>
  <c r="M91" i="1"/>
  <c r="L91" i="1"/>
  <c r="O91" i="1"/>
  <c r="K91" i="1"/>
  <c r="N79" i="1"/>
  <c r="M79" i="1"/>
  <c r="P79" i="1"/>
  <c r="K79" i="1"/>
  <c r="N67" i="1"/>
  <c r="M67" i="1"/>
  <c r="L67" i="1"/>
  <c r="O67" i="1"/>
  <c r="P67" i="1"/>
  <c r="N63" i="1"/>
  <c r="M63" i="1"/>
  <c r="K63" i="1"/>
  <c r="L63" i="1"/>
  <c r="O63" i="1"/>
  <c r="P63" i="1"/>
  <c r="N44" i="1"/>
  <c r="M44" i="1"/>
  <c r="O44" i="1"/>
  <c r="P44" i="1"/>
  <c r="K44" i="1"/>
  <c r="L44" i="1"/>
  <c r="N35" i="1"/>
  <c r="M35" i="1"/>
  <c r="K35" i="1"/>
  <c r="L35" i="1"/>
  <c r="N29" i="1"/>
  <c r="M29" i="1"/>
  <c r="O29" i="1"/>
  <c r="P29" i="1"/>
  <c r="N19" i="1"/>
  <c r="M19" i="1"/>
  <c r="K19" i="1"/>
  <c r="L19" i="1"/>
  <c r="O19" i="1"/>
  <c r="P19" i="1"/>
  <c r="N11" i="1"/>
  <c r="M11" i="1"/>
  <c r="O11" i="1"/>
  <c r="P11" i="1"/>
  <c r="K11" i="1"/>
  <c r="L11" i="1"/>
  <c r="N1260" i="1"/>
  <c r="M1260" i="1"/>
  <c r="K1260" i="1"/>
  <c r="L1260" i="1"/>
  <c r="N1027" i="1"/>
  <c r="M1027" i="1"/>
  <c r="O1027" i="1"/>
  <c r="P1027" i="1"/>
  <c r="N1989" i="1"/>
  <c r="M1989" i="1"/>
  <c r="K1989" i="1"/>
  <c r="L1989" i="1"/>
  <c r="O1989" i="1"/>
  <c r="P1989" i="1"/>
  <c r="N1673" i="1"/>
  <c r="M1673" i="1"/>
  <c r="O1673" i="1"/>
  <c r="P1673" i="1"/>
  <c r="K1673" i="1"/>
  <c r="L1673" i="1"/>
  <c r="K400" i="1"/>
  <c r="N400" i="1"/>
  <c r="M400" i="1"/>
  <c r="L400" i="1"/>
  <c r="K1478" i="1"/>
  <c r="O1478" i="1"/>
  <c r="N1478" i="1"/>
  <c r="M1478" i="1"/>
  <c r="P1478" i="1"/>
  <c r="L1478" i="1"/>
  <c r="K1104" i="1"/>
  <c r="O1104" i="1"/>
  <c r="N1104" i="1"/>
  <c r="M1104" i="1"/>
  <c r="L1104" i="1"/>
  <c r="P1104" i="1"/>
  <c r="K1120" i="1"/>
  <c r="O1120" i="1"/>
  <c r="N1120" i="1"/>
  <c r="M1120" i="1"/>
  <c r="P1120" i="1"/>
  <c r="K1206" i="1"/>
  <c r="O1206" i="1"/>
  <c r="N1206" i="1"/>
  <c r="M1206" i="1"/>
  <c r="L1206" i="1"/>
  <c r="K1451" i="1"/>
  <c r="O1451" i="1"/>
  <c r="N1451" i="1"/>
  <c r="M1451" i="1"/>
  <c r="P1451" i="1"/>
  <c r="L1451" i="1"/>
  <c r="K1285" i="1"/>
  <c r="O1285" i="1"/>
  <c r="N1285" i="1"/>
  <c r="M1285" i="1"/>
  <c r="L1285" i="1"/>
  <c r="P1285" i="1"/>
  <c r="K257" i="1"/>
  <c r="O257" i="1"/>
  <c r="M257" i="1"/>
  <c r="N257" i="1"/>
  <c r="L257" i="1"/>
  <c r="P257" i="1"/>
  <c r="K1914" i="1"/>
  <c r="O1914" i="1"/>
  <c r="M1914" i="1"/>
  <c r="N1914" i="1"/>
  <c r="L1914" i="1"/>
  <c r="P1914" i="1"/>
  <c r="K810" i="1"/>
  <c r="O810" i="1"/>
  <c r="M810" i="1"/>
  <c r="N810" i="1"/>
  <c r="L810" i="1"/>
  <c r="P810" i="1"/>
  <c r="K1133" i="1"/>
  <c r="O1133" i="1"/>
  <c r="M1133" i="1"/>
  <c r="N1133" i="1"/>
  <c r="L1133" i="1"/>
  <c r="P1133" i="1"/>
  <c r="K2136" i="1"/>
  <c r="O2136" i="1"/>
  <c r="M2136" i="1"/>
  <c r="N2136" i="1"/>
  <c r="L2136" i="1"/>
  <c r="P2136" i="1"/>
  <c r="K1820" i="1"/>
  <c r="O1820" i="1"/>
  <c r="M1820" i="1"/>
  <c r="N1820" i="1"/>
  <c r="L1820" i="1"/>
  <c r="P1820" i="1"/>
  <c r="K464" i="1"/>
  <c r="O464" i="1"/>
  <c r="M464" i="1"/>
  <c r="N464" i="1"/>
  <c r="L464" i="1"/>
  <c r="P464" i="1"/>
  <c r="K2390" i="1"/>
  <c r="O2390" i="1"/>
  <c r="M2390" i="1"/>
  <c r="N2390" i="1"/>
  <c r="L2390" i="1"/>
  <c r="P2390" i="1"/>
  <c r="K1560" i="1"/>
  <c r="O1560" i="1"/>
  <c r="M1560" i="1"/>
  <c r="N1560" i="1"/>
  <c r="L1560" i="1"/>
  <c r="P1560" i="1"/>
  <c r="K2551" i="1"/>
  <c r="O2551" i="1"/>
  <c r="M2551" i="1"/>
  <c r="N2551" i="1"/>
  <c r="L2551" i="1"/>
  <c r="P2551" i="1"/>
  <c r="K2342" i="1"/>
  <c r="O2342" i="1"/>
  <c r="M2342" i="1"/>
  <c r="N2342" i="1"/>
  <c r="L2342" i="1"/>
  <c r="P2342" i="1"/>
  <c r="K2242" i="1"/>
  <c r="O2242" i="1"/>
  <c r="M2242" i="1"/>
  <c r="N2242" i="1"/>
  <c r="L2242" i="1"/>
  <c r="P2242" i="1"/>
  <c r="K1921" i="1"/>
  <c r="O1921" i="1"/>
  <c r="M1921" i="1"/>
  <c r="N1921" i="1"/>
  <c r="L1921" i="1"/>
  <c r="P1921" i="1"/>
  <c r="K1771" i="1"/>
  <c r="O1771" i="1"/>
  <c r="M1771" i="1"/>
  <c r="N1771" i="1"/>
  <c r="L1771" i="1"/>
  <c r="P1771" i="1"/>
  <c r="K1698" i="1"/>
  <c r="O1698" i="1"/>
  <c r="M1698" i="1"/>
  <c r="N1698" i="1"/>
  <c r="L1698" i="1"/>
  <c r="P1698" i="1"/>
  <c r="K1506" i="1"/>
  <c r="O1506" i="1"/>
  <c r="M1506" i="1"/>
  <c r="N1506" i="1"/>
  <c r="L1506" i="1"/>
  <c r="P1506" i="1"/>
  <c r="K1199" i="1"/>
  <c r="O1199" i="1"/>
  <c r="M1199" i="1"/>
  <c r="N1199" i="1"/>
  <c r="L1199" i="1"/>
  <c r="P1199" i="1"/>
  <c r="K1107" i="1"/>
  <c r="O1107" i="1"/>
  <c r="M1107" i="1"/>
  <c r="N1107" i="1"/>
  <c r="L1107" i="1"/>
  <c r="P1107" i="1"/>
  <c r="K955" i="1"/>
  <c r="O955" i="1"/>
  <c r="M955" i="1"/>
  <c r="N955" i="1"/>
  <c r="L955" i="1"/>
  <c r="P955" i="1"/>
  <c r="K763" i="1"/>
  <c r="O763" i="1"/>
  <c r="M763" i="1"/>
  <c r="N763" i="1"/>
  <c r="L763" i="1"/>
  <c r="P763" i="1"/>
  <c r="K628" i="1"/>
  <c r="O628" i="1"/>
  <c r="M628" i="1"/>
  <c r="N628" i="1"/>
  <c r="L628" i="1"/>
  <c r="P628" i="1"/>
  <c r="K539" i="1"/>
  <c r="O539" i="1"/>
  <c r="M539" i="1"/>
  <c r="N539" i="1"/>
  <c r="L539" i="1"/>
  <c r="P539" i="1"/>
  <c r="K195" i="1"/>
  <c r="O195" i="1"/>
  <c r="M195" i="1"/>
  <c r="N195" i="1"/>
  <c r="L195" i="1"/>
  <c r="P195" i="1"/>
  <c r="K102" i="1"/>
  <c r="O102" i="1"/>
  <c r="M102" i="1"/>
  <c r="N102" i="1"/>
  <c r="L102" i="1"/>
  <c r="P102" i="1"/>
  <c r="L2547" i="1"/>
  <c r="P2547" i="1"/>
  <c r="M2547" i="1"/>
  <c r="K2547" i="1"/>
  <c r="N2547" i="1"/>
  <c r="O2547" i="1"/>
  <c r="L2516" i="1"/>
  <c r="P2516" i="1"/>
  <c r="K2516" i="1"/>
  <c r="M2516" i="1"/>
  <c r="O2516" i="1"/>
  <c r="N2516" i="1"/>
  <c r="L2486" i="1"/>
  <c r="P2486" i="1"/>
  <c r="K2486" i="1"/>
  <c r="M2486" i="1"/>
  <c r="O2486" i="1"/>
  <c r="N2486" i="1"/>
  <c r="L2424" i="1"/>
  <c r="P2424" i="1"/>
  <c r="K2424" i="1"/>
  <c r="M2424" i="1"/>
  <c r="O2424" i="1"/>
  <c r="N2424" i="1"/>
  <c r="L2409" i="1"/>
  <c r="P2409" i="1"/>
  <c r="K2409" i="1"/>
  <c r="M2409" i="1"/>
  <c r="O2409" i="1"/>
  <c r="N2409" i="1"/>
  <c r="L2369" i="1"/>
  <c r="P2369" i="1"/>
  <c r="K2369" i="1"/>
  <c r="M2369" i="1"/>
  <c r="O2369" i="1"/>
  <c r="N2369" i="1"/>
  <c r="L2215" i="1"/>
  <c r="P2215" i="1"/>
  <c r="K2215" i="1"/>
  <c r="M2215" i="1"/>
  <c r="O2215" i="1"/>
  <c r="L2070" i="1"/>
  <c r="P2070" i="1"/>
  <c r="K2070" i="1"/>
  <c r="M2070" i="1"/>
  <c r="O2070" i="1"/>
  <c r="N2070" i="1"/>
  <c r="L1985" i="1"/>
  <c r="P1985" i="1"/>
  <c r="K1985" i="1"/>
  <c r="M1985" i="1"/>
  <c r="O1985" i="1"/>
  <c r="L1895" i="1"/>
  <c r="P1895" i="1"/>
  <c r="K1895" i="1"/>
  <c r="M1895" i="1"/>
  <c r="O1895" i="1"/>
  <c r="N1895" i="1"/>
  <c r="L1888" i="1"/>
  <c r="P1888" i="1"/>
  <c r="K1888" i="1"/>
  <c r="M1888" i="1"/>
  <c r="O1888" i="1"/>
  <c r="N1888" i="1"/>
  <c r="L1834" i="1"/>
  <c r="P1834" i="1"/>
  <c r="K1834" i="1"/>
  <c r="M1834" i="1"/>
  <c r="O1834" i="1"/>
  <c r="N1834" i="1"/>
  <c r="L1751" i="1"/>
  <c r="P1751" i="1"/>
  <c r="K1751" i="1"/>
  <c r="M1751" i="1"/>
  <c r="O1751" i="1"/>
  <c r="N1751" i="1"/>
  <c r="L1729" i="1"/>
  <c r="P1729" i="1"/>
  <c r="K1729" i="1"/>
  <c r="M1729" i="1"/>
  <c r="O1729" i="1"/>
  <c r="N1729" i="1"/>
  <c r="L1676" i="1"/>
  <c r="P1676" i="1"/>
  <c r="K1676" i="1"/>
  <c r="M1676" i="1"/>
  <c r="O1676" i="1"/>
  <c r="N1676" i="1"/>
  <c r="M1635" i="1"/>
  <c r="L1635" i="1"/>
  <c r="O1635" i="1"/>
  <c r="P1635" i="1"/>
  <c r="K1635" i="1"/>
  <c r="M1559" i="1"/>
  <c r="L1559" i="1"/>
  <c r="K1559" i="1"/>
  <c r="N1559" i="1"/>
  <c r="O1559" i="1"/>
  <c r="P1559" i="1"/>
  <c r="M1490" i="1"/>
  <c r="L1490" i="1"/>
  <c r="O1490" i="1"/>
  <c r="P1490" i="1"/>
  <c r="N1490" i="1"/>
  <c r="K1490" i="1"/>
  <c r="M1433" i="1"/>
  <c r="L1433" i="1"/>
  <c r="K1433" i="1"/>
  <c r="N1433" i="1"/>
  <c r="P1433" i="1"/>
  <c r="O1433" i="1"/>
  <c r="M1424" i="1"/>
  <c r="L1424" i="1"/>
  <c r="P1424" i="1"/>
  <c r="K1424" i="1"/>
  <c r="N1424" i="1"/>
  <c r="O1424" i="1"/>
  <c r="M1348" i="1"/>
  <c r="N1348" i="1"/>
  <c r="K1348" i="1"/>
  <c r="L1348" i="1"/>
  <c r="O1348" i="1"/>
  <c r="P1348" i="1"/>
  <c r="M1322" i="1"/>
  <c r="N1322" i="1"/>
  <c r="K1322" i="1"/>
  <c r="L1322" i="1"/>
  <c r="O1322" i="1"/>
  <c r="P1322" i="1"/>
  <c r="M1289" i="1"/>
  <c r="N1289" i="1"/>
  <c r="K1289" i="1"/>
  <c r="L1289" i="1"/>
  <c r="O1289" i="1"/>
  <c r="P1289" i="1"/>
  <c r="M1232" i="1"/>
  <c r="N1232" i="1"/>
  <c r="K1232" i="1"/>
  <c r="L1232" i="1"/>
  <c r="O1232" i="1"/>
  <c r="M1194" i="1"/>
  <c r="N1194" i="1"/>
  <c r="K1194" i="1"/>
  <c r="L1194" i="1"/>
  <c r="O1194" i="1"/>
  <c r="P1194" i="1"/>
  <c r="N1127" i="1"/>
  <c r="O1127" i="1"/>
  <c r="K1127" i="1"/>
  <c r="P1127" i="1"/>
  <c r="M1127" i="1"/>
  <c r="L1127" i="1"/>
  <c r="N1090" i="1"/>
  <c r="O1090" i="1"/>
  <c r="K1090" i="1"/>
  <c r="P1090" i="1"/>
  <c r="M1090" i="1"/>
  <c r="L1090" i="1"/>
  <c r="N1024" i="1"/>
  <c r="O1024" i="1"/>
  <c r="K1024" i="1"/>
  <c r="P1024" i="1"/>
  <c r="L1024" i="1"/>
  <c r="M1024" i="1"/>
  <c r="L915" i="1"/>
  <c r="P915" i="1"/>
  <c r="M915" i="1"/>
  <c r="N915" i="1"/>
  <c r="K915" i="1"/>
  <c r="O915" i="1"/>
  <c r="L837" i="1"/>
  <c r="P837" i="1"/>
  <c r="M837" i="1"/>
  <c r="N837" i="1"/>
  <c r="K837" i="1"/>
  <c r="O837" i="1"/>
  <c r="L795" i="1"/>
  <c r="P795" i="1"/>
  <c r="M795" i="1"/>
  <c r="N795" i="1"/>
  <c r="K795" i="1"/>
  <c r="O795" i="1"/>
  <c r="L739" i="1"/>
  <c r="P739" i="1"/>
  <c r="M739" i="1"/>
  <c r="N739" i="1"/>
  <c r="K739" i="1"/>
  <c r="O739" i="1"/>
  <c r="L688" i="1"/>
  <c r="P688" i="1"/>
  <c r="M688" i="1"/>
  <c r="N688" i="1"/>
  <c r="K688" i="1"/>
  <c r="O688" i="1"/>
  <c r="L672" i="1"/>
  <c r="P672" i="1"/>
  <c r="M672" i="1"/>
  <c r="N672" i="1"/>
  <c r="K672" i="1"/>
  <c r="O672" i="1"/>
  <c r="L615" i="1"/>
  <c r="P615" i="1"/>
  <c r="N615" i="1"/>
  <c r="K615" i="1"/>
  <c r="M615" i="1"/>
  <c r="O615" i="1"/>
  <c r="L515" i="1"/>
  <c r="P515" i="1"/>
  <c r="N515" i="1"/>
  <c r="K515" i="1"/>
  <c r="M515" i="1"/>
  <c r="O515" i="1"/>
  <c r="L486" i="1"/>
  <c r="P486" i="1"/>
  <c r="N486" i="1"/>
  <c r="K486" i="1"/>
  <c r="M486" i="1"/>
  <c r="O486" i="1"/>
  <c r="L433" i="1"/>
  <c r="P433" i="1"/>
  <c r="M433" i="1"/>
  <c r="N433" i="1"/>
  <c r="K433" i="1"/>
  <c r="O433" i="1"/>
  <c r="L394" i="1"/>
  <c r="P394" i="1"/>
  <c r="N394" i="1"/>
  <c r="M394" i="1"/>
  <c r="O394" i="1"/>
  <c r="K394" i="1"/>
  <c r="L378" i="1"/>
  <c r="P378" i="1"/>
  <c r="N378" i="1"/>
  <c r="M378" i="1"/>
  <c r="O378" i="1"/>
  <c r="K378" i="1"/>
  <c r="L230" i="1"/>
  <c r="P230" i="1"/>
  <c r="N230" i="1"/>
  <c r="M230" i="1"/>
  <c r="O230" i="1"/>
  <c r="K230" i="1"/>
  <c r="L55" i="1"/>
  <c r="P55" i="1"/>
  <c r="M55" i="1"/>
  <c r="N55" i="1"/>
  <c r="K55" i="1"/>
  <c r="O55" i="1"/>
  <c r="M2428" i="1"/>
  <c r="L2428" i="1"/>
  <c r="P2428" i="1"/>
  <c r="K2428" i="1"/>
  <c r="N2428" i="1"/>
  <c r="O2428" i="1"/>
  <c r="O1810" i="1"/>
  <c r="K1810" i="1"/>
  <c r="O942" i="1"/>
  <c r="K942" i="1"/>
  <c r="O2613" i="1"/>
  <c r="K2613" i="1"/>
  <c r="O2604" i="1"/>
  <c r="K2604" i="1"/>
  <c r="O2589" i="1"/>
  <c r="K2589" i="1"/>
  <c r="O2581" i="1"/>
  <c r="K2581" i="1"/>
  <c r="O2575" i="1"/>
  <c r="K2575" i="1"/>
  <c r="O2571" i="1"/>
  <c r="K2571" i="1"/>
  <c r="O2567" i="1"/>
  <c r="K2567" i="1"/>
  <c r="K2562" i="1"/>
  <c r="K2542" i="1"/>
  <c r="O2517" i="1"/>
  <c r="O2512" i="1"/>
  <c r="K2512" i="1"/>
  <c r="O2509" i="1"/>
  <c r="O2497" i="1"/>
  <c r="K2497" i="1"/>
  <c r="O2488" i="1"/>
  <c r="K2488" i="1"/>
  <c r="O2460" i="1"/>
  <c r="K2460" i="1"/>
  <c r="O2450" i="1"/>
  <c r="K2450" i="1"/>
  <c r="O2446" i="1"/>
  <c r="K2446" i="1"/>
  <c r="O2438" i="1"/>
  <c r="K2438" i="1"/>
  <c r="O2416" i="1"/>
  <c r="K2412" i="1"/>
  <c r="O2401" i="1"/>
  <c r="K2401" i="1"/>
  <c r="O2031" i="1"/>
  <c r="K2031" i="1"/>
  <c r="K1597" i="1"/>
  <c r="K2385" i="1"/>
  <c r="P2381" i="1"/>
  <c r="P2376" i="1"/>
  <c r="K2376" i="1"/>
  <c r="P2372" i="1"/>
  <c r="K2372" i="1"/>
  <c r="P2041" i="1"/>
  <c r="K2041" i="1"/>
  <c r="K2363" i="1"/>
  <c r="P2354" i="1"/>
  <c r="K2354" i="1"/>
  <c r="P2350" i="1"/>
  <c r="K2350" i="1"/>
  <c r="P2339" i="1"/>
  <c r="K2339" i="1"/>
  <c r="K2336" i="1"/>
  <c r="P2326" i="1"/>
  <c r="K2326" i="1"/>
  <c r="P2313" i="1"/>
  <c r="K2313" i="1"/>
  <c r="K2295" i="1"/>
  <c r="P2278" i="1"/>
  <c r="K2278" i="1"/>
  <c r="P2268" i="1"/>
  <c r="K2268" i="1"/>
  <c r="P2263" i="1"/>
  <c r="K2263" i="1"/>
  <c r="P2237" i="1"/>
  <c r="K2237" i="1"/>
  <c r="P2" i="1"/>
  <c r="K2" i="1"/>
  <c r="P2218" i="1"/>
  <c r="K2218" i="1"/>
  <c r="P2212" i="1"/>
  <c r="K2212" i="1"/>
  <c r="P2206" i="1"/>
  <c r="P2190" i="1"/>
  <c r="K2190" i="1"/>
  <c r="P2184" i="1"/>
  <c r="K2184" i="1"/>
  <c r="P2180" i="1"/>
  <c r="K2180" i="1"/>
  <c r="P2167" i="1"/>
  <c r="K2167" i="1"/>
  <c r="P2163" i="1"/>
  <c r="K2163" i="1"/>
  <c r="P2159" i="1"/>
  <c r="K2159" i="1"/>
  <c r="P2151" i="1"/>
  <c r="K2151" i="1"/>
  <c r="L2131" i="1"/>
  <c r="L2149" i="1"/>
  <c r="L2106" i="1"/>
  <c r="L2105" i="1"/>
  <c r="L2100" i="1"/>
  <c r="L2088" i="1"/>
  <c r="L2083" i="1"/>
  <c r="L2075" i="1"/>
  <c r="L2064" i="1"/>
  <c r="L2055" i="1"/>
  <c r="L2051" i="1"/>
  <c r="L2023" i="1"/>
  <c r="L2017" i="1"/>
  <c r="L2014" i="1"/>
  <c r="L2006" i="1"/>
  <c r="L1997" i="1"/>
  <c r="L1962" i="1"/>
  <c r="L1940" i="1"/>
  <c r="L298" i="1"/>
  <c r="L1917" i="1"/>
  <c r="L1912" i="1"/>
  <c r="L1106" i="1"/>
  <c r="L1855" i="1"/>
  <c r="L1893" i="1"/>
  <c r="L1890" i="1"/>
  <c r="L1881" i="1"/>
  <c r="L1824" i="1"/>
  <c r="L1814" i="1"/>
  <c r="L1807" i="1"/>
  <c r="L1797" i="1"/>
  <c r="L1792" i="1"/>
  <c r="L1766" i="1"/>
  <c r="L1761" i="1"/>
  <c r="L1755" i="1"/>
  <c r="L1730" i="1"/>
  <c r="L1725" i="1"/>
  <c r="L1721" i="1"/>
  <c r="L1715" i="1"/>
  <c r="L1712" i="1"/>
  <c r="L1687" i="1"/>
  <c r="L1684" i="1"/>
  <c r="L1678" i="1"/>
  <c r="L1668" i="1"/>
  <c r="L1663" i="1"/>
  <c r="L1650" i="1"/>
  <c r="L1645" i="1"/>
  <c r="L1633" i="1"/>
  <c r="L1558" i="1"/>
  <c r="L1553" i="1"/>
  <c r="L1547" i="1"/>
  <c r="L1543" i="1"/>
  <c r="L1535" i="1"/>
  <c r="L1532" i="1"/>
  <c r="L1512" i="1"/>
  <c r="L1502" i="1"/>
  <c r="L1495" i="1"/>
  <c r="L1491" i="1"/>
  <c r="L2062" i="1"/>
  <c r="L1476" i="1"/>
  <c r="L1473" i="1"/>
  <c r="L1469" i="1"/>
  <c r="L1464" i="1"/>
  <c r="L1455" i="1"/>
  <c r="L1452" i="1"/>
  <c r="L1446" i="1"/>
  <c r="L1441" i="1"/>
  <c r="L1435" i="1"/>
  <c r="L1430" i="1"/>
  <c r="L1400" i="1"/>
  <c r="L1372" i="1"/>
  <c r="L1370" i="1"/>
  <c r="L1357" i="1"/>
  <c r="L1353" i="1"/>
  <c r="L1340" i="1"/>
  <c r="L1336" i="1"/>
  <c r="L1314" i="1"/>
  <c r="L1299" i="1"/>
  <c r="L1295" i="1"/>
  <c r="L1264" i="1"/>
  <c r="L1243" i="1"/>
  <c r="L1236" i="1"/>
  <c r="L1197" i="1"/>
  <c r="L1165" i="1"/>
  <c r="L1150" i="1"/>
  <c r="L1147" i="1"/>
  <c r="L1143" i="1"/>
  <c r="L1139" i="1"/>
  <c r="L1134" i="1"/>
  <c r="L1117" i="1"/>
  <c r="L1112" i="1"/>
  <c r="L1103" i="1"/>
  <c r="L1095" i="1"/>
  <c r="L1088" i="1"/>
  <c r="L1074" i="1"/>
  <c r="L1070" i="1"/>
  <c r="L2139" i="1"/>
  <c r="L1061" i="1"/>
  <c r="L1052" i="1"/>
  <c r="L1055" i="1"/>
  <c r="L1047" i="1"/>
  <c r="L1010" i="1"/>
  <c r="L1002" i="1"/>
  <c r="L999" i="1"/>
  <c r="L987" i="1"/>
  <c r="L995" i="1"/>
  <c r="L990" i="1"/>
  <c r="L976" i="1"/>
  <c r="L972" i="1"/>
  <c r="L969" i="1"/>
  <c r="L965" i="1"/>
  <c r="L959" i="1"/>
  <c r="L937" i="1"/>
  <c r="L933" i="1"/>
  <c r="L886" i="1"/>
  <c r="L903" i="1"/>
  <c r="L899" i="1"/>
  <c r="L896" i="1"/>
  <c r="P853" i="1"/>
  <c r="K802" i="1"/>
  <c r="P845" i="1"/>
  <c r="K839" i="1"/>
  <c r="P778" i="1"/>
  <c r="K925" i="1"/>
  <c r="P771" i="1"/>
  <c r="P757" i="1"/>
  <c r="P747" i="1"/>
  <c r="P738" i="1"/>
  <c r="K732" i="1"/>
  <c r="K721" i="1"/>
  <c r="P716" i="1"/>
  <c r="P1206" i="1"/>
  <c r="P2471" i="1"/>
  <c r="M2130" i="1"/>
  <c r="N2130" i="1"/>
  <c r="M2128" i="1"/>
  <c r="N2128" i="1"/>
  <c r="M2123" i="1"/>
  <c r="N2123" i="1"/>
  <c r="M2117" i="1"/>
  <c r="N2117" i="1"/>
  <c r="M2111" i="1"/>
  <c r="N2111" i="1"/>
  <c r="M2108" i="1"/>
  <c r="N2108" i="1"/>
  <c r="M2104" i="1"/>
  <c r="N2104" i="1"/>
  <c r="M2099" i="1"/>
  <c r="N2099" i="1"/>
  <c r="M2095" i="1"/>
  <c r="N2095" i="1"/>
  <c r="M2091" i="1"/>
  <c r="N2091" i="1"/>
  <c r="M2086" i="1"/>
  <c r="N2086" i="1"/>
  <c r="M2082" i="1"/>
  <c r="N2082" i="1"/>
  <c r="M2079" i="1"/>
  <c r="N2079" i="1"/>
  <c r="M2074" i="1"/>
  <c r="N2074" i="1"/>
  <c r="M2068" i="1"/>
  <c r="N2068" i="1"/>
  <c r="M2058" i="1"/>
  <c r="N2058" i="1"/>
  <c r="M1384" i="1"/>
  <c r="N1384" i="1"/>
  <c r="M2050" i="1"/>
  <c r="N2050" i="1"/>
  <c r="M2047" i="1"/>
  <c r="N2047" i="1"/>
  <c r="M2043" i="1"/>
  <c r="N2043" i="1"/>
  <c r="M2037" i="1"/>
  <c r="N2037" i="1"/>
  <c r="M2032" i="1"/>
  <c r="N2032" i="1"/>
  <c r="M2026" i="1"/>
  <c r="N2026" i="1"/>
  <c r="M2022" i="1"/>
  <c r="N2022" i="1"/>
  <c r="M1975" i="1"/>
  <c r="N1975" i="1"/>
  <c r="M2011" i="1"/>
  <c r="N2011" i="1"/>
  <c r="M2005" i="1"/>
  <c r="N2005" i="1"/>
  <c r="M2001" i="1"/>
  <c r="N2001" i="1"/>
  <c r="M1996" i="1"/>
  <c r="N1996" i="1"/>
  <c r="M1987" i="1"/>
  <c r="N1987" i="1"/>
  <c r="M1979" i="1"/>
  <c r="N1979" i="1"/>
  <c r="M1978" i="1"/>
  <c r="N1978" i="1"/>
  <c r="M1970" i="1"/>
  <c r="N1970" i="1"/>
  <c r="M1966" i="1"/>
  <c r="N1966" i="1"/>
  <c r="M1961" i="1"/>
  <c r="N1961" i="1"/>
  <c r="M1957" i="1"/>
  <c r="N1957" i="1"/>
  <c r="M2009" i="1"/>
  <c r="N2009" i="1"/>
  <c r="M87" i="1"/>
  <c r="N87" i="1"/>
  <c r="M1939" i="1"/>
  <c r="N1939" i="1"/>
  <c r="M1931" i="1"/>
  <c r="N1931" i="1"/>
  <c r="M1936" i="1"/>
  <c r="N1936" i="1"/>
  <c r="M1928" i="1"/>
  <c r="N1928" i="1"/>
  <c r="M1925" i="1"/>
  <c r="N1925" i="1"/>
  <c r="M1916" i="1"/>
  <c r="N1916" i="1"/>
  <c r="M1911" i="1"/>
  <c r="N1911" i="1"/>
  <c r="M1906" i="1"/>
  <c r="N1906" i="1"/>
  <c r="M1901" i="1"/>
  <c r="N1901" i="1"/>
  <c r="M1852" i="1"/>
  <c r="N1852" i="1"/>
  <c r="M1849" i="1"/>
  <c r="N1849" i="1"/>
  <c r="M1892" i="1"/>
  <c r="N1892" i="1"/>
  <c r="M1886" i="1"/>
  <c r="N1886" i="1"/>
  <c r="M1880" i="1"/>
  <c r="N1880" i="1"/>
  <c r="M1874" i="1"/>
  <c r="N1874" i="1"/>
  <c r="M1868" i="1"/>
  <c r="N1868" i="1"/>
  <c r="M1096" i="1"/>
  <c r="N1096" i="1"/>
  <c r="M1858" i="1"/>
  <c r="N1858" i="1"/>
  <c r="M1835" i="1"/>
  <c r="N1835" i="1"/>
  <c r="M1826" i="1"/>
  <c r="N1826" i="1"/>
  <c r="M1822" i="1"/>
  <c r="N1822" i="1"/>
  <c r="M1817" i="1"/>
  <c r="N1817" i="1"/>
  <c r="M1813" i="1"/>
  <c r="N1813" i="1"/>
  <c r="M1806" i="1"/>
  <c r="N1806" i="1"/>
  <c r="M1802" i="1"/>
  <c r="N1802" i="1"/>
  <c r="M1785" i="1"/>
  <c r="N1785" i="1"/>
  <c r="M1790" i="1"/>
  <c r="N1790" i="1"/>
  <c r="M1787" i="1"/>
  <c r="N1787" i="1"/>
  <c r="M1779" i="1"/>
  <c r="N1779" i="1"/>
  <c r="M1774" i="1"/>
  <c r="N1774" i="1"/>
  <c r="M1769" i="1"/>
  <c r="N1769" i="1"/>
  <c r="M1765" i="1"/>
  <c r="N1765" i="1"/>
  <c r="M1760" i="1"/>
  <c r="N1760" i="1"/>
  <c r="M1753" i="1"/>
  <c r="N1753" i="1"/>
  <c r="M1754" i="1"/>
  <c r="N1754" i="1"/>
  <c r="M1748" i="1"/>
  <c r="N1748" i="1"/>
  <c r="M37" i="1"/>
  <c r="N37" i="1"/>
  <c r="M1733" i="1"/>
  <c r="N1733" i="1"/>
  <c r="M1728" i="1"/>
  <c r="N1728" i="1"/>
  <c r="M1724" i="1"/>
  <c r="N1724" i="1"/>
  <c r="M1720" i="1"/>
  <c r="N1720" i="1"/>
  <c r="M1714" i="1"/>
  <c r="N1714" i="1"/>
  <c r="M1709" i="1"/>
  <c r="N1709" i="1"/>
  <c r="M1706" i="1"/>
  <c r="N1706" i="1"/>
  <c r="M1697" i="1"/>
  <c r="N1697" i="1"/>
  <c r="M1693" i="1"/>
  <c r="N1693" i="1"/>
  <c r="M1686" i="1"/>
  <c r="N1686" i="1"/>
  <c r="M1681" i="1"/>
  <c r="N1681" i="1"/>
  <c r="M1669" i="1"/>
  <c r="N1669" i="1"/>
  <c r="M1666" i="1"/>
  <c r="N1666" i="1"/>
  <c r="M1662" i="1"/>
  <c r="N1662" i="1"/>
  <c r="M1657" i="1"/>
  <c r="N1657" i="1"/>
  <c r="M1654" i="1"/>
  <c r="N1654" i="1"/>
  <c r="M1648" i="1"/>
  <c r="N1648" i="1"/>
  <c r="M1642" i="1"/>
  <c r="N1642" i="1"/>
  <c r="M1630" i="1"/>
  <c r="N1630" i="1"/>
  <c r="M1627" i="1"/>
  <c r="N1627" i="1"/>
  <c r="M571" i="1"/>
  <c r="N571" i="1"/>
  <c r="M1183" i="1"/>
  <c r="N1183" i="1"/>
  <c r="M1617" i="1"/>
  <c r="N1617" i="1"/>
  <c r="M1611" i="1"/>
  <c r="N1611" i="1"/>
  <c r="M1607" i="1"/>
  <c r="N1607" i="1"/>
  <c r="M1602" i="1"/>
  <c r="N1602" i="1"/>
  <c r="M1595" i="1"/>
  <c r="N1595" i="1"/>
  <c r="M1588" i="1"/>
  <c r="N1588" i="1"/>
  <c r="M1577" i="1"/>
  <c r="N1577" i="1"/>
  <c r="M1578" i="1"/>
  <c r="N1578" i="1"/>
  <c r="M1573" i="1"/>
  <c r="N1573" i="1"/>
  <c r="M1567" i="1"/>
  <c r="N1567" i="1"/>
  <c r="M1563" i="1"/>
  <c r="N1563" i="1"/>
  <c r="M1557" i="1"/>
  <c r="N1557" i="1"/>
  <c r="M1552" i="1"/>
  <c r="N1552" i="1"/>
  <c r="M1546" i="1"/>
  <c r="N1546" i="1"/>
  <c r="M1542" i="1"/>
  <c r="N1542" i="1"/>
  <c r="M1537" i="1"/>
  <c r="N1537" i="1"/>
  <c r="M1531" i="1"/>
  <c r="N1531" i="1"/>
  <c r="M1528" i="1"/>
  <c r="N1528" i="1"/>
  <c r="M1522" i="1"/>
  <c r="N1522" i="1"/>
  <c r="M1517" i="1"/>
  <c r="N1517" i="1"/>
  <c r="M1507" i="1"/>
  <c r="N1507" i="1"/>
  <c r="M1498" i="1"/>
  <c r="N1498" i="1"/>
  <c r="M1494" i="1"/>
  <c r="N1494" i="1"/>
  <c r="M1487" i="1"/>
  <c r="N1487" i="1"/>
  <c r="M1481" i="1"/>
  <c r="N1481" i="1"/>
  <c r="M1475" i="1"/>
  <c r="N1475" i="1"/>
  <c r="M2518" i="1"/>
  <c r="N2518" i="1"/>
  <c r="M1467" i="1"/>
  <c r="N1467" i="1"/>
  <c r="M1461" i="1"/>
  <c r="N1461" i="1"/>
  <c r="M1456" i="1"/>
  <c r="N1456" i="1"/>
  <c r="M1450" i="1"/>
  <c r="N1450" i="1"/>
  <c r="M1445" i="1"/>
  <c r="N1445" i="1"/>
  <c r="M1440" i="1"/>
  <c r="N1440" i="1"/>
  <c r="M1437" i="1"/>
  <c r="N1437" i="1"/>
  <c r="M1427" i="1"/>
  <c r="N1427" i="1"/>
  <c r="M1421" i="1"/>
  <c r="N1421" i="1"/>
  <c r="M1414" i="1"/>
  <c r="N1414" i="1"/>
  <c r="M1410" i="1"/>
  <c r="N1410" i="1"/>
  <c r="M1405" i="1"/>
  <c r="N1405" i="1"/>
  <c r="M1402" i="1"/>
  <c r="N1402" i="1"/>
  <c r="M1393" i="1"/>
  <c r="N1393" i="1"/>
  <c r="M1388" i="1"/>
  <c r="N1388" i="1"/>
  <c r="M1382" i="1"/>
  <c r="N1382" i="1"/>
  <c r="M1371" i="1"/>
  <c r="N1371" i="1"/>
  <c r="M1376" i="1"/>
  <c r="N1376" i="1"/>
  <c r="M1369" i="1"/>
  <c r="N1369" i="1"/>
  <c r="M1365" i="1"/>
  <c r="N1365" i="1"/>
  <c r="M1359" i="1"/>
  <c r="N1359" i="1"/>
  <c r="M1836" i="1"/>
  <c r="N1836" i="1"/>
  <c r="M1351" i="1"/>
  <c r="N1351" i="1"/>
  <c r="M1343" i="1"/>
  <c r="N1343" i="1"/>
  <c r="M1339" i="1"/>
  <c r="N1339" i="1"/>
  <c r="M1335" i="1"/>
  <c r="N1335" i="1"/>
  <c r="M1330" i="1"/>
  <c r="N1330" i="1"/>
  <c r="M1317" i="1"/>
  <c r="N1317" i="1"/>
  <c r="M1312" i="1"/>
  <c r="N1312" i="1"/>
  <c r="M1689" i="1"/>
  <c r="N1689" i="1"/>
  <c r="M1298" i="1"/>
  <c r="N1298" i="1"/>
  <c r="M1294" i="1"/>
  <c r="N1294" i="1"/>
  <c r="M1282" i="1"/>
  <c r="N1282" i="1"/>
  <c r="M1278" i="1"/>
  <c r="N1278" i="1"/>
  <c r="M1274" i="1"/>
  <c r="N1274" i="1"/>
  <c r="M1262" i="1"/>
  <c r="N1262" i="1"/>
  <c r="M1261" i="1"/>
  <c r="N1261" i="1"/>
  <c r="M1255" i="1"/>
  <c r="N1255" i="1"/>
  <c r="M1246" i="1"/>
  <c r="N1246" i="1"/>
  <c r="M1239" i="1"/>
  <c r="N1239" i="1"/>
  <c r="M1235" i="1"/>
  <c r="N1235" i="1"/>
  <c r="M1230" i="1"/>
  <c r="N1230" i="1"/>
  <c r="M1225" i="1"/>
  <c r="N1225" i="1"/>
  <c r="M1221" i="1"/>
  <c r="N1221" i="1"/>
  <c r="M1217" i="1"/>
  <c r="N1217" i="1"/>
  <c r="M1209" i="1"/>
  <c r="N1209" i="1"/>
  <c r="M1200" i="1"/>
  <c r="N1200" i="1"/>
  <c r="M1196" i="1"/>
  <c r="N1196" i="1"/>
  <c r="M1190" i="1"/>
  <c r="N1190" i="1"/>
  <c r="M1181" i="1"/>
  <c r="N1181" i="1"/>
  <c r="M1178" i="1"/>
  <c r="N1178" i="1"/>
  <c r="M1173" i="1"/>
  <c r="N1173" i="1"/>
  <c r="M1163" i="1"/>
  <c r="N1163" i="1"/>
  <c r="M1161" i="1"/>
  <c r="N1161" i="1"/>
  <c r="M1151" i="1"/>
  <c r="N1151" i="1"/>
  <c r="M1149" i="1"/>
  <c r="N1149" i="1"/>
  <c r="M1146" i="1"/>
  <c r="N1146" i="1"/>
  <c r="M1142" i="1"/>
  <c r="N1142" i="1"/>
  <c r="M1137" i="1"/>
  <c r="N1137" i="1"/>
  <c r="M1132" i="1"/>
  <c r="N1132" i="1"/>
  <c r="M1123" i="1"/>
  <c r="N1123" i="1"/>
  <c r="M1116" i="1"/>
  <c r="N1116" i="1"/>
  <c r="M1109" i="1"/>
  <c r="N1109" i="1"/>
  <c r="M1102" i="1"/>
  <c r="N1102" i="1"/>
  <c r="M1053" i="1"/>
  <c r="N1053" i="1"/>
  <c r="M1084" i="1"/>
  <c r="N1084" i="1"/>
  <c r="M1077" i="1"/>
  <c r="N1077" i="1"/>
  <c r="M1073" i="1"/>
  <c r="N1073" i="1"/>
  <c r="M1069" i="1"/>
  <c r="N1069" i="1"/>
  <c r="M1064" i="1"/>
  <c r="N1064" i="1"/>
  <c r="M1060" i="1"/>
  <c r="N1060" i="1"/>
  <c r="M1057" i="1"/>
  <c r="N1057" i="1"/>
  <c r="M1051" i="1"/>
  <c r="N1051" i="1"/>
  <c r="M1046" i="1"/>
  <c r="N1046" i="1"/>
  <c r="M1039" i="1"/>
  <c r="N1039" i="1"/>
  <c r="M1034" i="1"/>
  <c r="N1034" i="1"/>
  <c r="M1029" i="1"/>
  <c r="N1029" i="1"/>
  <c r="M1021" i="1"/>
  <c r="N1021" i="1"/>
  <c r="M1016" i="1"/>
  <c r="N1016" i="1"/>
  <c r="M1009" i="1"/>
  <c r="N1009" i="1"/>
  <c r="M2422" i="1"/>
  <c r="N2422" i="1"/>
  <c r="M998" i="1"/>
  <c r="N998" i="1"/>
  <c r="M984" i="1"/>
  <c r="N984" i="1"/>
  <c r="M993" i="1"/>
  <c r="N993" i="1"/>
  <c r="M980" i="1"/>
  <c r="N980" i="1"/>
  <c r="M975" i="1"/>
  <c r="N975" i="1"/>
  <c r="M971" i="1"/>
  <c r="N971" i="1"/>
  <c r="M1130" i="1"/>
  <c r="N1130" i="1"/>
  <c r="M963" i="1"/>
  <c r="N963" i="1"/>
  <c r="M958" i="1"/>
  <c r="N958" i="1"/>
  <c r="M950" i="1"/>
  <c r="N950" i="1"/>
  <c r="M944" i="1"/>
  <c r="N944" i="1"/>
  <c r="M936" i="1"/>
  <c r="N936" i="1"/>
  <c r="M932" i="1"/>
  <c r="N932" i="1"/>
  <c r="M919" i="1"/>
  <c r="N919" i="1"/>
  <c r="M914" i="1"/>
  <c r="N914" i="1"/>
  <c r="M909" i="1"/>
  <c r="N909" i="1"/>
  <c r="M885" i="1"/>
  <c r="N885" i="1"/>
  <c r="M881" i="1"/>
  <c r="N881" i="1"/>
  <c r="M880" i="1"/>
  <c r="N880" i="1"/>
  <c r="M902" i="1"/>
  <c r="N902" i="1"/>
  <c r="M873" i="1"/>
  <c r="N873" i="1"/>
  <c r="M895" i="1"/>
  <c r="N895" i="1"/>
  <c r="M888" i="1"/>
  <c r="N888" i="1"/>
  <c r="M875" i="1"/>
  <c r="N875" i="1"/>
  <c r="M865" i="1"/>
  <c r="N865" i="1"/>
  <c r="M806" i="1"/>
  <c r="N806" i="1"/>
  <c r="M861" i="1"/>
  <c r="N861" i="1"/>
  <c r="M858" i="1"/>
  <c r="K858" i="1"/>
  <c r="P858" i="1"/>
  <c r="L858" i="1"/>
  <c r="M852" i="1"/>
  <c r="K852" i="1"/>
  <c r="P852" i="1"/>
  <c r="L852" i="1"/>
  <c r="M805" i="1"/>
  <c r="K805" i="1"/>
  <c r="P805" i="1"/>
  <c r="L805" i="1"/>
  <c r="M844" i="1"/>
  <c r="K844" i="1"/>
  <c r="P844" i="1"/>
  <c r="L844" i="1"/>
  <c r="M836" i="1"/>
  <c r="K836" i="1"/>
  <c r="P836" i="1"/>
  <c r="L836" i="1"/>
  <c r="M833" i="1"/>
  <c r="K833" i="1"/>
  <c r="P833" i="1"/>
  <c r="L833" i="1"/>
  <c r="M828" i="1"/>
  <c r="K828" i="1"/>
  <c r="P828" i="1"/>
  <c r="L828" i="1"/>
  <c r="M822" i="1"/>
  <c r="K822" i="1"/>
  <c r="P822" i="1"/>
  <c r="L822" i="1"/>
  <c r="M819" i="1"/>
  <c r="K819" i="1"/>
  <c r="P819" i="1"/>
  <c r="L819" i="1"/>
  <c r="M814" i="1"/>
  <c r="K814" i="1"/>
  <c r="P814" i="1"/>
  <c r="L814" i="1"/>
  <c r="M1203" i="1"/>
  <c r="K1203" i="1"/>
  <c r="P1203" i="1"/>
  <c r="L1203" i="1"/>
  <c r="M766" i="1"/>
  <c r="K766" i="1"/>
  <c r="P766" i="1"/>
  <c r="L766" i="1"/>
  <c r="M792" i="1"/>
  <c r="K792" i="1"/>
  <c r="P792" i="1"/>
  <c r="L792" i="1"/>
  <c r="M785" i="1"/>
  <c r="K785" i="1"/>
  <c r="P785" i="1"/>
  <c r="L785" i="1"/>
  <c r="M782" i="1"/>
  <c r="K782" i="1"/>
  <c r="P782" i="1"/>
  <c r="L782" i="1"/>
  <c r="M777" i="1"/>
  <c r="K777" i="1"/>
  <c r="P777" i="1"/>
  <c r="L777" i="1"/>
  <c r="M774" i="1"/>
  <c r="K774" i="1"/>
  <c r="P774" i="1"/>
  <c r="L774" i="1"/>
  <c r="M770" i="1"/>
  <c r="K770" i="1"/>
  <c r="P770" i="1"/>
  <c r="L770" i="1"/>
  <c r="M761" i="1"/>
  <c r="K761" i="1"/>
  <c r="P761" i="1"/>
  <c r="L761" i="1"/>
  <c r="M754" i="1"/>
  <c r="K754" i="1"/>
  <c r="P754" i="1"/>
  <c r="L754" i="1"/>
  <c r="M750" i="1"/>
  <c r="K750" i="1"/>
  <c r="P750" i="1"/>
  <c r="L750" i="1"/>
  <c r="M746" i="1"/>
  <c r="K746" i="1"/>
  <c r="P746" i="1"/>
  <c r="L746" i="1"/>
  <c r="M737" i="1"/>
  <c r="K737" i="1"/>
  <c r="P737" i="1"/>
  <c r="L737" i="1"/>
  <c r="M734" i="1"/>
  <c r="K734" i="1"/>
  <c r="P734" i="1"/>
  <c r="L734" i="1"/>
  <c r="M731" i="1"/>
  <c r="K731" i="1"/>
  <c r="P731" i="1"/>
  <c r="L731" i="1"/>
  <c r="M724" i="1"/>
  <c r="K724" i="1"/>
  <c r="P724" i="1"/>
  <c r="L724" i="1"/>
  <c r="M720" i="1"/>
  <c r="K720" i="1"/>
  <c r="P720" i="1"/>
  <c r="L720" i="1"/>
  <c r="M714" i="1"/>
  <c r="K714" i="1"/>
  <c r="P714" i="1"/>
  <c r="L714" i="1"/>
  <c r="L709" i="1"/>
  <c r="P709" i="1"/>
  <c r="M709" i="1"/>
  <c r="O709" i="1"/>
  <c r="K704" i="1"/>
  <c r="O704" i="1"/>
  <c r="P704" i="1"/>
  <c r="L704" i="1"/>
  <c r="M704" i="1"/>
  <c r="K698" i="1"/>
  <c r="O698" i="1"/>
  <c r="P698" i="1"/>
  <c r="L698" i="1"/>
  <c r="M698" i="1"/>
  <c r="K694" i="1"/>
  <c r="O694" i="1"/>
  <c r="P694" i="1"/>
  <c r="L694" i="1"/>
  <c r="M694" i="1"/>
  <c r="K1001" i="1"/>
  <c r="O1001" i="1"/>
  <c r="P1001" i="1"/>
  <c r="L1001" i="1"/>
  <c r="M1001" i="1"/>
  <c r="K679" i="1"/>
  <c r="O679" i="1"/>
  <c r="P679" i="1"/>
  <c r="L679" i="1"/>
  <c r="M679" i="1"/>
  <c r="K669" i="1"/>
  <c r="O669" i="1"/>
  <c r="P669" i="1"/>
  <c r="L669" i="1"/>
  <c r="M669" i="1"/>
  <c r="K663" i="1"/>
  <c r="O663" i="1"/>
  <c r="P663" i="1"/>
  <c r="L663" i="1"/>
  <c r="M663" i="1"/>
  <c r="K656" i="1"/>
  <c r="O656" i="1"/>
  <c r="P656" i="1"/>
  <c r="L656" i="1"/>
  <c r="M656" i="1"/>
  <c r="K651" i="1"/>
  <c r="O651" i="1"/>
  <c r="P651" i="1"/>
  <c r="L651" i="1"/>
  <c r="M651" i="1"/>
  <c r="K645" i="1"/>
  <c r="O645" i="1"/>
  <c r="P645" i="1"/>
  <c r="L645" i="1"/>
  <c r="M645" i="1"/>
  <c r="K639" i="1"/>
  <c r="O639" i="1"/>
  <c r="P639" i="1"/>
  <c r="L639" i="1"/>
  <c r="M639" i="1"/>
  <c r="K632" i="1"/>
  <c r="O632" i="1"/>
  <c r="P632" i="1"/>
  <c r="L632" i="1"/>
  <c r="M632" i="1"/>
  <c r="K626" i="1"/>
  <c r="O626" i="1"/>
  <c r="P626" i="1"/>
  <c r="L626" i="1"/>
  <c r="M626" i="1"/>
  <c r="K621" i="1"/>
  <c r="O621" i="1"/>
  <c r="P621" i="1"/>
  <c r="L621" i="1"/>
  <c r="M621" i="1"/>
  <c r="K618" i="1"/>
  <c r="O618" i="1"/>
  <c r="P618" i="1"/>
  <c r="L618" i="1"/>
  <c r="M618" i="1"/>
  <c r="K612" i="1"/>
  <c r="O612" i="1"/>
  <c r="P612" i="1"/>
  <c r="L612" i="1"/>
  <c r="M612" i="1"/>
  <c r="K604" i="1"/>
  <c r="O604" i="1"/>
  <c r="P604" i="1"/>
  <c r="L604" i="1"/>
  <c r="M604" i="1"/>
  <c r="K602" i="1"/>
  <c r="O602" i="1"/>
  <c r="P602" i="1"/>
  <c r="L602" i="1"/>
  <c r="M602" i="1"/>
  <c r="K512" i="1"/>
  <c r="O512" i="1"/>
  <c r="P512" i="1"/>
  <c r="L512" i="1"/>
  <c r="M512" i="1"/>
  <c r="K590" i="1"/>
  <c r="O590" i="1"/>
  <c r="P590" i="1"/>
  <c r="L590" i="1"/>
  <c r="M590" i="1"/>
  <c r="K509" i="1"/>
  <c r="O509" i="1"/>
  <c r="P509" i="1"/>
  <c r="L509" i="1"/>
  <c r="M509" i="1"/>
  <c r="K587" i="1"/>
  <c r="O587" i="1"/>
  <c r="P587" i="1"/>
  <c r="L587" i="1"/>
  <c r="M587" i="1"/>
  <c r="K595" i="1"/>
  <c r="O595" i="1"/>
  <c r="P595" i="1"/>
  <c r="L595" i="1"/>
  <c r="M595" i="1"/>
  <c r="K581" i="1"/>
  <c r="O581" i="1"/>
  <c r="P581" i="1"/>
  <c r="L581" i="1"/>
  <c r="M581" i="1"/>
  <c r="K507" i="1"/>
  <c r="O507" i="1"/>
  <c r="P507" i="1"/>
  <c r="L507" i="1"/>
  <c r="M507" i="1"/>
  <c r="K506" i="1"/>
  <c r="O506" i="1"/>
  <c r="P506" i="1"/>
  <c r="L506" i="1"/>
  <c r="M506" i="1"/>
  <c r="K570" i="1"/>
  <c r="O570" i="1"/>
  <c r="P570" i="1"/>
  <c r="L570" i="1"/>
  <c r="M570" i="1"/>
  <c r="K565" i="1"/>
  <c r="O565" i="1"/>
  <c r="P565" i="1"/>
  <c r="L565" i="1"/>
  <c r="M565" i="1"/>
  <c r="K562" i="1"/>
  <c r="O562" i="1"/>
  <c r="P562" i="1"/>
  <c r="L562" i="1"/>
  <c r="M562" i="1"/>
  <c r="K558" i="1"/>
  <c r="O558" i="1"/>
  <c r="P558" i="1"/>
  <c r="L558" i="1"/>
  <c r="M558" i="1"/>
  <c r="K555" i="1"/>
  <c r="O555" i="1"/>
  <c r="P555" i="1"/>
  <c r="L555" i="1"/>
  <c r="M555" i="1"/>
  <c r="K502" i="1"/>
  <c r="O502" i="1"/>
  <c r="P502" i="1"/>
  <c r="L502" i="1"/>
  <c r="M502" i="1"/>
  <c r="K551" i="1"/>
  <c r="O551" i="1"/>
  <c r="P551" i="1"/>
  <c r="L551" i="1"/>
  <c r="M551" i="1"/>
  <c r="K547" i="1"/>
  <c r="O547" i="1"/>
  <c r="P547" i="1"/>
  <c r="L547" i="1"/>
  <c r="M547" i="1"/>
  <c r="K501" i="1"/>
  <c r="O501" i="1"/>
  <c r="P501" i="1"/>
  <c r="L501" i="1"/>
  <c r="M501" i="1"/>
  <c r="K500" i="1"/>
  <c r="O500" i="1"/>
  <c r="P500" i="1"/>
  <c r="L500" i="1"/>
  <c r="M500" i="1"/>
  <c r="K543" i="1"/>
  <c r="O543" i="1"/>
  <c r="P543" i="1"/>
  <c r="L543" i="1"/>
  <c r="M543" i="1"/>
  <c r="K540" i="1"/>
  <c r="O540" i="1"/>
  <c r="P540" i="1"/>
  <c r="L540" i="1"/>
  <c r="M540" i="1"/>
  <c r="K534" i="1"/>
  <c r="O534" i="1"/>
  <c r="P534" i="1"/>
  <c r="L534" i="1"/>
  <c r="M534" i="1"/>
  <c r="K597" i="1"/>
  <c r="O597" i="1"/>
  <c r="P597" i="1"/>
  <c r="L597" i="1"/>
  <c r="M597" i="1"/>
  <c r="K526" i="1"/>
  <c r="O526" i="1"/>
  <c r="P526" i="1"/>
  <c r="L526" i="1"/>
  <c r="M526" i="1"/>
  <c r="K485" i="1"/>
  <c r="O485" i="1"/>
  <c r="P485" i="1"/>
  <c r="L485" i="1"/>
  <c r="M485" i="1"/>
  <c r="K479" i="1"/>
  <c r="O479" i="1"/>
  <c r="P479" i="1"/>
  <c r="L479" i="1"/>
  <c r="M479" i="1"/>
  <c r="K70" i="1"/>
  <c r="O70" i="1"/>
  <c r="P70" i="1"/>
  <c r="L70" i="1"/>
  <c r="M70" i="1"/>
  <c r="K465" i="1"/>
  <c r="O465" i="1"/>
  <c r="P465" i="1"/>
  <c r="L465" i="1"/>
  <c r="M465" i="1"/>
  <c r="K459" i="1"/>
  <c r="O459" i="1"/>
  <c r="P459" i="1"/>
  <c r="L459" i="1"/>
  <c r="M459" i="1"/>
  <c r="K454" i="1"/>
  <c r="O454" i="1"/>
  <c r="P454" i="1"/>
  <c r="L454" i="1"/>
  <c r="M454" i="1"/>
  <c r="K450" i="1"/>
  <c r="O450" i="1"/>
  <c r="P450" i="1"/>
  <c r="L450" i="1"/>
  <c r="M450" i="1"/>
  <c r="K445" i="1"/>
  <c r="O445" i="1"/>
  <c r="P445" i="1"/>
  <c r="L445" i="1"/>
  <c r="M445" i="1"/>
  <c r="K440" i="1"/>
  <c r="O440" i="1"/>
  <c r="P440" i="1"/>
  <c r="L440" i="1"/>
  <c r="M440" i="1"/>
  <c r="K435" i="1"/>
  <c r="O435" i="1"/>
  <c r="P435" i="1"/>
  <c r="L435" i="1"/>
  <c r="M435" i="1"/>
  <c r="K430" i="1"/>
  <c r="O430" i="1"/>
  <c r="P430" i="1"/>
  <c r="L430" i="1"/>
  <c r="M430" i="1"/>
  <c r="K429" i="1"/>
  <c r="O429" i="1"/>
  <c r="P429" i="1"/>
  <c r="L429" i="1"/>
  <c r="M429" i="1"/>
  <c r="K426" i="1"/>
  <c r="O426" i="1"/>
  <c r="P426" i="1"/>
  <c r="L426" i="1"/>
  <c r="M426" i="1"/>
  <c r="K422" i="1"/>
  <c r="O422" i="1"/>
  <c r="P422" i="1"/>
  <c r="L422" i="1"/>
  <c r="M422" i="1"/>
  <c r="K417" i="1"/>
  <c r="O417" i="1"/>
  <c r="P417" i="1"/>
  <c r="L417" i="1"/>
  <c r="M417" i="1"/>
  <c r="K411" i="1"/>
  <c r="O411" i="1"/>
  <c r="P411" i="1"/>
  <c r="L411" i="1"/>
  <c r="M411" i="1"/>
  <c r="K406" i="1"/>
  <c r="O406" i="1"/>
  <c r="P406" i="1"/>
  <c r="L406" i="1"/>
  <c r="M406" i="1"/>
  <c r="K401" i="1"/>
  <c r="O401" i="1"/>
  <c r="P401" i="1"/>
  <c r="L401" i="1"/>
  <c r="M401" i="1"/>
  <c r="K399" i="1"/>
  <c r="O399" i="1"/>
  <c r="P399" i="1"/>
  <c r="L399" i="1"/>
  <c r="M399" i="1"/>
  <c r="K361" i="1"/>
  <c r="O361" i="1"/>
  <c r="P361" i="1"/>
  <c r="L361" i="1"/>
  <c r="M361" i="1"/>
  <c r="K359" i="1"/>
  <c r="O359" i="1"/>
  <c r="P359" i="1"/>
  <c r="L359" i="1"/>
  <c r="M359" i="1"/>
  <c r="K355" i="1"/>
  <c r="O355" i="1"/>
  <c r="P355" i="1"/>
  <c r="L355" i="1"/>
  <c r="M355" i="1"/>
  <c r="K352" i="1"/>
  <c r="O352" i="1"/>
  <c r="P352" i="1"/>
  <c r="L352" i="1"/>
  <c r="M352" i="1"/>
  <c r="K301" i="1"/>
  <c r="O301" i="1"/>
  <c r="P301" i="1"/>
  <c r="L301" i="1"/>
  <c r="M301" i="1"/>
  <c r="K387" i="1"/>
  <c r="O387" i="1"/>
  <c r="P387" i="1"/>
  <c r="L387" i="1"/>
  <c r="M387" i="1"/>
  <c r="K586" i="1"/>
  <c r="O586" i="1"/>
  <c r="P586" i="1"/>
  <c r="L586" i="1"/>
  <c r="M586" i="1"/>
  <c r="K370" i="1"/>
  <c r="O370" i="1"/>
  <c r="P370" i="1"/>
  <c r="L370" i="1"/>
  <c r="M370" i="1"/>
  <c r="K369" i="1"/>
  <c r="O369" i="1"/>
  <c r="P369" i="1"/>
  <c r="L369" i="1"/>
  <c r="M369" i="1"/>
  <c r="K363" i="1"/>
  <c r="O363" i="1"/>
  <c r="P363" i="1"/>
  <c r="L363" i="1"/>
  <c r="M363" i="1"/>
  <c r="K346" i="1"/>
  <c r="O346" i="1"/>
  <c r="P346" i="1"/>
  <c r="L346" i="1"/>
  <c r="M346" i="1"/>
  <c r="K342" i="1"/>
  <c r="O342" i="1"/>
  <c r="P342" i="1"/>
  <c r="L342" i="1"/>
  <c r="M342" i="1"/>
  <c r="K126" i="1"/>
  <c r="O126" i="1"/>
  <c r="P126" i="1"/>
  <c r="L126" i="1"/>
  <c r="M126" i="1"/>
  <c r="K336" i="1"/>
  <c r="O336" i="1"/>
  <c r="P336" i="1"/>
  <c r="L336" i="1"/>
  <c r="M336" i="1"/>
  <c r="K332" i="1"/>
  <c r="O332" i="1"/>
  <c r="P332" i="1"/>
  <c r="L332" i="1"/>
  <c r="M332" i="1"/>
  <c r="K290" i="1"/>
  <c r="O290" i="1"/>
  <c r="P290" i="1"/>
  <c r="L290" i="1"/>
  <c r="M290" i="1"/>
  <c r="K327" i="1"/>
  <c r="O327" i="1"/>
  <c r="P327" i="1"/>
  <c r="L327" i="1"/>
  <c r="M327" i="1"/>
  <c r="K286" i="1"/>
  <c r="O286" i="1"/>
  <c r="P286" i="1"/>
  <c r="L286" i="1"/>
  <c r="M286" i="1"/>
  <c r="K281" i="1"/>
  <c r="O281" i="1"/>
  <c r="P281" i="1"/>
  <c r="L281" i="1"/>
  <c r="M281" i="1"/>
  <c r="K274" i="1"/>
  <c r="O274" i="1"/>
  <c r="P274" i="1"/>
  <c r="L274" i="1"/>
  <c r="M274" i="1"/>
  <c r="K272" i="1"/>
  <c r="O272" i="1"/>
  <c r="P272" i="1"/>
  <c r="L272" i="1"/>
  <c r="M272" i="1"/>
  <c r="K268" i="1"/>
  <c r="O268" i="1"/>
  <c r="P268" i="1"/>
  <c r="L268" i="1"/>
  <c r="M268" i="1"/>
  <c r="K260" i="1"/>
  <c r="O260" i="1"/>
  <c r="P260" i="1"/>
  <c r="L260" i="1"/>
  <c r="M260" i="1"/>
  <c r="K1589" i="1"/>
  <c r="O1589" i="1"/>
  <c r="P1589" i="1"/>
  <c r="L1589" i="1"/>
  <c r="M1589" i="1"/>
  <c r="K252" i="1"/>
  <c r="O252" i="1"/>
  <c r="P252" i="1"/>
  <c r="L252" i="1"/>
  <c r="M252" i="1"/>
  <c r="K187" i="1"/>
  <c r="O187" i="1"/>
  <c r="P187" i="1"/>
  <c r="L187" i="1"/>
  <c r="M187" i="1"/>
  <c r="K246" i="1"/>
  <c r="O246" i="1"/>
  <c r="P246" i="1"/>
  <c r="L246" i="1"/>
  <c r="M246" i="1"/>
  <c r="K264" i="1"/>
  <c r="O264" i="1"/>
  <c r="P264" i="1"/>
  <c r="L264" i="1"/>
  <c r="M264" i="1"/>
  <c r="K236" i="1"/>
  <c r="O236" i="1"/>
  <c r="P236" i="1"/>
  <c r="L236" i="1"/>
  <c r="M236" i="1"/>
  <c r="K244" i="1"/>
  <c r="O244" i="1"/>
  <c r="P244" i="1"/>
  <c r="L244" i="1"/>
  <c r="M244" i="1"/>
  <c r="K2116" i="1"/>
  <c r="O2116" i="1"/>
  <c r="P2116" i="1"/>
  <c r="L2116" i="1"/>
  <c r="M2116" i="1"/>
  <c r="K242" i="1"/>
  <c r="O242" i="1"/>
  <c r="P242" i="1"/>
  <c r="L242" i="1"/>
  <c r="M242" i="1"/>
  <c r="K216" i="1"/>
  <c r="O216" i="1"/>
  <c r="P216" i="1"/>
  <c r="L216" i="1"/>
  <c r="M216" i="1"/>
  <c r="K210" i="1"/>
  <c r="O210" i="1"/>
  <c r="P210" i="1"/>
  <c r="L210" i="1"/>
  <c r="M210" i="1"/>
  <c r="K206" i="1"/>
  <c r="O206" i="1"/>
  <c r="P206" i="1"/>
  <c r="L206" i="1"/>
  <c r="M206" i="1"/>
  <c r="K200" i="1"/>
  <c r="O200" i="1"/>
  <c r="P200" i="1"/>
  <c r="L200" i="1"/>
  <c r="M200" i="1"/>
  <c r="K192" i="1"/>
  <c r="O192" i="1"/>
  <c r="P192" i="1"/>
  <c r="L192" i="1"/>
  <c r="M192" i="1"/>
  <c r="K186" i="1"/>
  <c r="O186" i="1"/>
  <c r="P186" i="1"/>
  <c r="L186" i="1"/>
  <c r="M186" i="1"/>
  <c r="K181" i="1"/>
  <c r="O181" i="1"/>
  <c r="P181" i="1"/>
  <c r="L181" i="1"/>
  <c r="M181" i="1"/>
  <c r="K228" i="1"/>
  <c r="O228" i="1"/>
  <c r="P228" i="1"/>
  <c r="L228" i="1"/>
  <c r="M228" i="1"/>
  <c r="K220" i="1"/>
  <c r="O220" i="1"/>
  <c r="P220" i="1"/>
  <c r="L220" i="1"/>
  <c r="M220" i="1"/>
  <c r="K687" i="1"/>
  <c r="O687" i="1"/>
  <c r="P687" i="1"/>
  <c r="L687" i="1"/>
  <c r="M687" i="1"/>
  <c r="K166" i="1"/>
  <c r="O166" i="1"/>
  <c r="P166" i="1"/>
  <c r="L166" i="1"/>
  <c r="M166" i="1"/>
  <c r="K162" i="1"/>
  <c r="O162" i="1"/>
  <c r="P162" i="1"/>
  <c r="L162" i="1"/>
  <c r="M162" i="1"/>
  <c r="K179" i="1"/>
  <c r="O179" i="1"/>
  <c r="P179" i="1"/>
  <c r="L179" i="1"/>
  <c r="M179" i="1"/>
  <c r="K172" i="1"/>
  <c r="O172" i="1"/>
  <c r="P172" i="1"/>
  <c r="L172" i="1"/>
  <c r="M172" i="1"/>
  <c r="K140" i="1"/>
  <c r="O140" i="1"/>
  <c r="P140" i="1"/>
  <c r="L140" i="1"/>
  <c r="M140" i="1"/>
  <c r="K135" i="1"/>
  <c r="O135" i="1"/>
  <c r="P135" i="1"/>
  <c r="L135" i="1"/>
  <c r="M135" i="1"/>
  <c r="K131" i="1"/>
  <c r="O131" i="1"/>
  <c r="P131" i="1"/>
  <c r="L131" i="1"/>
  <c r="M131" i="1"/>
  <c r="K127" i="1"/>
  <c r="O127" i="1"/>
  <c r="P127" i="1"/>
  <c r="L127" i="1"/>
  <c r="M127" i="1"/>
  <c r="K153" i="1"/>
  <c r="O153" i="1"/>
  <c r="P153" i="1"/>
  <c r="L153" i="1"/>
  <c r="M153" i="1"/>
  <c r="K145" i="1"/>
  <c r="O145" i="1"/>
  <c r="P145" i="1"/>
  <c r="L145" i="1"/>
  <c r="M145" i="1"/>
  <c r="K148" i="1"/>
  <c r="O148" i="1"/>
  <c r="P148" i="1"/>
  <c r="L148" i="1"/>
  <c r="M148" i="1"/>
  <c r="K118" i="1"/>
  <c r="O118" i="1"/>
  <c r="P118" i="1"/>
  <c r="L118" i="1"/>
  <c r="M118" i="1"/>
  <c r="K111" i="1"/>
  <c r="O111" i="1"/>
  <c r="P111" i="1"/>
  <c r="L111" i="1"/>
  <c r="M111" i="1"/>
  <c r="K95" i="1"/>
  <c r="O95" i="1"/>
  <c r="P95" i="1"/>
  <c r="L95" i="1"/>
  <c r="M95" i="1"/>
  <c r="K116" i="1"/>
  <c r="O116" i="1"/>
  <c r="P116" i="1"/>
  <c r="L116" i="1"/>
  <c r="M116" i="1"/>
  <c r="K108" i="1"/>
  <c r="O108" i="1"/>
  <c r="P108" i="1"/>
  <c r="L108" i="1"/>
  <c r="M108" i="1"/>
  <c r="K851" i="1"/>
  <c r="O851" i="1"/>
  <c r="P851" i="1"/>
  <c r="L851" i="1"/>
  <c r="M851" i="1"/>
  <c r="K86" i="1"/>
  <c r="O86" i="1"/>
  <c r="P86" i="1"/>
  <c r="L86" i="1"/>
  <c r="M86" i="1"/>
  <c r="N93" i="1"/>
  <c r="L93" i="1"/>
  <c r="P93" i="1"/>
  <c r="K93" i="1"/>
  <c r="M93" i="1"/>
  <c r="N82" i="1"/>
  <c r="L82" i="1"/>
  <c r="O82" i="1"/>
  <c r="P82" i="1"/>
  <c r="N77" i="1"/>
  <c r="L77" i="1"/>
  <c r="M77" i="1"/>
  <c r="O77" i="1"/>
  <c r="N72" i="1"/>
  <c r="L72" i="1"/>
  <c r="K72" i="1"/>
  <c r="M72" i="1"/>
  <c r="N66" i="1"/>
  <c r="L66" i="1"/>
  <c r="P66" i="1"/>
  <c r="K66" i="1"/>
  <c r="O66" i="1"/>
  <c r="N62" i="1"/>
  <c r="L62" i="1"/>
  <c r="O62" i="1"/>
  <c r="P62" i="1"/>
  <c r="K62" i="1"/>
  <c r="M62" i="1"/>
  <c r="N13" i="1"/>
  <c r="L13" i="1"/>
  <c r="M13" i="1"/>
  <c r="O13" i="1"/>
  <c r="K13" i="1"/>
  <c r="P13" i="1"/>
  <c r="N71" i="1"/>
  <c r="L71" i="1"/>
  <c r="K71" i="1"/>
  <c r="M71" i="1"/>
  <c r="O71" i="1"/>
  <c r="P71" i="1"/>
  <c r="N39" i="1"/>
  <c r="L39" i="1"/>
  <c r="P39" i="1"/>
  <c r="K39" i="1"/>
  <c r="M39" i="1"/>
  <c r="N34" i="1"/>
  <c r="L34" i="1"/>
  <c r="O34" i="1"/>
  <c r="P34" i="1"/>
  <c r="N32" i="1"/>
  <c r="L32" i="1"/>
  <c r="M32" i="1"/>
  <c r="O32" i="1"/>
  <c r="N28" i="1"/>
  <c r="L28" i="1"/>
  <c r="K28" i="1"/>
  <c r="M28" i="1"/>
  <c r="N22" i="1"/>
  <c r="L22" i="1"/>
  <c r="P22" i="1"/>
  <c r="K22" i="1"/>
  <c r="O22" i="1"/>
  <c r="N18" i="1"/>
  <c r="L18" i="1"/>
  <c r="O18" i="1"/>
  <c r="P18" i="1"/>
  <c r="K18" i="1"/>
  <c r="M18" i="1"/>
  <c r="N54" i="1"/>
  <c r="L54" i="1"/>
  <c r="M54" i="1"/>
  <c r="O54" i="1"/>
  <c r="K54" i="1"/>
  <c r="P54" i="1"/>
  <c r="N874" i="1"/>
  <c r="L874" i="1"/>
  <c r="K874" i="1"/>
  <c r="M874" i="1"/>
  <c r="O874" i="1"/>
  <c r="P874" i="1"/>
  <c r="N1762" i="1"/>
  <c r="L1762" i="1"/>
  <c r="P1762" i="1"/>
  <c r="K1762" i="1"/>
  <c r="M1762" i="1"/>
  <c r="N163" i="1"/>
  <c r="L163" i="1"/>
  <c r="O163" i="1"/>
  <c r="P163" i="1"/>
  <c r="N1293" i="1"/>
  <c r="L1293" i="1"/>
  <c r="M1293" i="1"/>
  <c r="O1293" i="1"/>
  <c r="N226" i="1"/>
  <c r="L226" i="1"/>
  <c r="K226" i="1"/>
  <c r="M226" i="1"/>
  <c r="N204" i="1"/>
  <c r="L204" i="1"/>
  <c r="P204" i="1"/>
  <c r="K204" i="1"/>
  <c r="O204" i="1"/>
  <c r="N2208" i="1"/>
  <c r="L2208" i="1"/>
  <c r="O2208" i="1"/>
  <c r="P2208" i="1"/>
  <c r="K2208" i="1"/>
  <c r="M2208" i="1"/>
  <c r="N940" i="1"/>
  <c r="L940" i="1"/>
  <c r="M940" i="1"/>
  <c r="O940" i="1"/>
  <c r="K940" i="1"/>
  <c r="P940" i="1"/>
  <c r="N381" i="1"/>
  <c r="L381" i="1"/>
  <c r="K381" i="1"/>
  <c r="M381" i="1"/>
  <c r="O381" i="1"/>
  <c r="P381" i="1"/>
  <c r="N1579" i="1"/>
  <c r="L1579" i="1"/>
  <c r="P1579" i="1"/>
  <c r="K1579" i="1"/>
  <c r="M1579" i="1"/>
  <c r="K331" i="1"/>
  <c r="O331" i="1"/>
  <c r="L331" i="1"/>
  <c r="P331" i="1"/>
  <c r="M331" i="1"/>
  <c r="K756" i="1"/>
  <c r="O756" i="1"/>
  <c r="L756" i="1"/>
  <c r="P756" i="1"/>
  <c r="M756" i="1"/>
  <c r="N756" i="1"/>
  <c r="K2307" i="1"/>
  <c r="O2307" i="1"/>
  <c r="L2307" i="1"/>
  <c r="P2307" i="1"/>
  <c r="N2307" i="1"/>
  <c r="K776" i="1"/>
  <c r="O776" i="1"/>
  <c r="L776" i="1"/>
  <c r="P776" i="1"/>
  <c r="K1894" i="1"/>
  <c r="O1894" i="1"/>
  <c r="L1894" i="1"/>
  <c r="P1894" i="1"/>
  <c r="M1894" i="1"/>
  <c r="N1894" i="1"/>
  <c r="K2481" i="1"/>
  <c r="O2481" i="1"/>
  <c r="L2481" i="1"/>
  <c r="P2481" i="1"/>
  <c r="M2481" i="1"/>
  <c r="N2481" i="1"/>
  <c r="K1211" i="1"/>
  <c r="O1211" i="1"/>
  <c r="L1211" i="1"/>
  <c r="P1211" i="1"/>
  <c r="N1211" i="1"/>
  <c r="M1211" i="1"/>
  <c r="K2333" i="1"/>
  <c r="O2333" i="1"/>
  <c r="L2333" i="1"/>
  <c r="P2333" i="1"/>
  <c r="M2333" i="1"/>
  <c r="N2333" i="1"/>
  <c r="K1510" i="1"/>
  <c r="O1510" i="1"/>
  <c r="L1510" i="1"/>
  <c r="P1510" i="1"/>
  <c r="M1510" i="1"/>
  <c r="K2487" i="1"/>
  <c r="O2487" i="1"/>
  <c r="L2487" i="1"/>
  <c r="P2487" i="1"/>
  <c r="M2487" i="1"/>
  <c r="N2487" i="1"/>
  <c r="K647" i="1"/>
  <c r="O647" i="1"/>
  <c r="L647" i="1"/>
  <c r="P647" i="1"/>
  <c r="N647" i="1"/>
  <c r="K1397" i="1"/>
  <c r="O1397" i="1"/>
  <c r="L1397" i="1"/>
  <c r="P1397" i="1"/>
  <c r="K225" i="1"/>
  <c r="O225" i="1"/>
  <c r="L225" i="1"/>
  <c r="P225" i="1"/>
  <c r="M225" i="1"/>
  <c r="N225" i="1"/>
  <c r="K1883" i="1"/>
  <c r="O1883" i="1"/>
  <c r="L1883" i="1"/>
  <c r="P1883" i="1"/>
  <c r="M1883" i="1"/>
  <c r="N1883" i="1"/>
  <c r="K2172" i="1"/>
  <c r="O2172" i="1"/>
  <c r="P2172" i="1"/>
  <c r="L2172" i="1"/>
  <c r="M2172" i="1"/>
  <c r="N2172" i="1"/>
  <c r="K1059" i="1"/>
  <c r="O1059" i="1"/>
  <c r="P1059" i="1"/>
  <c r="L1059" i="1"/>
  <c r="M1059" i="1"/>
  <c r="N1059" i="1"/>
  <c r="K922" i="1"/>
  <c r="O922" i="1"/>
  <c r="P922" i="1"/>
  <c r="L922" i="1"/>
  <c r="M922" i="1"/>
  <c r="N922" i="1"/>
  <c r="K319" i="1"/>
  <c r="O319" i="1"/>
  <c r="P319" i="1"/>
  <c r="L319" i="1"/>
  <c r="M319" i="1"/>
  <c r="N319" i="1"/>
  <c r="K889" i="1"/>
  <c r="O889" i="1"/>
  <c r="P889" i="1"/>
  <c r="L889" i="1"/>
  <c r="M889" i="1"/>
  <c r="N889" i="1"/>
  <c r="K812" i="1"/>
  <c r="O812" i="1"/>
  <c r="P812" i="1"/>
  <c r="L812" i="1"/>
  <c r="M812" i="1"/>
  <c r="N812" i="1"/>
  <c r="K1291" i="1"/>
  <c r="O1291" i="1"/>
  <c r="P1291" i="1"/>
  <c r="L1291" i="1"/>
  <c r="M1291" i="1"/>
  <c r="N1291" i="1"/>
  <c r="K323" i="1"/>
  <c r="O323" i="1"/>
  <c r="P323" i="1"/>
  <c r="L323" i="1"/>
  <c r="M323" i="1"/>
  <c r="N323" i="1"/>
  <c r="K516" i="1"/>
  <c r="O516" i="1"/>
  <c r="P516" i="1"/>
  <c r="L516" i="1"/>
  <c r="M516" i="1"/>
  <c r="N516" i="1"/>
  <c r="K155" i="1"/>
  <c r="O155" i="1"/>
  <c r="P155" i="1"/>
  <c r="L155" i="1"/>
  <c r="M155" i="1"/>
  <c r="N155" i="1"/>
  <c r="K388" i="1"/>
  <c r="O388" i="1"/>
  <c r="P388" i="1"/>
  <c r="L388" i="1"/>
  <c r="M388" i="1"/>
  <c r="N388" i="1"/>
  <c r="K824" i="1"/>
  <c r="O824" i="1"/>
  <c r="P824" i="1"/>
  <c r="L824" i="1"/>
  <c r="M824" i="1"/>
  <c r="N824" i="1"/>
  <c r="K1526" i="1"/>
  <c r="O1526" i="1"/>
  <c r="P1526" i="1"/>
  <c r="L1526" i="1"/>
  <c r="M1526" i="1"/>
  <c r="N1526" i="1"/>
  <c r="K1501" i="1"/>
  <c r="O1501" i="1"/>
  <c r="P1501" i="1"/>
  <c r="L1501" i="1"/>
  <c r="M1501" i="1"/>
  <c r="N1501" i="1"/>
  <c r="K1909" i="1"/>
  <c r="O1909" i="1"/>
  <c r="P1909" i="1"/>
  <c r="L1909" i="1"/>
  <c r="M1909" i="1"/>
  <c r="N1909" i="1"/>
  <c r="K1320" i="1"/>
  <c r="O1320" i="1"/>
  <c r="P1320" i="1"/>
  <c r="L1320" i="1"/>
  <c r="M1320" i="1"/>
  <c r="N1320" i="1"/>
  <c r="K2614" i="1"/>
  <c r="O2614" i="1"/>
  <c r="P2614" i="1"/>
  <c r="L2614" i="1"/>
  <c r="M2614" i="1"/>
  <c r="N2614" i="1"/>
  <c r="K2577" i="1"/>
  <c r="O2577" i="1"/>
  <c r="P2577" i="1"/>
  <c r="L2577" i="1"/>
  <c r="M2577" i="1"/>
  <c r="N2577" i="1"/>
  <c r="K2546" i="1"/>
  <c r="O2546" i="1"/>
  <c r="P2546" i="1"/>
  <c r="L2546" i="1"/>
  <c r="M2546" i="1"/>
  <c r="N2546" i="1"/>
  <c r="K2399" i="1"/>
  <c r="O2399" i="1"/>
  <c r="P2399" i="1"/>
  <c r="L2399" i="1"/>
  <c r="M2399" i="1"/>
  <c r="N2399" i="1"/>
  <c r="K954" i="1"/>
  <c r="O954" i="1"/>
  <c r="P954" i="1"/>
  <c r="L954" i="1"/>
  <c r="M954" i="1"/>
  <c r="N954" i="1"/>
  <c r="K2269" i="1"/>
  <c r="O2269" i="1"/>
  <c r="P2269" i="1"/>
  <c r="L2269" i="1"/>
  <c r="M2269" i="1"/>
  <c r="N2269" i="1"/>
  <c r="K2193" i="1"/>
  <c r="O2193" i="1"/>
  <c r="P2193" i="1"/>
  <c r="L2193" i="1"/>
  <c r="M2193" i="1"/>
  <c r="N2193" i="1"/>
  <c r="K2071" i="1"/>
  <c r="O2071" i="1"/>
  <c r="P2071" i="1"/>
  <c r="L2071" i="1"/>
  <c r="M2071" i="1"/>
  <c r="N2071" i="1"/>
  <c r="K1988" i="1"/>
  <c r="O1988" i="1"/>
  <c r="P1988" i="1"/>
  <c r="L1988" i="1"/>
  <c r="M1988" i="1"/>
  <c r="N1988" i="1"/>
  <c r="K1920" i="1"/>
  <c r="O1920" i="1"/>
  <c r="P1920" i="1"/>
  <c r="L1920" i="1"/>
  <c r="M1920" i="1"/>
  <c r="N1920" i="1"/>
  <c r="K1800" i="1"/>
  <c r="O1800" i="1"/>
  <c r="P1800" i="1"/>
  <c r="L1800" i="1"/>
  <c r="M1800" i="1"/>
  <c r="N1800" i="1"/>
  <c r="K1735" i="1"/>
  <c r="O1735" i="1"/>
  <c r="P1735" i="1"/>
  <c r="L1735" i="1"/>
  <c r="M1735" i="1"/>
  <c r="N1735" i="1"/>
  <c r="K1680" i="1"/>
  <c r="O1680" i="1"/>
  <c r="P1680" i="1"/>
  <c r="L1680" i="1"/>
  <c r="M1680" i="1"/>
  <c r="N1680" i="1"/>
  <c r="K1534" i="1"/>
  <c r="O1534" i="1"/>
  <c r="P1534" i="1"/>
  <c r="L1534" i="1"/>
  <c r="M1534" i="1"/>
  <c r="N1534" i="1"/>
  <c r="K1463" i="1"/>
  <c r="O1463" i="1"/>
  <c r="P1463" i="1"/>
  <c r="L1463" i="1"/>
  <c r="M1463" i="1"/>
  <c r="N1463" i="1"/>
  <c r="K1409" i="1"/>
  <c r="O1409" i="1"/>
  <c r="P1409" i="1"/>
  <c r="L1409" i="1"/>
  <c r="M1409" i="1"/>
  <c r="N1409" i="1"/>
  <c r="K1286" i="1"/>
  <c r="O1286" i="1"/>
  <c r="P1286" i="1"/>
  <c r="L1286" i="1"/>
  <c r="M1286" i="1"/>
  <c r="N1286" i="1"/>
  <c r="K1169" i="1"/>
  <c r="O1169" i="1"/>
  <c r="P1169" i="1"/>
  <c r="L1169" i="1"/>
  <c r="M1169" i="1"/>
  <c r="N1169" i="1"/>
  <c r="K1124" i="1"/>
  <c r="O1124" i="1"/>
  <c r="P1124" i="1"/>
  <c r="L1124" i="1"/>
  <c r="M1124" i="1"/>
  <c r="N1124" i="1"/>
  <c r="K1098" i="1"/>
  <c r="O1098" i="1"/>
  <c r="P1098" i="1"/>
  <c r="L1098" i="1"/>
  <c r="M1098" i="1"/>
  <c r="N1098" i="1"/>
  <c r="K1018" i="1"/>
  <c r="O1018" i="1"/>
  <c r="P1018" i="1"/>
  <c r="L1018" i="1"/>
  <c r="M1018" i="1"/>
  <c r="N1018" i="1"/>
  <c r="K949" i="1"/>
  <c r="O949" i="1"/>
  <c r="P949" i="1"/>
  <c r="L949" i="1"/>
  <c r="M949" i="1"/>
  <c r="N949" i="1"/>
  <c r="K829" i="1"/>
  <c r="O829" i="1"/>
  <c r="P829" i="1"/>
  <c r="L829" i="1"/>
  <c r="M829" i="1"/>
  <c r="N829" i="1"/>
  <c r="K755" i="1"/>
  <c r="O755" i="1"/>
  <c r="P755" i="1"/>
  <c r="L755" i="1"/>
  <c r="M755" i="1"/>
  <c r="N755" i="1"/>
  <c r="K692" i="1"/>
  <c r="O692" i="1"/>
  <c r="P692" i="1"/>
  <c r="L692" i="1"/>
  <c r="M692" i="1"/>
  <c r="N692" i="1"/>
  <c r="K638" i="1"/>
  <c r="O638" i="1"/>
  <c r="P638" i="1"/>
  <c r="L638" i="1"/>
  <c r="M638" i="1"/>
  <c r="N638" i="1"/>
  <c r="K591" i="1"/>
  <c r="O591" i="1"/>
  <c r="P591" i="1"/>
  <c r="L591" i="1"/>
  <c r="M591" i="1"/>
  <c r="N591" i="1"/>
  <c r="K475" i="1"/>
  <c r="O475" i="1"/>
  <c r="P475" i="1"/>
  <c r="L475" i="1"/>
  <c r="M475" i="1"/>
  <c r="N475" i="1"/>
  <c r="K255" i="1"/>
  <c r="O255" i="1"/>
  <c r="P255" i="1"/>
  <c r="L255" i="1"/>
  <c r="M255" i="1"/>
  <c r="N255" i="1"/>
  <c r="K194" i="1"/>
  <c r="O194" i="1"/>
  <c r="P194" i="1"/>
  <c r="L194" i="1"/>
  <c r="M194" i="1"/>
  <c r="N194" i="1"/>
  <c r="K45" i="1"/>
  <c r="O45" i="1"/>
  <c r="P45" i="1"/>
  <c r="L45" i="1"/>
  <c r="M45" i="1"/>
  <c r="N45" i="1"/>
  <c r="L2559" i="1"/>
  <c r="P2559" i="1"/>
  <c r="O2559" i="1"/>
  <c r="M2559" i="1"/>
  <c r="N2559" i="1"/>
  <c r="K2559" i="1"/>
  <c r="L2550" i="1"/>
  <c r="P2550" i="1"/>
  <c r="O2550" i="1"/>
  <c r="M2550" i="1"/>
  <c r="N2550" i="1"/>
  <c r="K2550" i="1"/>
  <c r="L2538" i="1"/>
  <c r="P2538" i="1"/>
  <c r="O2538" i="1"/>
  <c r="M2538" i="1"/>
  <c r="N2538" i="1"/>
  <c r="K2538" i="1"/>
  <c r="L2530" i="1"/>
  <c r="P2530" i="1"/>
  <c r="N2530" i="1"/>
  <c r="O2530" i="1"/>
  <c r="M2530" i="1"/>
  <c r="K2530" i="1"/>
  <c r="L2506" i="1"/>
  <c r="P2506" i="1"/>
  <c r="N2506" i="1"/>
  <c r="O2506" i="1"/>
  <c r="M2506" i="1"/>
  <c r="L2485" i="1"/>
  <c r="P2485" i="1"/>
  <c r="N2485" i="1"/>
  <c r="O2485" i="1"/>
  <c r="M2485" i="1"/>
  <c r="K2485" i="1"/>
  <c r="L2462" i="1"/>
  <c r="P2462" i="1"/>
  <c r="N2462" i="1"/>
  <c r="O2462" i="1"/>
  <c r="M2462" i="1"/>
  <c r="K2462" i="1"/>
  <c r="L2453" i="1"/>
  <c r="P2453" i="1"/>
  <c r="N2453" i="1"/>
  <c r="O2453" i="1"/>
  <c r="M2453" i="1"/>
  <c r="K2453" i="1"/>
  <c r="L2423" i="1"/>
  <c r="P2423" i="1"/>
  <c r="N2423" i="1"/>
  <c r="O2423" i="1"/>
  <c r="M2423" i="1"/>
  <c r="L2408" i="1"/>
  <c r="P2408" i="1"/>
  <c r="N2408" i="1"/>
  <c r="O2408" i="1"/>
  <c r="M2408" i="1"/>
  <c r="K2408" i="1"/>
  <c r="L2392" i="1"/>
  <c r="P2392" i="1"/>
  <c r="N2392" i="1"/>
  <c r="O2392" i="1"/>
  <c r="M2392" i="1"/>
  <c r="K2392" i="1"/>
  <c r="L2344" i="1"/>
  <c r="P2344" i="1"/>
  <c r="N2344" i="1"/>
  <c r="O2344" i="1"/>
  <c r="M2344" i="1"/>
  <c r="K2344" i="1"/>
  <c r="L2289" i="1"/>
  <c r="P2289" i="1"/>
  <c r="N2289" i="1"/>
  <c r="O2289" i="1"/>
  <c r="M2289" i="1"/>
  <c r="L2240" i="1"/>
  <c r="P2240" i="1"/>
  <c r="N2240" i="1"/>
  <c r="O2240" i="1"/>
  <c r="M2240" i="1"/>
  <c r="K2240" i="1"/>
  <c r="L2194" i="1"/>
  <c r="P2194" i="1"/>
  <c r="N2194" i="1"/>
  <c r="O2194" i="1"/>
  <c r="M2194" i="1"/>
  <c r="K2194" i="1"/>
  <c r="L2142" i="1"/>
  <c r="P2142" i="1"/>
  <c r="N2142" i="1"/>
  <c r="O2142" i="1"/>
  <c r="M2142" i="1"/>
  <c r="K2142" i="1"/>
  <c r="L2059" i="1"/>
  <c r="P2059" i="1"/>
  <c r="N2059" i="1"/>
  <c r="O2059" i="1"/>
  <c r="M2059" i="1"/>
  <c r="L2003" i="1"/>
  <c r="P2003" i="1"/>
  <c r="N2003" i="1"/>
  <c r="O2003" i="1"/>
  <c r="M2003" i="1"/>
  <c r="K2003" i="1"/>
  <c r="L1964" i="1"/>
  <c r="P1964" i="1"/>
  <c r="N1964" i="1"/>
  <c r="O1964" i="1"/>
  <c r="M1964" i="1"/>
  <c r="K1964" i="1"/>
  <c r="L1946" i="1"/>
  <c r="P1946" i="1"/>
  <c r="N1946" i="1"/>
  <c r="O1946" i="1"/>
  <c r="M1946" i="1"/>
  <c r="K1946" i="1"/>
  <c r="L1847" i="1"/>
  <c r="P1847" i="1"/>
  <c r="N1847" i="1"/>
  <c r="O1847" i="1"/>
  <c r="M1847" i="1"/>
  <c r="L1884" i="1"/>
  <c r="P1884" i="1"/>
  <c r="N1884" i="1"/>
  <c r="O1884" i="1"/>
  <c r="M1884" i="1"/>
  <c r="K1884" i="1"/>
  <c r="L1842" i="1"/>
  <c r="P1842" i="1"/>
  <c r="N1842" i="1"/>
  <c r="O1842" i="1"/>
  <c r="M1842" i="1"/>
  <c r="K1842" i="1"/>
  <c r="L1828" i="1"/>
  <c r="P1828" i="1"/>
  <c r="N1828" i="1"/>
  <c r="O1828" i="1"/>
  <c r="M1828" i="1"/>
  <c r="K1828" i="1"/>
  <c r="L1793" i="1"/>
  <c r="P1793" i="1"/>
  <c r="N1793" i="1"/>
  <c r="O1793" i="1"/>
  <c r="M1793" i="1"/>
  <c r="L1749" i="1"/>
  <c r="P1749" i="1"/>
  <c r="N1749" i="1"/>
  <c r="O1749" i="1"/>
  <c r="M1749" i="1"/>
  <c r="K1749" i="1"/>
  <c r="L1740" i="1"/>
  <c r="P1740" i="1"/>
  <c r="N1740" i="1"/>
  <c r="O1740" i="1"/>
  <c r="M1740" i="1"/>
  <c r="K1740" i="1"/>
  <c r="L1717" i="1"/>
  <c r="P1717" i="1"/>
  <c r="N1717" i="1"/>
  <c r="O1717" i="1"/>
  <c r="M1717" i="1"/>
  <c r="K1717" i="1"/>
  <c r="L1688" i="1"/>
  <c r="P1688" i="1"/>
  <c r="N1688" i="1"/>
  <c r="O1688" i="1"/>
  <c r="M1688" i="1"/>
  <c r="M1674" i="1"/>
  <c r="K1674" i="1"/>
  <c r="P1674" i="1"/>
  <c r="N1674" i="1"/>
  <c r="O1674" i="1"/>
  <c r="L1674" i="1"/>
  <c r="M1641" i="1"/>
  <c r="K1641" i="1"/>
  <c r="P1641" i="1"/>
  <c r="L1641" i="1"/>
  <c r="N1641" i="1"/>
  <c r="O1641" i="1"/>
  <c r="M1634" i="1"/>
  <c r="K1634" i="1"/>
  <c r="P1634" i="1"/>
  <c r="L1634" i="1"/>
  <c r="N1634" i="1"/>
  <c r="O1634" i="1"/>
  <c r="M1600" i="1"/>
  <c r="K1600" i="1"/>
  <c r="P1600" i="1"/>
  <c r="O1600" i="1"/>
  <c r="L1600" i="1"/>
  <c r="N1600" i="1"/>
  <c r="M1539" i="1"/>
  <c r="K1539" i="1"/>
  <c r="P1539" i="1"/>
  <c r="N1539" i="1"/>
  <c r="O1539" i="1"/>
  <c r="L1539" i="1"/>
  <c r="M9" i="1"/>
  <c r="K9" i="1"/>
  <c r="P9" i="1"/>
  <c r="L9" i="1"/>
  <c r="N9" i="1"/>
  <c r="O9" i="1"/>
  <c r="M1489" i="1"/>
  <c r="K1489" i="1"/>
  <c r="P1489" i="1"/>
  <c r="L1489" i="1"/>
  <c r="O1489" i="1"/>
  <c r="N1489" i="1"/>
  <c r="M1480" i="1"/>
  <c r="K1480" i="1"/>
  <c r="P1480" i="1"/>
  <c r="O1480" i="1"/>
  <c r="N1480" i="1"/>
  <c r="L1480" i="1"/>
  <c r="M1395" i="1"/>
  <c r="K1395" i="1"/>
  <c r="P1395" i="1"/>
  <c r="N1395" i="1"/>
  <c r="O1395" i="1"/>
  <c r="L1395" i="1"/>
  <c r="M1419" i="1"/>
  <c r="K1419" i="1"/>
  <c r="P1419" i="1"/>
  <c r="L1419" i="1"/>
  <c r="N1419" i="1"/>
  <c r="O1419" i="1"/>
  <c r="M1375" i="1"/>
  <c r="K1375" i="1"/>
  <c r="P1375" i="1"/>
  <c r="L1375" i="1"/>
  <c r="N1375" i="1"/>
  <c r="O1375" i="1"/>
  <c r="M1347" i="1"/>
  <c r="N1347" i="1"/>
  <c r="O1347" i="1"/>
  <c r="L1347" i="1"/>
  <c r="P1347" i="1"/>
  <c r="M1326" i="1"/>
  <c r="N1326" i="1"/>
  <c r="O1326" i="1"/>
  <c r="L1326" i="1"/>
  <c r="P1326" i="1"/>
  <c r="K1326" i="1"/>
  <c r="M1319" i="1"/>
  <c r="N1319" i="1"/>
  <c r="O1319" i="1"/>
  <c r="L1319" i="1"/>
  <c r="P1319" i="1"/>
  <c r="K1319" i="1"/>
  <c r="M1308" i="1"/>
  <c r="N1308" i="1"/>
  <c r="O1308" i="1"/>
  <c r="L1308" i="1"/>
  <c r="P1308" i="1"/>
  <c r="K1308" i="1"/>
  <c r="M1273" i="1"/>
  <c r="N1273" i="1"/>
  <c r="O1273" i="1"/>
  <c r="L1273" i="1"/>
  <c r="P1273" i="1"/>
  <c r="K1273" i="1"/>
  <c r="M1250" i="1"/>
  <c r="N1250" i="1"/>
  <c r="O1250" i="1"/>
  <c r="L1250" i="1"/>
  <c r="P1250" i="1"/>
  <c r="K1250" i="1"/>
  <c r="M1228" i="1"/>
  <c r="N1228" i="1"/>
  <c r="O1228" i="1"/>
  <c r="L1228" i="1"/>
  <c r="P1228" i="1"/>
  <c r="K1228" i="1"/>
  <c r="M1204" i="1"/>
  <c r="N1204" i="1"/>
  <c r="O1204" i="1"/>
  <c r="L1204" i="1"/>
  <c r="P1204" i="1"/>
  <c r="K1204" i="1"/>
  <c r="M1193" i="1"/>
  <c r="N1193" i="1"/>
  <c r="O1193" i="1"/>
  <c r="L1193" i="1"/>
  <c r="P1193" i="1"/>
  <c r="K1193" i="1"/>
  <c r="N1175" i="1"/>
  <c r="M1175" i="1"/>
  <c r="O1175" i="1"/>
  <c r="K1175" i="1"/>
  <c r="P1175" i="1"/>
  <c r="L1175" i="1"/>
  <c r="N1125" i="1"/>
  <c r="M1125" i="1"/>
  <c r="O1125" i="1"/>
  <c r="P1125" i="1"/>
  <c r="K1125" i="1"/>
  <c r="L1125" i="1"/>
  <c r="N1097" i="1"/>
  <c r="M1097" i="1"/>
  <c r="O1097" i="1"/>
  <c r="K1097" i="1"/>
  <c r="P1097" i="1"/>
  <c r="L1097" i="1"/>
  <c r="N1036" i="1"/>
  <c r="M1036" i="1"/>
  <c r="O1036" i="1"/>
  <c r="P1036" i="1"/>
  <c r="K1036" i="1"/>
  <c r="N1013" i="1"/>
  <c r="M1013" i="1"/>
  <c r="O1013" i="1"/>
  <c r="K1013" i="1"/>
  <c r="L1013" i="1"/>
  <c r="P1013" i="1"/>
  <c r="L979" i="1"/>
  <c r="P979" i="1"/>
  <c r="O979" i="1"/>
  <c r="K979" i="1"/>
  <c r="M979" i="1"/>
  <c r="N979" i="1"/>
  <c r="L2524" i="1"/>
  <c r="P2524" i="1"/>
  <c r="O2524" i="1"/>
  <c r="K2524" i="1"/>
  <c r="M2524" i="1"/>
  <c r="N2524" i="1"/>
  <c r="L857" i="1"/>
  <c r="P857" i="1"/>
  <c r="O857" i="1"/>
  <c r="K857" i="1"/>
  <c r="M857" i="1"/>
  <c r="N857" i="1"/>
  <c r="L1984" i="1"/>
  <c r="P1984" i="1"/>
  <c r="O1984" i="1"/>
  <c r="K1984" i="1"/>
  <c r="M1984" i="1"/>
  <c r="N1984" i="1"/>
  <c r="L804" i="1"/>
  <c r="P804" i="1"/>
  <c r="O804" i="1"/>
  <c r="K804" i="1"/>
  <c r="M804" i="1"/>
  <c r="N804" i="1"/>
  <c r="L793" i="1"/>
  <c r="P793" i="1"/>
  <c r="O793" i="1"/>
  <c r="K793" i="1"/>
  <c r="M793" i="1"/>
  <c r="N793" i="1"/>
  <c r="L743" i="1"/>
  <c r="P743" i="1"/>
  <c r="O743" i="1"/>
  <c r="K743" i="1"/>
  <c r="M743" i="1"/>
  <c r="N743" i="1"/>
  <c r="L730" i="1"/>
  <c r="P730" i="1"/>
  <c r="O730" i="1"/>
  <c r="K730" i="1"/>
  <c r="M730" i="1"/>
  <c r="N730" i="1"/>
  <c r="L699" i="1"/>
  <c r="P699" i="1"/>
  <c r="O699" i="1"/>
  <c r="K699" i="1"/>
  <c r="M699" i="1"/>
  <c r="N699" i="1"/>
  <c r="L686" i="1"/>
  <c r="P686" i="1"/>
  <c r="O686" i="1"/>
  <c r="K686" i="1"/>
  <c r="M686" i="1"/>
  <c r="N686" i="1"/>
  <c r="L681" i="1"/>
  <c r="P681" i="1"/>
  <c r="O681" i="1"/>
  <c r="K681" i="1"/>
  <c r="M681" i="1"/>
  <c r="N681" i="1"/>
  <c r="L670" i="1"/>
  <c r="P670" i="1"/>
  <c r="O670" i="1"/>
  <c r="K670" i="1"/>
  <c r="M670" i="1"/>
  <c r="N670" i="1"/>
  <c r="L661" i="1"/>
  <c r="P661" i="1"/>
  <c r="O661" i="1"/>
  <c r="K661" i="1"/>
  <c r="M661" i="1"/>
  <c r="N661" i="1"/>
  <c r="L640" i="1"/>
  <c r="P640" i="1"/>
  <c r="O640" i="1"/>
  <c r="K640" i="1"/>
  <c r="M640" i="1"/>
  <c r="N640" i="1"/>
  <c r="L611" i="1"/>
  <c r="P611" i="1"/>
  <c r="K611" i="1"/>
  <c r="M611" i="1"/>
  <c r="N611" i="1"/>
  <c r="O611" i="1"/>
  <c r="L582" i="1"/>
  <c r="P582" i="1"/>
  <c r="K582" i="1"/>
  <c r="M582" i="1"/>
  <c r="N582" i="1"/>
  <c r="O582" i="1"/>
  <c r="L492" i="1"/>
  <c r="P492" i="1"/>
  <c r="K492" i="1"/>
  <c r="M492" i="1"/>
  <c r="N492" i="1"/>
  <c r="O492" i="1"/>
  <c r="L477" i="1"/>
  <c r="P477" i="1"/>
  <c r="K477" i="1"/>
  <c r="M477" i="1"/>
  <c r="N477" i="1"/>
  <c r="O477" i="1"/>
  <c r="L443" i="1"/>
  <c r="P443" i="1"/>
  <c r="O443" i="1"/>
  <c r="K443" i="1"/>
  <c r="M443" i="1"/>
  <c r="N443" i="1"/>
  <c r="L318" i="1"/>
  <c r="K318" i="1"/>
  <c r="P318" i="1"/>
  <c r="O318" i="1"/>
  <c r="M318" i="1"/>
  <c r="N318" i="1"/>
  <c r="L416" i="1"/>
  <c r="P416" i="1"/>
  <c r="K416" i="1"/>
  <c r="O416" i="1"/>
  <c r="M416" i="1"/>
  <c r="N416" i="1"/>
  <c r="L393" i="1"/>
  <c r="P393" i="1"/>
  <c r="K393" i="1"/>
  <c r="O393" i="1"/>
  <c r="M393" i="1"/>
  <c r="N393" i="1"/>
  <c r="L368" i="1"/>
  <c r="P368" i="1"/>
  <c r="K368" i="1"/>
  <c r="O368" i="1"/>
  <c r="M368" i="1"/>
  <c r="N368" i="1"/>
  <c r="L375" i="1"/>
  <c r="P375" i="1"/>
  <c r="K375" i="1"/>
  <c r="O375" i="1"/>
  <c r="M375" i="1"/>
  <c r="N375" i="1"/>
  <c r="L463" i="1"/>
  <c r="P463" i="1"/>
  <c r="K463" i="1"/>
  <c r="O463" i="1"/>
  <c r="M463" i="1"/>
  <c r="N463" i="1"/>
  <c r="L158" i="1"/>
  <c r="P158" i="1"/>
  <c r="K158" i="1"/>
  <c r="O158" i="1"/>
  <c r="M158" i="1"/>
  <c r="N158" i="1"/>
  <c r="L46" i="1"/>
  <c r="P46" i="1"/>
  <c r="O46" i="1"/>
  <c r="K46" i="1"/>
  <c r="M46" i="1"/>
  <c r="N46" i="1"/>
  <c r="L48" i="1"/>
  <c r="P48" i="1"/>
  <c r="O48" i="1"/>
  <c r="K48" i="1"/>
  <c r="M48" i="1"/>
  <c r="N48" i="1"/>
  <c r="L397" i="1"/>
  <c r="P397" i="1"/>
  <c r="O397" i="1"/>
  <c r="K397" i="1"/>
  <c r="M397" i="1"/>
  <c r="N397" i="1"/>
  <c r="M1948" i="1"/>
  <c r="L1948" i="1"/>
  <c r="P1948" i="1"/>
  <c r="K1948" i="1"/>
  <c r="N1948" i="1"/>
  <c r="O1948" i="1"/>
  <c r="N1801" i="1"/>
  <c r="N2477" i="1"/>
  <c r="N2434" i="1"/>
  <c r="N2235" i="1"/>
  <c r="N2210" i="1"/>
  <c r="N2155" i="1"/>
  <c r="N2073" i="1"/>
  <c r="N2060" i="1"/>
  <c r="N1972" i="1"/>
  <c r="N1854" i="1"/>
  <c r="N1851" i="1"/>
  <c r="N1865" i="1"/>
  <c r="N1810" i="1"/>
  <c r="N1745" i="1"/>
  <c r="N1710" i="1"/>
  <c r="N1525" i="1"/>
  <c r="N1511" i="1"/>
  <c r="N1460" i="1"/>
  <c r="N1361" i="1"/>
  <c r="N1354" i="1"/>
  <c r="N1328" i="1"/>
  <c r="N1288" i="1"/>
  <c r="N1258" i="1"/>
  <c r="N1177" i="1"/>
  <c r="N892" i="1"/>
  <c r="N469" i="1"/>
  <c r="N977" i="1"/>
  <c r="N942" i="1"/>
  <c r="N939" i="1"/>
  <c r="N887" i="1"/>
  <c r="N456" i="1"/>
  <c r="N404" i="1"/>
  <c r="N360" i="1"/>
  <c r="N338" i="1"/>
  <c r="N291" i="1"/>
  <c r="N193" i="1"/>
  <c r="N2189" i="1"/>
  <c r="N2617" i="1"/>
  <c r="N2616" i="1"/>
  <c r="N2613" i="1"/>
  <c r="N2612" i="1"/>
  <c r="N2611" i="1"/>
  <c r="N2609" i="1"/>
  <c r="N2608" i="1"/>
  <c r="N4" i="1"/>
  <c r="N2604" i="1"/>
  <c r="N2603" i="1"/>
  <c r="N2601" i="1"/>
  <c r="N2598" i="1"/>
  <c r="N2596" i="1"/>
  <c r="N2595" i="1"/>
  <c r="N2593" i="1"/>
  <c r="N2592" i="1"/>
  <c r="N2591" i="1"/>
  <c r="N2589" i="1"/>
  <c r="N2588" i="1"/>
  <c r="N2587" i="1"/>
  <c r="N2585" i="1"/>
  <c r="N2584" i="1"/>
  <c r="N2583" i="1"/>
  <c r="N2581" i="1"/>
  <c r="N2580" i="1"/>
  <c r="N2578" i="1"/>
  <c r="N2575" i="1"/>
  <c r="N2574" i="1"/>
  <c r="N2573" i="1"/>
  <c r="N2571" i="1"/>
  <c r="N2570" i="1"/>
  <c r="N2569" i="1"/>
  <c r="N2567" i="1"/>
  <c r="N2566" i="1"/>
  <c r="N2564" i="1"/>
  <c r="N2562" i="1"/>
  <c r="N2560" i="1"/>
  <c r="N2557" i="1"/>
  <c r="N2555" i="1"/>
  <c r="N2554" i="1"/>
  <c r="N2544" i="1"/>
  <c r="N2542" i="1"/>
  <c r="N2534" i="1"/>
  <c r="N2533" i="1"/>
  <c r="N982" i="1"/>
  <c r="N2527" i="1"/>
  <c r="N2526" i="1"/>
  <c r="N2517" i="1"/>
  <c r="N2515" i="1"/>
  <c r="N2514" i="1"/>
  <c r="N2512" i="1"/>
  <c r="N2510" i="1"/>
  <c r="N2523" i="1"/>
  <c r="N2509" i="1"/>
  <c r="N2508" i="1"/>
  <c r="N2507" i="1"/>
  <c r="N2519" i="1"/>
  <c r="N2505" i="1"/>
  <c r="N2504" i="1"/>
  <c r="N2501" i="1"/>
  <c r="N2500" i="1"/>
  <c r="N2499" i="1"/>
  <c r="N2497" i="1"/>
  <c r="N2496" i="1"/>
  <c r="N2495" i="1"/>
  <c r="N2521" i="1"/>
  <c r="N2493" i="1"/>
  <c r="N2492" i="1"/>
  <c r="N2488" i="1"/>
  <c r="N1159" i="1"/>
  <c r="N2483" i="1"/>
  <c r="N2479" i="1"/>
  <c r="N2476" i="1"/>
  <c r="N2474" i="1"/>
  <c r="N2472" i="1"/>
  <c r="N2470" i="1"/>
  <c r="N2468" i="1"/>
  <c r="N2466" i="1"/>
  <c r="N2465" i="1"/>
  <c r="N2464" i="1"/>
  <c r="N2460" i="1"/>
  <c r="N2457" i="1"/>
  <c r="N2456" i="1"/>
  <c r="N2450" i="1"/>
  <c r="N2451" i="1"/>
  <c r="N2448" i="1"/>
  <c r="N2446" i="1"/>
  <c r="N994" i="1"/>
  <c r="N2445" i="1"/>
  <c r="N2443" i="1"/>
  <c r="N2442" i="1"/>
  <c r="N2441" i="1"/>
  <c r="N2438" i="1"/>
  <c r="N2436" i="1"/>
  <c r="N2435" i="1"/>
  <c r="N2432" i="1"/>
  <c r="N2429" i="1"/>
  <c r="N2431" i="1"/>
  <c r="N2427" i="1"/>
  <c r="N2421" i="1"/>
  <c r="N2420" i="1"/>
  <c r="N2416" i="1"/>
  <c r="N2415" i="1"/>
  <c r="N2414" i="1"/>
  <c r="N2412" i="1"/>
  <c r="N2411" i="1"/>
  <c r="N2394" i="1"/>
  <c r="N2405" i="1"/>
  <c r="N2404" i="1"/>
  <c r="N2403" i="1"/>
  <c r="N2401" i="1"/>
  <c r="N2475" i="1"/>
  <c r="N287" i="1"/>
  <c r="N2031" i="1"/>
  <c r="N2397" i="1"/>
  <c r="N2396" i="1"/>
  <c r="N1597" i="1"/>
  <c r="N2391" i="1"/>
  <c r="N2387" i="1"/>
  <c r="N2385" i="1"/>
  <c r="N2384" i="1"/>
  <c r="L2383" i="1"/>
  <c r="O2381" i="1"/>
  <c r="N2380" i="1"/>
  <c r="L2379" i="1"/>
  <c r="O2376" i="1"/>
  <c r="N2375" i="1"/>
  <c r="L2374" i="1"/>
  <c r="O2372" i="1"/>
  <c r="N2371" i="1"/>
  <c r="L2370" i="1"/>
  <c r="O2041" i="1"/>
  <c r="N2367" i="1"/>
  <c r="L2365" i="1"/>
  <c r="O2363" i="1"/>
  <c r="N2362" i="1"/>
  <c r="L1087" i="1"/>
  <c r="O2360" i="1"/>
  <c r="N2359" i="1"/>
  <c r="L2358" i="1"/>
  <c r="O2354" i="1"/>
  <c r="N2353" i="1"/>
  <c r="L2352" i="1"/>
  <c r="O2350" i="1"/>
  <c r="N2349" i="1"/>
  <c r="L2348" i="1"/>
  <c r="O2346" i="1"/>
  <c r="N2345" i="1"/>
  <c r="L2341" i="1"/>
  <c r="O2339" i="1"/>
  <c r="N2338" i="1"/>
  <c r="L2284" i="1"/>
  <c r="O2336" i="1"/>
  <c r="N2334" i="1"/>
  <c r="L2331" i="1"/>
  <c r="O2329" i="1"/>
  <c r="N2328" i="1"/>
  <c r="L2327" i="1"/>
  <c r="O2326" i="1"/>
  <c r="N2325" i="1"/>
  <c r="L2323" i="1"/>
  <c r="O2322" i="1"/>
  <c r="N2320" i="1"/>
  <c r="L2318" i="1"/>
  <c r="O2292" i="1"/>
  <c r="N2316" i="1"/>
  <c r="L2315" i="1"/>
  <c r="O2313" i="1"/>
  <c r="N2312" i="1"/>
  <c r="L2311" i="1"/>
  <c r="O2309" i="1"/>
  <c r="N2308" i="1"/>
  <c r="L2305" i="1"/>
  <c r="O2303" i="1"/>
  <c r="N117" i="1"/>
  <c r="L2306" i="1"/>
  <c r="O2300" i="1"/>
  <c r="N2298" i="1"/>
  <c r="L2297" i="1"/>
  <c r="O2295" i="1"/>
  <c r="N2293" i="1"/>
  <c r="L2281" i="1"/>
  <c r="O2291" i="1"/>
  <c r="N2288" i="1"/>
  <c r="L2286" i="1"/>
  <c r="O2278" i="1"/>
  <c r="N2277" i="1"/>
  <c r="L2275" i="1"/>
  <c r="O2273" i="1"/>
  <c r="N2272" i="1"/>
  <c r="L2271" i="1"/>
  <c r="O2268" i="1"/>
  <c r="N2267" i="1"/>
  <c r="L2265" i="1"/>
  <c r="O2263" i="1"/>
  <c r="N2262" i="1"/>
  <c r="L2261" i="1"/>
  <c r="O2258" i="1"/>
  <c r="N2253" i="1"/>
  <c r="L2252" i="1"/>
  <c r="O2249" i="1"/>
  <c r="N2248" i="1"/>
  <c r="L2246" i="1"/>
  <c r="O2244" i="1"/>
  <c r="N2243" i="1"/>
  <c r="L2241" i="1"/>
  <c r="O2237" i="1"/>
  <c r="N2236" i="1"/>
  <c r="L2234" i="1"/>
  <c r="O642" i="1"/>
  <c r="N2230" i="1"/>
  <c r="L2228" i="1"/>
  <c r="O2226" i="1"/>
  <c r="N2225" i="1"/>
  <c r="L2255" i="1"/>
  <c r="O2224" i="1"/>
  <c r="N2223" i="1"/>
  <c r="L2222" i="1"/>
  <c r="O2" i="1"/>
  <c r="N1099" i="1"/>
  <c r="L2220" i="1"/>
  <c r="O2218" i="1"/>
  <c r="N2217" i="1"/>
  <c r="L2214" i="1"/>
  <c r="O2212" i="1"/>
  <c r="N2211" i="1"/>
  <c r="L2209" i="1"/>
  <c r="O2206" i="1"/>
  <c r="N2205" i="1"/>
  <c r="L2204" i="1"/>
  <c r="O2202" i="1"/>
  <c r="N2201" i="1"/>
  <c r="L2200" i="1"/>
  <c r="O2198" i="1"/>
  <c r="N2197" i="1"/>
  <c r="L2195" i="1"/>
  <c r="O2190" i="1"/>
  <c r="N2188" i="1"/>
  <c r="L2187" i="1"/>
  <c r="O2184" i="1"/>
  <c r="N2183" i="1"/>
  <c r="L2182" i="1"/>
  <c r="O2180" i="1"/>
  <c r="N2179" i="1"/>
  <c r="L2178" i="1"/>
  <c r="O2176" i="1"/>
  <c r="N2175" i="1"/>
  <c r="L2174" i="1"/>
  <c r="O2173" i="1"/>
  <c r="N2171" i="1"/>
  <c r="L2170" i="1"/>
  <c r="O2167" i="1"/>
  <c r="N2166" i="1"/>
  <c r="L2165" i="1"/>
  <c r="O2163" i="1"/>
  <c r="N2162" i="1"/>
  <c r="L2161" i="1"/>
  <c r="O2159" i="1"/>
  <c r="N2158" i="1"/>
  <c r="L2153" i="1"/>
  <c r="O2151" i="1"/>
  <c r="N2148" i="1"/>
  <c r="L2147" i="1"/>
  <c r="O2143" i="1"/>
  <c r="N2145" i="1"/>
  <c r="L2160" i="1"/>
  <c r="O405" i="1"/>
  <c r="N2141" i="1"/>
  <c r="L2140" i="1"/>
  <c r="O2137" i="1"/>
  <c r="N2135" i="1"/>
  <c r="O2130" i="1"/>
  <c r="K2149" i="1"/>
  <c r="O2128" i="1"/>
  <c r="O2123" i="1"/>
  <c r="K2119" i="1"/>
  <c r="O2117" i="1"/>
  <c r="O2111" i="1"/>
  <c r="K2106" i="1"/>
  <c r="O2108" i="1"/>
  <c r="O2104" i="1"/>
  <c r="K2100" i="1"/>
  <c r="O2099" i="1"/>
  <c r="O2095" i="1"/>
  <c r="K2092" i="1"/>
  <c r="O2091" i="1"/>
  <c r="K2088" i="1"/>
  <c r="O2086" i="1"/>
  <c r="O2082" i="1"/>
  <c r="K2080" i="1"/>
  <c r="O2079" i="1"/>
  <c r="O2074" i="1"/>
  <c r="K2066" i="1"/>
  <c r="O2068" i="1"/>
  <c r="O2058" i="1"/>
  <c r="K2055" i="1"/>
  <c r="O1384" i="1"/>
  <c r="O2050" i="1"/>
  <c r="K2048" i="1"/>
  <c r="O2047" i="1"/>
  <c r="O2043" i="1"/>
  <c r="K2038" i="1"/>
  <c r="O2037" i="1"/>
  <c r="O2032" i="1"/>
  <c r="K2028" i="1"/>
  <c r="O2026" i="1"/>
  <c r="O2022" i="1"/>
  <c r="O1975" i="1"/>
  <c r="K2014" i="1"/>
  <c r="O2011" i="1"/>
  <c r="K2006" i="1"/>
  <c r="O2005" i="1"/>
  <c r="O2001" i="1"/>
  <c r="K1997" i="1"/>
  <c r="O1996" i="1"/>
  <c r="O1987" i="1"/>
  <c r="K1981" i="1"/>
  <c r="O1979" i="1"/>
  <c r="O1978" i="1"/>
  <c r="K1973" i="1"/>
  <c r="O1970" i="1"/>
  <c r="O1966" i="1"/>
  <c r="K1962" i="1"/>
  <c r="O1961" i="1"/>
  <c r="O1957" i="1"/>
  <c r="K1952" i="1"/>
  <c r="O2009" i="1"/>
  <c r="O87" i="1"/>
  <c r="K1940" i="1"/>
  <c r="O1939" i="1"/>
  <c r="O1931" i="1"/>
  <c r="K1932" i="1"/>
  <c r="O1936" i="1"/>
  <c r="O1928" i="1"/>
  <c r="K150" i="1"/>
  <c r="O1925" i="1"/>
  <c r="O1916" i="1"/>
  <c r="K1912" i="1"/>
  <c r="O1911" i="1"/>
  <c r="O1906" i="1"/>
  <c r="O1901" i="1"/>
  <c r="K1855" i="1"/>
  <c r="O1852" i="1"/>
  <c r="O1849" i="1"/>
  <c r="K1893" i="1"/>
  <c r="O1892" i="1"/>
  <c r="O1886" i="1"/>
  <c r="K1881" i="1"/>
  <c r="O1880" i="1"/>
  <c r="O1874" i="1"/>
  <c r="K1869" i="1"/>
  <c r="O1868" i="1"/>
  <c r="O1096" i="1"/>
  <c r="K1859" i="1"/>
  <c r="O1858" i="1"/>
  <c r="O1835" i="1"/>
  <c r="K1829" i="1"/>
  <c r="O1826" i="1"/>
  <c r="O1822" i="1"/>
  <c r="K1818" i="1"/>
  <c r="O1817" i="1"/>
  <c r="O1813" i="1"/>
  <c r="K1807" i="1"/>
  <c r="O1806" i="1"/>
  <c r="O1802" i="1"/>
  <c r="K1797" i="1"/>
  <c r="O1785" i="1"/>
  <c r="O1790" i="1"/>
  <c r="K1786" i="1"/>
  <c r="O1787" i="1"/>
  <c r="O1779" i="1"/>
  <c r="K1775" i="1"/>
  <c r="O1774" i="1"/>
  <c r="O1769" i="1"/>
  <c r="K1766" i="1"/>
  <c r="O1765" i="1"/>
  <c r="O1760" i="1"/>
  <c r="K1846" i="1"/>
  <c r="O1753" i="1"/>
  <c r="O1754" i="1"/>
  <c r="K1750" i="1"/>
  <c r="O1748" i="1"/>
  <c r="O37" i="1"/>
  <c r="K1736" i="1"/>
  <c r="O1733" i="1"/>
  <c r="O1728" i="1"/>
  <c r="K1725" i="1"/>
  <c r="O1724" i="1"/>
  <c r="O1720" i="1"/>
  <c r="K1715" i="1"/>
  <c r="O1714" i="1"/>
  <c r="K1712" i="1"/>
  <c r="O1709" i="1"/>
  <c r="O1706" i="1"/>
  <c r="K340" i="1"/>
  <c r="O1697" i="1"/>
  <c r="O1693" i="1"/>
  <c r="K1687" i="1"/>
  <c r="O1686" i="1"/>
  <c r="O1681" i="1"/>
  <c r="K1678" i="1"/>
  <c r="O1669" i="1"/>
  <c r="O1666" i="1"/>
  <c r="K1663" i="1"/>
  <c r="O1662" i="1"/>
  <c r="O1657" i="1"/>
  <c r="K1653" i="1"/>
  <c r="O1654" i="1"/>
  <c r="O1648" i="1"/>
  <c r="K1645" i="1"/>
  <c r="O1642" i="1"/>
  <c r="O1630" i="1"/>
  <c r="K1628" i="1"/>
  <c r="O1627" i="1"/>
  <c r="O571" i="1"/>
  <c r="K2511" i="1"/>
  <c r="O1183" i="1"/>
  <c r="O1617" i="1"/>
  <c r="K1613" i="1"/>
  <c r="O1611" i="1"/>
  <c r="O1607" i="1"/>
  <c r="K1603" i="1"/>
  <c r="O1602" i="1"/>
  <c r="O1595" i="1"/>
  <c r="K1591" i="1"/>
  <c r="O1588" i="1"/>
  <c r="O1577" i="1"/>
  <c r="K1581" i="1"/>
  <c r="O1578" i="1"/>
  <c r="O1573" i="1"/>
  <c r="K1568" i="1"/>
  <c r="O1567" i="1"/>
  <c r="O1563" i="1"/>
  <c r="K1558" i="1"/>
  <c r="O1557" i="1"/>
  <c r="O1552" i="1"/>
  <c r="K1547" i="1"/>
  <c r="O1546" i="1"/>
  <c r="O1542" i="1"/>
  <c r="K1535" i="1"/>
  <c r="O1537" i="1"/>
  <c r="O1531" i="1"/>
  <c r="K2040" i="1"/>
  <c r="O1528" i="1"/>
  <c r="O1522" i="1"/>
  <c r="O1517" i="1"/>
  <c r="K1512" i="1"/>
  <c r="O1507" i="1"/>
  <c r="O1498" i="1"/>
  <c r="K1495" i="1"/>
  <c r="O1494" i="1"/>
  <c r="O1487" i="1"/>
  <c r="K2062" i="1"/>
  <c r="O1481" i="1"/>
  <c r="O1475" i="1"/>
  <c r="K1473" i="1"/>
  <c r="O2518" i="1"/>
  <c r="O1467" i="1"/>
  <c r="K1464" i="1"/>
  <c r="O1461" i="1"/>
  <c r="O1456" i="1"/>
  <c r="K1452" i="1"/>
  <c r="O1450" i="1"/>
  <c r="O1445" i="1"/>
  <c r="K1441" i="1"/>
  <c r="O1440" i="1"/>
  <c r="O1437" i="1"/>
  <c r="K1430" i="1"/>
  <c r="O1427" i="1"/>
  <c r="O1421" i="1"/>
  <c r="K1415" i="1"/>
  <c r="O1414" i="1"/>
  <c r="O1410" i="1"/>
  <c r="K1406" i="1"/>
  <c r="O1405" i="1"/>
  <c r="O1402" i="1"/>
  <c r="K1398" i="1"/>
  <c r="O1393" i="1"/>
  <c r="O1388" i="1"/>
  <c r="K1386" i="1"/>
  <c r="O1382" i="1"/>
  <c r="O1371" i="1"/>
  <c r="O1376" i="1"/>
  <c r="O1369" i="1"/>
  <c r="K1366" i="1"/>
  <c r="O1365" i="1"/>
  <c r="O1359" i="1"/>
  <c r="K1357" i="1"/>
  <c r="O1836" i="1"/>
  <c r="O1351" i="1"/>
  <c r="K1344" i="1"/>
  <c r="O1343" i="1"/>
  <c r="O1339" i="1"/>
  <c r="K1336" i="1"/>
  <c r="O1335" i="1"/>
  <c r="O1330" i="1"/>
  <c r="K1318" i="1"/>
  <c r="O1317" i="1"/>
  <c r="O1312" i="1"/>
  <c r="K1304" i="1"/>
  <c r="O1689" i="1"/>
  <c r="O1298" i="1"/>
  <c r="K1295" i="1"/>
  <c r="O1294" i="1"/>
  <c r="O1282" i="1"/>
  <c r="K1279" i="1"/>
  <c r="O1278" i="1"/>
  <c r="O1274" i="1"/>
  <c r="K1269" i="1"/>
  <c r="O1262" i="1"/>
  <c r="O1261" i="1"/>
  <c r="K1256" i="1"/>
  <c r="O1255" i="1"/>
  <c r="K1247" i="1"/>
  <c r="O1246" i="1"/>
  <c r="O1239" i="1"/>
  <c r="K1236" i="1"/>
  <c r="O1235" i="1"/>
  <c r="O1230" i="1"/>
  <c r="K1226" i="1"/>
  <c r="O1225" i="1"/>
  <c r="O1221" i="1"/>
  <c r="K1218" i="1"/>
  <c r="O1217" i="1"/>
  <c r="O1209" i="1"/>
  <c r="K1205" i="1"/>
  <c r="O1200" i="1"/>
  <c r="O1196" i="1"/>
  <c r="K1191" i="1"/>
  <c r="O1190" i="1"/>
  <c r="O1181" i="1"/>
  <c r="K1165" i="1"/>
  <c r="O1178" i="1"/>
  <c r="O1173" i="1"/>
  <c r="K1170" i="1"/>
  <c r="O1163" i="1"/>
  <c r="O1161" i="1"/>
  <c r="K1157" i="1"/>
  <c r="O1151" i="1"/>
  <c r="O1149" i="1"/>
  <c r="K1147" i="1"/>
  <c r="O1146" i="1"/>
  <c r="O1142" i="1"/>
  <c r="K1139" i="1"/>
  <c r="O1137" i="1"/>
  <c r="O1132" i="1"/>
  <c r="K1126" i="1"/>
  <c r="O1123" i="1"/>
  <c r="O1116" i="1"/>
  <c r="K1112" i="1"/>
  <c r="O1109" i="1"/>
  <c r="O1102" i="1"/>
  <c r="K1095" i="1"/>
  <c r="O1053" i="1"/>
  <c r="O1084" i="1"/>
  <c r="K1081" i="1"/>
  <c r="O1077" i="1"/>
  <c r="O1073" i="1"/>
  <c r="K1070" i="1"/>
  <c r="O1069" i="1"/>
  <c r="O1064" i="1"/>
  <c r="K1061" i="1"/>
  <c r="O1060" i="1"/>
  <c r="O1057" i="1"/>
  <c r="K1055" i="1"/>
  <c r="O1051" i="1"/>
  <c r="O1046" i="1"/>
  <c r="K1041" i="1"/>
  <c r="O1039" i="1"/>
  <c r="O1034" i="1"/>
  <c r="O1029" i="1"/>
  <c r="K1022" i="1"/>
  <c r="O1021" i="1"/>
  <c r="O1016" i="1"/>
  <c r="K1010" i="1"/>
  <c r="O1009" i="1"/>
  <c r="O2422" i="1"/>
  <c r="K999" i="1"/>
  <c r="O998" i="1"/>
  <c r="K987" i="1"/>
  <c r="O984" i="1"/>
  <c r="O993" i="1"/>
  <c r="K990" i="1"/>
  <c r="O980" i="1"/>
  <c r="O975" i="1"/>
  <c r="K972" i="1"/>
  <c r="O971" i="1"/>
  <c r="O1130" i="1"/>
  <c r="K965" i="1"/>
  <c r="O963" i="1"/>
  <c r="O958" i="1"/>
  <c r="K951" i="1"/>
  <c r="O950" i="1"/>
  <c r="O944" i="1"/>
  <c r="K937" i="1"/>
  <c r="O936" i="1"/>
  <c r="O932" i="1"/>
  <c r="K921" i="1"/>
  <c r="O919" i="1"/>
  <c r="O914" i="1"/>
  <c r="K910" i="1"/>
  <c r="O909" i="1"/>
  <c r="O885" i="1"/>
  <c r="K882" i="1"/>
  <c r="O881" i="1"/>
  <c r="O880" i="1"/>
  <c r="O902" i="1"/>
  <c r="K899" i="1"/>
  <c r="O873" i="1"/>
  <c r="O895" i="1"/>
  <c r="K893" i="1"/>
  <c r="O888" i="1"/>
  <c r="O875" i="1"/>
  <c r="K866" i="1"/>
  <c r="O865" i="1"/>
  <c r="K800" i="1"/>
  <c r="O806" i="1"/>
  <c r="O861" i="1"/>
  <c r="O852" i="1"/>
  <c r="O844" i="1"/>
  <c r="O833" i="1"/>
  <c r="O823" i="1"/>
  <c r="O822" i="1"/>
  <c r="O816" i="1"/>
  <c r="O814" i="1"/>
  <c r="O927" i="1"/>
  <c r="O766" i="1"/>
  <c r="O785" i="1"/>
  <c r="O777" i="1"/>
  <c r="O770" i="1"/>
  <c r="O757" i="1"/>
  <c r="O754" i="1"/>
  <c r="O747" i="1"/>
  <c r="O746" i="1"/>
  <c r="O738" i="1"/>
  <c r="O734" i="1"/>
  <c r="O724" i="1"/>
  <c r="O714" i="1"/>
  <c r="N704" i="1"/>
  <c r="N698" i="1"/>
  <c r="N694" i="1"/>
  <c r="N1001" i="1"/>
  <c r="N679" i="1"/>
  <c r="N669" i="1"/>
  <c r="N663" i="1"/>
  <c r="N656" i="1"/>
  <c r="N651" i="1"/>
  <c r="N645" i="1"/>
  <c r="N639" i="1"/>
  <c r="N632" i="1"/>
  <c r="N626" i="1"/>
  <c r="N621" i="1"/>
  <c r="N618" i="1"/>
  <c r="N612" i="1"/>
  <c r="N604" i="1"/>
  <c r="N602" i="1"/>
  <c r="N512" i="1"/>
  <c r="N590" i="1"/>
  <c r="N509" i="1"/>
  <c r="N587" i="1"/>
  <c r="N595" i="1"/>
  <c r="N581" i="1"/>
  <c r="N507" i="1"/>
  <c r="N506" i="1"/>
  <c r="N570" i="1"/>
  <c r="N565" i="1"/>
  <c r="N562" i="1"/>
  <c r="N558" i="1"/>
  <c r="N555" i="1"/>
  <c r="N502" i="1"/>
  <c r="N551" i="1"/>
  <c r="N547" i="1"/>
  <c r="N501" i="1"/>
  <c r="N500" i="1"/>
  <c r="N543" i="1"/>
  <c r="N540" i="1"/>
  <c r="N534" i="1"/>
  <c r="N597" i="1"/>
  <c r="N526" i="1"/>
  <c r="N485" i="1"/>
  <c r="N479" i="1"/>
  <c r="N70" i="1"/>
  <c r="N465" i="1"/>
  <c r="N459" i="1"/>
  <c r="N454" i="1"/>
  <c r="N450" i="1"/>
  <c r="N445" i="1"/>
  <c r="N440" i="1"/>
  <c r="N435" i="1"/>
  <c r="N430" i="1"/>
  <c r="N429" i="1"/>
  <c r="N426" i="1"/>
  <c r="N422" i="1"/>
  <c r="N417" i="1"/>
  <c r="N411" i="1"/>
  <c r="N406" i="1"/>
  <c r="N401" i="1"/>
  <c r="N399" i="1"/>
  <c r="N361" i="1"/>
  <c r="N359" i="1"/>
  <c r="N355" i="1"/>
  <c r="N352" i="1"/>
  <c r="N301" i="1"/>
  <c r="N387" i="1"/>
  <c r="N586" i="1"/>
  <c r="N370" i="1"/>
  <c r="N369" i="1"/>
  <c r="N363" i="1"/>
  <c r="N346" i="1"/>
  <c r="N342" i="1"/>
  <c r="N126" i="1"/>
  <c r="N336" i="1"/>
  <c r="N332" i="1"/>
  <c r="N290" i="1"/>
  <c r="N327" i="1"/>
  <c r="N286" i="1"/>
  <c r="N281" i="1"/>
  <c r="N274" i="1"/>
  <c r="N272" i="1"/>
  <c r="N268" i="1"/>
  <c r="N260" i="1"/>
  <c r="N1589" i="1"/>
  <c r="N252" i="1"/>
  <c r="N187" i="1"/>
  <c r="N246" i="1"/>
  <c r="N264" i="1"/>
  <c r="N236" i="1"/>
  <c r="N244" i="1"/>
  <c r="N2116" i="1"/>
  <c r="N242" i="1"/>
  <c r="N216" i="1"/>
  <c r="N210" i="1"/>
  <c r="N206" i="1"/>
  <c r="N200" i="1"/>
  <c r="N192" i="1"/>
  <c r="N186" i="1"/>
  <c r="N181" i="1"/>
  <c r="N228" i="1"/>
  <c r="N220" i="1"/>
  <c r="N687" i="1"/>
  <c r="N166" i="1"/>
  <c r="N162" i="1"/>
  <c r="N179" i="1"/>
  <c r="N172" i="1"/>
  <c r="N140" i="1"/>
  <c r="N135" i="1"/>
  <c r="N131" i="1"/>
  <c r="N127" i="1"/>
  <c r="N153" i="1"/>
  <c r="N145" i="1"/>
  <c r="N148" i="1"/>
  <c r="N118" i="1"/>
  <c r="N111" i="1"/>
  <c r="N95" i="1"/>
  <c r="N116" i="1"/>
  <c r="N108" i="1"/>
  <c r="N851" i="1"/>
  <c r="N86" i="1"/>
  <c r="O93" i="1"/>
  <c r="K67" i="1"/>
  <c r="P35" i="1"/>
  <c r="M34" i="1"/>
  <c r="P32" i="1"/>
  <c r="L29" i="1"/>
  <c r="P28" i="1"/>
  <c r="O1762" i="1"/>
  <c r="P400" i="1"/>
  <c r="N331" i="1"/>
  <c r="M647" i="1"/>
  <c r="M1397" i="1"/>
  <c r="N1985" i="1"/>
  <c r="P1232" i="1"/>
  <c r="M2131" i="1"/>
  <c r="N2131" i="1"/>
  <c r="M2125" i="1"/>
  <c r="N2125" i="1"/>
  <c r="M2112" i="1"/>
  <c r="N2112" i="1"/>
  <c r="M2105" i="1"/>
  <c r="N2105" i="1"/>
  <c r="M2096" i="1"/>
  <c r="N2096" i="1"/>
  <c r="M2083" i="1"/>
  <c r="N2083" i="1"/>
  <c r="M2075" i="1"/>
  <c r="N2075" i="1"/>
  <c r="M2064" i="1"/>
  <c r="N2064" i="1"/>
  <c r="M2051" i="1"/>
  <c r="N2051" i="1"/>
  <c r="M2044" i="1"/>
  <c r="N2044" i="1"/>
  <c r="M2033" i="1"/>
  <c r="N2033" i="1"/>
  <c r="M2023" i="1"/>
  <c r="N2023" i="1"/>
  <c r="M2017" i="1"/>
  <c r="N2017" i="1"/>
  <c r="M2002" i="1"/>
  <c r="N2002" i="1"/>
  <c r="M1990" i="1"/>
  <c r="N1990" i="1"/>
  <c r="M1580" i="1"/>
  <c r="N1580" i="1"/>
  <c r="M1967" i="1"/>
  <c r="N1967" i="1"/>
  <c r="M1958" i="1"/>
  <c r="N1958" i="1"/>
  <c r="M1945" i="1"/>
  <c r="N1945" i="1"/>
  <c r="M298" i="1"/>
  <c r="N298" i="1"/>
  <c r="M1929" i="1"/>
  <c r="N1929" i="1"/>
  <c r="M1917" i="1"/>
  <c r="N1917" i="1"/>
  <c r="M1106" i="1"/>
  <c r="N1106" i="1"/>
  <c r="M1902" i="1"/>
  <c r="N1902" i="1"/>
  <c r="M1850" i="1"/>
  <c r="N1850" i="1"/>
  <c r="M1890" i="1"/>
  <c r="N1890" i="1"/>
  <c r="M1875" i="1"/>
  <c r="N1875" i="1"/>
  <c r="M1866" i="1"/>
  <c r="N1866" i="1"/>
  <c r="M1840" i="1"/>
  <c r="N1840" i="1"/>
  <c r="M1824" i="1"/>
  <c r="N1824" i="1"/>
  <c r="M1814" i="1"/>
  <c r="N1814" i="1"/>
  <c r="M1803" i="1"/>
  <c r="N1803" i="1"/>
  <c r="M1792" i="1"/>
  <c r="N1792" i="1"/>
  <c r="M1780" i="1"/>
  <c r="N1780" i="1"/>
  <c r="M1770" i="1"/>
  <c r="N1770" i="1"/>
  <c r="M1761" i="1"/>
  <c r="N1761" i="1"/>
  <c r="M1755" i="1"/>
  <c r="N1755" i="1"/>
  <c r="M1742" i="1"/>
  <c r="N1742" i="1"/>
  <c r="M1730" i="1"/>
  <c r="N1730" i="1"/>
  <c r="M1721" i="1"/>
  <c r="N1721" i="1"/>
  <c r="M1708" i="1"/>
  <c r="N1708" i="1"/>
  <c r="M1694" i="1"/>
  <c r="N1694" i="1"/>
  <c r="M1684" i="1"/>
  <c r="N1684" i="1"/>
  <c r="M1668" i="1"/>
  <c r="N1668" i="1"/>
  <c r="M1660" i="1"/>
  <c r="N1660" i="1"/>
  <c r="M1650" i="1"/>
  <c r="N1650" i="1"/>
  <c r="M1633" i="1"/>
  <c r="N1633" i="1"/>
  <c r="M1624" i="1"/>
  <c r="N1624" i="1"/>
  <c r="M1618" i="1"/>
  <c r="N1618" i="1"/>
  <c r="M1608" i="1"/>
  <c r="N1608" i="1"/>
  <c r="M1596" i="1"/>
  <c r="N1596" i="1"/>
  <c r="M1585" i="1"/>
  <c r="N1585" i="1"/>
  <c r="M1569" i="1"/>
  <c r="N1569" i="1"/>
  <c r="M1564" i="1"/>
  <c r="N1564" i="1"/>
  <c r="M1553" i="1"/>
  <c r="N1553" i="1"/>
  <c r="M1543" i="1"/>
  <c r="N1543" i="1"/>
  <c r="M1532" i="1"/>
  <c r="N1532" i="1"/>
  <c r="M1523" i="1"/>
  <c r="N1523" i="1"/>
  <c r="M1515" i="1"/>
  <c r="N1515" i="1"/>
  <c r="M1502" i="1"/>
  <c r="N1502" i="1"/>
  <c r="M1491" i="1"/>
  <c r="N1491" i="1"/>
  <c r="M1476" i="1"/>
  <c r="N1476" i="1"/>
  <c r="M1469" i="1"/>
  <c r="N1469" i="1"/>
  <c r="M1455" i="1"/>
  <c r="N1455" i="1"/>
  <c r="M1446" i="1"/>
  <c r="N1446" i="1"/>
  <c r="M1435" i="1"/>
  <c r="N1435" i="1"/>
  <c r="M1423" i="1"/>
  <c r="N1423" i="1"/>
  <c r="M1412" i="1"/>
  <c r="N1412" i="1"/>
  <c r="M1400" i="1"/>
  <c r="N1400" i="1"/>
  <c r="M1390" i="1"/>
  <c r="N1390" i="1"/>
  <c r="M1372" i="1"/>
  <c r="N1372" i="1"/>
  <c r="M1377" i="1"/>
  <c r="N1377" i="1"/>
  <c r="M1370" i="1"/>
  <c r="N1370" i="1"/>
  <c r="M1360" i="1"/>
  <c r="N1360" i="1"/>
  <c r="M1353" i="1"/>
  <c r="N1353" i="1"/>
  <c r="M1340" i="1"/>
  <c r="N1340" i="1"/>
  <c r="M1831" i="1"/>
  <c r="N1831" i="1"/>
  <c r="M1314" i="1"/>
  <c r="N1314" i="1"/>
  <c r="M1299" i="1"/>
  <c r="N1299" i="1"/>
  <c r="M1284" i="1"/>
  <c r="N1284" i="1"/>
  <c r="M1275" i="1"/>
  <c r="N1275" i="1"/>
  <c r="M1264" i="1"/>
  <c r="N1264" i="1"/>
  <c r="M1243" i="1"/>
  <c r="N1243" i="1"/>
  <c r="M1231" i="1"/>
  <c r="N1231" i="1"/>
  <c r="M1222" i="1"/>
  <c r="N1222" i="1"/>
  <c r="M1210" i="1"/>
  <c r="N1210" i="1"/>
  <c r="M1197" i="1"/>
  <c r="N1197" i="1"/>
  <c r="M1185" i="1"/>
  <c r="N1185" i="1"/>
  <c r="M1174" i="1"/>
  <c r="N1174" i="1"/>
  <c r="M1162" i="1"/>
  <c r="N1162" i="1"/>
  <c r="M1150" i="1"/>
  <c r="N1150" i="1"/>
  <c r="M1143" i="1"/>
  <c r="N1143" i="1"/>
  <c r="M1134" i="1"/>
  <c r="N1134" i="1"/>
  <c r="M1117" i="1"/>
  <c r="N1117" i="1"/>
  <c r="M1103" i="1"/>
  <c r="N1103" i="1"/>
  <c r="M1088" i="1"/>
  <c r="N1088" i="1"/>
  <c r="M1074" i="1"/>
  <c r="N1074" i="1"/>
  <c r="M2139" i="1"/>
  <c r="N2139" i="1"/>
  <c r="M1052" i="1"/>
  <c r="N1052" i="1"/>
  <c r="M1047" i="1"/>
  <c r="N1047" i="1"/>
  <c r="M1035" i="1"/>
  <c r="N1035" i="1"/>
  <c r="M1030" i="1"/>
  <c r="N1030" i="1"/>
  <c r="M1017" i="1"/>
  <c r="N1017" i="1"/>
  <c r="M1002" i="1"/>
  <c r="N1002" i="1"/>
  <c r="M995" i="1"/>
  <c r="N995" i="1"/>
  <c r="M976" i="1"/>
  <c r="N976" i="1"/>
  <c r="M969" i="1"/>
  <c r="N969" i="1"/>
  <c r="M959" i="1"/>
  <c r="N959" i="1"/>
  <c r="M946" i="1"/>
  <c r="N946" i="1"/>
  <c r="M933" i="1"/>
  <c r="N933" i="1"/>
  <c r="M765" i="1"/>
  <c r="N765" i="1"/>
  <c r="M886" i="1"/>
  <c r="N886" i="1"/>
  <c r="M905" i="1"/>
  <c r="N905" i="1"/>
  <c r="M903" i="1"/>
  <c r="N903" i="1"/>
  <c r="M896" i="1"/>
  <c r="N896" i="1"/>
  <c r="M871" i="1"/>
  <c r="N871" i="1"/>
  <c r="M803" i="1"/>
  <c r="N803" i="1"/>
  <c r="M853" i="1"/>
  <c r="L853" i="1"/>
  <c r="N853" i="1"/>
  <c r="M845" i="1"/>
  <c r="L845" i="1"/>
  <c r="N845" i="1"/>
  <c r="M835" i="1"/>
  <c r="L835" i="1"/>
  <c r="N835" i="1"/>
  <c r="M830" i="1"/>
  <c r="L830" i="1"/>
  <c r="N830" i="1"/>
  <c r="M797" i="1"/>
  <c r="L797" i="1"/>
  <c r="N797" i="1"/>
  <c r="M809" i="1"/>
  <c r="L809" i="1"/>
  <c r="N809" i="1"/>
  <c r="M787" i="1"/>
  <c r="L787" i="1"/>
  <c r="N787" i="1"/>
  <c r="M778" i="1"/>
  <c r="L778" i="1"/>
  <c r="N778" i="1"/>
  <c r="M771" i="1"/>
  <c r="L771" i="1"/>
  <c r="N771" i="1"/>
  <c r="M762" i="1"/>
  <c r="L762" i="1"/>
  <c r="N762" i="1"/>
  <c r="M751" i="1"/>
  <c r="L751" i="1"/>
  <c r="N751" i="1"/>
  <c r="M579" i="1"/>
  <c r="L579" i="1"/>
  <c r="N579" i="1"/>
  <c r="M725" i="1"/>
  <c r="L725" i="1"/>
  <c r="N725" i="1"/>
  <c r="M716" i="1"/>
  <c r="L716" i="1"/>
  <c r="N716" i="1"/>
  <c r="M710" i="1"/>
  <c r="L710" i="1"/>
  <c r="N710" i="1"/>
  <c r="K700" i="1"/>
  <c r="O700" i="1"/>
  <c r="M700" i="1"/>
  <c r="N700" i="1"/>
  <c r="L700" i="1"/>
  <c r="K1459" i="1"/>
  <c r="O1459" i="1"/>
  <c r="M1459" i="1"/>
  <c r="N1459" i="1"/>
  <c r="L1459" i="1"/>
  <c r="K666" i="1"/>
  <c r="O666" i="1"/>
  <c r="M666" i="1"/>
  <c r="N666" i="1"/>
  <c r="L666" i="1"/>
  <c r="K652" i="1"/>
  <c r="O652" i="1"/>
  <c r="M652" i="1"/>
  <c r="N652" i="1"/>
  <c r="L652" i="1"/>
  <c r="K648" i="1"/>
  <c r="O648" i="1"/>
  <c r="M648" i="1"/>
  <c r="N648" i="1"/>
  <c r="L648" i="1"/>
  <c r="K634" i="1"/>
  <c r="O634" i="1"/>
  <c r="M634" i="1"/>
  <c r="N634" i="1"/>
  <c r="L634" i="1"/>
  <c r="K622" i="1"/>
  <c r="O622" i="1"/>
  <c r="M622" i="1"/>
  <c r="N622" i="1"/>
  <c r="L622" i="1"/>
  <c r="K617" i="1"/>
  <c r="O617" i="1"/>
  <c r="M617" i="1"/>
  <c r="N617" i="1"/>
  <c r="L617" i="1"/>
  <c r="K483" i="1"/>
  <c r="O483" i="1"/>
  <c r="M483" i="1"/>
  <c r="N483" i="1"/>
  <c r="L483" i="1"/>
  <c r="K513" i="1"/>
  <c r="O513" i="1"/>
  <c r="M513" i="1"/>
  <c r="N513" i="1"/>
  <c r="L513" i="1"/>
  <c r="K589" i="1"/>
  <c r="O589" i="1"/>
  <c r="M589" i="1"/>
  <c r="N589" i="1"/>
  <c r="L589" i="1"/>
  <c r="K596" i="1"/>
  <c r="O596" i="1"/>
  <c r="M596" i="1"/>
  <c r="N596" i="1"/>
  <c r="L596" i="1"/>
  <c r="K575" i="1"/>
  <c r="O575" i="1"/>
  <c r="M575" i="1"/>
  <c r="N575" i="1"/>
  <c r="L575" i="1"/>
  <c r="K495" i="1"/>
  <c r="O495" i="1"/>
  <c r="M495" i="1"/>
  <c r="N495" i="1"/>
  <c r="L495" i="1"/>
  <c r="K504" i="1"/>
  <c r="O504" i="1"/>
  <c r="M504" i="1"/>
  <c r="N504" i="1"/>
  <c r="L504" i="1"/>
  <c r="K553" i="1"/>
  <c r="O553" i="1"/>
  <c r="M553" i="1"/>
  <c r="N553" i="1"/>
  <c r="L553" i="1"/>
  <c r="K548" i="1"/>
  <c r="O548" i="1"/>
  <c r="M548" i="1"/>
  <c r="N548" i="1"/>
  <c r="L548" i="1"/>
  <c r="K546" i="1"/>
  <c r="O546" i="1"/>
  <c r="M546" i="1"/>
  <c r="N546" i="1"/>
  <c r="L546" i="1"/>
  <c r="K544" i="1"/>
  <c r="O544" i="1"/>
  <c r="M544" i="1"/>
  <c r="N544" i="1"/>
  <c r="L544" i="1"/>
  <c r="K514" i="1"/>
  <c r="O514" i="1"/>
  <c r="M514" i="1"/>
  <c r="N514" i="1"/>
  <c r="L514" i="1"/>
  <c r="K497" i="1"/>
  <c r="O497" i="1"/>
  <c r="M497" i="1"/>
  <c r="N497" i="1"/>
  <c r="L497" i="1"/>
  <c r="K723" i="1"/>
  <c r="O723" i="1"/>
  <c r="M723" i="1"/>
  <c r="N723" i="1"/>
  <c r="L723" i="1"/>
  <c r="K461" i="1"/>
  <c r="O461" i="1"/>
  <c r="M461" i="1"/>
  <c r="N461" i="1"/>
  <c r="L461" i="1"/>
  <c r="K451" i="1"/>
  <c r="O451" i="1"/>
  <c r="M451" i="1"/>
  <c r="N451" i="1"/>
  <c r="L451" i="1"/>
  <c r="K441" i="1"/>
  <c r="O441" i="1"/>
  <c r="M441" i="1"/>
  <c r="N441" i="1"/>
  <c r="L441" i="1"/>
  <c r="K2332" i="1"/>
  <c r="O2332" i="1"/>
  <c r="M2332" i="1"/>
  <c r="N2332" i="1"/>
  <c r="L2332" i="1"/>
  <c r="K418" i="1"/>
  <c r="O418" i="1"/>
  <c r="M418" i="1"/>
  <c r="N418" i="1"/>
  <c r="L418" i="1"/>
  <c r="K414" i="1"/>
  <c r="O414" i="1"/>
  <c r="M414" i="1"/>
  <c r="N414" i="1"/>
  <c r="L414" i="1"/>
  <c r="K304" i="1"/>
  <c r="O304" i="1"/>
  <c r="M304" i="1"/>
  <c r="N304" i="1"/>
  <c r="L304" i="1"/>
  <c r="K356" i="1"/>
  <c r="O356" i="1"/>
  <c r="M356" i="1"/>
  <c r="N356" i="1"/>
  <c r="L356" i="1"/>
  <c r="K302" i="1"/>
  <c r="O302" i="1"/>
  <c r="M302" i="1"/>
  <c r="N302" i="1"/>
  <c r="L302" i="1"/>
  <c r="K371" i="1"/>
  <c r="O371" i="1"/>
  <c r="M371" i="1"/>
  <c r="N371" i="1"/>
  <c r="L371" i="1"/>
  <c r="K377" i="1"/>
  <c r="O377" i="1"/>
  <c r="M377" i="1"/>
  <c r="N377" i="1"/>
  <c r="L377" i="1"/>
  <c r="K365" i="1"/>
  <c r="O365" i="1"/>
  <c r="M365" i="1"/>
  <c r="N365" i="1"/>
  <c r="L365" i="1"/>
  <c r="K339" i="1"/>
  <c r="O339" i="1"/>
  <c r="M339" i="1"/>
  <c r="N339" i="1"/>
  <c r="L339" i="1"/>
  <c r="K334" i="1"/>
  <c r="O334" i="1"/>
  <c r="M334" i="1"/>
  <c r="N334" i="1"/>
  <c r="L334" i="1"/>
  <c r="K328" i="1"/>
  <c r="O328" i="1"/>
  <c r="M328" i="1"/>
  <c r="N328" i="1"/>
  <c r="L328" i="1"/>
  <c r="K282" i="1"/>
  <c r="O282" i="1"/>
  <c r="M282" i="1"/>
  <c r="N282" i="1"/>
  <c r="L282" i="1"/>
  <c r="K283" i="1"/>
  <c r="O283" i="1"/>
  <c r="M283" i="1"/>
  <c r="N283" i="1"/>
  <c r="L283" i="1"/>
  <c r="K262" i="1"/>
  <c r="O262" i="1"/>
  <c r="M262" i="1"/>
  <c r="N262" i="1"/>
  <c r="L262" i="1"/>
  <c r="K253" i="1"/>
  <c r="O253" i="1"/>
  <c r="M253" i="1"/>
  <c r="N253" i="1"/>
  <c r="L253" i="1"/>
  <c r="K247" i="1"/>
  <c r="O247" i="1"/>
  <c r="M247" i="1"/>
  <c r="N247" i="1"/>
  <c r="L247" i="1"/>
  <c r="K237" i="1"/>
  <c r="O237" i="1"/>
  <c r="M237" i="1"/>
  <c r="N237" i="1"/>
  <c r="L237" i="1"/>
  <c r="K913" i="1"/>
  <c r="O913" i="1"/>
  <c r="M913" i="1"/>
  <c r="N913" i="1"/>
  <c r="L913" i="1"/>
  <c r="K217" i="1"/>
  <c r="O217" i="1"/>
  <c r="M217" i="1"/>
  <c r="N217" i="1"/>
  <c r="L217" i="1"/>
  <c r="K207" i="1"/>
  <c r="O207" i="1"/>
  <c r="M207" i="1"/>
  <c r="N207" i="1"/>
  <c r="L207" i="1"/>
  <c r="K197" i="1"/>
  <c r="O197" i="1"/>
  <c r="M197" i="1"/>
  <c r="N197" i="1"/>
  <c r="L197" i="1"/>
  <c r="K182" i="1"/>
  <c r="O182" i="1"/>
  <c r="M182" i="1"/>
  <c r="N182" i="1"/>
  <c r="L182" i="1"/>
  <c r="K221" i="1"/>
  <c r="O221" i="1"/>
  <c r="M221" i="1"/>
  <c r="N221" i="1"/>
  <c r="L221" i="1"/>
  <c r="K167" i="1"/>
  <c r="O167" i="1"/>
  <c r="M167" i="1"/>
  <c r="N167" i="1"/>
  <c r="L167" i="1"/>
  <c r="K1092" i="1"/>
  <c r="O1092" i="1"/>
  <c r="M1092" i="1"/>
  <c r="N1092" i="1"/>
  <c r="L1092" i="1"/>
  <c r="K176" i="1"/>
  <c r="O176" i="1"/>
  <c r="M176" i="1"/>
  <c r="N176" i="1"/>
  <c r="L176" i="1"/>
  <c r="K132" i="1"/>
  <c r="O132" i="1"/>
  <c r="M132" i="1"/>
  <c r="N132" i="1"/>
  <c r="L132" i="1"/>
  <c r="K154" i="1"/>
  <c r="O154" i="1"/>
  <c r="M154" i="1"/>
  <c r="N154" i="1"/>
  <c r="L154" i="1"/>
  <c r="K147" i="1"/>
  <c r="O147" i="1"/>
  <c r="M147" i="1"/>
  <c r="N147" i="1"/>
  <c r="L147" i="1"/>
  <c r="K119" i="1"/>
  <c r="O119" i="1"/>
  <c r="M119" i="1"/>
  <c r="N119" i="1"/>
  <c r="L119" i="1"/>
  <c r="K146" i="1"/>
  <c r="O146" i="1"/>
  <c r="M146" i="1"/>
  <c r="N146" i="1"/>
  <c r="L146" i="1"/>
  <c r="K109" i="1"/>
  <c r="O109" i="1"/>
  <c r="M109" i="1"/>
  <c r="N109" i="1"/>
  <c r="L109" i="1"/>
  <c r="K88" i="1"/>
  <c r="O88" i="1"/>
  <c r="M88" i="1"/>
  <c r="N88" i="1"/>
  <c r="L88" i="1"/>
  <c r="N83" i="1"/>
  <c r="M83" i="1"/>
  <c r="K83" i="1"/>
  <c r="L83" i="1"/>
  <c r="N73" i="1"/>
  <c r="M73" i="1"/>
  <c r="O73" i="1"/>
  <c r="P73" i="1"/>
  <c r="N57" i="1"/>
  <c r="M57" i="1"/>
  <c r="P57" i="1"/>
  <c r="K57" i="1"/>
  <c r="L57" i="1"/>
  <c r="O57" i="1"/>
  <c r="N40" i="1"/>
  <c r="M40" i="1"/>
  <c r="L40" i="1"/>
  <c r="O40" i="1"/>
  <c r="K40" i="1"/>
  <c r="N33" i="1"/>
  <c r="M33" i="1"/>
  <c r="P33" i="1"/>
  <c r="K33" i="1"/>
  <c r="N23" i="1"/>
  <c r="M23" i="1"/>
  <c r="L23" i="1"/>
  <c r="O23" i="1"/>
  <c r="P23" i="1"/>
  <c r="N52" i="1"/>
  <c r="M52" i="1"/>
  <c r="P52" i="1"/>
  <c r="K52" i="1"/>
  <c r="L52" i="1"/>
  <c r="O52" i="1"/>
  <c r="N2356" i="1"/>
  <c r="M2356" i="1"/>
  <c r="L2356" i="1"/>
  <c r="O2356" i="1"/>
  <c r="K2356" i="1"/>
  <c r="N152" i="1"/>
  <c r="M152" i="1"/>
  <c r="P152" i="1"/>
  <c r="K152" i="1"/>
  <c r="N1778" i="1"/>
  <c r="M1778" i="1"/>
  <c r="L1778" i="1"/>
  <c r="O1778" i="1"/>
  <c r="P1778" i="1"/>
  <c r="N941" i="1"/>
  <c r="M941" i="1"/>
  <c r="P941" i="1"/>
  <c r="K941" i="1"/>
  <c r="L941" i="1"/>
  <c r="O941" i="1"/>
  <c r="N1352" i="1"/>
  <c r="M1352" i="1"/>
  <c r="L1352" i="1"/>
  <c r="O1352" i="1"/>
  <c r="K1352" i="1"/>
  <c r="K161" i="1"/>
  <c r="O161" i="1"/>
  <c r="N161" i="1"/>
  <c r="M161" i="1"/>
  <c r="L161" i="1"/>
  <c r="P161" i="1"/>
  <c r="K703" i="1"/>
  <c r="O703" i="1"/>
  <c r="N703" i="1"/>
  <c r="M703" i="1"/>
  <c r="K215" i="1"/>
  <c r="O215" i="1"/>
  <c r="N215" i="1"/>
  <c r="M215" i="1"/>
  <c r="L215" i="1"/>
  <c r="P215" i="1"/>
  <c r="K2231" i="1"/>
  <c r="O2231" i="1"/>
  <c r="N2231" i="1"/>
  <c r="M2231" i="1"/>
  <c r="L2231" i="1"/>
  <c r="P2231" i="1"/>
  <c r="K678" i="1"/>
  <c r="O678" i="1"/>
  <c r="N678" i="1"/>
  <c r="M678" i="1"/>
  <c r="L678" i="1"/>
  <c r="P678" i="1"/>
  <c r="K2471" i="1"/>
  <c r="O2471" i="1"/>
  <c r="N2471" i="1"/>
  <c r="M2471" i="1"/>
  <c r="K869" i="1"/>
  <c r="O869" i="1"/>
  <c r="N869" i="1"/>
  <c r="M869" i="1"/>
  <c r="L869" i="1"/>
  <c r="P869" i="1"/>
  <c r="K26" i="1"/>
  <c r="O26" i="1"/>
  <c r="M26" i="1"/>
  <c r="N26" i="1"/>
  <c r="L26" i="1"/>
  <c r="P26" i="1"/>
  <c r="K2490" i="1"/>
  <c r="O2490" i="1"/>
  <c r="M2490" i="1"/>
  <c r="N2490" i="1"/>
  <c r="L2490" i="1"/>
  <c r="P2490" i="1"/>
  <c r="K2579" i="1"/>
  <c r="O2579" i="1"/>
  <c r="M2579" i="1"/>
  <c r="N2579" i="1"/>
  <c r="L2579" i="1"/>
  <c r="P2579" i="1"/>
  <c r="K1622" i="1"/>
  <c r="O1622" i="1"/>
  <c r="M1622" i="1"/>
  <c r="N1622" i="1"/>
  <c r="L1622" i="1"/>
  <c r="P1622" i="1"/>
  <c r="K964" i="1"/>
  <c r="O964" i="1"/>
  <c r="M964" i="1"/>
  <c r="N964" i="1"/>
  <c r="L964" i="1"/>
  <c r="P964" i="1"/>
  <c r="K1429" i="1"/>
  <c r="O1429" i="1"/>
  <c r="M1429" i="1"/>
  <c r="N1429" i="1"/>
  <c r="L1429" i="1"/>
  <c r="P1429" i="1"/>
  <c r="K80" i="1"/>
  <c r="O80" i="1"/>
  <c r="M80" i="1"/>
  <c r="N80" i="1"/>
  <c r="L80" i="1"/>
  <c r="P80" i="1"/>
  <c r="K1574" i="1"/>
  <c r="O1574" i="1"/>
  <c r="M1574" i="1"/>
  <c r="N1574" i="1"/>
  <c r="L1574" i="1"/>
  <c r="P1574" i="1"/>
  <c r="K2597" i="1"/>
  <c r="O2597" i="1"/>
  <c r="M2597" i="1"/>
  <c r="N2597" i="1"/>
  <c r="L2597" i="1"/>
  <c r="P2597" i="1"/>
  <c r="K2425" i="1"/>
  <c r="O2425" i="1"/>
  <c r="M2425" i="1"/>
  <c r="N2425" i="1"/>
  <c r="L2425" i="1"/>
  <c r="P2425" i="1"/>
  <c r="K2279" i="1"/>
  <c r="O2279" i="1"/>
  <c r="M2279" i="1"/>
  <c r="N2279" i="1"/>
  <c r="L2279" i="1"/>
  <c r="P2279" i="1"/>
  <c r="K2118" i="1"/>
  <c r="O2118" i="1"/>
  <c r="M2118" i="1"/>
  <c r="N2118" i="1"/>
  <c r="L2118" i="1"/>
  <c r="P2118" i="1"/>
  <c r="K2013" i="1"/>
  <c r="O2013" i="1"/>
  <c r="M2013" i="1"/>
  <c r="N2013" i="1"/>
  <c r="L2013" i="1"/>
  <c r="P2013" i="1"/>
  <c r="K1860" i="1"/>
  <c r="O1860" i="1"/>
  <c r="M1860" i="1"/>
  <c r="N1860" i="1"/>
  <c r="L1860" i="1"/>
  <c r="P1860" i="1"/>
  <c r="K1555" i="1"/>
  <c r="O1555" i="1"/>
  <c r="M1555" i="1"/>
  <c r="N1555" i="1"/>
  <c r="L1555" i="1"/>
  <c r="P1555" i="1"/>
  <c r="K1411" i="1"/>
  <c r="O1411" i="1"/>
  <c r="M1411" i="1"/>
  <c r="N1411" i="1"/>
  <c r="L1411" i="1"/>
  <c r="P1411" i="1"/>
  <c r="K1305" i="1"/>
  <c r="O1305" i="1"/>
  <c r="M1305" i="1"/>
  <c r="N1305" i="1"/>
  <c r="L1305" i="1"/>
  <c r="P1305" i="1"/>
  <c r="K1156" i="1"/>
  <c r="O1156" i="1"/>
  <c r="M1156" i="1"/>
  <c r="N1156" i="1"/>
  <c r="L1156" i="1"/>
  <c r="P1156" i="1"/>
  <c r="K1025" i="1"/>
  <c r="O1025" i="1"/>
  <c r="M1025" i="1"/>
  <c r="N1025" i="1"/>
  <c r="L1025" i="1"/>
  <c r="P1025" i="1"/>
  <c r="K897" i="1"/>
  <c r="O897" i="1"/>
  <c r="M897" i="1"/>
  <c r="N897" i="1"/>
  <c r="L897" i="1"/>
  <c r="P897" i="1"/>
  <c r="K708" i="1"/>
  <c r="O708" i="1"/>
  <c r="M708" i="1"/>
  <c r="N708" i="1"/>
  <c r="L708" i="1"/>
  <c r="P708" i="1"/>
  <c r="K609" i="1"/>
  <c r="O609" i="1"/>
  <c r="M609" i="1"/>
  <c r="N609" i="1"/>
  <c r="L609" i="1"/>
  <c r="P609" i="1"/>
  <c r="K333" i="1"/>
  <c r="O333" i="1"/>
  <c r="M333" i="1"/>
  <c r="N333" i="1"/>
  <c r="L333" i="1"/>
  <c r="P333" i="1"/>
  <c r="L2561" i="1"/>
  <c r="P2561" i="1"/>
  <c r="M2561" i="1"/>
  <c r="K2561" i="1"/>
  <c r="N2561" i="1"/>
  <c r="O2561" i="1"/>
  <c r="L2540" i="1"/>
  <c r="P2540" i="1"/>
  <c r="M2540" i="1"/>
  <c r="K2540" i="1"/>
  <c r="N2540" i="1"/>
  <c r="L2536" i="1"/>
  <c r="P2536" i="1"/>
  <c r="K2536" i="1"/>
  <c r="M2536" i="1"/>
  <c r="O2536" i="1"/>
  <c r="N2536" i="1"/>
  <c r="L2469" i="1"/>
  <c r="P2469" i="1"/>
  <c r="K2469" i="1"/>
  <c r="M2469" i="1"/>
  <c r="O2469" i="1"/>
  <c r="L2458" i="1"/>
  <c r="P2458" i="1"/>
  <c r="K2458" i="1"/>
  <c r="M2458" i="1"/>
  <c r="O2458" i="1"/>
  <c r="N2458" i="1"/>
  <c r="L2389" i="1"/>
  <c r="P2389" i="1"/>
  <c r="K2389" i="1"/>
  <c r="M2389" i="1"/>
  <c r="O2389" i="1"/>
  <c r="L2335" i="1"/>
  <c r="P2335" i="1"/>
  <c r="K2335" i="1"/>
  <c r="M2335" i="1"/>
  <c r="O2335" i="1"/>
  <c r="N2335" i="1"/>
  <c r="L2257" i="1"/>
  <c r="P2257" i="1"/>
  <c r="K2257" i="1"/>
  <c r="M2257" i="1"/>
  <c r="O2257" i="1"/>
  <c r="N2257" i="1"/>
  <c r="L2156" i="1"/>
  <c r="P2156" i="1"/>
  <c r="K2156" i="1"/>
  <c r="M2156" i="1"/>
  <c r="O2156" i="1"/>
  <c r="N2156" i="1"/>
  <c r="L2019" i="1"/>
  <c r="P2019" i="1"/>
  <c r="K2019" i="1"/>
  <c r="M2019" i="1"/>
  <c r="O2019" i="1"/>
  <c r="N2019" i="1"/>
  <c r="L1951" i="1"/>
  <c r="P1951" i="1"/>
  <c r="K1951" i="1"/>
  <c r="M1951" i="1"/>
  <c r="O1951" i="1"/>
  <c r="N1951" i="1"/>
  <c r="L1870" i="1"/>
  <c r="P1870" i="1"/>
  <c r="K1870" i="1"/>
  <c r="M1870" i="1"/>
  <c r="O1870" i="1"/>
  <c r="L1811" i="1"/>
  <c r="P1811" i="1"/>
  <c r="K1811" i="1"/>
  <c r="M1811" i="1"/>
  <c r="O1811" i="1"/>
  <c r="N1811" i="1"/>
  <c r="L1741" i="1"/>
  <c r="P1741" i="1"/>
  <c r="K1741" i="1"/>
  <c r="M1741" i="1"/>
  <c r="O1741" i="1"/>
  <c r="L1691" i="1"/>
  <c r="P1691" i="1"/>
  <c r="K1691" i="1"/>
  <c r="M1691" i="1"/>
  <c r="O1691" i="1"/>
  <c r="N1691" i="1"/>
  <c r="M1644" i="1"/>
  <c r="L1644" i="1"/>
  <c r="P1644" i="1"/>
  <c r="K1644" i="1"/>
  <c r="N1644" i="1"/>
  <c r="O1644" i="1"/>
  <c r="M1601" i="1"/>
  <c r="L1601" i="1"/>
  <c r="N1601" i="1"/>
  <c r="O1601" i="1"/>
  <c r="K1601" i="1"/>
  <c r="P1601" i="1"/>
  <c r="M1509" i="1"/>
  <c r="L1509" i="1"/>
  <c r="P1509" i="1"/>
  <c r="K1509" i="1"/>
  <c r="N1509" i="1"/>
  <c r="O1509" i="1"/>
  <c r="M1485" i="1"/>
  <c r="L1485" i="1"/>
  <c r="N1485" i="1"/>
  <c r="O1485" i="1"/>
  <c r="P1485" i="1"/>
  <c r="K1485" i="1"/>
  <c r="M854" i="1"/>
  <c r="L854" i="1"/>
  <c r="O854" i="1"/>
  <c r="P854" i="1"/>
  <c r="K854" i="1"/>
  <c r="N854" i="1"/>
  <c r="M1331" i="1"/>
  <c r="N1331" i="1"/>
  <c r="K1331" i="1"/>
  <c r="L1331" i="1"/>
  <c r="O1331" i="1"/>
  <c r="P1331" i="1"/>
  <c r="M1309" i="1"/>
  <c r="N1309" i="1"/>
  <c r="K1309" i="1"/>
  <c r="L1309" i="1"/>
  <c r="O1309" i="1"/>
  <c r="P1309" i="1"/>
  <c r="M1252" i="1"/>
  <c r="N1252" i="1"/>
  <c r="K1252" i="1"/>
  <c r="L1252" i="1"/>
  <c r="O1252" i="1"/>
  <c r="P1252" i="1"/>
  <c r="M1213" i="1"/>
  <c r="N1213" i="1"/>
  <c r="K1213" i="1"/>
  <c r="L1213" i="1"/>
  <c r="O1213" i="1"/>
  <c r="P1213" i="1"/>
  <c r="N1184" i="1"/>
  <c r="O1184" i="1"/>
  <c r="K1184" i="1"/>
  <c r="P1184" i="1"/>
  <c r="M1184" i="1"/>
  <c r="L1184" i="1"/>
  <c r="N1038" i="1"/>
  <c r="O1038" i="1"/>
  <c r="K1038" i="1"/>
  <c r="P1038" i="1"/>
  <c r="M1038" i="1"/>
  <c r="L1038" i="1"/>
  <c r="L989" i="1"/>
  <c r="P989" i="1"/>
  <c r="M989" i="1"/>
  <c r="N989" i="1"/>
  <c r="K989" i="1"/>
  <c r="O989" i="1"/>
  <c r="L877" i="1"/>
  <c r="P877" i="1"/>
  <c r="M877" i="1"/>
  <c r="N877" i="1"/>
  <c r="K877" i="1"/>
  <c r="O877" i="1"/>
  <c r="L929" i="1"/>
  <c r="P929" i="1"/>
  <c r="M929" i="1"/>
  <c r="N929" i="1"/>
  <c r="K929" i="1"/>
  <c r="O929" i="1"/>
  <c r="L745" i="1"/>
  <c r="P745" i="1"/>
  <c r="M745" i="1"/>
  <c r="N745" i="1"/>
  <c r="K745" i="1"/>
  <c r="O745" i="1"/>
  <c r="L715" i="1"/>
  <c r="P715" i="1"/>
  <c r="M715" i="1"/>
  <c r="N715" i="1"/>
  <c r="K715" i="1"/>
  <c r="O715" i="1"/>
  <c r="L682" i="1"/>
  <c r="P682" i="1"/>
  <c r="M682" i="1"/>
  <c r="N682" i="1"/>
  <c r="K682" i="1"/>
  <c r="O682" i="1"/>
  <c r="L662" i="1"/>
  <c r="P662" i="1"/>
  <c r="M662" i="1"/>
  <c r="N662" i="1"/>
  <c r="K662" i="1"/>
  <c r="O662" i="1"/>
  <c r="L646" i="1"/>
  <c r="P646" i="1"/>
  <c r="M646" i="1"/>
  <c r="N646" i="1"/>
  <c r="K646" i="1"/>
  <c r="O646" i="1"/>
  <c r="L592" i="1"/>
  <c r="P592" i="1"/>
  <c r="N592" i="1"/>
  <c r="K592" i="1"/>
  <c r="M592" i="1"/>
  <c r="O592" i="1"/>
  <c r="L470" i="1"/>
  <c r="P470" i="1"/>
  <c r="M470" i="1"/>
  <c r="N470" i="1"/>
  <c r="K470" i="1"/>
  <c r="O470" i="1"/>
  <c r="L425" i="1"/>
  <c r="P425" i="1"/>
  <c r="N425" i="1"/>
  <c r="M425" i="1"/>
  <c r="O425" i="1"/>
  <c r="K425" i="1"/>
  <c r="L300" i="1"/>
  <c r="P300" i="1"/>
  <c r="N300" i="1"/>
  <c r="M300" i="1"/>
  <c r="O300" i="1"/>
  <c r="K300" i="1"/>
  <c r="L261" i="1"/>
  <c r="P261" i="1"/>
  <c r="N261" i="1"/>
  <c r="M261" i="1"/>
  <c r="O261" i="1"/>
  <c r="K261" i="1"/>
  <c r="L14" i="1"/>
  <c r="P14" i="1"/>
  <c r="M14" i="1"/>
  <c r="N14" i="1"/>
  <c r="K14" i="1"/>
  <c r="O14" i="1"/>
  <c r="L1048" i="1"/>
  <c r="P1048" i="1"/>
  <c r="M1048" i="1"/>
  <c r="N1048" i="1"/>
  <c r="K1048" i="1"/>
  <c r="O1048" i="1"/>
  <c r="M1801" i="1"/>
  <c r="O2235" i="1"/>
  <c r="K2235" i="1"/>
  <c r="O2073" i="1"/>
  <c r="K2073" i="1"/>
  <c r="O1854" i="1"/>
  <c r="K1854" i="1"/>
  <c r="O1525" i="1"/>
  <c r="K1525" i="1"/>
  <c r="O1361" i="1"/>
  <c r="K1361" i="1"/>
  <c r="O1288" i="1"/>
  <c r="K1288" i="1"/>
  <c r="O892" i="1"/>
  <c r="K892" i="1"/>
  <c r="O456" i="1"/>
  <c r="K456" i="1"/>
  <c r="O338" i="1"/>
  <c r="K338" i="1"/>
  <c r="O2189" i="1"/>
  <c r="K2189" i="1"/>
  <c r="O2609" i="1"/>
  <c r="K2609" i="1"/>
  <c r="O2598" i="1"/>
  <c r="K2598" i="1"/>
  <c r="O2593" i="1"/>
  <c r="K2593" i="1"/>
  <c r="O2585" i="1"/>
  <c r="K2585" i="1"/>
  <c r="O2562" i="1"/>
  <c r="O2555" i="1"/>
  <c r="K2555" i="1"/>
  <c r="O2542" i="1"/>
  <c r="O982" i="1"/>
  <c r="K982" i="1"/>
  <c r="K2517" i="1"/>
  <c r="K2509" i="1"/>
  <c r="O2519" i="1"/>
  <c r="K2519" i="1"/>
  <c r="O2501" i="1"/>
  <c r="K2501" i="1"/>
  <c r="O2521" i="1"/>
  <c r="K2521" i="1"/>
  <c r="O2479" i="1"/>
  <c r="K2479" i="1"/>
  <c r="O2472" i="1"/>
  <c r="K2472" i="1"/>
  <c r="O2466" i="1"/>
  <c r="K2466" i="1"/>
  <c r="O2443" i="1"/>
  <c r="K2443" i="1"/>
  <c r="O2432" i="1"/>
  <c r="K2432" i="1"/>
  <c r="O2427" i="1"/>
  <c r="K2427" i="1"/>
  <c r="K2416" i="1"/>
  <c r="O2412" i="1"/>
  <c r="O2405" i="1"/>
  <c r="K2405" i="1"/>
  <c r="O1597" i="1"/>
  <c r="O2385" i="1"/>
  <c r="K2381" i="1"/>
  <c r="P2363" i="1"/>
  <c r="P2360" i="1"/>
  <c r="K2360" i="1"/>
  <c r="P2346" i="1"/>
  <c r="K2346" i="1"/>
  <c r="P2336" i="1"/>
  <c r="P2329" i="1"/>
  <c r="K2329" i="1"/>
  <c r="P2322" i="1"/>
  <c r="K2322" i="1"/>
  <c r="P2292" i="1"/>
  <c r="K2292" i="1"/>
  <c r="P2309" i="1"/>
  <c r="K2309" i="1"/>
  <c r="P2303" i="1"/>
  <c r="K2303" i="1"/>
  <c r="P2300" i="1"/>
  <c r="K2300" i="1"/>
  <c r="P2295" i="1"/>
  <c r="P2291" i="1"/>
  <c r="K2291" i="1"/>
  <c r="P2273" i="1"/>
  <c r="K2273" i="1"/>
  <c r="P2258" i="1"/>
  <c r="K2258" i="1"/>
  <c r="P2249" i="1"/>
  <c r="K2249" i="1"/>
  <c r="P2244" i="1"/>
  <c r="K2244" i="1"/>
  <c r="P642" i="1"/>
  <c r="K642" i="1"/>
  <c r="P2226" i="1"/>
  <c r="K2226" i="1"/>
  <c r="P2224" i="1"/>
  <c r="K2224" i="1"/>
  <c r="K2206" i="1"/>
  <c r="P2202" i="1"/>
  <c r="K2202" i="1"/>
  <c r="P2198" i="1"/>
  <c r="K2198" i="1"/>
  <c r="P2176" i="1"/>
  <c r="K2176" i="1"/>
  <c r="P2173" i="1"/>
  <c r="K2173" i="1"/>
  <c r="P2143" i="1"/>
  <c r="K2143" i="1"/>
  <c r="P405" i="1"/>
  <c r="K405" i="1"/>
  <c r="P2137" i="1"/>
  <c r="K2137" i="1"/>
  <c r="L2125" i="1"/>
  <c r="L2119" i="1"/>
  <c r="L2112" i="1"/>
  <c r="L2096" i="1"/>
  <c r="L2092" i="1"/>
  <c r="L2080" i="1"/>
  <c r="L2066" i="1"/>
  <c r="L2048" i="1"/>
  <c r="L2044" i="1"/>
  <c r="L2038" i="1"/>
  <c r="L2033" i="1"/>
  <c r="L2028" i="1"/>
  <c r="L2002" i="1"/>
  <c r="L1990" i="1"/>
  <c r="L1981" i="1"/>
  <c r="L1580" i="1"/>
  <c r="L1973" i="1"/>
  <c r="L1967" i="1"/>
  <c r="L1958" i="1"/>
  <c r="L1952" i="1"/>
  <c r="L1945" i="1"/>
  <c r="L1932" i="1"/>
  <c r="L1929" i="1"/>
  <c r="L150" i="1"/>
  <c r="L1902" i="1"/>
  <c r="L1850" i="1"/>
  <c r="L1875" i="1"/>
  <c r="L1869" i="1"/>
  <c r="L1866" i="1"/>
  <c r="L1859" i="1"/>
  <c r="L1840" i="1"/>
  <c r="L1829" i="1"/>
  <c r="L1818" i="1"/>
  <c r="L1803" i="1"/>
  <c r="L1786" i="1"/>
  <c r="L1780" i="1"/>
  <c r="L1775" i="1"/>
  <c r="L1770" i="1"/>
  <c r="L1846" i="1"/>
  <c r="L1750" i="1"/>
  <c r="L1742" i="1"/>
  <c r="L1736" i="1"/>
  <c r="L1708" i="1"/>
  <c r="L340" i="1"/>
  <c r="L1694" i="1"/>
  <c r="L1660" i="1"/>
  <c r="L1653" i="1"/>
  <c r="L1628" i="1"/>
  <c r="L1624" i="1"/>
  <c r="L2511" i="1"/>
  <c r="L1618" i="1"/>
  <c r="L1613" i="1"/>
  <c r="L1608" i="1"/>
  <c r="L1603" i="1"/>
  <c r="L1596" i="1"/>
  <c r="L1591" i="1"/>
  <c r="L1585" i="1"/>
  <c r="L1581" i="1"/>
  <c r="L1569" i="1"/>
  <c r="L1568" i="1"/>
  <c r="L1564" i="1"/>
  <c r="L2040" i="1"/>
  <c r="L1523" i="1"/>
  <c r="L1515" i="1"/>
  <c r="L1423" i="1"/>
  <c r="L1415" i="1"/>
  <c r="L1412" i="1"/>
  <c r="L1406" i="1"/>
  <c r="L1398" i="1"/>
  <c r="L1390" i="1"/>
  <c r="L1386" i="1"/>
  <c r="L1377" i="1"/>
  <c r="L1366" i="1"/>
  <c r="L1360" i="1"/>
  <c r="L1344" i="1"/>
  <c r="L1831" i="1"/>
  <c r="L1318" i="1"/>
  <c r="L1304" i="1"/>
  <c r="L1284" i="1"/>
  <c r="L1279" i="1"/>
  <c r="L1275" i="1"/>
  <c r="L1269" i="1"/>
  <c r="L1256" i="1"/>
  <c r="L1247" i="1"/>
  <c r="L1231" i="1"/>
  <c r="L1226" i="1"/>
  <c r="L1222" i="1"/>
  <c r="L1218" i="1"/>
  <c r="L1210" i="1"/>
  <c r="L1205" i="1"/>
  <c r="L1191" i="1"/>
  <c r="L1185" i="1"/>
  <c r="L1174" i="1"/>
  <c r="L1170" i="1"/>
  <c r="L1162" i="1"/>
  <c r="L1157" i="1"/>
  <c r="L1126" i="1"/>
  <c r="L1081" i="1"/>
  <c r="L1041" i="1"/>
  <c r="L1035" i="1"/>
  <c r="L1030" i="1"/>
  <c r="L1022" i="1"/>
  <c r="L1017" i="1"/>
  <c r="L951" i="1"/>
  <c r="L946" i="1"/>
  <c r="L921" i="1"/>
  <c r="L765" i="1"/>
  <c r="L910" i="1"/>
  <c r="L882" i="1"/>
  <c r="L905" i="1"/>
  <c r="L893" i="1"/>
  <c r="L871" i="1"/>
  <c r="L866" i="1"/>
  <c r="L800" i="1"/>
  <c r="L803" i="1"/>
  <c r="K767" i="1"/>
  <c r="P835" i="1"/>
  <c r="K830" i="1"/>
  <c r="P823" i="1"/>
  <c r="K797" i="1"/>
  <c r="P816" i="1"/>
  <c r="K809" i="1"/>
  <c r="P927" i="1"/>
  <c r="K815" i="1"/>
  <c r="P787" i="1"/>
  <c r="K783" i="1"/>
  <c r="P725" i="1"/>
  <c r="L79" i="1"/>
  <c r="K73" i="1"/>
  <c r="O1260" i="1"/>
  <c r="L152" i="1"/>
  <c r="K1027" i="1"/>
  <c r="P1352" i="1"/>
  <c r="M2134" i="1"/>
  <c r="N2134" i="1"/>
  <c r="M364" i="1"/>
  <c r="N364" i="1"/>
  <c r="M2127" i="1"/>
  <c r="N2127" i="1"/>
  <c r="M2124" i="1"/>
  <c r="N2124" i="1"/>
  <c r="M2115" i="1"/>
  <c r="N2115" i="1"/>
  <c r="M2110" i="1"/>
  <c r="N2110" i="1"/>
  <c r="M2107" i="1"/>
  <c r="N2107" i="1"/>
  <c r="M2103" i="1"/>
  <c r="N2103" i="1"/>
  <c r="M2098" i="1"/>
  <c r="N2098" i="1"/>
  <c r="M2094" i="1"/>
  <c r="N2094" i="1"/>
  <c r="M2090" i="1"/>
  <c r="N2090" i="1"/>
  <c r="M2087" i="1"/>
  <c r="N2087" i="1"/>
  <c r="M1974" i="1"/>
  <c r="N1974" i="1"/>
  <c r="M2078" i="1"/>
  <c r="N2078" i="1"/>
  <c r="M2072" i="1"/>
  <c r="N2072" i="1"/>
  <c r="M2063" i="1"/>
  <c r="N2063" i="1"/>
  <c r="M2057" i="1"/>
  <c r="N2057" i="1"/>
  <c r="M2054" i="1"/>
  <c r="N2054" i="1"/>
  <c r="M2052" i="1"/>
  <c r="N2052" i="1"/>
  <c r="M2046" i="1"/>
  <c r="N2046" i="1"/>
  <c r="M2042" i="1"/>
  <c r="N2042" i="1"/>
  <c r="M2036" i="1"/>
  <c r="N2036" i="1"/>
  <c r="M2030" i="1"/>
  <c r="N2030" i="1"/>
  <c r="M2025" i="1"/>
  <c r="N2025" i="1"/>
  <c r="M2020" i="1"/>
  <c r="N2020" i="1"/>
  <c r="M2015" i="1"/>
  <c r="N2015" i="1"/>
  <c r="M2010" i="1"/>
  <c r="N2010" i="1"/>
  <c r="M2004" i="1"/>
  <c r="N2004" i="1"/>
  <c r="M2000" i="1"/>
  <c r="N2000" i="1"/>
  <c r="M1993" i="1"/>
  <c r="N1993" i="1"/>
  <c r="M1986" i="1"/>
  <c r="N1986" i="1"/>
  <c r="M15" i="1"/>
  <c r="N15" i="1"/>
  <c r="M1976" i="1"/>
  <c r="N1976" i="1"/>
  <c r="M1969" i="1"/>
  <c r="N1969" i="1"/>
  <c r="M1965" i="1"/>
  <c r="N1965" i="1"/>
  <c r="M1960" i="1"/>
  <c r="N1960" i="1"/>
  <c r="M1956" i="1"/>
  <c r="N1956" i="1"/>
  <c r="M1950" i="1"/>
  <c r="N1950" i="1"/>
  <c r="M1944" i="1"/>
  <c r="N1944" i="1"/>
  <c r="M1938" i="1"/>
  <c r="N1938" i="1"/>
  <c r="M1935" i="1"/>
  <c r="N1935" i="1"/>
  <c r="M1930" i="1"/>
  <c r="N1930" i="1"/>
  <c r="M1927" i="1"/>
  <c r="N1927" i="1"/>
  <c r="M1923" i="1"/>
  <c r="N1923" i="1"/>
  <c r="M1915" i="1"/>
  <c r="N1915" i="1"/>
  <c r="M1910" i="1"/>
  <c r="N1910" i="1"/>
  <c r="M1905" i="1"/>
  <c r="N1905" i="1"/>
  <c r="M1900" i="1"/>
  <c r="N1900" i="1"/>
  <c r="M1843" i="1"/>
  <c r="N1843" i="1"/>
  <c r="M1897" i="1"/>
  <c r="N1897" i="1"/>
  <c r="M1848" i="1"/>
  <c r="N1848" i="1"/>
  <c r="M1882" i="1"/>
  <c r="N1882" i="1"/>
  <c r="M1879" i="1"/>
  <c r="N1879" i="1"/>
  <c r="M1873" i="1"/>
  <c r="N1873" i="1"/>
  <c r="M1864" i="1"/>
  <c r="N1864" i="1"/>
  <c r="M1862" i="1"/>
  <c r="N1862" i="1"/>
  <c r="M1856" i="1"/>
  <c r="N1856" i="1"/>
  <c r="M1833" i="1"/>
  <c r="N1833" i="1"/>
  <c r="M2319" i="1"/>
  <c r="N2319" i="1"/>
  <c r="M1086" i="1"/>
  <c r="N1086" i="1"/>
  <c r="M1815" i="1"/>
  <c r="N1815" i="1"/>
  <c r="M1809" i="1"/>
  <c r="N1809" i="1"/>
  <c r="M1805" i="1"/>
  <c r="N1805" i="1"/>
  <c r="M1799" i="1"/>
  <c r="N1799" i="1"/>
  <c r="M1795" i="1"/>
  <c r="N1795" i="1"/>
  <c r="M1789" i="1"/>
  <c r="N1789" i="1"/>
  <c r="M1783" i="1"/>
  <c r="N1783" i="1"/>
  <c r="M1777" i="1"/>
  <c r="N1777" i="1"/>
  <c r="M1773" i="1"/>
  <c r="N1773" i="1"/>
  <c r="M1768" i="1"/>
  <c r="N1768" i="1"/>
  <c r="M1764" i="1"/>
  <c r="N1764" i="1"/>
  <c r="M1759" i="1"/>
  <c r="N1759" i="1"/>
  <c r="M1757" i="1"/>
  <c r="N1757" i="1"/>
  <c r="M1752" i="1"/>
  <c r="N1752" i="1"/>
  <c r="M1747" i="1"/>
  <c r="N1747" i="1"/>
  <c r="M1739" i="1"/>
  <c r="N1739" i="1"/>
  <c r="M1732" i="1"/>
  <c r="N1732" i="1"/>
  <c r="M1727" i="1"/>
  <c r="N1727" i="1"/>
  <c r="M1723" i="1"/>
  <c r="N1723" i="1"/>
  <c r="M1719" i="1"/>
  <c r="N1719" i="1"/>
  <c r="M1713" i="1"/>
  <c r="N1713" i="1"/>
  <c r="M1704" i="1"/>
  <c r="N1704" i="1"/>
  <c r="M1701" i="1"/>
  <c r="N1701" i="1"/>
  <c r="M1695" i="1"/>
  <c r="N1695" i="1"/>
  <c r="M1690" i="1"/>
  <c r="N1690" i="1"/>
  <c r="M1683" i="1"/>
  <c r="N1683" i="1"/>
  <c r="M1679" i="1"/>
  <c r="N1679" i="1"/>
  <c r="M1672" i="1"/>
  <c r="N1672" i="1"/>
  <c r="M1665" i="1"/>
  <c r="N1665" i="1"/>
  <c r="M1659" i="1"/>
  <c r="N1659" i="1"/>
  <c r="M1656" i="1"/>
  <c r="N1656" i="1"/>
  <c r="M1652" i="1"/>
  <c r="N1652" i="1"/>
  <c r="M1647" i="1"/>
  <c r="N1647" i="1"/>
  <c r="M1640" i="1"/>
  <c r="N1640" i="1"/>
  <c r="M1632" i="1"/>
  <c r="N1632" i="1"/>
  <c r="M1626" i="1"/>
  <c r="N1626" i="1"/>
  <c r="M1623" i="1"/>
  <c r="N1623" i="1"/>
  <c r="M1620" i="1"/>
  <c r="N1620" i="1"/>
  <c r="M1616" i="1"/>
  <c r="N1616" i="1"/>
  <c r="M1610" i="1"/>
  <c r="N1610" i="1"/>
  <c r="M1606" i="1"/>
  <c r="N1606" i="1"/>
  <c r="M1598" i="1"/>
  <c r="N1598" i="1"/>
  <c r="M1594" i="1"/>
  <c r="N1594" i="1"/>
  <c r="M1587" i="1"/>
  <c r="N1587" i="1"/>
  <c r="M1583" i="1"/>
  <c r="N1583" i="1"/>
  <c r="M1576" i="1"/>
  <c r="N1576" i="1"/>
  <c r="M1572" i="1"/>
  <c r="N1572" i="1"/>
  <c r="M1566" i="1"/>
  <c r="N1566" i="1"/>
  <c r="M1562" i="1"/>
  <c r="N1562" i="1"/>
  <c r="M1556" i="1"/>
  <c r="N1556" i="1"/>
  <c r="M1550" i="1"/>
  <c r="N1550" i="1"/>
  <c r="M1545" i="1"/>
  <c r="N1545" i="1"/>
  <c r="M1541" i="1"/>
  <c r="N1541" i="1"/>
  <c r="M1536" i="1"/>
  <c r="N1536" i="1"/>
  <c r="M1530" i="1"/>
  <c r="N1530" i="1"/>
  <c r="M1527" i="1"/>
  <c r="N1527" i="1"/>
  <c r="M1521" i="1"/>
  <c r="N1521" i="1"/>
  <c r="M1518" i="1"/>
  <c r="N1518" i="1"/>
  <c r="M1505" i="1"/>
  <c r="N1505" i="1"/>
  <c r="M1497" i="1"/>
  <c r="N1497" i="1"/>
  <c r="M1493" i="1"/>
  <c r="N1493" i="1"/>
  <c r="M1483" i="1"/>
  <c r="N1483" i="1"/>
  <c r="M1479" i="1"/>
  <c r="N1479" i="1"/>
  <c r="M1471" i="1"/>
  <c r="N1471" i="1"/>
  <c r="M1472" i="1"/>
  <c r="N1472" i="1"/>
  <c r="M1466" i="1"/>
  <c r="N1466" i="1"/>
  <c r="M1458" i="1"/>
  <c r="N1458" i="1"/>
  <c r="M1454" i="1"/>
  <c r="N1454" i="1"/>
  <c r="M1448" i="1"/>
  <c r="N1448" i="1"/>
  <c r="M1444" i="1"/>
  <c r="N1444" i="1"/>
  <c r="M1439" i="1"/>
  <c r="N1439" i="1"/>
  <c r="M1434" i="1"/>
  <c r="N1434" i="1"/>
  <c r="M1426" i="1"/>
  <c r="N1426" i="1"/>
  <c r="M1420" i="1"/>
  <c r="N1420" i="1"/>
  <c r="M1394" i="1"/>
  <c r="N1394" i="1"/>
  <c r="M1408" i="1"/>
  <c r="N1408" i="1"/>
  <c r="M1403" i="1"/>
  <c r="N1403" i="1"/>
  <c r="M1399" i="1"/>
  <c r="N1399" i="1"/>
  <c r="M1392" i="1"/>
  <c r="N1392" i="1"/>
  <c r="M1385" i="1"/>
  <c r="N1385" i="1"/>
  <c r="M1383" i="1"/>
  <c r="N1383" i="1"/>
  <c r="M863" i="1"/>
  <c r="N863" i="1"/>
  <c r="M1374" i="1"/>
  <c r="N1374" i="1"/>
  <c r="M1068" i="1"/>
  <c r="N1068" i="1"/>
  <c r="M1364" i="1"/>
  <c r="N1364" i="1"/>
  <c r="M1368" i="1"/>
  <c r="N1368" i="1"/>
  <c r="M1356" i="1"/>
  <c r="N1356" i="1"/>
  <c r="M1287" i="1"/>
  <c r="N1287" i="1"/>
  <c r="M1342" i="1"/>
  <c r="N1342" i="1"/>
  <c r="M1338" i="1"/>
  <c r="N1338" i="1"/>
  <c r="M1334" i="1"/>
  <c r="N1334" i="1"/>
  <c r="M1329" i="1"/>
  <c r="N1329" i="1"/>
  <c r="M1316" i="1"/>
  <c r="N1316" i="1"/>
  <c r="M1311" i="1"/>
  <c r="N1311" i="1"/>
  <c r="M1303" i="1"/>
  <c r="N1303" i="1"/>
  <c r="M1297" i="1"/>
  <c r="N1297" i="1"/>
  <c r="M1292" i="1"/>
  <c r="N1292" i="1"/>
  <c r="M1281" i="1"/>
  <c r="N1281" i="1"/>
  <c r="M1277" i="1"/>
  <c r="N1277" i="1"/>
  <c r="M1268" i="1"/>
  <c r="N1268" i="1"/>
  <c r="M1266" i="1"/>
  <c r="N1266" i="1"/>
  <c r="M1259" i="1"/>
  <c r="N1259" i="1"/>
  <c r="M1253" i="1"/>
  <c r="N1253" i="1"/>
  <c r="M1245" i="1"/>
  <c r="N1245" i="1"/>
  <c r="M1238" i="1"/>
  <c r="N1238" i="1"/>
  <c r="M1234" i="1"/>
  <c r="N1234" i="1"/>
  <c r="M1229" i="1"/>
  <c r="N1229" i="1"/>
  <c r="M1224" i="1"/>
  <c r="N1224" i="1"/>
  <c r="M1220" i="1"/>
  <c r="N1220" i="1"/>
  <c r="M1216" i="1"/>
  <c r="N1216" i="1"/>
  <c r="M1208" i="1"/>
  <c r="N1208" i="1"/>
  <c r="M1198" i="1"/>
  <c r="N1198" i="1"/>
  <c r="M1188" i="1"/>
  <c r="N1188" i="1"/>
  <c r="M1189" i="1"/>
  <c r="N1189" i="1"/>
  <c r="M1180" i="1"/>
  <c r="N1180" i="1"/>
  <c r="M25" i="1"/>
  <c r="N25" i="1"/>
  <c r="M1172" i="1"/>
  <c r="N1172" i="1"/>
  <c r="M1167" i="1"/>
  <c r="N1167" i="1"/>
  <c r="M1438" i="1"/>
  <c r="N1438" i="1"/>
  <c r="M1155" i="1"/>
  <c r="N1155" i="1"/>
  <c r="M1148" i="1"/>
  <c r="N1148" i="1"/>
  <c r="M1145" i="1"/>
  <c r="N1145" i="1"/>
  <c r="M1140" i="1"/>
  <c r="N1140" i="1"/>
  <c r="M1136" i="1"/>
  <c r="N1136" i="1"/>
  <c r="M1131" i="1"/>
  <c r="N1131" i="1"/>
  <c r="M1122" i="1"/>
  <c r="N1122" i="1"/>
  <c r="M1115" i="1"/>
  <c r="N1115" i="1"/>
  <c r="M1108" i="1"/>
  <c r="N1108" i="1"/>
  <c r="M1101" i="1"/>
  <c r="N1101" i="1"/>
  <c r="M1093" i="1"/>
  <c r="N1093" i="1"/>
  <c r="M1083" i="1"/>
  <c r="N1083" i="1"/>
  <c r="M1076" i="1"/>
  <c r="N1076" i="1"/>
  <c r="M1072" i="1"/>
  <c r="N1072" i="1"/>
  <c r="M1067" i="1"/>
  <c r="N1067" i="1"/>
  <c r="M1063" i="1"/>
  <c r="N1063" i="1"/>
  <c r="M1418" i="1"/>
  <c r="N1418" i="1"/>
  <c r="M1056" i="1"/>
  <c r="N1056" i="1"/>
  <c r="M1050" i="1"/>
  <c r="N1050" i="1"/>
  <c r="M1044" i="1"/>
  <c r="N1044" i="1"/>
  <c r="M1248" i="1"/>
  <c r="N1248" i="1"/>
  <c r="M1033" i="1"/>
  <c r="N1033" i="1"/>
  <c r="M1026" i="1"/>
  <c r="N1026" i="1"/>
  <c r="M1020" i="1"/>
  <c r="N1020" i="1"/>
  <c r="M1012" i="1"/>
  <c r="N1012" i="1"/>
  <c r="M1006" i="1"/>
  <c r="N1006" i="1"/>
  <c r="M2321" i="1"/>
  <c r="N2321" i="1"/>
  <c r="M986" i="1"/>
  <c r="N986" i="1"/>
  <c r="M983" i="1"/>
  <c r="N983" i="1"/>
  <c r="M981" i="1"/>
  <c r="N981" i="1"/>
  <c r="M988" i="1"/>
  <c r="N988" i="1"/>
  <c r="M974" i="1"/>
  <c r="N974" i="1"/>
  <c r="M675" i="1"/>
  <c r="N675" i="1"/>
  <c r="M968" i="1"/>
  <c r="N968" i="1"/>
  <c r="M962" i="1"/>
  <c r="N962" i="1"/>
  <c r="M957" i="1"/>
  <c r="N957" i="1"/>
  <c r="M948" i="1"/>
  <c r="N948" i="1"/>
  <c r="M943" i="1"/>
  <c r="N943" i="1"/>
  <c r="M935" i="1"/>
  <c r="N935" i="1"/>
  <c r="M924" i="1"/>
  <c r="N924" i="1"/>
  <c r="M918" i="1"/>
  <c r="N918" i="1"/>
  <c r="M912" i="1"/>
  <c r="N912" i="1"/>
  <c r="M908" i="1"/>
  <c r="N908" i="1"/>
  <c r="M884" i="1"/>
  <c r="N884" i="1"/>
  <c r="M891" i="1"/>
  <c r="N891" i="1"/>
  <c r="M904" i="1"/>
  <c r="N904" i="1"/>
  <c r="M901" i="1"/>
  <c r="N901" i="1"/>
  <c r="M878" i="1"/>
  <c r="N878" i="1"/>
  <c r="M856" i="1"/>
  <c r="N856" i="1"/>
  <c r="M870" i="1"/>
  <c r="N870" i="1"/>
  <c r="M867" i="1"/>
  <c r="N867" i="1"/>
  <c r="M801" i="1"/>
  <c r="N801" i="1"/>
  <c r="M799" i="1"/>
  <c r="N799" i="1"/>
  <c r="M860" i="1"/>
  <c r="N860" i="1"/>
  <c r="M846" i="1"/>
  <c r="O846" i="1"/>
  <c r="K846" i="1"/>
  <c r="P846" i="1"/>
  <c r="M798" i="1"/>
  <c r="O798" i="1"/>
  <c r="K798" i="1"/>
  <c r="P798" i="1"/>
  <c r="M848" i="1"/>
  <c r="O848" i="1"/>
  <c r="K848" i="1"/>
  <c r="P848" i="1"/>
  <c r="M843" i="1"/>
  <c r="O843" i="1"/>
  <c r="K843" i="1"/>
  <c r="P843" i="1"/>
  <c r="M239" i="1"/>
  <c r="O239" i="1"/>
  <c r="K239" i="1"/>
  <c r="P239" i="1"/>
  <c r="M832" i="1"/>
  <c r="O832" i="1"/>
  <c r="K832" i="1"/>
  <c r="P832" i="1"/>
  <c r="M826" i="1"/>
  <c r="O826" i="1"/>
  <c r="K826" i="1"/>
  <c r="P826" i="1"/>
  <c r="M820" i="1"/>
  <c r="O820" i="1"/>
  <c r="K820" i="1"/>
  <c r="P820" i="1"/>
  <c r="M818" i="1"/>
  <c r="O818" i="1"/>
  <c r="K818" i="1"/>
  <c r="P818" i="1"/>
  <c r="M813" i="1"/>
  <c r="O813" i="1"/>
  <c r="K813" i="1"/>
  <c r="P813" i="1"/>
  <c r="M808" i="1"/>
  <c r="O808" i="1"/>
  <c r="K808" i="1"/>
  <c r="P808" i="1"/>
  <c r="M796" i="1"/>
  <c r="O796" i="1"/>
  <c r="K796" i="1"/>
  <c r="P796" i="1"/>
  <c r="M790" i="1"/>
  <c r="O790" i="1"/>
  <c r="K790" i="1"/>
  <c r="P790" i="1"/>
  <c r="M784" i="1"/>
  <c r="O784" i="1"/>
  <c r="K784" i="1"/>
  <c r="P784" i="1"/>
  <c r="M780" i="1"/>
  <c r="O780" i="1"/>
  <c r="K780" i="1"/>
  <c r="P780" i="1"/>
  <c r="M2449" i="1"/>
  <c r="O2449" i="1"/>
  <c r="K2449" i="1"/>
  <c r="P2449" i="1"/>
  <c r="M773" i="1"/>
  <c r="O773" i="1"/>
  <c r="K773" i="1"/>
  <c r="P773" i="1"/>
  <c r="M769" i="1"/>
  <c r="O769" i="1"/>
  <c r="K769" i="1"/>
  <c r="P769" i="1"/>
  <c r="M760" i="1"/>
  <c r="O760" i="1"/>
  <c r="K760" i="1"/>
  <c r="P760" i="1"/>
  <c r="M753" i="1"/>
  <c r="O753" i="1"/>
  <c r="K753" i="1"/>
  <c r="P753" i="1"/>
  <c r="M749" i="1"/>
  <c r="O749" i="1"/>
  <c r="K749" i="1"/>
  <c r="P749" i="1"/>
  <c r="M744" i="1"/>
  <c r="O744" i="1"/>
  <c r="K744" i="1"/>
  <c r="P744" i="1"/>
  <c r="M736" i="1"/>
  <c r="O736" i="1"/>
  <c r="K736" i="1"/>
  <c r="P736" i="1"/>
  <c r="M733" i="1"/>
  <c r="O733" i="1"/>
  <c r="K733" i="1"/>
  <c r="P733" i="1"/>
  <c r="M728" i="1"/>
  <c r="O728" i="1"/>
  <c r="K728" i="1"/>
  <c r="P728" i="1"/>
  <c r="M1500" i="1"/>
  <c r="O1500" i="1"/>
  <c r="K1500" i="1"/>
  <c r="P1500" i="1"/>
  <c r="M719" i="1"/>
  <c r="O719" i="1"/>
  <c r="K719" i="1"/>
  <c r="P719" i="1"/>
  <c r="M1949" i="1"/>
  <c r="O1949" i="1"/>
  <c r="K1949" i="1"/>
  <c r="P1949" i="1"/>
  <c r="L707" i="1"/>
  <c r="P707" i="1"/>
  <c r="M707" i="1"/>
  <c r="K707" i="1"/>
  <c r="K702" i="1"/>
  <c r="O702" i="1"/>
  <c r="M702" i="1"/>
  <c r="N702" i="1"/>
  <c r="L702" i="1"/>
  <c r="K697" i="1"/>
  <c r="O697" i="1"/>
  <c r="M697" i="1"/>
  <c r="N697" i="1"/>
  <c r="L697" i="1"/>
  <c r="K693" i="1"/>
  <c r="O693" i="1"/>
  <c r="M693" i="1"/>
  <c r="N693" i="1"/>
  <c r="L693" i="1"/>
  <c r="K2113" i="1"/>
  <c r="O2113" i="1"/>
  <c r="M2113" i="1"/>
  <c r="N2113" i="1"/>
  <c r="L2113" i="1"/>
  <c r="K677" i="1"/>
  <c r="O677" i="1"/>
  <c r="M677" i="1"/>
  <c r="N677" i="1"/>
  <c r="L677" i="1"/>
  <c r="K668" i="1"/>
  <c r="O668" i="1"/>
  <c r="M668" i="1"/>
  <c r="N668" i="1"/>
  <c r="L668" i="1"/>
  <c r="K660" i="1"/>
  <c r="O660" i="1"/>
  <c r="M660" i="1"/>
  <c r="N660" i="1"/>
  <c r="L660" i="1"/>
  <c r="K654" i="1"/>
  <c r="O654" i="1"/>
  <c r="M654" i="1"/>
  <c r="N654" i="1"/>
  <c r="L654" i="1"/>
  <c r="K650" i="1"/>
  <c r="O650" i="1"/>
  <c r="M650" i="1"/>
  <c r="N650" i="1"/>
  <c r="L650" i="1"/>
  <c r="K644" i="1"/>
  <c r="O644" i="1"/>
  <c r="M644" i="1"/>
  <c r="N644" i="1"/>
  <c r="L644" i="1"/>
  <c r="K636" i="1"/>
  <c r="O636" i="1"/>
  <c r="M636" i="1"/>
  <c r="N636" i="1"/>
  <c r="L636" i="1"/>
  <c r="K633" i="1"/>
  <c r="O633" i="1"/>
  <c r="M633" i="1"/>
  <c r="N633" i="1"/>
  <c r="L633" i="1"/>
  <c r="K625" i="1"/>
  <c r="O625" i="1"/>
  <c r="M625" i="1"/>
  <c r="N625" i="1"/>
  <c r="L625" i="1"/>
  <c r="K620" i="1"/>
  <c r="O620" i="1"/>
  <c r="M620" i="1"/>
  <c r="N620" i="1"/>
  <c r="L620" i="1"/>
  <c r="K616" i="1"/>
  <c r="O616" i="1"/>
  <c r="M616" i="1"/>
  <c r="N616" i="1"/>
  <c r="L616" i="1"/>
  <c r="K606" i="1"/>
  <c r="O606" i="1"/>
  <c r="M606" i="1"/>
  <c r="N606" i="1"/>
  <c r="L606" i="1"/>
  <c r="K482" i="1"/>
  <c r="O482" i="1"/>
  <c r="M482" i="1"/>
  <c r="N482" i="1"/>
  <c r="L482" i="1"/>
  <c r="K601" i="1"/>
  <c r="O601" i="1"/>
  <c r="M601" i="1"/>
  <c r="N601" i="1"/>
  <c r="L601" i="1"/>
  <c r="K594" i="1"/>
  <c r="O594" i="1"/>
  <c r="M594" i="1"/>
  <c r="N594" i="1"/>
  <c r="L594" i="1"/>
  <c r="K510" i="1"/>
  <c r="O510" i="1"/>
  <c r="M510" i="1"/>
  <c r="N510" i="1"/>
  <c r="L510" i="1"/>
  <c r="K522" i="1"/>
  <c r="O522" i="1"/>
  <c r="M522" i="1"/>
  <c r="N522" i="1"/>
  <c r="L522" i="1"/>
  <c r="K585" i="1"/>
  <c r="O585" i="1"/>
  <c r="M585" i="1"/>
  <c r="N585" i="1"/>
  <c r="L585" i="1"/>
  <c r="K584" i="1"/>
  <c r="O584" i="1"/>
  <c r="M584" i="1"/>
  <c r="N584" i="1"/>
  <c r="L584" i="1"/>
  <c r="K577" i="1"/>
  <c r="O577" i="1"/>
  <c r="M577" i="1"/>
  <c r="N577" i="1"/>
  <c r="L577" i="1"/>
  <c r="K574" i="1"/>
  <c r="O574" i="1"/>
  <c r="M574" i="1"/>
  <c r="N574" i="1"/>
  <c r="L574" i="1"/>
  <c r="K520" i="1"/>
  <c r="O520" i="1"/>
  <c r="M520" i="1"/>
  <c r="N520" i="1"/>
  <c r="L520" i="1"/>
  <c r="K568" i="1"/>
  <c r="O568" i="1"/>
  <c r="M568" i="1"/>
  <c r="N568" i="1"/>
  <c r="L568" i="1"/>
  <c r="K564" i="1"/>
  <c r="O564" i="1"/>
  <c r="M564" i="1"/>
  <c r="N564" i="1"/>
  <c r="L564" i="1"/>
  <c r="K561" i="1"/>
  <c r="O561" i="1"/>
  <c r="M561" i="1"/>
  <c r="N561" i="1"/>
  <c r="L561" i="1"/>
  <c r="K557" i="1"/>
  <c r="O557" i="1"/>
  <c r="M557" i="1"/>
  <c r="N557" i="1"/>
  <c r="L557" i="1"/>
  <c r="K503" i="1"/>
  <c r="O503" i="1"/>
  <c r="M503" i="1"/>
  <c r="N503" i="1"/>
  <c r="L503" i="1"/>
  <c r="K552" i="1"/>
  <c r="O552" i="1"/>
  <c r="M552" i="1"/>
  <c r="N552" i="1"/>
  <c r="L552" i="1"/>
  <c r="K550" i="1"/>
  <c r="O550" i="1"/>
  <c r="M550" i="1"/>
  <c r="N550" i="1"/>
  <c r="L550" i="1"/>
  <c r="K490" i="1"/>
  <c r="O490" i="1"/>
  <c r="M490" i="1"/>
  <c r="N490" i="1"/>
  <c r="L490" i="1"/>
  <c r="K496" i="1"/>
  <c r="O496" i="1"/>
  <c r="M496" i="1"/>
  <c r="N496" i="1"/>
  <c r="L496" i="1"/>
  <c r="K487" i="1"/>
  <c r="O487" i="1"/>
  <c r="M487" i="1"/>
  <c r="N487" i="1"/>
  <c r="L487" i="1"/>
  <c r="K499" i="1"/>
  <c r="O499" i="1"/>
  <c r="M499" i="1"/>
  <c r="N499" i="1"/>
  <c r="L499" i="1"/>
  <c r="K538" i="1"/>
  <c r="O538" i="1"/>
  <c r="M538" i="1"/>
  <c r="N538" i="1"/>
  <c r="L538" i="1"/>
  <c r="K533" i="1"/>
  <c r="O533" i="1"/>
  <c r="M533" i="1"/>
  <c r="N533" i="1"/>
  <c r="L533" i="1"/>
  <c r="K531" i="1"/>
  <c r="O531" i="1"/>
  <c r="M531" i="1"/>
  <c r="N531" i="1"/>
  <c r="L531" i="1"/>
  <c r="K523" i="1"/>
  <c r="O523" i="1"/>
  <c r="M523" i="1"/>
  <c r="N523" i="1"/>
  <c r="L523" i="1"/>
  <c r="K5" i="1"/>
  <c r="O5" i="1"/>
  <c r="M5" i="1"/>
  <c r="N5" i="1"/>
  <c r="L5" i="1"/>
  <c r="K476" i="1"/>
  <c r="O476" i="1"/>
  <c r="M476" i="1"/>
  <c r="N476" i="1"/>
  <c r="L476" i="1"/>
  <c r="K31" i="1"/>
  <c r="O31" i="1"/>
  <c r="M31" i="1"/>
  <c r="N31" i="1"/>
  <c r="L31" i="1"/>
  <c r="K462" i="1"/>
  <c r="O462" i="1"/>
  <c r="M462" i="1"/>
  <c r="N462" i="1"/>
  <c r="L462" i="1"/>
  <c r="K457" i="1"/>
  <c r="O457" i="1"/>
  <c r="M457" i="1"/>
  <c r="N457" i="1"/>
  <c r="L457" i="1"/>
  <c r="K453" i="1"/>
  <c r="O453" i="1"/>
  <c r="M453" i="1"/>
  <c r="N453" i="1"/>
  <c r="L453" i="1"/>
  <c r="K449" i="1"/>
  <c r="O449" i="1"/>
  <c r="M449" i="1"/>
  <c r="N449" i="1"/>
  <c r="L449" i="1"/>
  <c r="K320" i="1"/>
  <c r="O320" i="1"/>
  <c r="M320" i="1"/>
  <c r="N320" i="1"/>
  <c r="L320" i="1"/>
  <c r="K437" i="1"/>
  <c r="O437" i="1"/>
  <c r="M437" i="1"/>
  <c r="N437" i="1"/>
  <c r="L437" i="1"/>
  <c r="K431" i="1"/>
  <c r="O431" i="1"/>
  <c r="M431" i="1"/>
  <c r="N431" i="1"/>
  <c r="L431" i="1"/>
  <c r="K316" i="1"/>
  <c r="O316" i="1"/>
  <c r="M316" i="1"/>
  <c r="N316" i="1"/>
  <c r="L316" i="1"/>
  <c r="K312" i="1"/>
  <c r="O312" i="1"/>
  <c r="M312" i="1"/>
  <c r="N312" i="1"/>
  <c r="L312" i="1"/>
  <c r="K310" i="1"/>
  <c r="O310" i="1"/>
  <c r="M310" i="1"/>
  <c r="N310" i="1"/>
  <c r="L310" i="1"/>
  <c r="K421" i="1"/>
  <c r="O421" i="1"/>
  <c r="M421" i="1"/>
  <c r="N421" i="1"/>
  <c r="L421" i="1"/>
  <c r="K420" i="1"/>
  <c r="O420" i="1"/>
  <c r="M420" i="1"/>
  <c r="N420" i="1"/>
  <c r="L420" i="1"/>
  <c r="K410" i="1"/>
  <c r="O410" i="1"/>
  <c r="M410" i="1"/>
  <c r="N410" i="1"/>
  <c r="L410" i="1"/>
  <c r="K284" i="1"/>
  <c r="O284" i="1"/>
  <c r="M284" i="1"/>
  <c r="N284" i="1"/>
  <c r="L284" i="1"/>
  <c r="K306" i="1"/>
  <c r="O306" i="1"/>
  <c r="M306" i="1"/>
  <c r="N306" i="1"/>
  <c r="L306" i="1"/>
  <c r="K398" i="1"/>
  <c r="O398" i="1"/>
  <c r="M398" i="1"/>
  <c r="N398" i="1"/>
  <c r="L398" i="1"/>
  <c r="K395" i="1"/>
  <c r="O395" i="1"/>
  <c r="M395" i="1"/>
  <c r="N395" i="1"/>
  <c r="L395" i="1"/>
  <c r="K358" i="1"/>
  <c r="O358" i="1"/>
  <c r="M358" i="1"/>
  <c r="N358" i="1"/>
  <c r="L358" i="1"/>
  <c r="K354" i="1"/>
  <c r="O354" i="1"/>
  <c r="M354" i="1"/>
  <c r="N354" i="1"/>
  <c r="L354" i="1"/>
  <c r="K351" i="1"/>
  <c r="O351" i="1"/>
  <c r="M351" i="1"/>
  <c r="N351" i="1"/>
  <c r="L351" i="1"/>
  <c r="K299" i="1"/>
  <c r="O299" i="1"/>
  <c r="M299" i="1"/>
  <c r="N299" i="1"/>
  <c r="L299" i="1"/>
  <c r="K386" i="1"/>
  <c r="O386" i="1"/>
  <c r="M386" i="1"/>
  <c r="N386" i="1"/>
  <c r="L386" i="1"/>
  <c r="K380" i="1"/>
  <c r="O380" i="1"/>
  <c r="M380" i="1"/>
  <c r="N380" i="1"/>
  <c r="L380" i="1"/>
  <c r="K376" i="1"/>
  <c r="O376" i="1"/>
  <c r="M376" i="1"/>
  <c r="N376" i="1"/>
  <c r="L376" i="1"/>
  <c r="K367" i="1"/>
  <c r="O367" i="1"/>
  <c r="M367" i="1"/>
  <c r="N367" i="1"/>
  <c r="L367" i="1"/>
  <c r="K347" i="1"/>
  <c r="O347" i="1"/>
  <c r="M347" i="1"/>
  <c r="N347" i="1"/>
  <c r="L347" i="1"/>
  <c r="K345" i="1"/>
  <c r="O345" i="1"/>
  <c r="M345" i="1"/>
  <c r="N345" i="1"/>
  <c r="L345" i="1"/>
  <c r="K295" i="1"/>
  <c r="O295" i="1"/>
  <c r="M295" i="1"/>
  <c r="N295" i="1"/>
  <c r="L295" i="1"/>
  <c r="K294" i="1"/>
  <c r="O294" i="1"/>
  <c r="M294" i="1"/>
  <c r="N294" i="1"/>
  <c r="L294" i="1"/>
  <c r="K321" i="1"/>
  <c r="O321" i="1"/>
  <c r="M321" i="1"/>
  <c r="N321" i="1"/>
  <c r="L321" i="1"/>
  <c r="K330" i="1"/>
  <c r="O330" i="1"/>
  <c r="M330" i="1"/>
  <c r="N330" i="1"/>
  <c r="L330" i="1"/>
  <c r="K1903" i="1"/>
  <c r="O1903" i="1"/>
  <c r="M1903" i="1"/>
  <c r="N1903" i="1"/>
  <c r="L1903" i="1"/>
  <c r="K326" i="1"/>
  <c r="O326" i="1"/>
  <c r="M326" i="1"/>
  <c r="N326" i="1"/>
  <c r="L326" i="1"/>
  <c r="K322" i="1"/>
  <c r="O322" i="1"/>
  <c r="M322" i="1"/>
  <c r="N322" i="1"/>
  <c r="L322" i="1"/>
  <c r="K280" i="1"/>
  <c r="O280" i="1"/>
  <c r="M280" i="1"/>
  <c r="N280" i="1"/>
  <c r="L280" i="1"/>
  <c r="K276" i="1"/>
  <c r="O276" i="1"/>
  <c r="M276" i="1"/>
  <c r="N276" i="1"/>
  <c r="L276" i="1"/>
  <c r="K271" i="1"/>
  <c r="O271" i="1"/>
  <c r="M271" i="1"/>
  <c r="N271" i="1"/>
  <c r="L271" i="1"/>
  <c r="K267" i="1"/>
  <c r="O267" i="1"/>
  <c r="M267" i="1"/>
  <c r="N267" i="1"/>
  <c r="L267" i="1"/>
  <c r="K259" i="1"/>
  <c r="O259" i="1"/>
  <c r="M259" i="1"/>
  <c r="N259" i="1"/>
  <c r="L259" i="1"/>
  <c r="K256" i="1"/>
  <c r="O256" i="1"/>
  <c r="M256" i="1"/>
  <c r="N256" i="1"/>
  <c r="L256" i="1"/>
  <c r="K251" i="1"/>
  <c r="O251" i="1"/>
  <c r="M251" i="1"/>
  <c r="N251" i="1"/>
  <c r="L251" i="1"/>
  <c r="K249" i="1"/>
  <c r="O249" i="1"/>
  <c r="M249" i="1"/>
  <c r="N249" i="1"/>
  <c r="L249" i="1"/>
  <c r="K245" i="1"/>
  <c r="O245" i="1"/>
  <c r="M245" i="1"/>
  <c r="N245" i="1"/>
  <c r="L245" i="1"/>
  <c r="K240" i="1"/>
  <c r="O240" i="1"/>
  <c r="M240" i="1"/>
  <c r="N240" i="1"/>
  <c r="L240" i="1"/>
  <c r="K235" i="1"/>
  <c r="O235" i="1"/>
  <c r="M235" i="1"/>
  <c r="N235" i="1"/>
  <c r="L235" i="1"/>
  <c r="K2012" i="1"/>
  <c r="O2012" i="1"/>
  <c r="M2012" i="1"/>
  <c r="N2012" i="1"/>
  <c r="L2012" i="1"/>
  <c r="K1271" i="1"/>
  <c r="O1271" i="1"/>
  <c r="M1271" i="1"/>
  <c r="N1271" i="1"/>
  <c r="L1271" i="1"/>
  <c r="K243" i="1"/>
  <c r="O243" i="1"/>
  <c r="M243" i="1"/>
  <c r="N243" i="1"/>
  <c r="L243" i="1"/>
  <c r="K214" i="1"/>
  <c r="O214" i="1"/>
  <c r="M214" i="1"/>
  <c r="N214" i="1"/>
  <c r="L214" i="1"/>
  <c r="K209" i="1"/>
  <c r="O209" i="1"/>
  <c r="M209" i="1"/>
  <c r="N209" i="1"/>
  <c r="L209" i="1"/>
  <c r="K205" i="1"/>
  <c r="O205" i="1"/>
  <c r="M205" i="1"/>
  <c r="N205" i="1"/>
  <c r="L205" i="1"/>
  <c r="K199" i="1"/>
  <c r="O199" i="1"/>
  <c r="M199" i="1"/>
  <c r="N199" i="1"/>
  <c r="L199" i="1"/>
  <c r="K191" i="1"/>
  <c r="O191" i="1"/>
  <c r="M191" i="1"/>
  <c r="N191" i="1"/>
  <c r="L191" i="1"/>
  <c r="K185" i="1"/>
  <c r="O185" i="1"/>
  <c r="M185" i="1"/>
  <c r="N185" i="1"/>
  <c r="L185" i="1"/>
  <c r="K227" i="1"/>
  <c r="O227" i="1"/>
  <c r="M227" i="1"/>
  <c r="N227" i="1"/>
  <c r="L227" i="1"/>
  <c r="K223" i="1"/>
  <c r="O223" i="1"/>
  <c r="M223" i="1"/>
  <c r="N223" i="1"/>
  <c r="L223" i="1"/>
  <c r="K219" i="1"/>
  <c r="O219" i="1"/>
  <c r="M219" i="1"/>
  <c r="N219" i="1"/>
  <c r="L219" i="1"/>
  <c r="K169" i="1"/>
  <c r="O169" i="1"/>
  <c r="M169" i="1"/>
  <c r="N169" i="1"/>
  <c r="L169" i="1"/>
  <c r="K165" i="1"/>
  <c r="O165" i="1"/>
  <c r="M165" i="1"/>
  <c r="N165" i="1"/>
  <c r="L165" i="1"/>
  <c r="K160" i="1"/>
  <c r="O160" i="1"/>
  <c r="M160" i="1"/>
  <c r="N160" i="1"/>
  <c r="L160" i="1"/>
  <c r="K178" i="1"/>
  <c r="O178" i="1"/>
  <c r="M178" i="1"/>
  <c r="N178" i="1"/>
  <c r="L178" i="1"/>
  <c r="K174" i="1"/>
  <c r="O174" i="1"/>
  <c r="M174" i="1"/>
  <c r="N174" i="1"/>
  <c r="L174" i="1"/>
  <c r="K139" i="1"/>
  <c r="O139" i="1"/>
  <c r="M139" i="1"/>
  <c r="N139" i="1"/>
  <c r="L139" i="1"/>
  <c r="K134" i="1"/>
  <c r="O134" i="1"/>
  <c r="M134" i="1"/>
  <c r="N134" i="1"/>
  <c r="L134" i="1"/>
  <c r="K130" i="1"/>
  <c r="O130" i="1"/>
  <c r="M130" i="1"/>
  <c r="N130" i="1"/>
  <c r="L130" i="1"/>
  <c r="K125" i="1"/>
  <c r="O125" i="1"/>
  <c r="M125" i="1"/>
  <c r="N125" i="1"/>
  <c r="L125" i="1"/>
  <c r="K149" i="1"/>
  <c r="O149" i="1"/>
  <c r="M149" i="1"/>
  <c r="N149" i="1"/>
  <c r="L149" i="1"/>
  <c r="K144" i="1"/>
  <c r="O144" i="1"/>
  <c r="M144" i="1"/>
  <c r="N144" i="1"/>
  <c r="L144" i="1"/>
  <c r="K124" i="1"/>
  <c r="O124" i="1"/>
  <c r="M124" i="1"/>
  <c r="N124" i="1"/>
  <c r="L124" i="1"/>
  <c r="K115" i="1"/>
  <c r="O115" i="1"/>
  <c r="M115" i="1"/>
  <c r="N115" i="1"/>
  <c r="L115" i="1"/>
  <c r="K100" i="1"/>
  <c r="O100" i="1"/>
  <c r="M100" i="1"/>
  <c r="N100" i="1"/>
  <c r="L100" i="1"/>
  <c r="K171" i="1"/>
  <c r="O171" i="1"/>
  <c r="M171" i="1"/>
  <c r="N171" i="1"/>
  <c r="L171" i="1"/>
  <c r="K96" i="1"/>
  <c r="O96" i="1"/>
  <c r="M96" i="1"/>
  <c r="N96" i="1"/>
  <c r="L96" i="1"/>
  <c r="K107" i="1"/>
  <c r="O107" i="1"/>
  <c r="M107" i="1"/>
  <c r="N107" i="1"/>
  <c r="L107" i="1"/>
  <c r="K101" i="1"/>
  <c r="O101" i="1"/>
  <c r="M101" i="1"/>
  <c r="N101" i="1"/>
  <c r="L101" i="1"/>
  <c r="K89" i="1"/>
  <c r="O89" i="1"/>
  <c r="M89" i="1"/>
  <c r="N89" i="1"/>
  <c r="L89" i="1"/>
  <c r="N84" i="1"/>
  <c r="K84" i="1"/>
  <c r="P84" i="1"/>
  <c r="L84" i="1"/>
  <c r="M84" i="1"/>
  <c r="N2260" i="1"/>
  <c r="K2260" i="1"/>
  <c r="P2260" i="1"/>
  <c r="L2260" i="1"/>
  <c r="N76" i="1"/>
  <c r="K76" i="1"/>
  <c r="P76" i="1"/>
  <c r="O76" i="1"/>
  <c r="N69" i="1"/>
  <c r="K69" i="1"/>
  <c r="P69" i="1"/>
  <c r="M69" i="1"/>
  <c r="O69" i="1"/>
  <c r="N12" i="1"/>
  <c r="K12" i="1"/>
  <c r="P12" i="1"/>
  <c r="L12" i="1"/>
  <c r="M12" i="1"/>
  <c r="O12" i="1"/>
  <c r="N59" i="1"/>
  <c r="K59" i="1"/>
  <c r="P59" i="1"/>
  <c r="L59" i="1"/>
  <c r="M59" i="1"/>
  <c r="O59" i="1"/>
  <c r="N56" i="1"/>
  <c r="K56" i="1"/>
  <c r="P56" i="1"/>
  <c r="O56" i="1"/>
  <c r="L56" i="1"/>
  <c r="M56" i="1"/>
  <c r="N43" i="1"/>
  <c r="K43" i="1"/>
  <c r="P43" i="1"/>
  <c r="M43" i="1"/>
  <c r="O43" i="1"/>
  <c r="L43" i="1"/>
  <c r="N38" i="1"/>
  <c r="K38" i="1"/>
  <c r="P38" i="1"/>
  <c r="L38" i="1"/>
  <c r="M38" i="1"/>
  <c r="N61" i="1"/>
  <c r="K61" i="1"/>
  <c r="P61" i="1"/>
  <c r="L61" i="1"/>
  <c r="N47" i="1"/>
  <c r="K47" i="1"/>
  <c r="P47" i="1"/>
  <c r="O47" i="1"/>
  <c r="N27" i="1"/>
  <c r="K27" i="1"/>
  <c r="P27" i="1"/>
  <c r="M27" i="1"/>
  <c r="O27" i="1"/>
  <c r="N21" i="1"/>
  <c r="K21" i="1"/>
  <c r="P21" i="1"/>
  <c r="L21" i="1"/>
  <c r="M21" i="1"/>
  <c r="O21" i="1"/>
  <c r="N17" i="1"/>
  <c r="K17" i="1"/>
  <c r="P17" i="1"/>
  <c r="L17" i="1"/>
  <c r="M17" i="1"/>
  <c r="O17" i="1"/>
  <c r="N51" i="1"/>
  <c r="K51" i="1"/>
  <c r="P51" i="1"/>
  <c r="O51" i="1"/>
  <c r="L51" i="1"/>
  <c r="M51" i="1"/>
  <c r="N1711" i="1"/>
  <c r="K1711" i="1"/>
  <c r="P1711" i="1"/>
  <c r="M1711" i="1"/>
  <c r="O1711" i="1"/>
  <c r="L1711" i="1"/>
  <c r="N1643" i="1"/>
  <c r="K1643" i="1"/>
  <c r="P1643" i="1"/>
  <c r="L1643" i="1"/>
  <c r="M1643" i="1"/>
  <c r="N1863" i="1"/>
  <c r="K1863" i="1"/>
  <c r="P1863" i="1"/>
  <c r="L1863" i="1"/>
  <c r="N1040" i="1"/>
  <c r="K1040" i="1"/>
  <c r="P1040" i="1"/>
  <c r="O1040" i="1"/>
  <c r="N1857" i="1"/>
  <c r="K1857" i="1"/>
  <c r="P1857" i="1"/>
  <c r="M1857" i="1"/>
  <c r="O1857" i="1"/>
  <c r="N1080" i="1"/>
  <c r="K1080" i="1"/>
  <c r="P1080" i="1"/>
  <c r="L1080" i="1"/>
  <c r="M1080" i="1"/>
  <c r="O1080" i="1"/>
  <c r="N1853" i="1"/>
  <c r="K1853" i="1"/>
  <c r="P1853" i="1"/>
  <c r="L1853" i="1"/>
  <c r="M1853" i="1"/>
  <c r="O1853" i="1"/>
  <c r="N1042" i="1"/>
  <c r="K1042" i="1"/>
  <c r="P1042" i="1"/>
  <c r="O1042" i="1"/>
  <c r="L1042" i="1"/>
  <c r="M1042" i="1"/>
  <c r="N1307" i="1"/>
  <c r="K1307" i="1"/>
  <c r="P1307" i="1"/>
  <c r="M1307" i="1"/>
  <c r="O1307" i="1"/>
  <c r="L1307" i="1"/>
  <c r="N841" i="1"/>
  <c r="K841" i="1"/>
  <c r="P841" i="1"/>
  <c r="L841" i="1"/>
  <c r="M841" i="1"/>
  <c r="K467" i="1"/>
  <c r="O467" i="1"/>
  <c r="N467" i="1"/>
  <c r="L467" i="1"/>
  <c r="M467" i="1"/>
  <c r="P467" i="1"/>
  <c r="K104" i="1"/>
  <c r="O104" i="1"/>
  <c r="N104" i="1"/>
  <c r="M104" i="1"/>
  <c r="P104" i="1"/>
  <c r="K2366" i="1"/>
  <c r="O2366" i="1"/>
  <c r="N2366" i="1"/>
  <c r="P2366" i="1"/>
  <c r="K519" i="1"/>
  <c r="O519" i="1"/>
  <c r="N519" i="1"/>
  <c r="L519" i="1"/>
  <c r="K2192" i="1"/>
  <c r="O2192" i="1"/>
  <c r="N2192" i="1"/>
  <c r="L2192" i="1"/>
  <c r="M2192" i="1"/>
  <c r="K2239" i="1"/>
  <c r="O2239" i="1"/>
  <c r="N2239" i="1"/>
  <c r="M2239" i="1"/>
  <c r="P2239" i="1"/>
  <c r="L2239" i="1"/>
  <c r="K136" i="1"/>
  <c r="O136" i="1"/>
  <c r="N136" i="1"/>
  <c r="P136" i="1"/>
  <c r="L136" i="1"/>
  <c r="M136" i="1"/>
  <c r="K1992" i="1"/>
  <c r="O1992" i="1"/>
  <c r="N1992" i="1"/>
  <c r="L1992" i="1"/>
  <c r="M1992" i="1"/>
  <c r="P1992" i="1"/>
  <c r="K2196" i="1"/>
  <c r="O2196" i="1"/>
  <c r="N2196" i="1"/>
  <c r="L2196" i="1"/>
  <c r="M2196" i="1"/>
  <c r="P2196" i="1"/>
  <c r="K2007" i="1"/>
  <c r="O2007" i="1"/>
  <c r="N2007" i="1"/>
  <c r="M2007" i="1"/>
  <c r="P2007" i="1"/>
  <c r="K1584" i="1"/>
  <c r="O1584" i="1"/>
  <c r="N1584" i="1"/>
  <c r="P1584" i="1"/>
  <c r="K1065" i="1"/>
  <c r="O1065" i="1"/>
  <c r="N1065" i="1"/>
  <c r="L1065" i="1"/>
  <c r="K1934" i="1"/>
  <c r="O1934" i="1"/>
  <c r="N1934" i="1"/>
  <c r="L1934" i="1"/>
  <c r="M1934" i="1"/>
  <c r="K794" i="1"/>
  <c r="O794" i="1"/>
  <c r="N794" i="1"/>
  <c r="M794" i="1"/>
  <c r="P794" i="1"/>
  <c r="L794" i="1"/>
  <c r="K1885" i="1"/>
  <c r="O1885" i="1"/>
  <c r="M1885" i="1"/>
  <c r="N1885" i="1"/>
  <c r="L1885" i="1"/>
  <c r="K1703" i="1"/>
  <c r="O1703" i="1"/>
  <c r="M1703" i="1"/>
  <c r="N1703" i="1"/>
  <c r="L1703" i="1"/>
  <c r="P1703" i="1"/>
  <c r="K1182" i="1"/>
  <c r="O1182" i="1"/>
  <c r="M1182" i="1"/>
  <c r="N1182" i="1"/>
  <c r="L1182" i="1"/>
  <c r="K1791" i="1"/>
  <c r="O1791" i="1"/>
  <c r="M1791" i="1"/>
  <c r="N1791" i="1"/>
  <c r="L1791" i="1"/>
  <c r="P1791" i="1"/>
  <c r="K1871" i="1"/>
  <c r="O1871" i="1"/>
  <c r="M1871" i="1"/>
  <c r="N1871" i="1"/>
  <c r="L1871" i="1"/>
  <c r="K2455" i="1"/>
  <c r="O2455" i="1"/>
  <c r="M2455" i="1"/>
  <c r="N2455" i="1"/>
  <c r="L2455" i="1"/>
  <c r="P2455" i="1"/>
  <c r="K409" i="1"/>
  <c r="O409" i="1"/>
  <c r="M409" i="1"/>
  <c r="N409" i="1"/>
  <c r="L409" i="1"/>
  <c r="K920" i="1"/>
  <c r="O920" i="1"/>
  <c r="M920" i="1"/>
  <c r="N920" i="1"/>
  <c r="L920" i="1"/>
  <c r="P920" i="1"/>
  <c r="K2250" i="1"/>
  <c r="O2250" i="1"/>
  <c r="M2250" i="1"/>
  <c r="N2250" i="1"/>
  <c r="L2250" i="1"/>
  <c r="K2437" i="1"/>
  <c r="O2437" i="1"/>
  <c r="M2437" i="1"/>
  <c r="N2437" i="1"/>
  <c r="L2437" i="1"/>
  <c r="P2437" i="1"/>
  <c r="K1998" i="1"/>
  <c r="O1998" i="1"/>
  <c r="M1998" i="1"/>
  <c r="N1998" i="1"/>
  <c r="L1998" i="1"/>
  <c r="K711" i="1"/>
  <c r="O711" i="1"/>
  <c r="M711" i="1"/>
  <c r="N711" i="1"/>
  <c r="L711" i="1"/>
  <c r="P711" i="1"/>
  <c r="K157" i="1"/>
  <c r="O157" i="1"/>
  <c r="M157" i="1"/>
  <c r="N157" i="1"/>
  <c r="L157" i="1"/>
  <c r="K446" i="1"/>
  <c r="O446" i="1"/>
  <c r="M446" i="1"/>
  <c r="N446" i="1"/>
  <c r="L446" i="1"/>
  <c r="P446" i="1"/>
  <c r="K1823" i="1"/>
  <c r="O1823" i="1"/>
  <c r="M1823" i="1"/>
  <c r="N1823" i="1"/>
  <c r="L1823" i="1"/>
  <c r="K956" i="1"/>
  <c r="O956" i="1"/>
  <c r="M956" i="1"/>
  <c r="N956" i="1"/>
  <c r="L956" i="1"/>
  <c r="P956" i="1"/>
  <c r="K2607" i="1"/>
  <c r="O2607" i="1"/>
  <c r="M2607" i="1"/>
  <c r="N2607" i="1"/>
  <c r="L2607" i="1"/>
  <c r="K2553" i="1"/>
  <c r="O2553" i="1"/>
  <c r="M2553" i="1"/>
  <c r="N2553" i="1"/>
  <c r="L2553" i="1"/>
  <c r="P2553" i="1"/>
  <c r="K2549" i="1"/>
  <c r="O2549" i="1"/>
  <c r="M2549" i="1"/>
  <c r="N2549" i="1"/>
  <c r="L2549" i="1"/>
  <c r="K2393" i="1"/>
  <c r="O2393" i="1"/>
  <c r="M2393" i="1"/>
  <c r="N2393" i="1"/>
  <c r="L2393" i="1"/>
  <c r="P2393" i="1"/>
  <c r="K2299" i="1"/>
  <c r="O2299" i="1"/>
  <c r="M2299" i="1"/>
  <c r="N2299" i="1"/>
  <c r="L2299" i="1"/>
  <c r="K2256" i="1"/>
  <c r="O2256" i="1"/>
  <c r="M2256" i="1"/>
  <c r="N2256" i="1"/>
  <c r="L2256" i="1"/>
  <c r="P2256" i="1"/>
  <c r="K2186" i="1"/>
  <c r="O2186" i="1"/>
  <c r="M2186" i="1"/>
  <c r="N2186" i="1"/>
  <c r="L2186" i="1"/>
  <c r="K2067" i="1"/>
  <c r="O2067" i="1"/>
  <c r="M2067" i="1"/>
  <c r="N2067" i="1"/>
  <c r="L2067" i="1"/>
  <c r="P2067" i="1"/>
  <c r="K1955" i="1"/>
  <c r="O1955" i="1"/>
  <c r="M1955" i="1"/>
  <c r="N1955" i="1"/>
  <c r="L1955" i="1"/>
  <c r="K1908" i="1"/>
  <c r="O1908" i="1"/>
  <c r="M1908" i="1"/>
  <c r="N1908" i="1"/>
  <c r="L1908" i="1"/>
  <c r="P1908" i="1"/>
  <c r="K1796" i="1"/>
  <c r="O1796" i="1"/>
  <c r="M1796" i="1"/>
  <c r="N1796" i="1"/>
  <c r="L1796" i="1"/>
  <c r="K1716" i="1"/>
  <c r="O1716" i="1"/>
  <c r="M1716" i="1"/>
  <c r="N1716" i="1"/>
  <c r="L1716" i="1"/>
  <c r="P1716" i="1"/>
  <c r="K1615" i="1"/>
  <c r="O1615" i="1"/>
  <c r="M1615" i="1"/>
  <c r="N1615" i="1"/>
  <c r="L1615" i="1"/>
  <c r="K1520" i="1"/>
  <c r="O1520" i="1"/>
  <c r="M1520" i="1"/>
  <c r="N1520" i="1"/>
  <c r="L1520" i="1"/>
  <c r="P1520" i="1"/>
  <c r="K1449" i="1"/>
  <c r="O1449" i="1"/>
  <c r="M1449" i="1"/>
  <c r="N1449" i="1"/>
  <c r="L1449" i="1"/>
  <c r="K1401" i="1"/>
  <c r="O1401" i="1"/>
  <c r="M1401" i="1"/>
  <c r="N1401" i="1"/>
  <c r="L1401" i="1"/>
  <c r="P1401" i="1"/>
  <c r="K1272" i="1"/>
  <c r="O1272" i="1"/>
  <c r="M1272" i="1"/>
  <c r="N1272" i="1"/>
  <c r="L1272" i="1"/>
  <c r="K1168" i="1"/>
  <c r="O1168" i="1"/>
  <c r="M1168" i="1"/>
  <c r="N1168" i="1"/>
  <c r="L1168" i="1"/>
  <c r="P1168" i="1"/>
  <c r="K1118" i="1"/>
  <c r="O1118" i="1"/>
  <c r="M1118" i="1"/>
  <c r="N1118" i="1"/>
  <c r="L1118" i="1"/>
  <c r="K1085" i="1"/>
  <c r="O1085" i="1"/>
  <c r="M1085" i="1"/>
  <c r="N1085" i="1"/>
  <c r="L1085" i="1"/>
  <c r="P1085" i="1"/>
  <c r="K1007" i="1"/>
  <c r="O1007" i="1"/>
  <c r="M1007" i="1"/>
  <c r="N1007" i="1"/>
  <c r="L1007" i="1"/>
  <c r="K945" i="1"/>
  <c r="O945" i="1"/>
  <c r="M945" i="1"/>
  <c r="N945" i="1"/>
  <c r="L945" i="1"/>
  <c r="P945" i="1"/>
  <c r="K789" i="1"/>
  <c r="O789" i="1"/>
  <c r="M789" i="1"/>
  <c r="N789" i="1"/>
  <c r="L789" i="1"/>
  <c r="K727" i="1"/>
  <c r="O727" i="1"/>
  <c r="M727" i="1"/>
  <c r="N727" i="1"/>
  <c r="L727" i="1"/>
  <c r="P727" i="1"/>
  <c r="K671" i="1"/>
  <c r="O671" i="1"/>
  <c r="M671" i="1"/>
  <c r="N671" i="1"/>
  <c r="L671" i="1"/>
  <c r="K630" i="1"/>
  <c r="O630" i="1"/>
  <c r="M630" i="1"/>
  <c r="N630" i="1"/>
  <c r="L630" i="1"/>
  <c r="P630" i="1"/>
  <c r="K505" i="1"/>
  <c r="O505" i="1"/>
  <c r="M505" i="1"/>
  <c r="N505" i="1"/>
  <c r="L505" i="1"/>
  <c r="K473" i="1"/>
  <c r="O473" i="1"/>
  <c r="M473" i="1"/>
  <c r="N473" i="1"/>
  <c r="L473" i="1"/>
  <c r="P473" i="1"/>
  <c r="K1128" i="1"/>
  <c r="O1128" i="1"/>
  <c r="M1128" i="1"/>
  <c r="N1128" i="1"/>
  <c r="L1128" i="1"/>
  <c r="K170" i="1"/>
  <c r="O170" i="1"/>
  <c r="M170" i="1"/>
  <c r="N170" i="1"/>
  <c r="L170" i="1"/>
  <c r="P170" i="1"/>
  <c r="K2602" i="1"/>
  <c r="O2602" i="1"/>
  <c r="M2602" i="1"/>
  <c r="N2602" i="1"/>
  <c r="L2602" i="1"/>
  <c r="L2558" i="1"/>
  <c r="P2558" i="1"/>
  <c r="M2558" i="1"/>
  <c r="O2558" i="1"/>
  <c r="N2558" i="1"/>
  <c r="K2558" i="1"/>
  <c r="L2545" i="1"/>
  <c r="P2545" i="1"/>
  <c r="M2545" i="1"/>
  <c r="O2545" i="1"/>
  <c r="K2545" i="1"/>
  <c r="N2545" i="1"/>
  <c r="L2537" i="1"/>
  <c r="P2537" i="1"/>
  <c r="K2537" i="1"/>
  <c r="M2537" i="1"/>
  <c r="O2537" i="1"/>
  <c r="N2537" i="1"/>
  <c r="L2529" i="1"/>
  <c r="P2529" i="1"/>
  <c r="K2529" i="1"/>
  <c r="M2529" i="1"/>
  <c r="O2529" i="1"/>
  <c r="N2529" i="1"/>
  <c r="L2503" i="1"/>
  <c r="P2503" i="1"/>
  <c r="K2503" i="1"/>
  <c r="M2503" i="1"/>
  <c r="O2503" i="1"/>
  <c r="N2503" i="1"/>
  <c r="L2482" i="1"/>
  <c r="P2482" i="1"/>
  <c r="K2482" i="1"/>
  <c r="M2482" i="1"/>
  <c r="O2482" i="1"/>
  <c r="N2482" i="1"/>
  <c r="L2461" i="1"/>
  <c r="P2461" i="1"/>
  <c r="K2461" i="1"/>
  <c r="M2461" i="1"/>
  <c r="O2461" i="1"/>
  <c r="N2461" i="1"/>
  <c r="L2452" i="1"/>
  <c r="P2452" i="1"/>
  <c r="K2452" i="1"/>
  <c r="M2452" i="1"/>
  <c r="O2452" i="1"/>
  <c r="N2452" i="1"/>
  <c r="L2418" i="1"/>
  <c r="P2418" i="1"/>
  <c r="K2418" i="1"/>
  <c r="M2418" i="1"/>
  <c r="O2418" i="1"/>
  <c r="N2418" i="1"/>
  <c r="L2406" i="1"/>
  <c r="P2406" i="1"/>
  <c r="K2406" i="1"/>
  <c r="M2406" i="1"/>
  <c r="O2406" i="1"/>
  <c r="N2406" i="1"/>
  <c r="L2388" i="1"/>
  <c r="P2388" i="1"/>
  <c r="K2388" i="1"/>
  <c r="M2388" i="1"/>
  <c r="O2388" i="1"/>
  <c r="N2388" i="1"/>
  <c r="L2343" i="1"/>
  <c r="P2343" i="1"/>
  <c r="K2343" i="1"/>
  <c r="M2343" i="1"/>
  <c r="O2343" i="1"/>
  <c r="N2343" i="1"/>
  <c r="L3" i="1"/>
  <c r="P3" i="1"/>
  <c r="K3" i="1"/>
  <c r="M3" i="1"/>
  <c r="O3" i="1"/>
  <c r="N3" i="1"/>
  <c r="L2233" i="1"/>
  <c r="P2233" i="1"/>
  <c r="K2233" i="1"/>
  <c r="M2233" i="1"/>
  <c r="O2233" i="1"/>
  <c r="N2233" i="1"/>
  <c r="L2168" i="1"/>
  <c r="P2168" i="1"/>
  <c r="K2168" i="1"/>
  <c r="M2168" i="1"/>
  <c r="O2168" i="1"/>
  <c r="N2168" i="1"/>
  <c r="L2121" i="1"/>
  <c r="P2121" i="1"/>
  <c r="K2121" i="1"/>
  <c r="M2121" i="1"/>
  <c r="O2121" i="1"/>
  <c r="N2121" i="1"/>
  <c r="L2027" i="1"/>
  <c r="P2027" i="1"/>
  <c r="K2027" i="1"/>
  <c r="M2027" i="1"/>
  <c r="O2027" i="1"/>
  <c r="N2027" i="1"/>
  <c r="L1999" i="1"/>
  <c r="P1999" i="1"/>
  <c r="K1999" i="1"/>
  <c r="M1999" i="1"/>
  <c r="O1999" i="1"/>
  <c r="N1999" i="1"/>
  <c r="L1631" i="1"/>
  <c r="P1631" i="1"/>
  <c r="K1631" i="1"/>
  <c r="M1631" i="1"/>
  <c r="O1631" i="1"/>
  <c r="N1631" i="1"/>
  <c r="L1924" i="1"/>
  <c r="P1924" i="1"/>
  <c r="K1924" i="1"/>
  <c r="M1924" i="1"/>
  <c r="O1924" i="1"/>
  <c r="N1924" i="1"/>
  <c r="L1845" i="1"/>
  <c r="P1845" i="1"/>
  <c r="K1845" i="1"/>
  <c r="M1845" i="1"/>
  <c r="O1845" i="1"/>
  <c r="N1845" i="1"/>
  <c r="L1878" i="1"/>
  <c r="P1878" i="1"/>
  <c r="K1878" i="1"/>
  <c r="M1878" i="1"/>
  <c r="O1878" i="1"/>
  <c r="N1878" i="1"/>
  <c r="L1839" i="1"/>
  <c r="P1839" i="1"/>
  <c r="K1839" i="1"/>
  <c r="M1839" i="1"/>
  <c r="O1839" i="1"/>
  <c r="N1839" i="1"/>
  <c r="L1821" i="1"/>
  <c r="P1821" i="1"/>
  <c r="K1821" i="1"/>
  <c r="M1821" i="1"/>
  <c r="O1821" i="1"/>
  <c r="N1821" i="1"/>
  <c r="L1782" i="1"/>
  <c r="P1782" i="1"/>
  <c r="K1782" i="1"/>
  <c r="M1782" i="1"/>
  <c r="O1782" i="1"/>
  <c r="N1782" i="1"/>
  <c r="L1744" i="1"/>
  <c r="P1744" i="1"/>
  <c r="K1744" i="1"/>
  <c r="M1744" i="1"/>
  <c r="O1744" i="1"/>
  <c r="N1744" i="1"/>
  <c r="L1738" i="1"/>
  <c r="P1738" i="1"/>
  <c r="K1738" i="1"/>
  <c r="M1738" i="1"/>
  <c r="O1738" i="1"/>
  <c r="N1738" i="1"/>
  <c r="L1707" i="1"/>
  <c r="P1707" i="1"/>
  <c r="K1707" i="1"/>
  <c r="M1707" i="1"/>
  <c r="O1707" i="1"/>
  <c r="N1707" i="1"/>
  <c r="L1682" i="1"/>
  <c r="P1682" i="1"/>
  <c r="K1682" i="1"/>
  <c r="M1682" i="1"/>
  <c r="O1682" i="1"/>
  <c r="N1682" i="1"/>
  <c r="M1667" i="1"/>
  <c r="O1667" i="1"/>
  <c r="P1667" i="1"/>
  <c r="K1667" i="1"/>
  <c r="L1667" i="1"/>
  <c r="N1667" i="1"/>
  <c r="M1639" i="1"/>
  <c r="O1639" i="1"/>
  <c r="N1639" i="1"/>
  <c r="P1639" i="1"/>
  <c r="K1639" i="1"/>
  <c r="L1639" i="1"/>
  <c r="M1612" i="1"/>
  <c r="O1612" i="1"/>
  <c r="L1612" i="1"/>
  <c r="N1612" i="1"/>
  <c r="K1612" i="1"/>
  <c r="P1612" i="1"/>
  <c r="M1590" i="1"/>
  <c r="O1590" i="1"/>
  <c r="K1590" i="1"/>
  <c r="L1590" i="1"/>
  <c r="N1590" i="1"/>
  <c r="P1590" i="1"/>
  <c r="M1513" i="1"/>
  <c r="O1513" i="1"/>
  <c r="P1513" i="1"/>
  <c r="K1513" i="1"/>
  <c r="L1513" i="1"/>
  <c r="N1513" i="1"/>
  <c r="M1499" i="1"/>
  <c r="O1499" i="1"/>
  <c r="N1499" i="1"/>
  <c r="P1499" i="1"/>
  <c r="L1499" i="1"/>
  <c r="K1499" i="1"/>
  <c r="M1488" i="1"/>
  <c r="O1488" i="1"/>
  <c r="L1488" i="1"/>
  <c r="N1488" i="1"/>
  <c r="P1488" i="1"/>
  <c r="M1462" i="1"/>
  <c r="O1462" i="1"/>
  <c r="K1462" i="1"/>
  <c r="L1462" i="1"/>
  <c r="P1462" i="1"/>
  <c r="N1462" i="1"/>
  <c r="M1428" i="1"/>
  <c r="O1428" i="1"/>
  <c r="P1428" i="1"/>
  <c r="K1428" i="1"/>
  <c r="L1428" i="1"/>
  <c r="N1428" i="1"/>
  <c r="M1416" i="1"/>
  <c r="O1416" i="1"/>
  <c r="N1416" i="1"/>
  <c r="P1416" i="1"/>
  <c r="K1416" i="1"/>
  <c r="L1416" i="1"/>
  <c r="M1362" i="1"/>
  <c r="O1362" i="1"/>
  <c r="L1362" i="1"/>
  <c r="N1362" i="1"/>
  <c r="K1362" i="1"/>
  <c r="P1362" i="1"/>
  <c r="M1321" i="1"/>
  <c r="N1321" i="1"/>
  <c r="K1321" i="1"/>
  <c r="P1321" i="1"/>
  <c r="O1321" i="1"/>
  <c r="M1324" i="1"/>
  <c r="N1324" i="1"/>
  <c r="K1324" i="1"/>
  <c r="P1324" i="1"/>
  <c r="L1324" i="1"/>
  <c r="O1324" i="1"/>
  <c r="M1313" i="1"/>
  <c r="N1313" i="1"/>
  <c r="K1313" i="1"/>
  <c r="P1313" i="1"/>
  <c r="O1313" i="1"/>
  <c r="L1313" i="1"/>
  <c r="M1306" i="1"/>
  <c r="N1306" i="1"/>
  <c r="K1306" i="1"/>
  <c r="P1306" i="1"/>
  <c r="L1306" i="1"/>
  <c r="O1306" i="1"/>
  <c r="M1267" i="1"/>
  <c r="N1267" i="1"/>
  <c r="K1267" i="1"/>
  <c r="P1267" i="1"/>
  <c r="O1267" i="1"/>
  <c r="L1267" i="1"/>
  <c r="M1249" i="1"/>
  <c r="N1249" i="1"/>
  <c r="K1249" i="1"/>
  <c r="P1249" i="1"/>
  <c r="L1249" i="1"/>
  <c r="O1249" i="1"/>
  <c r="M1215" i="1"/>
  <c r="N1215" i="1"/>
  <c r="K1215" i="1"/>
  <c r="P1215" i="1"/>
  <c r="O1215" i="1"/>
  <c r="L1215" i="1"/>
  <c r="M1202" i="1"/>
  <c r="N1202" i="1"/>
  <c r="K1202" i="1"/>
  <c r="P1202" i="1"/>
  <c r="L1202" i="1"/>
  <c r="O1202" i="1"/>
  <c r="N1192" i="1"/>
  <c r="L1192" i="1"/>
  <c r="M1192" i="1"/>
  <c r="P1192" i="1"/>
  <c r="O1192" i="1"/>
  <c r="K1192" i="1"/>
  <c r="N1154" i="1"/>
  <c r="L1154" i="1"/>
  <c r="M1154" i="1"/>
  <c r="O1154" i="1"/>
  <c r="P1154" i="1"/>
  <c r="K1154" i="1"/>
  <c r="N1111" i="1"/>
  <c r="L1111" i="1"/>
  <c r="M1111" i="1"/>
  <c r="O1111" i="1"/>
  <c r="P1111" i="1"/>
  <c r="K1111" i="1"/>
  <c r="N1094" i="1"/>
  <c r="L1094" i="1"/>
  <c r="M1094" i="1"/>
  <c r="O1094" i="1"/>
  <c r="P1094" i="1"/>
  <c r="K1094" i="1"/>
  <c r="N1032" i="1"/>
  <c r="L1032" i="1"/>
  <c r="M1032" i="1"/>
  <c r="K1032" i="1"/>
  <c r="O1032" i="1"/>
  <c r="L1008" i="1"/>
  <c r="N1008" i="1"/>
  <c r="K1008" i="1"/>
  <c r="M1008" i="1"/>
  <c r="O1008" i="1"/>
  <c r="P1008" i="1"/>
  <c r="L966" i="1"/>
  <c r="P966" i="1"/>
  <c r="M966" i="1"/>
  <c r="N966" i="1"/>
  <c r="K966" i="1"/>
  <c r="O966" i="1"/>
  <c r="L879" i="1"/>
  <c r="P879" i="1"/>
  <c r="M879" i="1"/>
  <c r="N879" i="1"/>
  <c r="K879" i="1"/>
  <c r="O879" i="1"/>
  <c r="L850" i="1"/>
  <c r="P850" i="1"/>
  <c r="M850" i="1"/>
  <c r="N850" i="1"/>
  <c r="K850" i="1"/>
  <c r="O850" i="1"/>
  <c r="L827" i="1"/>
  <c r="P827" i="1"/>
  <c r="M827" i="1"/>
  <c r="N827" i="1"/>
  <c r="K827" i="1"/>
  <c r="O827" i="1"/>
  <c r="L821" i="1"/>
  <c r="P821" i="1"/>
  <c r="M821" i="1"/>
  <c r="N821" i="1"/>
  <c r="K821" i="1"/>
  <c r="O821" i="1"/>
  <c r="L791" i="1"/>
  <c r="P791" i="1"/>
  <c r="M791" i="1"/>
  <c r="N791" i="1"/>
  <c r="K791" i="1"/>
  <c r="O791" i="1"/>
  <c r="L741" i="1"/>
  <c r="P741" i="1"/>
  <c r="M741" i="1"/>
  <c r="N741" i="1"/>
  <c r="K741" i="1"/>
  <c r="O741" i="1"/>
  <c r="L729" i="1"/>
  <c r="P729" i="1"/>
  <c r="M729" i="1"/>
  <c r="N729" i="1"/>
  <c r="K729" i="1"/>
  <c r="O729" i="1"/>
  <c r="L690" i="1"/>
  <c r="P690" i="1"/>
  <c r="M690" i="1"/>
  <c r="N690" i="1"/>
  <c r="K690" i="1"/>
  <c r="O690" i="1"/>
  <c r="L685" i="1"/>
  <c r="P685" i="1"/>
  <c r="M685" i="1"/>
  <c r="N685" i="1"/>
  <c r="K685" i="1"/>
  <c r="O685" i="1"/>
  <c r="L676" i="1"/>
  <c r="P676" i="1"/>
  <c r="M676" i="1"/>
  <c r="N676" i="1"/>
  <c r="K676" i="1"/>
  <c r="O676" i="1"/>
  <c r="L665" i="1"/>
  <c r="P665" i="1"/>
  <c r="M665" i="1"/>
  <c r="N665" i="1"/>
  <c r="K665" i="1"/>
  <c r="O665" i="1"/>
  <c r="L659" i="1"/>
  <c r="P659" i="1"/>
  <c r="M659" i="1"/>
  <c r="N659" i="1"/>
  <c r="K659" i="1"/>
  <c r="O659" i="1"/>
  <c r="L637" i="1"/>
  <c r="P637" i="1"/>
  <c r="M637" i="1"/>
  <c r="N637" i="1"/>
  <c r="K637" i="1"/>
  <c r="O637" i="1"/>
  <c r="L610" i="1"/>
  <c r="P610" i="1"/>
  <c r="N610" i="1"/>
  <c r="M610" i="1"/>
  <c r="O610" i="1"/>
  <c r="K610" i="1"/>
  <c r="L518" i="1"/>
  <c r="P518" i="1"/>
  <c r="N518" i="1"/>
  <c r="M518" i="1"/>
  <c r="O518" i="1"/>
  <c r="K518" i="1"/>
  <c r="L537" i="1"/>
  <c r="P537" i="1"/>
  <c r="N537" i="1"/>
  <c r="M537" i="1"/>
  <c r="O537" i="1"/>
  <c r="K537" i="1"/>
  <c r="L472" i="1"/>
  <c r="P472" i="1"/>
  <c r="M472" i="1"/>
  <c r="N472" i="1"/>
  <c r="K472" i="1"/>
  <c r="O472" i="1"/>
  <c r="L438" i="1"/>
  <c r="P438" i="1"/>
  <c r="M438" i="1"/>
  <c r="N438" i="1"/>
  <c r="K438" i="1"/>
  <c r="O438" i="1"/>
  <c r="L314" i="1"/>
  <c r="P314" i="1"/>
  <c r="N314" i="1"/>
  <c r="K314" i="1"/>
  <c r="M314" i="1"/>
  <c r="O314" i="1"/>
  <c r="L415" i="1"/>
  <c r="P415" i="1"/>
  <c r="N415" i="1"/>
  <c r="K415" i="1"/>
  <c r="M415" i="1"/>
  <c r="O415" i="1"/>
  <c r="L350" i="1"/>
  <c r="P350" i="1"/>
  <c r="N350" i="1"/>
  <c r="K350" i="1"/>
  <c r="M350" i="1"/>
  <c r="O350" i="1"/>
  <c r="L384" i="1"/>
  <c r="P384" i="1"/>
  <c r="N384" i="1"/>
  <c r="K384" i="1"/>
  <c r="M384" i="1"/>
  <c r="O384" i="1"/>
  <c r="L373" i="1"/>
  <c r="P373" i="1"/>
  <c r="N373" i="1"/>
  <c r="K373" i="1"/>
  <c r="M373" i="1"/>
  <c r="O373" i="1"/>
  <c r="L211" i="1"/>
  <c r="P211" i="1"/>
  <c r="N211" i="1"/>
  <c r="K211" i="1"/>
  <c r="M211" i="1"/>
  <c r="O211" i="1"/>
  <c r="L6" i="1"/>
  <c r="P6" i="1"/>
  <c r="N6" i="1"/>
  <c r="K6" i="1"/>
  <c r="M6" i="1"/>
  <c r="O6" i="1"/>
  <c r="L42" i="1"/>
  <c r="P42" i="1"/>
  <c r="M42" i="1"/>
  <c r="N42" i="1"/>
  <c r="K42" i="1"/>
  <c r="O42" i="1"/>
  <c r="L2302" i="1"/>
  <c r="P2302" i="1"/>
  <c r="M2302" i="1"/>
  <c r="N2302" i="1"/>
  <c r="K2302" i="1"/>
  <c r="O2302" i="1"/>
  <c r="L2417" i="1"/>
  <c r="P2417" i="1"/>
  <c r="M2417" i="1"/>
  <c r="N2417" i="1"/>
  <c r="K2417" i="1"/>
  <c r="O2417" i="1"/>
  <c r="M1482" i="1"/>
  <c r="L1482" i="1"/>
  <c r="P1482" i="1"/>
  <c r="N1482" i="1"/>
  <c r="O1482" i="1"/>
  <c r="K1801" i="1"/>
  <c r="L2384" i="1"/>
  <c r="P2383" i="1"/>
  <c r="K2383" i="1"/>
  <c r="N2381" i="1"/>
  <c r="L2380" i="1"/>
  <c r="P2379" i="1"/>
  <c r="K2379" i="1"/>
  <c r="N2376" i="1"/>
  <c r="L2375" i="1"/>
  <c r="P2374" i="1"/>
  <c r="K2374" i="1"/>
  <c r="N2372" i="1"/>
  <c r="L2371" i="1"/>
  <c r="P2370" i="1"/>
  <c r="K2370" i="1"/>
  <c r="N2041" i="1"/>
  <c r="L2367" i="1"/>
  <c r="P2365" i="1"/>
  <c r="K2365" i="1"/>
  <c r="N2363" i="1"/>
  <c r="L2362" i="1"/>
  <c r="P1087" i="1"/>
  <c r="K1087" i="1"/>
  <c r="N2360" i="1"/>
  <c r="L2359" i="1"/>
  <c r="P2358" i="1"/>
  <c r="K2358" i="1"/>
  <c r="N2354" i="1"/>
  <c r="L2353" i="1"/>
  <c r="P2352" i="1"/>
  <c r="K2352" i="1"/>
  <c r="N2350" i="1"/>
  <c r="L2349" i="1"/>
  <c r="P2348" i="1"/>
  <c r="K2348" i="1"/>
  <c r="N2346" i="1"/>
  <c r="L2345" i="1"/>
  <c r="P2341" i="1"/>
  <c r="K2341" i="1"/>
  <c r="N2339" i="1"/>
  <c r="L2338" i="1"/>
  <c r="P2284" i="1"/>
  <c r="K2284" i="1"/>
  <c r="N2336" i="1"/>
  <c r="L2334" i="1"/>
  <c r="P2331" i="1"/>
  <c r="K2331" i="1"/>
  <c r="N2329" i="1"/>
  <c r="L2328" i="1"/>
  <c r="P2327" i="1"/>
  <c r="K2327" i="1"/>
  <c r="N2326" i="1"/>
  <c r="L2325" i="1"/>
  <c r="P2323" i="1"/>
  <c r="K2323" i="1"/>
  <c r="N2322" i="1"/>
  <c r="L2320" i="1"/>
  <c r="P2318" i="1"/>
  <c r="K2318" i="1"/>
  <c r="N2292" i="1"/>
  <c r="L2316" i="1"/>
  <c r="P2315" i="1"/>
  <c r="K2315" i="1"/>
  <c r="N2313" i="1"/>
  <c r="L2312" i="1"/>
  <c r="P2311" i="1"/>
  <c r="K2311" i="1"/>
  <c r="N2309" i="1"/>
  <c r="L2308" i="1"/>
  <c r="P2305" i="1"/>
  <c r="K2305" i="1"/>
  <c r="N2303" i="1"/>
  <c r="L117" i="1"/>
  <c r="P2306" i="1"/>
  <c r="K2306" i="1"/>
  <c r="N2300" i="1"/>
  <c r="L2298" i="1"/>
  <c r="P2297" i="1"/>
  <c r="K2297" i="1"/>
  <c r="N2295" i="1"/>
  <c r="L2293" i="1"/>
  <c r="P2281" i="1"/>
  <c r="K2281" i="1"/>
  <c r="N2291" i="1"/>
  <c r="L2288" i="1"/>
  <c r="P2286" i="1"/>
  <c r="K2286" i="1"/>
  <c r="N2278" i="1"/>
  <c r="L2277" i="1"/>
  <c r="P2275" i="1"/>
  <c r="K2275" i="1"/>
  <c r="N2273" i="1"/>
  <c r="L2272" i="1"/>
  <c r="P2271" i="1"/>
  <c r="K2271" i="1"/>
  <c r="N2268" i="1"/>
  <c r="L2267" i="1"/>
  <c r="P2265" i="1"/>
  <c r="K2265" i="1"/>
  <c r="N2263" i="1"/>
  <c r="L2262" i="1"/>
  <c r="P2261" i="1"/>
  <c r="K2261" i="1"/>
  <c r="N2258" i="1"/>
  <c r="L2253" i="1"/>
  <c r="P2252" i="1"/>
  <c r="K2252" i="1"/>
  <c r="N2249" i="1"/>
  <c r="L2248" i="1"/>
  <c r="P2246" i="1"/>
  <c r="K2246" i="1"/>
  <c r="N2244" i="1"/>
  <c r="L2243" i="1"/>
  <c r="P2241" i="1"/>
  <c r="K2241" i="1"/>
  <c r="N2237" i="1"/>
  <c r="L2236" i="1"/>
  <c r="P2234" i="1"/>
  <c r="K2234" i="1"/>
  <c r="N642" i="1"/>
  <c r="L2230" i="1"/>
  <c r="P2228" i="1"/>
  <c r="K2228" i="1"/>
  <c r="N2226" i="1"/>
  <c r="L2225" i="1"/>
  <c r="P2255" i="1"/>
  <c r="K2255" i="1"/>
  <c r="N2224" i="1"/>
  <c r="L2223" i="1"/>
  <c r="P2222" i="1"/>
  <c r="K2222" i="1"/>
  <c r="N2" i="1"/>
  <c r="L1099" i="1"/>
  <c r="P2220" i="1"/>
  <c r="K2220" i="1"/>
  <c r="N2218" i="1"/>
  <c r="L2217" i="1"/>
  <c r="P2214" i="1"/>
  <c r="K2214" i="1"/>
  <c r="N2212" i="1"/>
  <c r="L2211" i="1"/>
  <c r="P2209" i="1"/>
  <c r="K2209" i="1"/>
  <c r="N2206" i="1"/>
  <c r="L2205" i="1"/>
  <c r="P2204" i="1"/>
  <c r="K2204" i="1"/>
  <c r="N2202" i="1"/>
  <c r="L2201" i="1"/>
  <c r="P2200" i="1"/>
  <c r="K2200" i="1"/>
  <c r="N2198" i="1"/>
  <c r="L2197" i="1"/>
  <c r="P2195" i="1"/>
  <c r="K2195" i="1"/>
  <c r="N2190" i="1"/>
  <c r="L2188" i="1"/>
  <c r="P2187" i="1"/>
  <c r="K2187" i="1"/>
  <c r="N2184" i="1"/>
  <c r="L2183" i="1"/>
  <c r="P2182" i="1"/>
  <c r="K2182" i="1"/>
  <c r="N2180" i="1"/>
  <c r="L2179" i="1"/>
  <c r="P2178" i="1"/>
  <c r="K2178" i="1"/>
  <c r="N2176" i="1"/>
  <c r="L2175" i="1"/>
  <c r="P2174" i="1"/>
  <c r="K2174" i="1"/>
  <c r="N2173" i="1"/>
  <c r="L2171" i="1"/>
  <c r="P2170" i="1"/>
  <c r="K2170" i="1"/>
  <c r="N2167" i="1"/>
  <c r="L2166" i="1"/>
  <c r="P2165" i="1"/>
  <c r="K2165" i="1"/>
  <c r="N2163" i="1"/>
  <c r="L2162" i="1"/>
  <c r="P2161" i="1"/>
  <c r="K2161" i="1"/>
  <c r="N2159" i="1"/>
  <c r="L2158" i="1"/>
  <c r="P2153" i="1"/>
  <c r="K2153" i="1"/>
  <c r="N2151" i="1"/>
  <c r="L2148" i="1"/>
  <c r="P2147" i="1"/>
  <c r="K2147" i="1"/>
  <c r="N2143" i="1"/>
  <c r="L2145" i="1"/>
  <c r="P2160" i="1"/>
  <c r="K2160" i="1"/>
  <c r="N405" i="1"/>
  <c r="L2141" i="1"/>
  <c r="P2140" i="1"/>
  <c r="K2140" i="1"/>
  <c r="N2137" i="1"/>
  <c r="L2135" i="1"/>
  <c r="P2134" i="1"/>
  <c r="P2131" i="1"/>
  <c r="L2130" i="1"/>
  <c r="P364" i="1"/>
  <c r="P2149" i="1"/>
  <c r="L2128" i="1"/>
  <c r="P2127" i="1"/>
  <c r="P2125" i="1"/>
  <c r="L2123" i="1"/>
  <c r="P2124" i="1"/>
  <c r="P2119" i="1"/>
  <c r="L2117" i="1"/>
  <c r="P2115" i="1"/>
  <c r="P2112" i="1"/>
  <c r="L2111" i="1"/>
  <c r="P2110" i="1"/>
  <c r="P2106" i="1"/>
  <c r="L2108" i="1"/>
  <c r="P2107" i="1"/>
  <c r="P2105" i="1"/>
  <c r="L2104" i="1"/>
  <c r="P2103" i="1"/>
  <c r="P2100" i="1"/>
  <c r="L2099" i="1"/>
  <c r="P2098" i="1"/>
  <c r="P2096" i="1"/>
  <c r="L2095" i="1"/>
  <c r="P2094" i="1"/>
  <c r="P2092" i="1"/>
  <c r="L2091" i="1"/>
  <c r="P2090" i="1"/>
  <c r="P2088" i="1"/>
  <c r="L2086" i="1"/>
  <c r="P2087" i="1"/>
  <c r="P2083" i="1"/>
  <c r="L2082" i="1"/>
  <c r="P1974" i="1"/>
  <c r="P2080" i="1"/>
  <c r="L2079" i="1"/>
  <c r="P2078" i="1"/>
  <c r="P2075" i="1"/>
  <c r="L2074" i="1"/>
  <c r="P2072" i="1"/>
  <c r="P2066" i="1"/>
  <c r="L2068" i="1"/>
  <c r="P2063" i="1"/>
  <c r="P2064" i="1"/>
  <c r="L2058" i="1"/>
  <c r="P2057" i="1"/>
  <c r="P2055" i="1"/>
  <c r="L1384" i="1"/>
  <c r="P2054" i="1"/>
  <c r="P2051" i="1"/>
  <c r="L2050" i="1"/>
  <c r="P2052" i="1"/>
  <c r="P2048" i="1"/>
  <c r="L2047" i="1"/>
  <c r="P2046" i="1"/>
  <c r="P2044" i="1"/>
  <c r="L2043" i="1"/>
  <c r="P2042" i="1"/>
  <c r="P2038" i="1"/>
  <c r="L2037" i="1"/>
  <c r="P2036" i="1"/>
  <c r="P2033" i="1"/>
  <c r="L2032" i="1"/>
  <c r="P2030" i="1"/>
  <c r="P2028" i="1"/>
  <c r="L2026" i="1"/>
  <c r="P2025" i="1"/>
  <c r="P2023" i="1"/>
  <c r="L2022" i="1"/>
  <c r="P2020" i="1"/>
  <c r="P2017" i="1"/>
  <c r="L1975" i="1"/>
  <c r="P2015" i="1"/>
  <c r="P2014" i="1"/>
  <c r="L2011" i="1"/>
  <c r="P2010" i="1"/>
  <c r="P2006" i="1"/>
  <c r="L2005" i="1"/>
  <c r="P2004" i="1"/>
  <c r="P2002" i="1"/>
  <c r="L2001" i="1"/>
  <c r="P2000" i="1"/>
  <c r="P1997" i="1"/>
  <c r="L1996" i="1"/>
  <c r="P1993" i="1"/>
  <c r="P1990" i="1"/>
  <c r="L1987" i="1"/>
  <c r="P1986" i="1"/>
  <c r="P1981" i="1"/>
  <c r="L1979" i="1"/>
  <c r="P15" i="1"/>
  <c r="P1580" i="1"/>
  <c r="L1978" i="1"/>
  <c r="P1976" i="1"/>
  <c r="P1973" i="1"/>
  <c r="L1970" i="1"/>
  <c r="P1969" i="1"/>
  <c r="P1967" i="1"/>
  <c r="L1966" i="1"/>
  <c r="P1965" i="1"/>
  <c r="P1962" i="1"/>
  <c r="L1961" i="1"/>
  <c r="P1960" i="1"/>
  <c r="P1958" i="1"/>
  <c r="L1957" i="1"/>
  <c r="P1956" i="1"/>
  <c r="P1952" i="1"/>
  <c r="L2009" i="1"/>
  <c r="P1950" i="1"/>
  <c r="P1945" i="1"/>
  <c r="L87" i="1"/>
  <c r="P1944" i="1"/>
  <c r="P1940" i="1"/>
  <c r="L1939" i="1"/>
  <c r="P1938" i="1"/>
  <c r="P298" i="1"/>
  <c r="L1931" i="1"/>
  <c r="P1935" i="1"/>
  <c r="P1932" i="1"/>
  <c r="L1936" i="1"/>
  <c r="P1930" i="1"/>
  <c r="P1929" i="1"/>
  <c r="L1928" i="1"/>
  <c r="P1927" i="1"/>
  <c r="P150" i="1"/>
  <c r="L1925" i="1"/>
  <c r="P1923" i="1"/>
  <c r="P1917" i="1"/>
  <c r="L1916" i="1"/>
  <c r="P1915" i="1"/>
  <c r="P1912" i="1"/>
  <c r="L1911" i="1"/>
  <c r="P1910" i="1"/>
  <c r="P1106" i="1"/>
  <c r="L1906" i="1"/>
  <c r="P1905" i="1"/>
  <c r="P1902" i="1"/>
  <c r="L1901" i="1"/>
  <c r="P1900" i="1"/>
  <c r="P1855" i="1"/>
  <c r="L1852" i="1"/>
  <c r="P1843" i="1"/>
  <c r="P1850" i="1"/>
  <c r="L1849" i="1"/>
  <c r="P1897" i="1"/>
  <c r="P1893" i="1"/>
  <c r="L1892" i="1"/>
  <c r="P1848" i="1"/>
  <c r="P1890" i="1"/>
  <c r="L1886" i="1"/>
  <c r="P1882" i="1"/>
  <c r="P1881" i="1"/>
  <c r="L1880" i="1"/>
  <c r="P1879" i="1"/>
  <c r="P1875" i="1"/>
  <c r="L1874" i="1"/>
  <c r="P1873" i="1"/>
  <c r="P1869" i="1"/>
  <c r="L1868" i="1"/>
  <c r="P1864" i="1"/>
  <c r="P1866" i="1"/>
  <c r="L1096" i="1"/>
  <c r="P1862" i="1"/>
  <c r="P1859" i="1"/>
  <c r="L1858" i="1"/>
  <c r="P1856" i="1"/>
  <c r="P1840" i="1"/>
  <c r="L1835" i="1"/>
  <c r="P1833" i="1"/>
  <c r="P1829" i="1"/>
  <c r="L1826" i="1"/>
  <c r="P2319" i="1"/>
  <c r="P1824" i="1"/>
  <c r="L1822" i="1"/>
  <c r="P1086" i="1"/>
  <c r="P1818" i="1"/>
  <c r="L1817" i="1"/>
  <c r="P1815" i="1"/>
  <c r="P1814" i="1"/>
  <c r="L1813" i="1"/>
  <c r="P1809" i="1"/>
  <c r="P1807" i="1"/>
  <c r="L1806" i="1"/>
  <c r="P1805" i="1"/>
  <c r="P1803" i="1"/>
  <c r="L1802" i="1"/>
  <c r="P1799" i="1"/>
  <c r="P1797" i="1"/>
  <c r="L1785" i="1"/>
  <c r="P1795" i="1"/>
  <c r="P1792" i="1"/>
  <c r="L1790" i="1"/>
  <c r="P1789" i="1"/>
  <c r="P1786" i="1"/>
  <c r="L1787" i="1"/>
  <c r="P1783" i="1"/>
  <c r="P1780" i="1"/>
  <c r="L1779" i="1"/>
  <c r="P1777" i="1"/>
  <c r="P1775" i="1"/>
  <c r="L1774" i="1"/>
  <c r="P1773" i="1"/>
  <c r="P1770" i="1"/>
  <c r="L1769" i="1"/>
  <c r="P1768" i="1"/>
  <c r="P1766" i="1"/>
  <c r="L1765" i="1"/>
  <c r="P1764" i="1"/>
  <c r="P1761" i="1"/>
  <c r="L1760" i="1"/>
  <c r="P1759" i="1"/>
  <c r="P1846" i="1"/>
  <c r="L1753" i="1"/>
  <c r="P1757" i="1"/>
  <c r="P1755" i="1"/>
  <c r="L1754" i="1"/>
  <c r="P1752" i="1"/>
  <c r="P1750" i="1"/>
  <c r="L1748" i="1"/>
  <c r="P1747" i="1"/>
  <c r="P1742" i="1"/>
  <c r="L37" i="1"/>
  <c r="P1739" i="1"/>
  <c r="P1736" i="1"/>
  <c r="L1733" i="1"/>
  <c r="P1732" i="1"/>
  <c r="P1730" i="1"/>
  <c r="L1728" i="1"/>
  <c r="P1727" i="1"/>
  <c r="P1725" i="1"/>
  <c r="L1724" i="1"/>
  <c r="P1723" i="1"/>
  <c r="P1721" i="1"/>
  <c r="L1720" i="1"/>
  <c r="P1719" i="1"/>
  <c r="P1715" i="1"/>
  <c r="L1714" i="1"/>
  <c r="P1713" i="1"/>
  <c r="P1712" i="1"/>
  <c r="L1709" i="1"/>
  <c r="P1704" i="1"/>
  <c r="P1708" i="1"/>
  <c r="L1706" i="1"/>
  <c r="P1701" i="1"/>
  <c r="P340" i="1"/>
  <c r="L1697" i="1"/>
  <c r="P1695" i="1"/>
  <c r="P1694" i="1"/>
  <c r="L1693" i="1"/>
  <c r="P1690" i="1"/>
  <c r="P1687" i="1"/>
  <c r="L1686" i="1"/>
  <c r="P1683" i="1"/>
  <c r="P1684" i="1"/>
  <c r="L1681" i="1"/>
  <c r="P1679" i="1"/>
  <c r="P1678" i="1"/>
  <c r="L1669" i="1"/>
  <c r="P1672" i="1"/>
  <c r="P1668" i="1"/>
  <c r="L1666" i="1"/>
  <c r="P1665" i="1"/>
  <c r="P1663" i="1"/>
  <c r="L1662" i="1"/>
  <c r="P1659" i="1"/>
  <c r="P1660" i="1"/>
  <c r="L1657" i="1"/>
  <c r="P1656" i="1"/>
  <c r="P1653" i="1"/>
  <c r="L1654" i="1"/>
  <c r="P1652" i="1"/>
  <c r="P1650" i="1"/>
  <c r="L1648" i="1"/>
  <c r="P1647" i="1"/>
  <c r="P1645" i="1"/>
  <c r="L1642" i="1"/>
  <c r="P1640" i="1"/>
  <c r="P1633" i="1"/>
  <c r="L1630" i="1"/>
  <c r="P1632" i="1"/>
  <c r="P1628" i="1"/>
  <c r="L1627" i="1"/>
  <c r="P1626" i="1"/>
  <c r="P1624" i="1"/>
  <c r="L571" i="1"/>
  <c r="P1623" i="1"/>
  <c r="P2511" i="1"/>
  <c r="L1183" i="1"/>
  <c r="P1620" i="1"/>
  <c r="P1618" i="1"/>
  <c r="L1617" i="1"/>
  <c r="P1616" i="1"/>
  <c r="P1613" i="1"/>
  <c r="L1611" i="1"/>
  <c r="P1610" i="1"/>
  <c r="P1608" i="1"/>
  <c r="L1607" i="1"/>
  <c r="P1606" i="1"/>
  <c r="P1603" i="1"/>
  <c r="L1602" i="1"/>
  <c r="P1598" i="1"/>
  <c r="P1596" i="1"/>
  <c r="L1595" i="1"/>
  <c r="P1594" i="1"/>
  <c r="P1591" i="1"/>
  <c r="L1588" i="1"/>
  <c r="P1587" i="1"/>
  <c r="P1585" i="1"/>
  <c r="L1577" i="1"/>
  <c r="P1583" i="1"/>
  <c r="P1581" i="1"/>
  <c r="L1578" i="1"/>
  <c r="P1576" i="1"/>
  <c r="P1569" i="1"/>
  <c r="L1573" i="1"/>
  <c r="P1572" i="1"/>
  <c r="P1568" i="1"/>
  <c r="L1567" i="1"/>
  <c r="P1566" i="1"/>
  <c r="P1564" i="1"/>
  <c r="L1563" i="1"/>
  <c r="P1562" i="1"/>
  <c r="P1558" i="1"/>
  <c r="L1557" i="1"/>
  <c r="P1556" i="1"/>
  <c r="P1553" i="1"/>
  <c r="L1552" i="1"/>
  <c r="P1550" i="1"/>
  <c r="P1547" i="1"/>
  <c r="L1546" i="1"/>
  <c r="P1545" i="1"/>
  <c r="P1543" i="1"/>
  <c r="L1542" i="1"/>
  <c r="P1541" i="1"/>
  <c r="P1535" i="1"/>
  <c r="L1537" i="1"/>
  <c r="P1536" i="1"/>
  <c r="P1532" i="1"/>
  <c r="L1531" i="1"/>
  <c r="P1530" i="1"/>
  <c r="P2040" i="1"/>
  <c r="L1528" i="1"/>
  <c r="P1527" i="1"/>
  <c r="P1523" i="1"/>
  <c r="L1522" i="1"/>
  <c r="P1521" i="1"/>
  <c r="P1515" i="1"/>
  <c r="L1517" i="1"/>
  <c r="P1518" i="1"/>
  <c r="P1512" i="1"/>
  <c r="L1507" i="1"/>
  <c r="P1505" i="1"/>
  <c r="P1502" i="1"/>
  <c r="L1498" i="1"/>
  <c r="P1497" i="1"/>
  <c r="P1495" i="1"/>
  <c r="L1494" i="1"/>
  <c r="P1493" i="1"/>
  <c r="P1491" i="1"/>
  <c r="L1487" i="1"/>
  <c r="P1483" i="1"/>
  <c r="P2062" i="1"/>
  <c r="L1481" i="1"/>
  <c r="P1479" i="1"/>
  <c r="P1476" i="1"/>
  <c r="L1475" i="1"/>
  <c r="P1471" i="1"/>
  <c r="P1473" i="1"/>
  <c r="L2518" i="1"/>
  <c r="P1472" i="1"/>
  <c r="P1469" i="1"/>
  <c r="L1467" i="1"/>
  <c r="P1466" i="1"/>
  <c r="P1464" i="1"/>
  <c r="L1461" i="1"/>
  <c r="P1458" i="1"/>
  <c r="P1455" i="1"/>
  <c r="L1456" i="1"/>
  <c r="P1454" i="1"/>
  <c r="P1452" i="1"/>
  <c r="L1450" i="1"/>
  <c r="P1448" i="1"/>
  <c r="P1446" i="1"/>
  <c r="L1445" i="1"/>
  <c r="P1444" i="1"/>
  <c r="P1441" i="1"/>
  <c r="L1440" i="1"/>
  <c r="P1439" i="1"/>
  <c r="P1435" i="1"/>
  <c r="L1437" i="1"/>
  <c r="P1434" i="1"/>
  <c r="P1430" i="1"/>
  <c r="L1427" i="1"/>
  <c r="P1426" i="1"/>
  <c r="P1423" i="1"/>
  <c r="L1421" i="1"/>
  <c r="P1420" i="1"/>
  <c r="P1415" i="1"/>
  <c r="L1414" i="1"/>
  <c r="P1394" i="1"/>
  <c r="P1412" i="1"/>
  <c r="L1410" i="1"/>
  <c r="P1408" i="1"/>
  <c r="P1406" i="1"/>
  <c r="L1405" i="1"/>
  <c r="P1403" i="1"/>
  <c r="P1400" i="1"/>
  <c r="L1402" i="1"/>
  <c r="P1399" i="1"/>
  <c r="P1398" i="1"/>
  <c r="L1393" i="1"/>
  <c r="P1392" i="1"/>
  <c r="P1390" i="1"/>
  <c r="L1388" i="1"/>
  <c r="P1385" i="1"/>
  <c r="P1386" i="1"/>
  <c r="L1382" i="1"/>
  <c r="P1383" i="1"/>
  <c r="P1372" i="1"/>
  <c r="L1371" i="1"/>
  <c r="P863" i="1"/>
  <c r="P1377" i="1"/>
  <c r="L1376" i="1"/>
  <c r="P1374" i="1"/>
  <c r="P1370" i="1"/>
  <c r="L1369" i="1"/>
  <c r="P1068" i="1"/>
  <c r="P1366" i="1"/>
  <c r="L1365" i="1"/>
  <c r="P1364" i="1"/>
  <c r="P1360" i="1"/>
  <c r="L1359" i="1"/>
  <c r="P1368" i="1"/>
  <c r="P1357" i="1"/>
  <c r="L1836" i="1"/>
  <c r="P1356" i="1"/>
  <c r="P1353" i="1"/>
  <c r="L1351" i="1"/>
  <c r="P1287" i="1"/>
  <c r="P1344" i="1"/>
  <c r="L1343" i="1"/>
  <c r="P1342" i="1"/>
  <c r="P1340" i="1"/>
  <c r="L1339" i="1"/>
  <c r="P1338" i="1"/>
  <c r="P1336" i="1"/>
  <c r="L1335" i="1"/>
  <c r="P1334" i="1"/>
  <c r="P1831" i="1"/>
  <c r="L1330" i="1"/>
  <c r="P1329" i="1"/>
  <c r="P1318" i="1"/>
  <c r="L1317" i="1"/>
  <c r="P1316" i="1"/>
  <c r="P1314" i="1"/>
  <c r="L1312" i="1"/>
  <c r="P1311" i="1"/>
  <c r="P1304" i="1"/>
  <c r="L1689" i="1"/>
  <c r="P1303" i="1"/>
  <c r="P1299" i="1"/>
  <c r="L1298" i="1"/>
  <c r="P1297" i="1"/>
  <c r="P1295" i="1"/>
  <c r="L1294" i="1"/>
  <c r="P1292" i="1"/>
  <c r="P1284" i="1"/>
  <c r="L1282" i="1"/>
  <c r="P1281" i="1"/>
  <c r="P1279" i="1"/>
  <c r="L1278" i="1"/>
  <c r="P1277" i="1"/>
  <c r="P1275" i="1"/>
  <c r="L1274" i="1"/>
  <c r="P1268" i="1"/>
  <c r="P1269" i="1"/>
  <c r="L1262" i="1"/>
  <c r="P1266" i="1"/>
  <c r="P1264" i="1"/>
  <c r="L1261" i="1"/>
  <c r="P1259" i="1"/>
  <c r="P1256" i="1"/>
  <c r="L1255" i="1"/>
  <c r="P1253" i="1"/>
  <c r="P1247" i="1"/>
  <c r="L1246" i="1"/>
  <c r="P1245" i="1"/>
  <c r="P1243" i="1"/>
  <c r="L1239" i="1"/>
  <c r="P1238" i="1"/>
  <c r="P1236" i="1"/>
  <c r="L1235" i="1"/>
  <c r="P1234" i="1"/>
  <c r="P1231" i="1"/>
  <c r="L1230" i="1"/>
  <c r="P1229" i="1"/>
  <c r="P1226" i="1"/>
  <c r="L1225" i="1"/>
  <c r="P1224" i="1"/>
  <c r="P1222" i="1"/>
  <c r="L1221" i="1"/>
  <c r="P1220" i="1"/>
  <c r="P1218" i="1"/>
  <c r="L1217" i="1"/>
  <c r="P1216" i="1"/>
  <c r="P1210" i="1"/>
  <c r="L1209" i="1"/>
  <c r="P1208" i="1"/>
  <c r="P1205" i="1"/>
  <c r="L1200" i="1"/>
  <c r="P1198" i="1"/>
  <c r="P1197" i="1"/>
  <c r="L1196" i="1"/>
  <c r="P1188" i="1"/>
  <c r="P1191" i="1"/>
  <c r="L1190" i="1"/>
  <c r="P1189" i="1"/>
  <c r="P1185" i="1"/>
  <c r="L1181" i="1"/>
  <c r="P1180" i="1"/>
  <c r="P1165" i="1"/>
  <c r="L1178" i="1"/>
  <c r="P25" i="1"/>
  <c r="P1174" i="1"/>
  <c r="L1173" i="1"/>
  <c r="P1172" i="1"/>
  <c r="P1170" i="1"/>
  <c r="L1163" i="1"/>
  <c r="P1167" i="1"/>
  <c r="P1162" i="1"/>
  <c r="L1161" i="1"/>
  <c r="P1438" i="1"/>
  <c r="P1157" i="1"/>
  <c r="L1151" i="1"/>
  <c r="P1155" i="1"/>
  <c r="P1150" i="1"/>
  <c r="L1149" i="1"/>
  <c r="P1148" i="1"/>
  <c r="P1147" i="1"/>
  <c r="L1146" i="1"/>
  <c r="P1145" i="1"/>
  <c r="P1143" i="1"/>
  <c r="L1142" i="1"/>
  <c r="P1140" i="1"/>
  <c r="P1139" i="1"/>
  <c r="L1137" i="1"/>
  <c r="P1136" i="1"/>
  <c r="P1134" i="1"/>
  <c r="L1132" i="1"/>
  <c r="P1131" i="1"/>
  <c r="P1126" i="1"/>
  <c r="L1123" i="1"/>
  <c r="P1122" i="1"/>
  <c r="P1117" i="1"/>
  <c r="L1116" i="1"/>
  <c r="P1115" i="1"/>
  <c r="P1112" i="1"/>
  <c r="L1109" i="1"/>
  <c r="P1108" i="1"/>
  <c r="P1103" i="1"/>
  <c r="L1102" i="1"/>
  <c r="P1101" i="1"/>
  <c r="P1095" i="1"/>
  <c r="L1053" i="1"/>
  <c r="P1093" i="1"/>
  <c r="P1088" i="1"/>
  <c r="L1084" i="1"/>
  <c r="P1083" i="1"/>
  <c r="P1081" i="1"/>
  <c r="L1077" i="1"/>
  <c r="P1076" i="1"/>
  <c r="P1074" i="1"/>
  <c r="L1073" i="1"/>
  <c r="P1072" i="1"/>
  <c r="P1070" i="1"/>
  <c r="L1069" i="1"/>
  <c r="P1067" i="1"/>
  <c r="P2139" i="1"/>
  <c r="L1064" i="1"/>
  <c r="P1063" i="1"/>
  <c r="P1061" i="1"/>
  <c r="L1060" i="1"/>
  <c r="P1418" i="1"/>
  <c r="P1052" i="1"/>
  <c r="L1057" i="1"/>
  <c r="P1056" i="1"/>
  <c r="P1055" i="1"/>
  <c r="L1051" i="1"/>
  <c r="P1050" i="1"/>
  <c r="P1047" i="1"/>
  <c r="L1046" i="1"/>
  <c r="P1044" i="1"/>
  <c r="P1041" i="1"/>
  <c r="L1039" i="1"/>
  <c r="P1248" i="1"/>
  <c r="P1035" i="1"/>
  <c r="L1034" i="1"/>
  <c r="P1033" i="1"/>
  <c r="P1030" i="1"/>
  <c r="L1029" i="1"/>
  <c r="P1026" i="1"/>
  <c r="P1022" i="1"/>
  <c r="L1021" i="1"/>
  <c r="P1020" i="1"/>
  <c r="P1017" i="1"/>
  <c r="L1016" i="1"/>
  <c r="P1012" i="1"/>
  <c r="P1010" i="1"/>
  <c r="L1009" i="1"/>
  <c r="P1006" i="1"/>
  <c r="P1002" i="1"/>
  <c r="L2422" i="1"/>
  <c r="P2321" i="1"/>
  <c r="P999" i="1"/>
  <c r="L998" i="1"/>
  <c r="P986" i="1"/>
  <c r="P987" i="1"/>
  <c r="L984" i="1"/>
  <c r="P983" i="1"/>
  <c r="P995" i="1"/>
  <c r="L993" i="1"/>
  <c r="P981" i="1"/>
  <c r="P990" i="1"/>
  <c r="L980" i="1"/>
  <c r="P988" i="1"/>
  <c r="P976" i="1"/>
  <c r="L975" i="1"/>
  <c r="P974" i="1"/>
  <c r="P972" i="1"/>
  <c r="L971" i="1"/>
  <c r="P675" i="1"/>
  <c r="P969" i="1"/>
  <c r="L1130" i="1"/>
  <c r="P968" i="1"/>
  <c r="P965" i="1"/>
  <c r="L963" i="1"/>
  <c r="P962" i="1"/>
  <c r="P959" i="1"/>
  <c r="L958" i="1"/>
  <c r="P957" i="1"/>
  <c r="P951" i="1"/>
  <c r="L950" i="1"/>
  <c r="P948" i="1"/>
  <c r="P946" i="1"/>
  <c r="L944" i="1"/>
  <c r="P943" i="1"/>
  <c r="P937" i="1"/>
  <c r="L936" i="1"/>
  <c r="P935" i="1"/>
  <c r="P933" i="1"/>
  <c r="L932" i="1"/>
  <c r="P924" i="1"/>
  <c r="P921" i="1"/>
  <c r="L919" i="1"/>
  <c r="P918" i="1"/>
  <c r="P765" i="1"/>
  <c r="L914" i="1"/>
  <c r="P912" i="1"/>
  <c r="P910" i="1"/>
  <c r="L909" i="1"/>
  <c r="P908" i="1"/>
  <c r="P886" i="1"/>
  <c r="L885" i="1"/>
  <c r="P884" i="1"/>
  <c r="P882" i="1"/>
  <c r="L881" i="1"/>
  <c r="P891" i="1"/>
  <c r="P905" i="1"/>
  <c r="L880" i="1"/>
  <c r="P904" i="1"/>
  <c r="P903" i="1"/>
  <c r="L902" i="1"/>
  <c r="P901" i="1"/>
  <c r="P899" i="1"/>
  <c r="L873" i="1"/>
  <c r="P878" i="1"/>
  <c r="P896" i="1"/>
  <c r="L895" i="1"/>
  <c r="P856" i="1"/>
  <c r="P893" i="1"/>
  <c r="L888" i="1"/>
  <c r="P870" i="1"/>
  <c r="P871" i="1"/>
  <c r="L875" i="1"/>
  <c r="P867" i="1"/>
  <c r="P866" i="1"/>
  <c r="L865" i="1"/>
  <c r="P801" i="1"/>
  <c r="P800" i="1"/>
  <c r="L806" i="1"/>
  <c r="P799" i="1"/>
  <c r="P803" i="1"/>
  <c r="L861" i="1"/>
  <c r="P860" i="1"/>
  <c r="P767" i="1"/>
  <c r="K853" i="1"/>
  <c r="N852" i="1"/>
  <c r="L798" i="1"/>
  <c r="P802" i="1"/>
  <c r="K845" i="1"/>
  <c r="N844" i="1"/>
  <c r="L843" i="1"/>
  <c r="P839" i="1"/>
  <c r="K835" i="1"/>
  <c r="N833" i="1"/>
  <c r="L832" i="1"/>
  <c r="P830" i="1"/>
  <c r="K823" i="1"/>
  <c r="N822" i="1"/>
  <c r="L820" i="1"/>
  <c r="P797" i="1"/>
  <c r="K816" i="1"/>
  <c r="N814" i="1"/>
  <c r="L813" i="1"/>
  <c r="P809" i="1"/>
  <c r="K927" i="1"/>
  <c r="N766" i="1"/>
  <c r="L796" i="1"/>
  <c r="P815" i="1"/>
  <c r="K787" i="1"/>
  <c r="N785" i="1"/>
  <c r="L784" i="1"/>
  <c r="P783" i="1"/>
  <c r="K778" i="1"/>
  <c r="N777" i="1"/>
  <c r="L2449" i="1"/>
  <c r="P925" i="1"/>
  <c r="K771" i="1"/>
  <c r="N770" i="1"/>
  <c r="L769" i="1"/>
  <c r="P762" i="1"/>
  <c r="K757" i="1"/>
  <c r="N754" i="1"/>
  <c r="L753" i="1"/>
  <c r="P751" i="1"/>
  <c r="K747" i="1"/>
  <c r="N746" i="1"/>
  <c r="L744" i="1"/>
  <c r="P579" i="1"/>
  <c r="K738" i="1"/>
  <c r="N734" i="1"/>
  <c r="L733" i="1"/>
  <c r="P732" i="1"/>
  <c r="K725" i="1"/>
  <c r="N724" i="1"/>
  <c r="L1500" i="1"/>
  <c r="P721" i="1"/>
  <c r="K716" i="1"/>
  <c r="N714" i="1"/>
  <c r="L1949" i="1"/>
  <c r="P710" i="1"/>
  <c r="P705" i="1"/>
  <c r="P700" i="1"/>
  <c r="P695" i="1"/>
  <c r="P1459" i="1"/>
  <c r="P1110" i="1"/>
  <c r="P674" i="1"/>
  <c r="P666" i="1"/>
  <c r="P657" i="1"/>
  <c r="P652" i="1"/>
  <c r="P648" i="1"/>
  <c r="P1898" i="1"/>
  <c r="P634" i="1"/>
  <c r="P1538" i="1"/>
  <c r="P622" i="1"/>
  <c r="P617" i="1"/>
  <c r="P613" i="1"/>
  <c r="P483" i="1"/>
  <c r="P481" i="1"/>
  <c r="P513" i="1"/>
  <c r="P511" i="1"/>
  <c r="P589" i="1"/>
  <c r="P588" i="1"/>
  <c r="P596" i="1"/>
  <c r="P583" i="1"/>
  <c r="P575" i="1"/>
  <c r="P1325" i="1"/>
  <c r="P495" i="1"/>
  <c r="P567" i="1"/>
  <c r="P494" i="1"/>
  <c r="P504" i="1"/>
  <c r="P556" i="1"/>
  <c r="P553" i="1"/>
  <c r="P491" i="1"/>
  <c r="P548" i="1"/>
  <c r="P488" i="1"/>
  <c r="P546" i="1"/>
  <c r="P544" i="1"/>
  <c r="P541" i="1"/>
  <c r="P536" i="1"/>
  <c r="P514" i="1"/>
  <c r="P528" i="1"/>
  <c r="P497" i="1"/>
  <c r="P480" i="1"/>
  <c r="P723" i="1"/>
  <c r="P466" i="1"/>
  <c r="P461" i="1"/>
  <c r="P455" i="1"/>
  <c r="P451" i="1"/>
  <c r="P447" i="1"/>
  <c r="P441" i="1"/>
  <c r="P436" i="1"/>
  <c r="P2332" i="1"/>
  <c r="P428" i="1"/>
  <c r="P427" i="1"/>
  <c r="P423" i="1"/>
  <c r="P418" i="1"/>
  <c r="P412" i="1"/>
  <c r="P414" i="1"/>
  <c r="P402" i="1"/>
  <c r="P304" i="1"/>
  <c r="P362" i="1"/>
  <c r="P391" i="1"/>
  <c r="P356" i="1"/>
  <c r="P607" i="1"/>
  <c r="P302" i="1"/>
  <c r="P390" i="1"/>
  <c r="P371" i="1"/>
  <c r="P377" i="1"/>
  <c r="P372" i="1"/>
  <c r="P365" i="1"/>
  <c r="P296" i="1"/>
  <c r="P343" i="1"/>
  <c r="P339" i="1"/>
  <c r="P337" i="1"/>
  <c r="P334" i="1"/>
  <c r="P288" i="1"/>
  <c r="P328" i="1"/>
  <c r="P324" i="1"/>
  <c r="P282" i="1"/>
  <c r="P278" i="1"/>
  <c r="P283" i="1"/>
  <c r="P269" i="1"/>
  <c r="P262" i="1"/>
  <c r="P258" i="1"/>
  <c r="P253" i="1"/>
  <c r="P250" i="1"/>
  <c r="P247" i="1"/>
  <c r="P265" i="1"/>
  <c r="P237" i="1"/>
  <c r="P233" i="1"/>
  <c r="P913" i="1"/>
  <c r="P241" i="1"/>
  <c r="P217" i="1"/>
  <c r="P212" i="1"/>
  <c r="P207" i="1"/>
  <c r="P202" i="1"/>
  <c r="P197" i="1"/>
  <c r="P188" i="1"/>
  <c r="P182" i="1"/>
  <c r="P229" i="1"/>
  <c r="P221" i="1"/>
  <c r="P231" i="1"/>
  <c r="P167" i="1"/>
  <c r="P1092" i="1"/>
  <c r="P180" i="1"/>
  <c r="P173" i="1"/>
  <c r="P176" i="1"/>
  <c r="P137" i="1"/>
  <c r="P132" i="1"/>
  <c r="P128" i="1"/>
  <c r="P154" i="1"/>
  <c r="P147" i="1"/>
  <c r="P142" i="1"/>
  <c r="P119" i="1"/>
  <c r="P112" i="1"/>
  <c r="P146" i="1"/>
  <c r="P110" i="1"/>
  <c r="P109" i="1"/>
  <c r="P103" i="1"/>
  <c r="P88" i="1"/>
  <c r="P91" i="1"/>
  <c r="O38" i="1"/>
  <c r="O35" i="1"/>
  <c r="K34" i="1"/>
  <c r="M61" i="1"/>
  <c r="L33" i="1"/>
  <c r="K32" i="1"/>
  <c r="L47" i="1"/>
  <c r="K29" i="1"/>
  <c r="O28" i="1"/>
  <c r="M22" i="1"/>
  <c r="P2356" i="1"/>
  <c r="O841" i="1"/>
  <c r="O400" i="1"/>
  <c r="M2366" i="1"/>
  <c r="P703" i="1"/>
  <c r="N776" i="1"/>
  <c r="P519" i="1"/>
  <c r="L2007" i="1"/>
  <c r="K2423" i="1"/>
  <c r="K2059" i="1"/>
  <c r="K1793" i="1"/>
  <c r="AM27" i="1" l="1"/>
  <c r="AN27" i="1"/>
  <c r="AP27" i="1"/>
  <c r="AL27" i="1"/>
  <c r="AO27" i="1"/>
  <c r="AK27" i="1"/>
  <c r="Q787" i="1"/>
  <c r="Q835" i="1"/>
  <c r="Q909" i="1"/>
  <c r="Q2422" i="1"/>
  <c r="Q1053" i="1"/>
  <c r="Q1190" i="1"/>
  <c r="Q1467" i="1"/>
  <c r="Q1517" i="1"/>
  <c r="Q1578" i="1"/>
  <c r="Q1183" i="1"/>
  <c r="Q1662" i="1"/>
  <c r="Q1709" i="1"/>
  <c r="Q1769" i="1"/>
  <c r="Q1970" i="1"/>
  <c r="AN25" i="1"/>
  <c r="Q803" i="1"/>
  <c r="Q1051" i="1"/>
  <c r="Q1371" i="1"/>
  <c r="Q1537" i="1"/>
  <c r="Q2179" i="1"/>
  <c r="Q2141" i="1"/>
  <c r="Q2148" i="1"/>
  <c r="Q2230" i="1"/>
  <c r="Q2236" i="1"/>
  <c r="Q2298" i="1"/>
  <c r="Q2320" i="1"/>
  <c r="Q2362" i="1"/>
  <c r="Q2380" i="1"/>
  <c r="Q2414" i="1"/>
  <c r="Q2441" i="1"/>
  <c r="Q2492" i="1"/>
  <c r="Q2554" i="1"/>
  <c r="Q2592" i="1"/>
  <c r="Q4" i="1"/>
  <c r="Q2612" i="1"/>
  <c r="AH35" i="1" a="1"/>
  <c r="AM25" i="1"/>
  <c r="Q2416" i="1"/>
  <c r="AK25" i="1"/>
  <c r="AP25" i="1"/>
  <c r="Q1877" i="1"/>
  <c r="AL25" i="1"/>
  <c r="Q1793" i="1"/>
  <c r="Q33" i="1"/>
  <c r="Q867" i="1"/>
  <c r="Q1149" i="1"/>
  <c r="Q1239" i="1"/>
  <c r="Q1343" i="1"/>
  <c r="Q1365" i="1"/>
  <c r="Q1427" i="1"/>
  <c r="Q1450" i="1"/>
  <c r="Q1542" i="1"/>
  <c r="Q1563" i="1"/>
  <c r="Q1577" i="1"/>
  <c r="Q571" i="1"/>
  <c r="Q1648" i="1"/>
  <c r="Q1666" i="1"/>
  <c r="Q1714" i="1"/>
  <c r="Q1753" i="1"/>
  <c r="Q1785" i="1"/>
  <c r="Q1817" i="1"/>
  <c r="Q1858" i="1"/>
  <c r="Q1852" i="1"/>
  <c r="Q1931" i="1"/>
  <c r="Q2001" i="1"/>
  <c r="Q2043" i="1"/>
  <c r="Q2162" i="1"/>
  <c r="Q2166" i="1"/>
  <c r="Q2183" i="1"/>
  <c r="Q2201" i="1"/>
  <c r="Q2205" i="1"/>
  <c r="Q1099" i="1"/>
  <c r="Q2262" i="1"/>
  <c r="Q2288" i="1"/>
  <c r="Q2293" i="1"/>
  <c r="Q2308" i="1"/>
  <c r="Q2325" i="1"/>
  <c r="Q2345" i="1"/>
  <c r="Q2349" i="1"/>
  <c r="Q69" i="1"/>
  <c r="Q76" i="1"/>
  <c r="Q2260" i="1"/>
  <c r="Q139" i="1"/>
  <c r="Q174" i="1"/>
  <c r="Q245" i="1"/>
  <c r="Q251" i="1"/>
  <c r="Q326" i="1"/>
  <c r="Q367" i="1"/>
  <c r="Q523" i="1"/>
  <c r="Q533" i="1"/>
  <c r="Q584" i="1"/>
  <c r="Q650" i="1"/>
  <c r="Q660" i="1"/>
  <c r="Q719" i="1"/>
  <c r="Q728" i="1"/>
  <c r="Q736" i="1"/>
  <c r="Q749" i="1"/>
  <c r="Q760" i="1"/>
  <c r="Q773" i="1"/>
  <c r="Q780" i="1"/>
  <c r="Q790" i="1"/>
  <c r="Q808" i="1"/>
  <c r="Q818" i="1"/>
  <c r="Q826" i="1"/>
  <c r="Q239" i="1"/>
  <c r="Q848" i="1"/>
  <c r="Q846" i="1"/>
  <c r="Q1044" i="1"/>
  <c r="Q1253" i="1"/>
  <c r="Q1505" i="1"/>
  <c r="Q1550" i="1"/>
  <c r="Q1594" i="1"/>
  <c r="Q1805" i="1"/>
  <c r="Q2052" i="1"/>
  <c r="Q905" i="1"/>
  <c r="Q1269" i="1"/>
  <c r="Q2080" i="1"/>
  <c r="Q405" i="1"/>
  <c r="Q2173" i="1"/>
  <c r="Q2198" i="1"/>
  <c r="Q2206" i="1"/>
  <c r="Q2291" i="1"/>
  <c r="Q2303" i="1"/>
  <c r="Q2292" i="1"/>
  <c r="Q2329" i="1"/>
  <c r="Q2381" i="1"/>
  <c r="Q2443" i="1"/>
  <c r="Q300" i="1"/>
  <c r="Q592" i="1"/>
  <c r="Q1811" i="1"/>
  <c r="Q2389" i="1"/>
  <c r="Q2490" i="1"/>
  <c r="Q2471" i="1"/>
  <c r="Q1778" i="1"/>
  <c r="Q23" i="1"/>
  <c r="Q67" i="1"/>
  <c r="Q158" i="1"/>
  <c r="Q375" i="1"/>
  <c r="Q393" i="1"/>
  <c r="Q477" i="1"/>
  <c r="Q582" i="1"/>
  <c r="Q1250" i="1"/>
  <c r="Q1308" i="1"/>
  <c r="Q1326" i="1"/>
  <c r="Q1717" i="1"/>
  <c r="Q1740" i="1"/>
  <c r="Q1946" i="1"/>
  <c r="Q2003" i="1"/>
  <c r="Q2392" i="1"/>
  <c r="Q2530" i="1"/>
  <c r="Q2550" i="1"/>
  <c r="Q194" i="1"/>
  <c r="Q949" i="1"/>
  <c r="Q1534" i="1"/>
  <c r="Q2269" i="1"/>
  <c r="Q1320" i="1"/>
  <c r="Q155" i="1"/>
  <c r="Q1059" i="1"/>
  <c r="Q2208" i="1"/>
  <c r="Q1293" i="1"/>
  <c r="Q18" i="1"/>
  <c r="Q62" i="1"/>
  <c r="Q162" i="1"/>
  <c r="Q200" i="1"/>
  <c r="Q264" i="1"/>
  <c r="Q274" i="1"/>
  <c r="Q342" i="1"/>
  <c r="Q352" i="1"/>
  <c r="Q417" i="1"/>
  <c r="Q450" i="1"/>
  <c r="Q597" i="1"/>
  <c r="Q502" i="1"/>
  <c r="Q581" i="1"/>
  <c r="Q612" i="1"/>
  <c r="Q656" i="1"/>
  <c r="Q709" i="1"/>
  <c r="Q2401" i="1"/>
  <c r="Q2571" i="1"/>
  <c r="Q942" i="1"/>
  <c r="Q230" i="1"/>
  <c r="Q394" i="1"/>
  <c r="Q515" i="1"/>
  <c r="Q1322" i="1"/>
  <c r="Q1985" i="1"/>
  <c r="Q2409" i="1"/>
  <c r="Q2049" i="1"/>
  <c r="Q2069" i="1"/>
  <c r="Q2185" i="1"/>
  <c r="Q2207" i="1"/>
  <c r="Q2219" i="1"/>
  <c r="Q2232" i="1"/>
  <c r="Q2310" i="1"/>
  <c r="Q2402" i="1"/>
  <c r="Q2463" i="1"/>
  <c r="Q2606" i="1"/>
  <c r="Q2229" i="1"/>
  <c r="Q7" i="1"/>
  <c r="Q382" i="1"/>
  <c r="Q408" i="1"/>
  <c r="Q434" i="1"/>
  <c r="Q535" i="1"/>
  <c r="Q608" i="1"/>
  <c r="Q1389" i="1"/>
  <c r="Q1503" i="1"/>
  <c r="Q1514" i="1"/>
  <c r="Q1636" i="1"/>
  <c r="Q1661" i="1"/>
  <c r="Q189" i="1"/>
  <c r="Q308" i="1"/>
  <c r="Q917" i="1"/>
  <c r="Q2129" i="1"/>
  <c r="Q1079" i="1"/>
  <c r="Q1468" i="1"/>
  <c r="Q49" i="1"/>
  <c r="Q53" i="1"/>
  <c r="Q30" i="1"/>
  <c r="Q78" i="1"/>
  <c r="Q113" i="1"/>
  <c r="Q58" i="1"/>
  <c r="Q75" i="1"/>
  <c r="Q90" i="1"/>
  <c r="Q460" i="1"/>
  <c r="Q748" i="1"/>
  <c r="Q759" i="1"/>
  <c r="Q764" i="1"/>
  <c r="Q916" i="1"/>
  <c r="Q923" i="1"/>
  <c r="Q973" i="1"/>
  <c r="Q1019" i="1"/>
  <c r="Q1062" i="1"/>
  <c r="Q1089" i="1"/>
  <c r="Q1158" i="1"/>
  <c r="Q1166" i="1"/>
  <c r="Q1207" i="1"/>
  <c r="Q1214" i="1"/>
  <c r="Q1233" i="1"/>
  <c r="Q1407" i="1"/>
  <c r="Q1609" i="1"/>
  <c r="Q2340" i="1"/>
  <c r="Q2387" i="1"/>
  <c r="Q2434" i="1"/>
  <c r="Q823" i="1"/>
  <c r="Q875" i="1"/>
  <c r="Q1282" i="1"/>
  <c r="Q1936" i="1"/>
  <c r="AO25" i="1"/>
  <c r="Q1413" i="1"/>
  <c r="Q42" i="1"/>
  <c r="Q438" i="1"/>
  <c r="Q659" i="1"/>
  <c r="Q741" i="1"/>
  <c r="Q821" i="1"/>
  <c r="Q850" i="1"/>
  <c r="Q966" i="1"/>
  <c r="Q1032" i="1"/>
  <c r="Q1362" i="1"/>
  <c r="Q1513" i="1"/>
  <c r="Q2558" i="1"/>
  <c r="Q473" i="1"/>
  <c r="Q1182" i="1"/>
  <c r="Q2366" i="1"/>
  <c r="Q1040" i="1"/>
  <c r="Q306" i="1"/>
  <c r="Q1087" i="1"/>
  <c r="Q1441" i="1"/>
  <c r="Q2417" i="1"/>
  <c r="Q2302" i="1"/>
  <c r="Q314" i="1"/>
  <c r="Q676" i="1"/>
  <c r="Q690" i="1"/>
  <c r="Q1094" i="1"/>
  <c r="Q1154" i="1"/>
  <c r="Q1462" i="1"/>
  <c r="Q505" i="1"/>
  <c r="Q789" i="1"/>
  <c r="Q945" i="1"/>
  <c r="Q1118" i="1"/>
  <c r="Q1449" i="1"/>
  <c r="Q693" i="1"/>
  <c r="Q733" i="1"/>
  <c r="Q753" i="1"/>
  <c r="Q2449" i="1"/>
  <c r="Q813" i="1"/>
  <c r="Q820" i="1"/>
  <c r="Q1172" i="1"/>
  <c r="Q1623" i="1"/>
  <c r="Q1732" i="1"/>
  <c r="Q1773" i="1"/>
  <c r="Q791" i="1"/>
  <c r="Q1008" i="1"/>
  <c r="Q1321" i="1"/>
  <c r="Q1499" i="1"/>
  <c r="Q1667" i="1"/>
  <c r="Q170" i="1"/>
  <c r="Q1796" i="1"/>
  <c r="Q2256" i="1"/>
  <c r="Q1857" i="1"/>
  <c r="Q1863" i="1"/>
  <c r="Q205" i="1"/>
  <c r="Q1949" i="1"/>
  <c r="Q1500" i="1"/>
  <c r="Q744" i="1"/>
  <c r="Q769" i="1"/>
  <c r="Q784" i="1"/>
  <c r="Q796" i="1"/>
  <c r="Q832" i="1"/>
  <c r="Q843" i="1"/>
  <c r="Q798" i="1"/>
  <c r="Q1072" i="1"/>
  <c r="Q1364" i="1"/>
  <c r="Q1448" i="1"/>
  <c r="Q1606" i="1"/>
  <c r="Q1647" i="1"/>
  <c r="Q1879" i="1"/>
  <c r="Q2042" i="1"/>
  <c r="Q830" i="1"/>
  <c r="Q1660" i="1"/>
  <c r="Q1990" i="1"/>
  <c r="Q1644" i="1"/>
  <c r="Q2458" i="1"/>
  <c r="Q2540" i="1"/>
  <c r="Q80" i="1"/>
  <c r="Q26" i="1"/>
  <c r="Q678" i="1"/>
  <c r="Q215" i="1"/>
  <c r="Q703" i="1"/>
  <c r="Q132" i="1"/>
  <c r="Q221" i="1"/>
  <c r="Q217" i="1"/>
  <c r="Q418" i="1"/>
  <c r="Q441" i="1"/>
  <c r="Q899" i="1"/>
  <c r="Q1256" i="1"/>
  <c r="Q1357" i="1"/>
  <c r="Q1386" i="1"/>
  <c r="Q1430" i="1"/>
  <c r="Q1473" i="1"/>
  <c r="Q1535" i="1"/>
  <c r="Q1611" i="1"/>
  <c r="Q1663" i="1"/>
  <c r="Q1712" i="1"/>
  <c r="Q1775" i="1"/>
  <c r="Q1818" i="1"/>
  <c r="Q1881" i="1"/>
  <c r="Q1973" i="1"/>
  <c r="Q2055" i="1"/>
  <c r="Q32" i="1"/>
  <c r="Q925" i="1"/>
  <c r="Q802" i="1"/>
  <c r="Q1633" i="1"/>
  <c r="Q1792" i="1"/>
  <c r="Q2051" i="1"/>
  <c r="Q2218" i="1"/>
  <c r="Q2237" i="1"/>
  <c r="Q2363" i="1"/>
  <c r="Q2438" i="1"/>
  <c r="Q2488" i="1"/>
  <c r="Q2542" i="1"/>
  <c r="Q2604" i="1"/>
  <c r="Q362" i="1"/>
  <c r="Q402" i="1"/>
  <c r="Q466" i="1"/>
  <c r="Q491" i="1"/>
  <c r="Q613" i="1"/>
  <c r="Q657" i="1"/>
  <c r="Q732" i="1"/>
  <c r="Q1236" i="1"/>
  <c r="Q1406" i="1"/>
  <c r="Q2100" i="1"/>
  <c r="Q1702" i="1"/>
  <c r="Q1919" i="1"/>
  <c r="Q1983" i="1"/>
  <c r="Q2528" i="1"/>
  <c r="Q2539" i="1"/>
  <c r="Q184" i="1"/>
  <c r="Q383" i="1"/>
  <c r="Q489" i="1"/>
  <c r="Q696" i="1"/>
  <c r="Q862" i="1"/>
  <c r="Q906" i="1"/>
  <c r="Q1037" i="1"/>
  <c r="Q1135" i="1"/>
  <c r="Q1248" i="1"/>
  <c r="Q1155" i="1"/>
  <c r="Q1719" i="1"/>
  <c r="Q1759" i="1"/>
  <c r="Q1938" i="1"/>
  <c r="Q2403" i="1"/>
  <c r="Q2474" i="1"/>
  <c r="Q946" i="1"/>
  <c r="Q1174" i="1"/>
  <c r="Q1498" i="1"/>
  <c r="Q2566" i="1"/>
  <c r="Q2603" i="1"/>
  <c r="Q2608" i="1"/>
  <c r="Q995" i="1"/>
  <c r="Q1915" i="1"/>
  <c r="Q2057" i="1"/>
  <c r="Q783" i="1"/>
  <c r="Q809" i="1"/>
  <c r="Q1360" i="1"/>
  <c r="Q1967" i="1"/>
  <c r="Q2202" i="1"/>
  <c r="AN14" i="1"/>
  <c r="AN15" i="1"/>
  <c r="AN19" i="1"/>
  <c r="AN16" i="1"/>
  <c r="AN4" i="1"/>
  <c r="AN18" i="1"/>
  <c r="AN17" i="1"/>
  <c r="Q2309" i="1"/>
  <c r="Q1192" i="1"/>
  <c r="Q1744" i="1"/>
  <c r="Q1631" i="1"/>
  <c r="Q2388" i="1"/>
  <c r="Q794" i="1"/>
  <c r="Q295" i="1"/>
  <c r="Q1672" i="1"/>
  <c r="Q1752" i="1"/>
  <c r="Q2004" i="1"/>
  <c r="Q2025" i="1"/>
  <c r="Q1423" i="1"/>
  <c r="Q2224" i="1"/>
  <c r="Q2466" i="1"/>
  <c r="Q2585" i="1"/>
  <c r="Q456" i="1"/>
  <c r="Q1288" i="1"/>
  <c r="Q1525" i="1"/>
  <c r="Q2073" i="1"/>
  <c r="Q262" i="1"/>
  <c r="Q495" i="1"/>
  <c r="Q710" i="1"/>
  <c r="Q762" i="1"/>
  <c r="Q933" i="1"/>
  <c r="Q1464" i="1"/>
  <c r="Q1512" i="1"/>
  <c r="Q1725" i="1"/>
  <c r="Q1766" i="1"/>
  <c r="Q1807" i="1"/>
  <c r="Q1869" i="1"/>
  <c r="AO19" i="1"/>
  <c r="AO18" i="1"/>
  <c r="AO17" i="1"/>
  <c r="AO14" i="1"/>
  <c r="AO15" i="1"/>
  <c r="AO20" i="1"/>
  <c r="AO16" i="1"/>
  <c r="AO4" i="1"/>
  <c r="Q2497" i="1"/>
  <c r="Q1948" i="1"/>
  <c r="Q1125" i="1"/>
  <c r="Q1291" i="1"/>
  <c r="Q127" i="1"/>
  <c r="Q750" i="1"/>
  <c r="Q1546" i="1"/>
  <c r="Q1669" i="1"/>
  <c r="Q1096" i="1"/>
  <c r="Q1052" i="1"/>
  <c r="Q1372" i="1"/>
  <c r="Q2062" i="1"/>
  <c r="Q1106" i="1"/>
  <c r="Q1597" i="1"/>
  <c r="Q486" i="1"/>
  <c r="Q44" i="1"/>
  <c r="Q110" i="1"/>
  <c r="Q536" i="1"/>
  <c r="Q1687" i="1"/>
  <c r="Q1737" i="1"/>
  <c r="Q1899" i="1"/>
  <c r="Q2109" i="1"/>
  <c r="Q717" i="1"/>
  <c r="Q1152" i="1"/>
  <c r="Q2021" i="1"/>
  <c r="Q713" i="1"/>
  <c r="Q85" i="1"/>
  <c r="Q325" i="1"/>
  <c r="Q623" i="1"/>
  <c r="Q811" i="1"/>
  <c r="Q1223" i="1"/>
  <c r="Q1237" i="1"/>
  <c r="Q1251" i="1"/>
  <c r="Q1270" i="1"/>
  <c r="Q1276" i="1"/>
  <c r="Q1904" i="1"/>
  <c r="Q2161" i="1"/>
  <c r="Q2165" i="1"/>
  <c r="Q2178" i="1"/>
  <c r="Q2200" i="1"/>
  <c r="Q2204" i="1"/>
  <c r="Q2234" i="1"/>
  <c r="Q2241" i="1"/>
  <c r="Q2261" i="1"/>
  <c r="Q2286" i="1"/>
  <c r="Q2281" i="1"/>
  <c r="Q2323" i="1"/>
  <c r="Q2327" i="1"/>
  <c r="Q2341" i="1"/>
  <c r="Q2365" i="1"/>
  <c r="AM14" i="1"/>
  <c r="AM15" i="1"/>
  <c r="AM16" i="1"/>
  <c r="AM4" i="1"/>
  <c r="AK16" i="1"/>
  <c r="AK14" i="1"/>
  <c r="AK15" i="1"/>
  <c r="AM17" i="1"/>
  <c r="AK4" i="1"/>
  <c r="Q2031" i="1"/>
  <c r="Q2589" i="1"/>
  <c r="Q1618" i="1"/>
  <c r="Q1929" i="1"/>
  <c r="Q2033" i="1"/>
  <c r="Q1134" i="1"/>
  <c r="AP4" i="1"/>
  <c r="AP21" i="1"/>
  <c r="AP19" i="1"/>
  <c r="AP18" i="1"/>
  <c r="AP20" i="1"/>
  <c r="AP17" i="1"/>
  <c r="AP14" i="1"/>
  <c r="AP15" i="1"/>
  <c r="AP16" i="1"/>
  <c r="AL16" i="1"/>
  <c r="AL4" i="1"/>
  <c r="AM18" i="1"/>
  <c r="AL14" i="1"/>
  <c r="AL17" i="1"/>
  <c r="AL15" i="1"/>
  <c r="Q1460" i="1"/>
  <c r="Q1300" i="1"/>
  <c r="Q1337" i="1"/>
  <c r="Q1358" i="1"/>
  <c r="Q1363" i="1"/>
  <c r="Q1373" i="1"/>
  <c r="Q1380" i="1"/>
  <c r="Q196" i="1"/>
  <c r="Q1431" i="1"/>
  <c r="Q1436" i="1"/>
  <c r="Q1443" i="1"/>
  <c r="Q1457" i="1"/>
  <c r="Q1465" i="1"/>
  <c r="Q1474" i="1"/>
  <c r="Q1504" i="1"/>
  <c r="Q1524" i="1"/>
  <c r="Q1549" i="1"/>
  <c r="Q1554" i="1"/>
  <c r="Q1561" i="1"/>
  <c r="Q1604" i="1"/>
  <c r="Q1614" i="1"/>
  <c r="Q1629" i="1"/>
  <c r="Q1638" i="1"/>
  <c r="Q1646" i="1"/>
  <c r="Q1651" i="1"/>
  <c r="Q1658" i="1"/>
  <c r="Q1664" i="1"/>
  <c r="Q1677" i="1"/>
  <c r="Q1692" i="1"/>
  <c r="Q1700" i="1"/>
  <c r="Q1005" i="1"/>
  <c r="Q1758" i="1"/>
  <c r="Q1767" i="1"/>
  <c r="Q1788" i="1"/>
  <c r="Q1808" i="1"/>
  <c r="Q1819" i="1"/>
  <c r="Q1832" i="1"/>
  <c r="Q1872" i="1"/>
  <c r="Q1891" i="1"/>
  <c r="Q1942" i="1"/>
  <c r="Q1963" i="1"/>
  <c r="Q2024" i="1"/>
  <c r="Q2045" i="1"/>
  <c r="Q2076" i="1"/>
  <c r="Q838" i="1"/>
  <c r="Q2114" i="1"/>
  <c r="Q2132" i="1"/>
  <c r="Q2181" i="1"/>
  <c r="Q2213" i="1"/>
  <c r="Q2238" i="1"/>
  <c r="Q2264" i="1"/>
  <c r="Q2296" i="1"/>
  <c r="Q2330" i="1"/>
  <c r="Q2351" i="1"/>
  <c r="Q2400" i="1"/>
  <c r="Q2563" i="1"/>
  <c r="Q2582" i="1"/>
  <c r="Q2610" i="1"/>
  <c r="Q1164" i="1"/>
  <c r="Q1378" i="1"/>
  <c r="Q2084" i="1"/>
  <c r="Q287" i="1"/>
  <c r="Q2495" i="1"/>
  <c r="Q2591" i="1"/>
  <c r="Q2155" i="1"/>
  <c r="Q983" i="1"/>
  <c r="Q1198" i="1"/>
  <c r="Q1368" i="1"/>
  <c r="Q1444" i="1"/>
  <c r="Q1566" i="1"/>
  <c r="Q1598" i="1"/>
  <c r="Q2063" i="1"/>
  <c r="Q2523" i="1"/>
  <c r="Q2573" i="1"/>
  <c r="Q977" i="1"/>
  <c r="Q2517" i="1"/>
  <c r="Q2429" i="1"/>
  <c r="Q2476" i="1"/>
  <c r="Q2515" i="1"/>
  <c r="Q2580" i="1"/>
  <c r="Q2617" i="1"/>
  <c r="Q1745" i="1"/>
  <c r="Q1836" i="1"/>
  <c r="Q2058" i="1"/>
  <c r="Q291" i="1"/>
  <c r="Q610" i="1"/>
  <c r="Q1520" i="1"/>
  <c r="Q2549" i="1"/>
  <c r="Q446" i="1"/>
  <c r="Q2192" i="1"/>
  <c r="Q101" i="1"/>
  <c r="Q165" i="1"/>
  <c r="Q1271" i="1"/>
  <c r="Q280" i="1"/>
  <c r="Q330" i="1"/>
  <c r="Q354" i="1"/>
  <c r="Q453" i="1"/>
  <c r="Q496" i="1"/>
  <c r="Q503" i="1"/>
  <c r="Q568" i="1"/>
  <c r="Q708" i="1"/>
  <c r="Q2013" i="1"/>
  <c r="Q964" i="1"/>
  <c r="Q146" i="1"/>
  <c r="Q304" i="1"/>
  <c r="Q548" i="1"/>
  <c r="Q575" i="1"/>
  <c r="Q483" i="1"/>
  <c r="Q700" i="1"/>
  <c r="Q800" i="1"/>
  <c r="Q882" i="1"/>
  <c r="Q951" i="1"/>
  <c r="Q987" i="1"/>
  <c r="Q1139" i="1"/>
  <c r="Q1165" i="1"/>
  <c r="Q2511" i="1"/>
  <c r="Q1932" i="1"/>
  <c r="Q2487" i="1"/>
  <c r="Q756" i="1"/>
  <c r="Q140" i="1"/>
  <c r="Q206" i="1"/>
  <c r="Q2116" i="1"/>
  <c r="Q260" i="1"/>
  <c r="Q281" i="1"/>
  <c r="Q332" i="1"/>
  <c r="Q355" i="1"/>
  <c r="Q479" i="1"/>
  <c r="Q555" i="1"/>
  <c r="Q595" i="1"/>
  <c r="Q618" i="1"/>
  <c r="Q639" i="1"/>
  <c r="Q663" i="1"/>
  <c r="Q976" i="1"/>
  <c r="Q2083" i="1"/>
  <c r="Q2268" i="1"/>
  <c r="Q2350" i="1"/>
  <c r="Q2385" i="1"/>
  <c r="Q1232" i="1"/>
  <c r="Q112" i="1"/>
  <c r="Q173" i="1"/>
  <c r="Q337" i="1"/>
  <c r="Q390" i="1"/>
  <c r="Q541" i="1"/>
  <c r="Q588" i="1"/>
  <c r="Q1110" i="1"/>
  <c r="Q2216" i="1"/>
  <c r="Q201" i="1"/>
  <c r="Q563" i="1"/>
  <c r="Q788" i="1"/>
  <c r="Q1442" i="1"/>
  <c r="Q1784" i="1"/>
  <c r="Q2154" i="1"/>
  <c r="Q1696" i="1"/>
  <c r="Q141" i="1"/>
  <c r="Q1649" i="1"/>
  <c r="Q2101" i="1"/>
  <c r="Q1980" i="1"/>
  <c r="Q1242" i="1"/>
  <c r="Q1941" i="1"/>
  <c r="Q1670" i="1"/>
  <c r="Q106" i="1"/>
  <c r="Q114" i="1"/>
  <c r="Q143" i="1"/>
  <c r="Q175" i="1"/>
  <c r="Q222" i="1"/>
  <c r="Q208" i="1"/>
  <c r="Q218" i="1"/>
  <c r="Q403" i="1"/>
  <c r="Q238" i="1"/>
  <c r="Q254" i="1"/>
  <c r="Q275" i="1"/>
  <c r="Q285" i="1"/>
  <c r="Q289" i="1"/>
  <c r="Q335" i="1"/>
  <c r="Q341" i="1"/>
  <c r="Q297" i="1"/>
  <c r="Q374" i="1"/>
  <c r="Q303" i="1"/>
  <c r="Q396" i="1"/>
  <c r="Q413" i="1"/>
  <c r="Q315" i="1"/>
  <c r="Q448" i="1"/>
  <c r="Q484" i="1"/>
  <c r="Q545" i="1"/>
  <c r="Q598" i="1"/>
  <c r="Q524" i="1"/>
  <c r="Q572" i="1"/>
  <c r="Q576" i="1"/>
  <c r="Q600" i="1"/>
  <c r="Q631" i="1"/>
  <c r="Q653" i="1"/>
  <c r="Q706" i="1"/>
  <c r="Q817" i="1"/>
  <c r="Q894" i="1"/>
  <c r="Q996" i="1"/>
  <c r="Q2059" i="1"/>
  <c r="Q29" i="1"/>
  <c r="Q725" i="1"/>
  <c r="Q747" i="1"/>
  <c r="Q771" i="1"/>
  <c r="Q778" i="1"/>
  <c r="Q816" i="1"/>
  <c r="Q845" i="1"/>
  <c r="Q853" i="1"/>
  <c r="Q1445" i="1"/>
  <c r="Q1487" i="1"/>
  <c r="Q1754" i="1"/>
  <c r="Q1849" i="1"/>
  <c r="Q1482" i="1"/>
  <c r="Q211" i="1"/>
  <c r="Q518" i="1"/>
  <c r="Q1215" i="1"/>
  <c r="Q1428" i="1"/>
  <c r="Q1707" i="1"/>
  <c r="Q1738" i="1"/>
  <c r="Q1878" i="1"/>
  <c r="Q1845" i="1"/>
  <c r="Q1999" i="1"/>
  <c r="Q2233" i="1"/>
  <c r="Q3" i="1"/>
  <c r="Q2482" i="1"/>
  <c r="Q2529" i="1"/>
  <c r="Q1128" i="1"/>
  <c r="Q727" i="1"/>
  <c r="Q1007" i="1"/>
  <c r="Q1615" i="1"/>
  <c r="Q2067" i="1"/>
  <c r="Q2299" i="1"/>
  <c r="Q2607" i="1"/>
  <c r="Q956" i="1"/>
  <c r="Q136" i="1"/>
  <c r="Q104" i="1"/>
  <c r="Q51" i="1"/>
  <c r="Q21" i="1"/>
  <c r="Q43" i="1"/>
  <c r="Q59" i="1"/>
  <c r="Q107" i="1"/>
  <c r="Q125" i="1"/>
  <c r="Q169" i="1"/>
  <c r="Q209" i="1"/>
  <c r="Q243" i="1"/>
  <c r="Q240" i="1"/>
  <c r="Q249" i="1"/>
  <c r="Q267" i="1"/>
  <c r="Q322" i="1"/>
  <c r="Q321" i="1"/>
  <c r="Q347" i="1"/>
  <c r="Q284" i="1"/>
  <c r="Q310" i="1"/>
  <c r="Q437" i="1"/>
  <c r="Q457" i="1"/>
  <c r="Q557" i="1"/>
  <c r="Q520" i="1"/>
  <c r="Q577" i="1"/>
  <c r="Q585" i="1"/>
  <c r="Q620" i="1"/>
  <c r="Q644" i="1"/>
  <c r="Q2321" i="1"/>
  <c r="Q1145" i="1"/>
  <c r="Q1704" i="1"/>
  <c r="Q1930" i="1"/>
  <c r="Q1969" i="1"/>
  <c r="Q1275" i="1"/>
  <c r="Q1564" i="1"/>
  <c r="Q1608" i="1"/>
  <c r="Q1694" i="1"/>
  <c r="Q1902" i="1"/>
  <c r="Q2125" i="1"/>
  <c r="Q642" i="1"/>
  <c r="Q2273" i="1"/>
  <c r="Q2360" i="1"/>
  <c r="Q2501" i="1"/>
  <c r="Q2189" i="1"/>
  <c r="Q470" i="1"/>
  <c r="Q745" i="1"/>
  <c r="Q1184" i="1"/>
  <c r="Q1331" i="1"/>
  <c r="Q2536" i="1"/>
  <c r="Q182" i="1"/>
  <c r="Q913" i="1"/>
  <c r="Q546" i="1"/>
  <c r="Q553" i="1"/>
  <c r="Q513" i="1"/>
  <c r="Q1284" i="1"/>
  <c r="Q1890" i="1"/>
  <c r="Q1958" i="1"/>
  <c r="Q937" i="1"/>
  <c r="Q990" i="1"/>
  <c r="Q1010" i="1"/>
  <c r="Q1344" i="1"/>
  <c r="Q2040" i="1"/>
  <c r="Q1613" i="1"/>
  <c r="Q1653" i="1"/>
  <c r="Q2088" i="1"/>
  <c r="AO5" i="1"/>
  <c r="AO6" i="1" s="1"/>
  <c r="AO7" i="1"/>
  <c r="AO8" i="1" s="1"/>
  <c r="Q397" i="1"/>
  <c r="Q443" i="1"/>
  <c r="Q640" i="1"/>
  <c r="Q804" i="1"/>
  <c r="Q979" i="1"/>
  <c r="Q1480" i="1"/>
  <c r="Q9" i="1"/>
  <c r="Q1688" i="1"/>
  <c r="Q1828" i="1"/>
  <c r="Q2289" i="1"/>
  <c r="Q2408" i="1"/>
  <c r="Q2453" i="1"/>
  <c r="Q255" i="1"/>
  <c r="Q692" i="1"/>
  <c r="Q1124" i="1"/>
  <c r="Q1463" i="1"/>
  <c r="Q1988" i="1"/>
  <c r="Q2193" i="1"/>
  <c r="Q954" i="1"/>
  <c r="Q2614" i="1"/>
  <c r="Q1909" i="1"/>
  <c r="Q1526" i="1"/>
  <c r="Q388" i="1"/>
  <c r="Q889" i="1"/>
  <c r="Q1397" i="1"/>
  <c r="Q1211" i="1"/>
  <c r="Q776" i="1"/>
  <c r="Q331" i="1"/>
  <c r="Q118" i="1"/>
  <c r="Q687" i="1"/>
  <c r="Q186" i="1"/>
  <c r="Q210" i="1"/>
  <c r="Q286" i="1"/>
  <c r="Q336" i="1"/>
  <c r="Q387" i="1"/>
  <c r="Q359" i="1"/>
  <c r="Q440" i="1"/>
  <c r="Q485" i="1"/>
  <c r="Q540" i="1"/>
  <c r="Q547" i="1"/>
  <c r="Q558" i="1"/>
  <c r="Q645" i="1"/>
  <c r="Q669" i="1"/>
  <c r="Q720" i="1"/>
  <c r="Q737" i="1"/>
  <c r="Q754" i="1"/>
  <c r="Q770" i="1"/>
  <c r="Q774" i="1"/>
  <c r="Q785" i="1"/>
  <c r="Q766" i="1"/>
  <c r="Q814" i="1"/>
  <c r="Q819" i="1"/>
  <c r="Q828" i="1"/>
  <c r="Q836" i="1"/>
  <c r="Q805" i="1"/>
  <c r="Q858" i="1"/>
  <c r="Q2086" i="1"/>
  <c r="Q2123" i="1"/>
  <c r="Q1340" i="1"/>
  <c r="Q1940" i="1"/>
  <c r="Q2167" i="1"/>
  <c r="Q2313" i="1"/>
  <c r="Q2562" i="1"/>
  <c r="Q688" i="1"/>
  <c r="Q915" i="1"/>
  <c r="Q1024" i="1"/>
  <c r="Q1127" i="1"/>
  <c r="Q1424" i="1"/>
  <c r="Q1490" i="1"/>
  <c r="Q1888" i="1"/>
  <c r="Q2369" i="1"/>
  <c r="Q2516" i="1"/>
  <c r="Q628" i="1"/>
  <c r="Q955" i="1"/>
  <c r="Q1698" i="1"/>
  <c r="Q1921" i="1"/>
  <c r="Q2342" i="1"/>
  <c r="Q1560" i="1"/>
  <c r="Q464" i="1"/>
  <c r="Q2136" i="1"/>
  <c r="Q810" i="1"/>
  <c r="Q257" i="1"/>
  <c r="Q1451" i="1"/>
  <c r="Q1104" i="1"/>
  <c r="Q1673" i="1"/>
  <c r="Q1989" i="1"/>
  <c r="Q11" i="1"/>
  <c r="Q19" i="1"/>
  <c r="Q63" i="1"/>
  <c r="Q91" i="1"/>
  <c r="Q142" i="1"/>
  <c r="Q180" i="1"/>
  <c r="Q278" i="1"/>
  <c r="Q607" i="1"/>
  <c r="Q436" i="1"/>
  <c r="Q488" i="1"/>
  <c r="Q567" i="1"/>
  <c r="Q1898" i="1"/>
  <c r="Q695" i="1"/>
  <c r="Q1157" i="1"/>
  <c r="Q1763" i="1"/>
  <c r="Q1804" i="1"/>
  <c r="Q1283" i="1"/>
  <c r="Q1947" i="1"/>
  <c r="Q1971" i="1"/>
  <c r="Q2008" i="1"/>
  <c r="Q2056" i="1"/>
  <c r="Q2102" i="1"/>
  <c r="Q2245" i="1"/>
  <c r="Q2347" i="1"/>
  <c r="Q2395" i="1"/>
  <c r="Q2413" i="1"/>
  <c r="Q2491" i="1"/>
  <c r="Q2520" i="1"/>
  <c r="Q2568" i="1"/>
  <c r="Q385" i="1"/>
  <c r="Q1548" i="1"/>
  <c r="Q2355" i="1"/>
  <c r="Q1091" i="1"/>
  <c r="Q471" i="1"/>
  <c r="Q673" i="1"/>
  <c r="Q684" i="1"/>
  <c r="Q781" i="1"/>
  <c r="Q872" i="1"/>
  <c r="Q1004" i="1"/>
  <c r="Q432" i="1"/>
  <c r="Q1195" i="1"/>
  <c r="Q1350" i="1"/>
  <c r="Q1605" i="1"/>
  <c r="Q1734" i="1"/>
  <c r="Q10" i="1"/>
  <c r="Q1954" i="1"/>
  <c r="Q2377" i="1"/>
  <c r="Q2410" i="1"/>
  <c r="Q2489" i="1"/>
  <c r="Q2535" i="1"/>
  <c r="Q2541" i="1"/>
  <c r="Q2565" i="1"/>
  <c r="Q2034" i="1"/>
  <c r="Q578" i="1"/>
  <c r="Q1241" i="1"/>
  <c r="Q183" i="1"/>
  <c r="Q24" i="1"/>
  <c r="Q68" i="1"/>
  <c r="Q98" i="1"/>
  <c r="Q232" i="1"/>
  <c r="Q213" i="1"/>
  <c r="Q735" i="1"/>
  <c r="Q752" i="1"/>
  <c r="Q779" i="1"/>
  <c r="Q926" i="1"/>
  <c r="Q855" i="1"/>
  <c r="Q898" i="1"/>
  <c r="Q952" i="1"/>
  <c r="Q1049" i="1"/>
  <c r="Q1066" i="1"/>
  <c r="Q1082" i="1"/>
  <c r="Q1100" i="1"/>
  <c r="Q1144" i="1"/>
  <c r="Q1265" i="1"/>
  <c r="Q1341" i="1"/>
  <c r="Q1470" i="1"/>
  <c r="Q1621" i="1"/>
  <c r="Q1685" i="1"/>
  <c r="Q2467" i="1"/>
  <c r="Q2494" i="1"/>
  <c r="Q2590" i="1"/>
  <c r="Q478" i="1"/>
  <c r="Q1178" i="1"/>
  <c r="Q1654" i="1"/>
  <c r="Q1774" i="1"/>
  <c r="Q2030" i="1"/>
  <c r="Q2107" i="1"/>
  <c r="Q2423" i="1"/>
  <c r="Q34" i="1"/>
  <c r="Q1461" i="1"/>
  <c r="Q1987" i="1"/>
  <c r="Q2011" i="1"/>
  <c r="Q2032" i="1"/>
  <c r="Q2074" i="1"/>
  <c r="Q2091" i="1"/>
  <c r="Q2108" i="1"/>
  <c r="Q2140" i="1"/>
  <c r="Q2160" i="1"/>
  <c r="Q2147" i="1"/>
  <c r="Q2153" i="1"/>
  <c r="Q2170" i="1"/>
  <c r="Q2174" i="1"/>
  <c r="Q2182" i="1"/>
  <c r="Q2187" i="1"/>
  <c r="Q2195" i="1"/>
  <c r="Q2209" i="1"/>
  <c r="Q2214" i="1"/>
  <c r="Q2220" i="1"/>
  <c r="Q2222" i="1"/>
  <c r="Q2255" i="1"/>
  <c r="Q2228" i="1"/>
  <c r="Q2246" i="1"/>
  <c r="Q2252" i="1"/>
  <c r="Q2265" i="1"/>
  <c r="Q2271" i="1"/>
  <c r="Q2275" i="1"/>
  <c r="Q2297" i="1"/>
  <c r="Q2306" i="1"/>
  <c r="Q2305" i="1"/>
  <c r="Q2311" i="1"/>
  <c r="Q2315" i="1"/>
  <c r="Q2318" i="1"/>
  <c r="Q2331" i="1"/>
  <c r="Q2284" i="1"/>
  <c r="Q2348" i="1"/>
  <c r="Q2352" i="1"/>
  <c r="Q2370" i="1"/>
  <c r="Q2379" i="1"/>
  <c r="Q2383" i="1"/>
  <c r="Q472" i="1"/>
  <c r="Q637" i="1"/>
  <c r="Q665" i="1"/>
  <c r="Q729" i="1"/>
  <c r="Q827" i="1"/>
  <c r="Q879" i="1"/>
  <c r="Q1111" i="1"/>
  <c r="Q630" i="1"/>
  <c r="Q1168" i="1"/>
  <c r="Q1908" i="1"/>
  <c r="Q2553" i="1"/>
  <c r="Q1823" i="1"/>
  <c r="Q2437" i="1"/>
  <c r="Q1703" i="1"/>
  <c r="Q1934" i="1"/>
  <c r="Q1065" i="1"/>
  <c r="Q1584" i="1"/>
  <c r="Q47" i="1"/>
  <c r="Q96" i="1"/>
  <c r="Q124" i="1"/>
  <c r="Q130" i="1"/>
  <c r="Q178" i="1"/>
  <c r="Q219" i="1"/>
  <c r="Q191" i="1"/>
  <c r="Q214" i="1"/>
  <c r="Q235" i="1"/>
  <c r="Q271" i="1"/>
  <c r="Q294" i="1"/>
  <c r="Q320" i="1"/>
  <c r="Q462" i="1"/>
  <c r="Q499" i="1"/>
  <c r="Q550" i="1"/>
  <c r="Q482" i="1"/>
  <c r="Q625" i="1"/>
  <c r="Q702" i="1"/>
  <c r="Q1545" i="1"/>
  <c r="Q364" i="1"/>
  <c r="Q1185" i="1"/>
  <c r="Q1515" i="1"/>
  <c r="Q1780" i="1"/>
  <c r="Q2096" i="1"/>
  <c r="Q2176" i="1"/>
  <c r="Q2300" i="1"/>
  <c r="Q1485" i="1"/>
  <c r="Q1509" i="1"/>
  <c r="Q1741" i="1"/>
  <c r="Q1156" i="1"/>
  <c r="Q1411" i="1"/>
  <c r="Q1860" i="1"/>
  <c r="Q2118" i="1"/>
  <c r="Q2425" i="1"/>
  <c r="Q1574" i="1"/>
  <c r="Q1429" i="1"/>
  <c r="Q869" i="1"/>
  <c r="Q161" i="1"/>
  <c r="Q941" i="1"/>
  <c r="Q52" i="1"/>
  <c r="Q57" i="1"/>
  <c r="Q197" i="1"/>
  <c r="Q237" i="1"/>
  <c r="Q283" i="1"/>
  <c r="Q339" i="1"/>
  <c r="Q302" i="1"/>
  <c r="Q461" i="1"/>
  <c r="Q544" i="1"/>
  <c r="Q504" i="1"/>
  <c r="Q589" i="1"/>
  <c r="Q622" i="1"/>
  <c r="Q666" i="1"/>
  <c r="Q751" i="1"/>
  <c r="Q866" i="1"/>
  <c r="Q921" i="1"/>
  <c r="Q972" i="1"/>
  <c r="Q999" i="1"/>
  <c r="Q1061" i="1"/>
  <c r="Q1205" i="1"/>
  <c r="Q1247" i="1"/>
  <c r="Q1279" i="1"/>
  <c r="Q1336" i="1"/>
  <c r="Q1452" i="1"/>
  <c r="Q1495" i="1"/>
  <c r="Q1558" i="1"/>
  <c r="Q1603" i="1"/>
  <c r="Q1645" i="1"/>
  <c r="Q1797" i="1"/>
  <c r="Q1859" i="1"/>
  <c r="Q1855" i="1"/>
  <c r="Q1952" i="1"/>
  <c r="Q1997" i="1"/>
  <c r="Q1175" i="1"/>
  <c r="Q1193" i="1"/>
  <c r="Q1228" i="1"/>
  <c r="Q1749" i="1"/>
  <c r="Q1964" i="1"/>
  <c r="Q2344" i="1"/>
  <c r="Q2538" i="1"/>
  <c r="Q2559" i="1"/>
  <c r="Q647" i="1"/>
  <c r="Q940" i="1"/>
  <c r="Q204" i="1"/>
  <c r="Q874" i="1"/>
  <c r="Q54" i="1"/>
  <c r="Q22" i="1"/>
  <c r="Q71" i="1"/>
  <c r="Q13" i="1"/>
  <c r="Q66" i="1"/>
  <c r="Q116" i="1"/>
  <c r="Q148" i="1"/>
  <c r="Q969" i="1"/>
  <c r="Q1117" i="1"/>
  <c r="Q1491" i="1"/>
  <c r="Q1650" i="1"/>
  <c r="Q2212" i="1"/>
  <c r="Q2263" i="1"/>
  <c r="Q2278" i="1"/>
  <c r="Q2339" i="1"/>
  <c r="Q2354" i="1"/>
  <c r="Q2412" i="1"/>
  <c r="Q2446" i="1"/>
  <c r="Q2567" i="1"/>
  <c r="Q2575" i="1"/>
  <c r="Q1810" i="1"/>
  <c r="Q2428" i="1"/>
  <c r="Q378" i="1"/>
  <c r="Q1348" i="1"/>
  <c r="Q1433" i="1"/>
  <c r="Q1559" i="1"/>
  <c r="Q2070" i="1"/>
  <c r="Q2547" i="1"/>
  <c r="Q103" i="1"/>
  <c r="Q296" i="1"/>
  <c r="Q391" i="1"/>
  <c r="Q423" i="1"/>
  <c r="Q528" i="1"/>
  <c r="Q1325" i="1"/>
  <c r="Q481" i="1"/>
  <c r="Q705" i="1"/>
  <c r="Q1867" i="1"/>
  <c r="Q120" i="1"/>
  <c r="Q2039" i="1"/>
  <c r="Q2122" i="1"/>
  <c r="Q2146" i="1"/>
  <c r="Q2199" i="1"/>
  <c r="Q2259" i="1"/>
  <c r="Q2270" i="1"/>
  <c r="Q2282" i="1"/>
  <c r="Q273" i="1"/>
  <c r="Q123" i="1"/>
  <c r="Q349" i="1"/>
  <c r="Q311" i="1"/>
  <c r="Q105" i="1"/>
  <c r="Q389" i="1"/>
  <c r="Q624" i="1"/>
  <c r="Q930" i="1"/>
  <c r="Q1078" i="1"/>
  <c r="Q1160" i="1"/>
  <c r="Q1508" i="1"/>
  <c r="Q1699" i="1"/>
  <c r="Q1887" i="1"/>
  <c r="Q2247" i="1"/>
  <c r="Q629" i="1"/>
  <c r="Q2548" i="1"/>
  <c r="Q1551" i="1"/>
  <c r="Q1830" i="1"/>
  <c r="Q2480" i="1"/>
  <c r="Q1432" i="1"/>
  <c r="Q991" i="1"/>
  <c r="Q1637" i="1"/>
  <c r="Q683" i="1"/>
  <c r="Q444" i="1"/>
  <c r="Q1141" i="1"/>
  <c r="Q2605" i="1"/>
  <c r="Q1119" i="1"/>
  <c r="Q138" i="1"/>
  <c r="Q177" i="1"/>
  <c r="Q164" i="1"/>
  <c r="Q224" i="1"/>
  <c r="Q190" i="1"/>
  <c r="Q203" i="1"/>
  <c r="Q960" i="1"/>
  <c r="Q234" i="1"/>
  <c r="Q266" i="1"/>
  <c r="Q2290" i="1"/>
  <c r="Q270" i="1"/>
  <c r="Q279" i="1"/>
  <c r="Q292" i="1"/>
  <c r="Q293" i="1"/>
  <c r="Q344" i="1"/>
  <c r="Q379" i="1"/>
  <c r="Q348" i="1"/>
  <c r="Q353" i="1"/>
  <c r="Q305" i="1"/>
  <c r="Q407" i="1"/>
  <c r="Q419" i="1"/>
  <c r="Q317" i="1"/>
  <c r="Q442" i="1"/>
  <c r="Q452" i="1"/>
  <c r="Q474" i="1"/>
  <c r="Q498" i="1"/>
  <c r="Q532" i="1"/>
  <c r="Q525" i="1"/>
  <c r="Q549" i="1"/>
  <c r="Q554" i="1"/>
  <c r="Q566" i="1"/>
  <c r="Q573" i="1"/>
  <c r="Q521" i="1"/>
  <c r="Q593" i="1"/>
  <c r="Q603" i="1"/>
  <c r="Q614" i="1"/>
  <c r="Q635" i="1"/>
  <c r="Q649" i="1"/>
  <c r="Q658" i="1"/>
  <c r="Q691" i="1"/>
  <c r="Q701" i="1"/>
  <c r="Q712" i="1"/>
  <c r="Q742" i="1"/>
  <c r="Q786" i="1"/>
  <c r="Q807" i="1"/>
  <c r="Q831" i="1"/>
  <c r="Q840" i="1"/>
  <c r="Q864" i="1"/>
  <c r="Q876" i="1"/>
  <c r="Q883" i="1"/>
  <c r="Q911" i="1"/>
  <c r="Q1171" i="1"/>
  <c r="Q74" i="1"/>
  <c r="Q1227" i="1"/>
  <c r="Q1257" i="1"/>
  <c r="Q1315" i="1"/>
  <c r="Q1387" i="1"/>
  <c r="Q1391" i="1"/>
  <c r="Q1422" i="1"/>
  <c r="Q1519" i="1"/>
  <c r="Q1570" i="1"/>
  <c r="Q1982" i="1"/>
  <c r="Q2144" i="1"/>
  <c r="Q2203" i="1"/>
  <c r="Q2221" i="1"/>
  <c r="Q2251" i="1"/>
  <c r="Q2274" i="1"/>
  <c r="Q2361" i="1"/>
  <c r="Q2572" i="1"/>
  <c r="Q1587" i="1"/>
  <c r="Q37" i="1"/>
  <c r="Q1880" i="1"/>
  <c r="Q2111" i="1"/>
  <c r="Q2420" i="1"/>
  <c r="Q1177" i="1"/>
  <c r="Q799" i="1"/>
  <c r="Q884" i="1"/>
  <c r="Q918" i="1"/>
  <c r="Q1067" i="1"/>
  <c r="Q1083" i="1"/>
  <c r="Q1167" i="1"/>
  <c r="Q1180" i="1"/>
  <c r="Q1277" i="1"/>
  <c r="Q1316" i="1"/>
  <c r="Q1287" i="1"/>
  <c r="Q1374" i="1"/>
  <c r="Q1403" i="1"/>
  <c r="Q1434" i="1"/>
  <c r="Q1458" i="1"/>
  <c r="Q1518" i="1"/>
  <c r="Q1530" i="1"/>
  <c r="Q1541" i="1"/>
  <c r="Q1556" i="1"/>
  <c r="Q1572" i="1"/>
  <c r="Q1583" i="1"/>
  <c r="Q1616" i="1"/>
  <c r="Q1665" i="1"/>
  <c r="Q1683" i="1"/>
  <c r="Q1701" i="1"/>
  <c r="Q1713" i="1"/>
  <c r="Q1727" i="1"/>
  <c r="Q1747" i="1"/>
  <c r="Q1757" i="1"/>
  <c r="Q1768" i="1"/>
  <c r="Q1783" i="1"/>
  <c r="Q1795" i="1"/>
  <c r="Q2319" i="1"/>
  <c r="Q1873" i="1"/>
  <c r="Q1848" i="1"/>
  <c r="Q1927" i="1"/>
  <c r="Q1960" i="1"/>
  <c r="Q2000" i="1"/>
  <c r="Q2015" i="1"/>
  <c r="Q2046" i="1"/>
  <c r="Q1974" i="1"/>
  <c r="Q2094" i="1"/>
  <c r="Q2124" i="1"/>
  <c r="Q2396" i="1"/>
  <c r="Q2431" i="1"/>
  <c r="Q2464" i="1"/>
  <c r="Q2468" i="1"/>
  <c r="Q2533" i="1"/>
  <c r="Q2587" i="1"/>
  <c r="Q579" i="1"/>
  <c r="Q1074" i="1"/>
  <c r="Q1103" i="1"/>
  <c r="Q1210" i="1"/>
  <c r="Q1831" i="1"/>
  <c r="Q1353" i="1"/>
  <c r="Q1377" i="1"/>
  <c r="Q1446" i="1"/>
  <c r="Q1998" i="1"/>
  <c r="Q2455" i="1"/>
  <c r="Q519" i="1"/>
  <c r="Q100" i="1"/>
  <c r="Q149" i="1"/>
  <c r="Q227" i="1"/>
  <c r="Q259" i="1"/>
  <c r="Q345" i="1"/>
  <c r="Q380" i="1"/>
  <c r="Q421" i="1"/>
  <c r="Q431" i="1"/>
  <c r="Q476" i="1"/>
  <c r="Q594" i="1"/>
  <c r="Q616" i="1"/>
  <c r="Q636" i="1"/>
  <c r="Q333" i="1"/>
  <c r="Q1025" i="1"/>
  <c r="Q1305" i="1"/>
  <c r="Q1555" i="1"/>
  <c r="Q2279" i="1"/>
  <c r="Q2597" i="1"/>
  <c r="Q2579" i="1"/>
  <c r="Q253" i="1"/>
  <c r="Q328" i="1"/>
  <c r="Q377" i="1"/>
  <c r="Q497" i="1"/>
  <c r="Q648" i="1"/>
  <c r="Q1022" i="1"/>
  <c r="Q1041" i="1"/>
  <c r="Q1081" i="1"/>
  <c r="Q1226" i="1"/>
  <c r="Q1304" i="1"/>
  <c r="Q1581" i="1"/>
  <c r="Q1736" i="1"/>
  <c r="Q2119" i="1"/>
  <c r="Q1204" i="1"/>
  <c r="Q1842" i="1"/>
  <c r="Q851" i="1"/>
  <c r="Q111" i="1"/>
  <c r="Q153" i="1"/>
  <c r="Q166" i="1"/>
  <c r="Q181" i="1"/>
  <c r="Q246" i="1"/>
  <c r="Q346" i="1"/>
  <c r="Q586" i="1"/>
  <c r="Q401" i="1"/>
  <c r="Q422" i="1"/>
  <c r="Q435" i="1"/>
  <c r="Q454" i="1"/>
  <c r="Q534" i="1"/>
  <c r="Q501" i="1"/>
  <c r="Q570" i="1"/>
  <c r="Q512" i="1"/>
  <c r="Q694" i="1"/>
  <c r="Q959" i="1"/>
  <c r="Q1370" i="1"/>
  <c r="Q1455" i="1"/>
  <c r="Q1502" i="1"/>
  <c r="Q2295" i="1"/>
  <c r="Q2450" i="1"/>
  <c r="Q2581" i="1"/>
  <c r="Q1206" i="1"/>
  <c r="Q188" i="1"/>
  <c r="Q233" i="1"/>
  <c r="Q269" i="1"/>
  <c r="Q428" i="1"/>
  <c r="Q494" i="1"/>
  <c r="Q1538" i="1"/>
  <c r="Q2029" i="1"/>
  <c r="Q2382" i="1"/>
  <c r="Q2498" i="1"/>
  <c r="Q2513" i="1"/>
  <c r="Q2615" i="1"/>
  <c r="Q277" i="1"/>
  <c r="Q569" i="1"/>
  <c r="Q1425" i="1"/>
  <c r="Q641" i="1"/>
  <c r="Q997" i="1"/>
  <c r="Q1113" i="1"/>
  <c r="Q1240" i="1"/>
  <c r="Q1592" i="1"/>
  <c r="Q1943" i="1"/>
  <c r="Q2285" i="1"/>
  <c r="Q2600" i="1"/>
  <c r="Q1014" i="1"/>
  <c r="Q2061" i="1"/>
  <c r="Q2440" i="1"/>
  <c r="Q560" i="1"/>
  <c r="Q580" i="1"/>
  <c r="Q2120" i="1"/>
  <c r="Q424" i="1"/>
  <c r="Q97" i="1"/>
  <c r="Q156" i="1"/>
  <c r="Q133" i="1"/>
  <c r="Q159" i="1"/>
  <c r="Q168" i="1"/>
  <c r="Q198" i="1"/>
  <c r="Q248" i="1"/>
  <c r="Q263" i="1"/>
  <c r="Q357" i="1"/>
  <c r="Q307" i="1"/>
  <c r="Q309" i="1"/>
  <c r="Q439" i="1"/>
  <c r="Q458" i="1"/>
  <c r="Q468" i="1"/>
  <c r="Q529" i="1"/>
  <c r="Q530" i="1"/>
  <c r="Q493" i="1"/>
  <c r="Q517" i="1"/>
  <c r="Q599" i="1"/>
  <c r="Q605" i="1"/>
  <c r="Q619" i="1"/>
  <c r="Q643" i="1"/>
  <c r="Q667" i="1"/>
  <c r="Q680" i="1"/>
  <c r="Q726" i="1"/>
  <c r="Q928" i="1"/>
  <c r="Q847" i="1"/>
  <c r="Q947" i="1"/>
  <c r="Q1075" i="1"/>
  <c r="Q1176" i="1"/>
  <c r="Q904" i="1"/>
  <c r="Q1229" i="1"/>
  <c r="Q1266" i="1"/>
  <c r="Q1281" i="1"/>
  <c r="Q1392" i="1"/>
  <c r="Q1394" i="1"/>
  <c r="Q1521" i="1"/>
  <c r="Q1536" i="1"/>
  <c r="Q1562" i="1"/>
  <c r="Q1576" i="1"/>
  <c r="Q1815" i="1"/>
  <c r="Q1833" i="1"/>
  <c r="Q1143" i="1"/>
  <c r="Q1803" i="1"/>
  <c r="Q1850" i="1"/>
  <c r="Q2210" i="1"/>
  <c r="Q1231" i="1"/>
  <c r="Q1966" i="1"/>
  <c r="Q2130" i="1"/>
  <c r="Q716" i="1"/>
  <c r="Q738" i="1"/>
  <c r="Q757" i="1"/>
  <c r="Q927" i="1"/>
  <c r="Q1790" i="1"/>
  <c r="Q1835" i="1"/>
  <c r="AN7" i="1"/>
  <c r="AN8" i="1" s="1"/>
  <c r="AN5" i="1"/>
  <c r="AN6" i="1" s="1"/>
  <c r="Q1801" i="1"/>
  <c r="Q384" i="1"/>
  <c r="Q415" i="1"/>
  <c r="Q1267" i="1"/>
  <c r="Q1313" i="1"/>
  <c r="Q1488" i="1"/>
  <c r="Q1639" i="1"/>
  <c r="Q1821" i="1"/>
  <c r="Q1839" i="1"/>
  <c r="Q1924" i="1"/>
  <c r="Q2121" i="1"/>
  <c r="Q2343" i="1"/>
  <c r="Q2406" i="1"/>
  <c r="Q2452" i="1"/>
  <c r="Q2545" i="1"/>
  <c r="Q1401" i="1"/>
  <c r="Q157" i="1"/>
  <c r="Q920" i="1"/>
  <c r="Q1871" i="1"/>
  <c r="Q2196" i="1"/>
  <c r="Q1307" i="1"/>
  <c r="Q1853" i="1"/>
  <c r="Q1643" i="1"/>
  <c r="Q12" i="1"/>
  <c r="Q84" i="1"/>
  <c r="Q115" i="1"/>
  <c r="Q185" i="1"/>
  <c r="Q2012" i="1"/>
  <c r="Q276" i="1"/>
  <c r="Q386" i="1"/>
  <c r="Q358" i="1"/>
  <c r="Q5" i="1"/>
  <c r="Q538" i="1"/>
  <c r="Q490" i="1"/>
  <c r="Q601" i="1"/>
  <c r="Q668" i="1"/>
  <c r="Q697" i="1"/>
  <c r="Q863" i="1"/>
  <c r="Q1399" i="1"/>
  <c r="Q1466" i="1"/>
  <c r="Q1789" i="1"/>
  <c r="Q73" i="1"/>
  <c r="Q1030" i="1"/>
  <c r="Q1624" i="1"/>
  <c r="Q1742" i="1"/>
  <c r="Q2249" i="1"/>
  <c r="Q2432" i="1"/>
  <c r="Q2479" i="1"/>
  <c r="Q2509" i="1"/>
  <c r="Q2598" i="1"/>
  <c r="Q14" i="1"/>
  <c r="Q646" i="1"/>
  <c r="Q682" i="1"/>
  <c r="Q877" i="1"/>
  <c r="Q989" i="1"/>
  <c r="Q1252" i="1"/>
  <c r="Q854" i="1"/>
  <c r="Q1691" i="1"/>
  <c r="Q1870" i="1"/>
  <c r="Q2019" i="1"/>
  <c r="Q2257" i="1"/>
  <c r="Q1352" i="1"/>
  <c r="Q119" i="1"/>
  <c r="Q176" i="1"/>
  <c r="Q334" i="1"/>
  <c r="Q371" i="1"/>
  <c r="Q414" i="1"/>
  <c r="Q451" i="1"/>
  <c r="Q723" i="1"/>
  <c r="Q514" i="1"/>
  <c r="Q596" i="1"/>
  <c r="Q617" i="1"/>
  <c r="Q652" i="1"/>
  <c r="Q1088" i="1"/>
  <c r="Q1721" i="1"/>
  <c r="Q1761" i="1"/>
  <c r="Q893" i="1"/>
  <c r="Q1070" i="1"/>
  <c r="Q1126" i="1"/>
  <c r="Q1170" i="1"/>
  <c r="Q1218" i="1"/>
  <c r="Q1295" i="1"/>
  <c r="Q1415" i="1"/>
  <c r="Q1568" i="1"/>
  <c r="Q340" i="1"/>
  <c r="Q150" i="1"/>
  <c r="Q1962" i="1"/>
  <c r="Q2006" i="1"/>
  <c r="Q2048" i="1"/>
  <c r="Q2106" i="1"/>
  <c r="Q2593" i="1"/>
  <c r="Q46" i="1"/>
  <c r="Q318" i="1"/>
  <c r="Q661" i="1"/>
  <c r="Q681" i="1"/>
  <c r="Q699" i="1"/>
  <c r="Q743" i="1"/>
  <c r="Q857" i="1"/>
  <c r="Q1419" i="1"/>
  <c r="Q1489" i="1"/>
  <c r="Q1600" i="1"/>
  <c r="Q1641" i="1"/>
  <c r="Q1884" i="1"/>
  <c r="Q2194" i="1"/>
  <c r="Q2485" i="1"/>
  <c r="Q45" i="1"/>
  <c r="Q591" i="1"/>
  <c r="Q829" i="1"/>
  <c r="Q1018" i="1"/>
  <c r="Q1286" i="1"/>
  <c r="Q1680" i="1"/>
  <c r="Q1800" i="1"/>
  <c r="Q2546" i="1"/>
  <c r="Q516" i="1"/>
  <c r="Q922" i="1"/>
  <c r="Q2172" i="1"/>
  <c r="Q225" i="1"/>
  <c r="Q1510" i="1"/>
  <c r="Q1894" i="1"/>
  <c r="Q1579" i="1"/>
  <c r="Q108" i="1"/>
  <c r="Q172" i="1"/>
  <c r="Q244" i="1"/>
  <c r="Q187" i="1"/>
  <c r="Q268" i="1"/>
  <c r="Q363" i="1"/>
  <c r="Q406" i="1"/>
  <c r="Q426" i="1"/>
  <c r="Q459" i="1"/>
  <c r="Q506" i="1"/>
  <c r="Q587" i="1"/>
  <c r="Q602" i="1"/>
  <c r="Q621" i="1"/>
  <c r="Q698" i="1"/>
  <c r="Q714" i="1"/>
  <c r="Q724" i="1"/>
  <c r="Q731" i="1"/>
  <c r="Q734" i="1"/>
  <c r="Q746" i="1"/>
  <c r="Q761" i="1"/>
  <c r="Q777" i="1"/>
  <c r="Q782" i="1"/>
  <c r="Q792" i="1"/>
  <c r="Q1203" i="1"/>
  <c r="Q822" i="1"/>
  <c r="Q833" i="1"/>
  <c r="Q844" i="1"/>
  <c r="Q852" i="1"/>
  <c r="Q1330" i="1"/>
  <c r="Q1528" i="1"/>
  <c r="Q965" i="1"/>
  <c r="Q1112" i="1"/>
  <c r="Q2159" i="1"/>
  <c r="Q2184" i="1"/>
  <c r="Q2336" i="1"/>
  <c r="Q2041" i="1"/>
  <c r="Q2376" i="1"/>
  <c r="Q2512" i="1"/>
  <c r="Q672" i="1"/>
  <c r="Q795" i="1"/>
  <c r="Q1635" i="1"/>
  <c r="Q1676" i="1"/>
  <c r="Q1751" i="1"/>
  <c r="Q2424" i="1"/>
  <c r="Q195" i="1"/>
  <c r="Q1199" i="1"/>
  <c r="Q2242" i="1"/>
  <c r="Q1820" i="1"/>
  <c r="Q1260" i="1"/>
  <c r="Q35" i="1"/>
  <c r="Q79" i="1"/>
  <c r="Q202" i="1"/>
  <c r="Q265" i="1"/>
  <c r="Q343" i="1"/>
  <c r="Q412" i="1"/>
  <c r="Q480" i="1"/>
  <c r="Q511" i="1"/>
  <c r="Q1655" i="1"/>
  <c r="Q1718" i="1"/>
  <c r="Q1781" i="1"/>
  <c r="Q1825" i="1"/>
  <c r="Q2018" i="1"/>
  <c r="Q2169" i="1"/>
  <c r="Q2254" i="1"/>
  <c r="Q2287" i="1"/>
  <c r="Q2531" i="1"/>
  <c r="Q2586" i="1"/>
  <c r="Q1302" i="1"/>
  <c r="Q1922" i="1"/>
  <c r="Q16" i="1"/>
  <c r="Q664" i="1"/>
  <c r="Q1837" i="1"/>
  <c r="Q825" i="1"/>
  <c r="Q1028" i="1"/>
  <c r="Q1187" i="1"/>
  <c r="Q1254" i="1"/>
  <c r="Q1301" i="1"/>
  <c r="Q1323" i="1"/>
  <c r="Q1396" i="1"/>
  <c r="Q1486" i="1"/>
  <c r="Q1571" i="1"/>
  <c r="Q1675" i="1"/>
  <c r="Q1838" i="1"/>
  <c r="Q1889" i="1"/>
  <c r="Q2157" i="1"/>
  <c r="Q2276" i="1"/>
  <c r="Q2459" i="1"/>
  <c r="Q2552" i="1"/>
  <c r="Q1345" i="1"/>
  <c r="Q50" i="1"/>
  <c r="Q992" i="1"/>
  <c r="Q41" i="1"/>
  <c r="Q60" i="1"/>
  <c r="Q366" i="1"/>
  <c r="Q392" i="1"/>
  <c r="Q313" i="1"/>
  <c r="Q542" i="1"/>
  <c r="Q559" i="1"/>
  <c r="Q508" i="1"/>
  <c r="Q1381" i="1"/>
  <c r="Q722" i="1"/>
  <c r="Q2294" i="1"/>
  <c r="Q768" i="1"/>
  <c r="Q772" i="1"/>
  <c r="Q775" i="1"/>
  <c r="Q2133" i="1"/>
  <c r="Q849" i="1"/>
  <c r="Q859" i="1"/>
  <c r="Q938" i="1"/>
  <c r="Q967" i="1"/>
  <c r="Q978" i="1"/>
  <c r="Q985" i="1"/>
  <c r="Q1003" i="1"/>
  <c r="Q1031" i="1"/>
  <c r="Q1071" i="1"/>
  <c r="Q1114" i="1"/>
  <c r="Q1121" i="1"/>
  <c r="Q1138" i="1"/>
  <c r="Q1201" i="1"/>
  <c r="Q1219" i="1"/>
  <c r="Q1827" i="1"/>
  <c r="Q1731" i="1"/>
  <c r="Q2444" i="1"/>
  <c r="Q2522" i="1"/>
  <c r="Q958" i="1"/>
  <c r="Q1862" i="1"/>
  <c r="Q1986" i="1"/>
  <c r="Q2072" i="1"/>
  <c r="Q2555" i="1"/>
  <c r="Q404" i="1"/>
  <c r="Q860" i="1"/>
  <c r="Q878" i="1"/>
  <c r="Q901" i="1"/>
  <c r="Q908" i="1"/>
  <c r="Q924" i="1"/>
  <c r="Q948" i="1"/>
  <c r="Q675" i="1"/>
  <c r="Q1006" i="1"/>
  <c r="Q1026" i="1"/>
  <c r="Q1033" i="1"/>
  <c r="Q1056" i="1"/>
  <c r="Q1108" i="1"/>
  <c r="Q1136" i="1"/>
  <c r="Q1148" i="1"/>
  <c r="Q1224" i="1"/>
  <c r="Q1238" i="1"/>
  <c r="Q1297" i="1"/>
  <c r="Q1329" i="1"/>
  <c r="Q1342" i="1"/>
  <c r="Q1385" i="1"/>
  <c r="Q1408" i="1"/>
  <c r="Q1426" i="1"/>
  <c r="Q1454" i="1"/>
  <c r="Q1471" i="1"/>
  <c r="Q1497" i="1"/>
  <c r="Q1527" i="1"/>
  <c r="Q1656" i="1"/>
  <c r="Q1856" i="1"/>
  <c r="Q1843" i="1"/>
  <c r="Q1950" i="1"/>
  <c r="Q15" i="1"/>
  <c r="Q2020" i="1"/>
  <c r="Q2036" i="1"/>
  <c r="Q2098" i="1"/>
  <c r="Q2110" i="1"/>
  <c r="Q2456" i="1"/>
  <c r="Q2583" i="1"/>
  <c r="Q360" i="1"/>
  <c r="Q1328" i="1"/>
  <c r="Q1299" i="1"/>
  <c r="Q2322" i="1"/>
  <c r="Q1361" i="1"/>
  <c r="Q1405" i="1"/>
  <c r="Q2188" i="1"/>
  <c r="Q2272" i="1"/>
  <c r="Q2353" i="1"/>
  <c r="Q163" i="1"/>
  <c r="Q77" i="1"/>
  <c r="Q865" i="1"/>
  <c r="Q888" i="1"/>
  <c r="Q873" i="1"/>
  <c r="Q880" i="1"/>
  <c r="Q885" i="1"/>
  <c r="Q975" i="1"/>
  <c r="Q998" i="1"/>
  <c r="Q1029" i="1"/>
  <c r="Q1039" i="1"/>
  <c r="Q1064" i="1"/>
  <c r="Q1102" i="1"/>
  <c r="Q1116" i="1"/>
  <c r="Q1146" i="1"/>
  <c r="Q1161" i="1"/>
  <c r="Q1196" i="1"/>
  <c r="Q1209" i="1"/>
  <c r="Q1235" i="1"/>
  <c r="Q1255" i="1"/>
  <c r="Q1294" i="1"/>
  <c r="Q1689" i="1"/>
  <c r="Q1339" i="1"/>
  <c r="Q1382" i="1"/>
  <c r="Q1393" i="1"/>
  <c r="Q1421" i="1"/>
  <c r="Q1440" i="1"/>
  <c r="Q2518" i="1"/>
  <c r="Q1481" i="1"/>
  <c r="Q1531" i="1"/>
  <c r="Q1552" i="1"/>
  <c r="Q1573" i="1"/>
  <c r="Q1595" i="1"/>
  <c r="Q1617" i="1"/>
  <c r="Q1630" i="1"/>
  <c r="Q1657" i="1"/>
  <c r="Q1681" i="1"/>
  <c r="Q1706" i="1"/>
  <c r="Q1724" i="1"/>
  <c r="Q1748" i="1"/>
  <c r="Q1765" i="1"/>
  <c r="Q1787" i="1"/>
  <c r="Q1806" i="1"/>
  <c r="Q1826" i="1"/>
  <c r="Q1868" i="1"/>
  <c r="Q1892" i="1"/>
  <c r="Q1906" i="1"/>
  <c r="Q1928" i="1"/>
  <c r="Q87" i="1"/>
  <c r="Q1978" i="1"/>
  <c r="Q2022" i="1"/>
  <c r="Q2099" i="1"/>
  <c r="Q2135" i="1"/>
  <c r="Q2175" i="1"/>
  <c r="Q2217" i="1"/>
  <c r="Q2253" i="1"/>
  <c r="Q117" i="1"/>
  <c r="Q2338" i="1"/>
  <c r="Q2375" i="1"/>
  <c r="Q2465" i="1"/>
  <c r="Q1975" i="1"/>
  <c r="Q963" i="1"/>
  <c r="Q2010" i="1"/>
  <c r="Q2127" i="1"/>
  <c r="Q1865" i="1"/>
  <c r="Q1697" i="1"/>
  <c r="Q1733" i="1"/>
  <c r="Q1274" i="1"/>
  <c r="Q1916" i="1"/>
  <c r="Q2128" i="1"/>
  <c r="Q1779" i="1"/>
  <c r="Q2394" i="1"/>
  <c r="Q2448" i="1"/>
  <c r="Q2499" i="1"/>
  <c r="Q2514" i="1"/>
  <c r="Q2564" i="1"/>
  <c r="Q2050" i="1"/>
  <c r="Q1668" i="1"/>
  <c r="Q1730" i="1"/>
  <c r="Q1945" i="1"/>
  <c r="Q2002" i="1"/>
  <c r="Q2171" i="1"/>
  <c r="Q2248" i="1"/>
  <c r="Q2334" i="1"/>
  <c r="Q1354" i="1"/>
  <c r="Q2060" i="1"/>
  <c r="Q806" i="1"/>
  <c r="Q895" i="1"/>
  <c r="Q881" i="1"/>
  <c r="Q1060" i="1"/>
  <c r="Q1109" i="1"/>
  <c r="Q1151" i="1"/>
  <c r="Q1200" i="1"/>
  <c r="Q1246" i="1"/>
  <c r="Q1298" i="1"/>
  <c r="Q1351" i="1"/>
  <c r="Q1437" i="1"/>
  <c r="Q1475" i="1"/>
  <c r="Q1522" i="1"/>
  <c r="Q1588" i="1"/>
  <c r="Q1627" i="1"/>
  <c r="Q1760" i="1"/>
  <c r="Q1802" i="1"/>
  <c r="Q1901" i="1"/>
  <c r="Q1939" i="1"/>
  <c r="Q2145" i="1"/>
  <c r="Q2223" i="1"/>
  <c r="Q2457" i="1"/>
  <c r="Q2574" i="1"/>
  <c r="Q886" i="1"/>
  <c r="Q1002" i="1"/>
  <c r="Q1047" i="1"/>
  <c r="Q2139" i="1"/>
  <c r="Q1150" i="1"/>
  <c r="Q1197" i="1"/>
  <c r="Q1264" i="1"/>
  <c r="Q1684" i="1"/>
  <c r="Q1755" i="1"/>
  <c r="Q1770" i="1"/>
  <c r="Q1814" i="1"/>
  <c r="Q298" i="1"/>
  <c r="Q2023" i="1"/>
  <c r="Q2095" i="1"/>
  <c r="Q2505" i="1"/>
  <c r="Q1507" i="1"/>
  <c r="Q1961" i="1"/>
  <c r="Q1824" i="1"/>
  <c r="Q2090" i="1"/>
  <c r="Q2504" i="1"/>
  <c r="Q1077" i="1"/>
  <c r="Q1137" i="1"/>
  <c r="Q1225" i="1"/>
  <c r="Q1567" i="1"/>
  <c r="Q1925" i="1"/>
  <c r="Q1979" i="1"/>
  <c r="Q2005" i="1"/>
  <c r="Q2026" i="1"/>
  <c r="Q2068" i="1"/>
  <c r="Q2104" i="1"/>
  <c r="Q6" i="1"/>
  <c r="Q373" i="1"/>
  <c r="Q350" i="1"/>
  <c r="Q537" i="1"/>
  <c r="Q1202" i="1"/>
  <c r="Q1306" i="1"/>
  <c r="Q1324" i="1"/>
  <c r="Q1590" i="1"/>
  <c r="Q1682" i="1"/>
  <c r="Q1782" i="1"/>
  <c r="Q2027" i="1"/>
  <c r="Q2168" i="1"/>
  <c r="Q2418" i="1"/>
  <c r="Q2461" i="1"/>
  <c r="Q2503" i="1"/>
  <c r="Q2537" i="1"/>
  <c r="Q671" i="1"/>
  <c r="Q1085" i="1"/>
  <c r="Q1272" i="1"/>
  <c r="Q1716" i="1"/>
  <c r="Q1955" i="1"/>
  <c r="Q2393" i="1"/>
  <c r="Q711" i="1"/>
  <c r="Q2250" i="1"/>
  <c r="Q1791" i="1"/>
  <c r="Q1885" i="1"/>
  <c r="Q2007" i="1"/>
  <c r="Q2239" i="1"/>
  <c r="Q467" i="1"/>
  <c r="Q841" i="1"/>
  <c r="Q1080" i="1"/>
  <c r="Q38" i="1"/>
  <c r="Q56" i="1"/>
  <c r="Q89" i="1"/>
  <c r="Q171" i="1"/>
  <c r="Q144" i="1"/>
  <c r="Q134" i="1"/>
  <c r="Q160" i="1"/>
  <c r="Q223" i="1"/>
  <c r="Q199" i="1"/>
  <c r="Q256" i="1"/>
  <c r="Q1903" i="1"/>
  <c r="Q376" i="1"/>
  <c r="Q351" i="1"/>
  <c r="Q398" i="1"/>
  <c r="Q420" i="1"/>
  <c r="Q316" i="1"/>
  <c r="Q449" i="1"/>
  <c r="Q552" i="1"/>
  <c r="Q564" i="1"/>
  <c r="Q510" i="1"/>
  <c r="Q606" i="1"/>
  <c r="Q654" i="1"/>
  <c r="Q2113" i="1"/>
  <c r="Q765" i="1"/>
  <c r="Q1017" i="1"/>
  <c r="Q1412" i="1"/>
  <c r="Q2244" i="1"/>
  <c r="Q2427" i="1"/>
  <c r="Q2472" i="1"/>
  <c r="Q2521" i="1"/>
  <c r="Q2519" i="1"/>
  <c r="Q2609" i="1"/>
  <c r="Q892" i="1"/>
  <c r="Q1854" i="1"/>
  <c r="Q2235" i="1"/>
  <c r="Q715" i="1"/>
  <c r="Q929" i="1"/>
  <c r="Q1038" i="1"/>
  <c r="Q1309" i="1"/>
  <c r="Q1601" i="1"/>
  <c r="Q1951" i="1"/>
  <c r="Q2335" i="1"/>
  <c r="Q2561" i="1"/>
  <c r="Q152" i="1"/>
  <c r="Q2356" i="1"/>
  <c r="Q40" i="1"/>
  <c r="Q154" i="1"/>
  <c r="Q167" i="1"/>
  <c r="Q207" i="1"/>
  <c r="Q247" i="1"/>
  <c r="Q282" i="1"/>
  <c r="Q356" i="1"/>
  <c r="Q2332" i="1"/>
  <c r="Q1459" i="1"/>
  <c r="Q1055" i="1"/>
  <c r="Q1095" i="1"/>
  <c r="Q1147" i="1"/>
  <c r="Q1318" i="1"/>
  <c r="Q1366" i="1"/>
  <c r="Q1398" i="1"/>
  <c r="Q1547" i="1"/>
  <c r="Q1591" i="1"/>
  <c r="Q1628" i="1"/>
  <c r="Q1678" i="1"/>
  <c r="Q1893" i="1"/>
  <c r="Q1981" i="1"/>
  <c r="Q2028" i="1"/>
  <c r="Q2066" i="1"/>
  <c r="Q2092" i="1"/>
  <c r="Q2149" i="1"/>
  <c r="Q48" i="1"/>
  <c r="Q670" i="1"/>
  <c r="Q686" i="1"/>
  <c r="Q730" i="1"/>
  <c r="Q793" i="1"/>
  <c r="Q1984" i="1"/>
  <c r="Q1036" i="1"/>
  <c r="Q1375" i="1"/>
  <c r="Q1395" i="1"/>
  <c r="Q1539" i="1"/>
  <c r="Q1634" i="1"/>
  <c r="Q1674" i="1"/>
  <c r="Q1847" i="1"/>
  <c r="Q2142" i="1"/>
  <c r="Q2462" i="1"/>
  <c r="Q2506" i="1"/>
  <c r="Q475" i="1"/>
  <c r="Q638" i="1"/>
  <c r="Q755" i="1"/>
  <c r="Q1098" i="1"/>
  <c r="Q1169" i="1"/>
  <c r="Q1409" i="1"/>
  <c r="Q1735" i="1"/>
  <c r="Q1920" i="1"/>
  <c r="Q2071" i="1"/>
  <c r="Q2399" i="1"/>
  <c r="Q2577" i="1"/>
  <c r="Q824" i="1"/>
  <c r="Q323" i="1"/>
  <c r="Q812" i="1"/>
  <c r="Q319" i="1"/>
  <c r="Q1883" i="1"/>
  <c r="Q2333" i="1"/>
  <c r="Q2481" i="1"/>
  <c r="Q226" i="1"/>
  <c r="Q1762" i="1"/>
  <c r="Q28" i="1"/>
  <c r="Q39" i="1"/>
  <c r="Q72" i="1"/>
  <c r="Q93" i="1"/>
  <c r="Q86" i="1"/>
  <c r="Q95" i="1"/>
  <c r="Q145" i="1"/>
  <c r="Q135" i="1"/>
  <c r="Q228" i="1"/>
  <c r="Q242" i="1"/>
  <c r="Q1589" i="1"/>
  <c r="Q290" i="1"/>
  <c r="Q370" i="1"/>
  <c r="Q399" i="1"/>
  <c r="Q430" i="1"/>
  <c r="Q70" i="1"/>
  <c r="Q500" i="1"/>
  <c r="Q565" i="1"/>
  <c r="Q590" i="1"/>
  <c r="Q632" i="1"/>
  <c r="Q1001" i="1"/>
  <c r="Q1243" i="1"/>
  <c r="Q1917" i="1"/>
  <c r="Q2190" i="1"/>
  <c r="Q2326" i="1"/>
  <c r="Q2372" i="1"/>
  <c r="Q55" i="1"/>
  <c r="Q433" i="1"/>
  <c r="Q1194" i="1"/>
  <c r="Q1834" i="1"/>
  <c r="Q1895" i="1"/>
  <c r="Q102" i="1"/>
  <c r="Q539" i="1"/>
  <c r="Q763" i="1"/>
  <c r="Q1506" i="1"/>
  <c r="Q2551" i="1"/>
  <c r="Q2390" i="1"/>
  <c r="Q1133" i="1"/>
  <c r="Q1914" i="1"/>
  <c r="Q1120" i="1"/>
  <c r="Q1478" i="1"/>
  <c r="Q241" i="1"/>
  <c r="Q372" i="1"/>
  <c r="Q427" i="1"/>
  <c r="Q556" i="1"/>
  <c r="Q583" i="1"/>
  <c r="Q674" i="1"/>
  <c r="Q1756" i="1"/>
  <c r="Q1772" i="1"/>
  <c r="Q1794" i="1"/>
  <c r="Q1816" i="1"/>
  <c r="Q1841" i="1"/>
  <c r="Q1907" i="1"/>
  <c r="Q1937" i="1"/>
  <c r="Q1959" i="1"/>
  <c r="Q1995" i="1"/>
  <c r="Q2150" i="1"/>
  <c r="Q2138" i="1"/>
  <c r="Q2266" i="1"/>
  <c r="Q2280" i="1"/>
  <c r="Q2301" i="1"/>
  <c r="Q2473" i="1"/>
  <c r="Q2556" i="1"/>
  <c r="Q2576" i="1"/>
  <c r="Q2594" i="1"/>
  <c r="Q1349" i="1"/>
  <c r="Q655" i="1"/>
  <c r="Q689" i="1"/>
  <c r="Q740" i="1"/>
  <c r="Q842" i="1"/>
  <c r="Q931" i="1"/>
  <c r="Q1045" i="1"/>
  <c r="Q121" i="1"/>
  <c r="Q1333" i="1"/>
  <c r="Q718" i="1"/>
  <c r="Q834" i="1"/>
  <c r="Q868" i="1"/>
  <c r="Q900" i="1"/>
  <c r="Q890" i="1"/>
  <c r="Q907" i="1"/>
  <c r="Q934" i="1"/>
  <c r="Q961" i="1"/>
  <c r="Q970" i="1"/>
  <c r="Q2532" i="1"/>
  <c r="Q1000" i="1"/>
  <c r="Q1011" i="1"/>
  <c r="Q1023" i="1"/>
  <c r="Q1043" i="1"/>
  <c r="Q1054" i="1"/>
  <c r="Q1058" i="1"/>
  <c r="Q1105" i="1"/>
  <c r="Q1129" i="1"/>
  <c r="Q81" i="1"/>
  <c r="Q1153" i="1"/>
  <c r="Q1179" i="1"/>
  <c r="Q1186" i="1"/>
  <c r="Q1244" i="1"/>
  <c r="Q1280" i="1"/>
  <c r="Q1290" i="1"/>
  <c r="Q1296" i="1"/>
  <c r="Q1310" i="1"/>
  <c r="Q1332" i="1"/>
  <c r="Q1355" i="1"/>
  <c r="Q1367" i="1"/>
  <c r="Q1379" i="1"/>
  <c r="Q1404" i="1"/>
  <c r="Q1417" i="1"/>
  <c r="Q1453" i="1"/>
  <c r="Q1484" i="1"/>
  <c r="Q1496" i="1"/>
  <c r="Q1516" i="1"/>
  <c r="Q1533" i="1"/>
  <c r="Q1586" i="1"/>
  <c r="Q1599" i="1"/>
  <c r="Q1671" i="1"/>
  <c r="Q1015" i="1"/>
  <c r="Q1722" i="1"/>
  <c r="Q1746" i="1"/>
  <c r="Q1798" i="1"/>
  <c r="Q8" i="1"/>
  <c r="Q1968" i="1"/>
  <c r="Q1991" i="1"/>
  <c r="Q2053" i="1"/>
  <c r="Q2065" i="1"/>
  <c r="Q2085" i="1"/>
  <c r="Q2093" i="1"/>
  <c r="Q2227" i="1"/>
  <c r="Q2304" i="1"/>
  <c r="Q2324" i="1"/>
  <c r="Q2543" i="1"/>
  <c r="Q2599" i="1"/>
  <c r="Q1861" i="1"/>
  <c r="Q1822" i="1"/>
  <c r="Q2009" i="1"/>
  <c r="Q1996" i="1"/>
  <c r="Q2037" i="1"/>
  <c r="Q2079" i="1"/>
  <c r="Q2445" i="1"/>
  <c r="Q2544" i="1"/>
  <c r="Q2477" i="1"/>
  <c r="Q801" i="1"/>
  <c r="Q870" i="1"/>
  <c r="Q856" i="1"/>
  <c r="Q891" i="1"/>
  <c r="Q912" i="1"/>
  <c r="Q935" i="1"/>
  <c r="Q962" i="1"/>
  <c r="Q988" i="1"/>
  <c r="Q1012" i="1"/>
  <c r="Q1020" i="1"/>
  <c r="Q1063" i="1"/>
  <c r="Q1076" i="1"/>
  <c r="Q1122" i="1"/>
  <c r="Q1438" i="1"/>
  <c r="Q1189" i="1"/>
  <c r="Q1188" i="1"/>
  <c r="Q1216" i="1"/>
  <c r="Q1303" i="1"/>
  <c r="Q1311" i="1"/>
  <c r="Q1338" i="1"/>
  <c r="Q1068" i="1"/>
  <c r="Q1383" i="1"/>
  <c r="Q1439" i="1"/>
  <c r="Q1472" i="1"/>
  <c r="Q1483" i="1"/>
  <c r="Q1632" i="1"/>
  <c r="Q1659" i="1"/>
  <c r="Q1695" i="1"/>
  <c r="Q1723" i="1"/>
  <c r="Q1739" i="1"/>
  <c r="Q1764" i="1"/>
  <c r="Q1777" i="1"/>
  <c r="Q1864" i="1"/>
  <c r="Q1905" i="1"/>
  <c r="Q1923" i="1"/>
  <c r="Q1976" i="1"/>
  <c r="Q1993" i="1"/>
  <c r="Q2078" i="1"/>
  <c r="Q2134" i="1"/>
  <c r="Q2225" i="1"/>
  <c r="Q2316" i="1"/>
  <c r="Q82" i="1"/>
  <c r="Q902" i="1"/>
  <c r="Q919" i="1"/>
  <c r="Q936" i="1"/>
  <c r="Q950" i="1"/>
  <c r="Q971" i="1"/>
  <c r="Q980" i="1"/>
  <c r="Q984" i="1"/>
  <c r="Q1016" i="1"/>
  <c r="Q1069" i="1"/>
  <c r="Q1123" i="1"/>
  <c r="Q1163" i="1"/>
  <c r="Q1217" i="1"/>
  <c r="Q1261" i="1"/>
  <c r="Q1312" i="1"/>
  <c r="Q1335" i="1"/>
  <c r="Q1376" i="1"/>
  <c r="Q1414" i="1"/>
  <c r="Q1494" i="1"/>
  <c r="Q1557" i="1"/>
  <c r="Q1602" i="1"/>
  <c r="Q1642" i="1"/>
  <c r="Q1728" i="1"/>
  <c r="Q1911" i="1"/>
  <c r="Q1957" i="1"/>
  <c r="Q2082" i="1"/>
  <c r="Q2117" i="1"/>
  <c r="Q2158" i="1"/>
  <c r="Q2197" i="1"/>
  <c r="Q469" i="1"/>
  <c r="Q2584" i="1"/>
  <c r="Q1456" i="1"/>
  <c r="Q1384" i="1"/>
  <c r="Q2526" i="1"/>
  <c r="Q2557" i="1"/>
  <c r="Q1851" i="1"/>
  <c r="Q2602" i="1"/>
  <c r="Q2186" i="1"/>
  <c r="Q409" i="1"/>
  <c r="Q27" i="1"/>
  <c r="Q61" i="1"/>
  <c r="Q299" i="1"/>
  <c r="Q395" i="1"/>
  <c r="Q410" i="1"/>
  <c r="Q312" i="1"/>
  <c r="Q561" i="1"/>
  <c r="Q574" i="1"/>
  <c r="Q522" i="1"/>
  <c r="Q677" i="1"/>
  <c r="Q1027" i="1"/>
  <c r="Q815" i="1"/>
  <c r="Q797" i="1"/>
  <c r="Q767" i="1"/>
  <c r="Q1035" i="1"/>
  <c r="Q2137" i="1"/>
  <c r="Q2143" i="1"/>
  <c r="Q261" i="1"/>
  <c r="Q425" i="1"/>
  <c r="Q609" i="1"/>
  <c r="Q897" i="1"/>
  <c r="Q1622" i="1"/>
  <c r="Q2231" i="1"/>
  <c r="Q88" i="1"/>
  <c r="Q147" i="1"/>
  <c r="Q1092" i="1"/>
  <c r="Q1715" i="1"/>
  <c r="Q1846" i="1"/>
  <c r="Q1912" i="1"/>
  <c r="Q2038" i="1"/>
  <c r="Q463" i="1"/>
  <c r="Q368" i="1"/>
  <c r="Q416" i="1"/>
  <c r="Q492" i="1"/>
  <c r="Q611" i="1"/>
  <c r="Q1097" i="1"/>
  <c r="Q1273" i="1"/>
  <c r="Q1319" i="1"/>
  <c r="Q2307" i="1"/>
  <c r="Q381" i="1"/>
  <c r="Q131" i="1"/>
  <c r="Q179" i="1"/>
  <c r="Q220" i="1"/>
  <c r="Q192" i="1"/>
  <c r="Q216" i="1"/>
  <c r="Q236" i="1"/>
  <c r="Q252" i="1"/>
  <c r="Q272" i="1"/>
  <c r="Q327" i="1"/>
  <c r="Q126" i="1"/>
  <c r="Q369" i="1"/>
  <c r="Q301" i="1"/>
  <c r="Q361" i="1"/>
  <c r="Q411" i="1"/>
  <c r="Q429" i="1"/>
  <c r="Q445" i="1"/>
  <c r="Q465" i="1"/>
  <c r="Q526" i="1"/>
  <c r="Q543" i="1"/>
  <c r="Q551" i="1"/>
  <c r="Q562" i="1"/>
  <c r="Q507" i="1"/>
  <c r="Q509" i="1"/>
  <c r="Q604" i="1"/>
  <c r="Q626" i="1"/>
  <c r="Q651" i="1"/>
  <c r="Q679" i="1"/>
  <c r="Q704" i="1"/>
  <c r="Q721" i="1"/>
  <c r="Q839" i="1"/>
  <c r="Q2017" i="1"/>
  <c r="Q2131" i="1"/>
  <c r="AK5" i="1"/>
  <c r="AK6" i="1" s="1"/>
  <c r="AK7" i="1"/>
  <c r="AK8" i="1" s="1"/>
  <c r="Q2" i="1"/>
  <c r="Q2460" i="1"/>
  <c r="Q2613" i="1"/>
  <c r="Q615" i="1"/>
  <c r="Q1289" i="1"/>
  <c r="Q128" i="1"/>
  <c r="Q231" i="1"/>
  <c r="Q212" i="1"/>
  <c r="Q250" i="1"/>
  <c r="Q324" i="1"/>
  <c r="Q447" i="1"/>
  <c r="Q2081" i="1"/>
  <c r="Q2177" i="1"/>
  <c r="Q2364" i="1"/>
  <c r="Q2439" i="1"/>
  <c r="Q2447" i="1"/>
  <c r="Q953" i="1"/>
  <c r="Q329" i="1"/>
  <c r="Q527" i="1"/>
  <c r="Q758" i="1"/>
  <c r="Q20" i="1"/>
  <c r="Q36" i="1"/>
  <c r="Q65" i="1"/>
  <c r="Q92" i="1"/>
  <c r="Q94" i="1"/>
  <c r="Q99" i="1"/>
  <c r="Q122" i="1"/>
  <c r="Q151" i="1"/>
  <c r="Q129" i="1"/>
  <c r="Q1529" i="1"/>
  <c r="Q1582" i="1"/>
  <c r="Q1593" i="1"/>
  <c r="Q1977" i="1"/>
  <c r="Q2097" i="1"/>
  <c r="Q2164" i="1"/>
  <c r="Q2314" i="1"/>
  <c r="Q2368" i="1"/>
  <c r="Q1369" i="1"/>
  <c r="Q2611" i="1"/>
  <c r="Q1710" i="1"/>
  <c r="Q968" i="1"/>
  <c r="Q981" i="1"/>
  <c r="Q1050" i="1"/>
  <c r="Q1131" i="1"/>
  <c r="Q1220" i="1"/>
  <c r="Q1259" i="1"/>
  <c r="Q1493" i="1"/>
  <c r="Q1640" i="1"/>
  <c r="Q1809" i="1"/>
  <c r="Q1910" i="1"/>
  <c r="Q1935" i="1"/>
  <c r="Q2507" i="1"/>
  <c r="Q2569" i="1"/>
  <c r="Q1162" i="1"/>
  <c r="Q1390" i="1"/>
  <c r="Q1523" i="1"/>
  <c r="Q1553" i="1"/>
  <c r="Q1585" i="1"/>
  <c r="Q1866" i="1"/>
  <c r="Q2105" i="1"/>
  <c r="Q1221" i="1"/>
  <c r="Q1034" i="1"/>
  <c r="Q1388" i="1"/>
  <c r="Q1720" i="1"/>
  <c r="Q2267" i="1"/>
  <c r="Q2312" i="1"/>
  <c r="Q2384" i="1"/>
  <c r="Q2475" i="1"/>
  <c r="Q2421" i="1"/>
  <c r="Q994" i="1"/>
  <c r="Q2470" i="1"/>
  <c r="Q2496" i="1"/>
  <c r="Q2510" i="1"/>
  <c r="Q871" i="1"/>
  <c r="Q903" i="1"/>
  <c r="Q1400" i="1"/>
  <c r="Q1435" i="1"/>
  <c r="Q1476" i="1"/>
  <c r="Q1596" i="1"/>
  <c r="Q1875" i="1"/>
  <c r="Q2064" i="1"/>
  <c r="Q2435" i="1"/>
  <c r="Q193" i="1"/>
  <c r="Q2358" i="1"/>
  <c r="Q2374" i="1"/>
  <c r="Q685" i="1"/>
  <c r="Q1416" i="1"/>
  <c r="Q2047" i="1"/>
  <c r="Q1249" i="1"/>
  <c r="Q1612" i="1"/>
  <c r="Q1992" i="1"/>
  <c r="Q1042" i="1"/>
  <c r="Q1711" i="1"/>
  <c r="Q17" i="1"/>
  <c r="Q31" i="1"/>
  <c r="Q531" i="1"/>
  <c r="Q487" i="1"/>
  <c r="Q633" i="1"/>
  <c r="Q707" i="1"/>
  <c r="Q1222" i="1"/>
  <c r="Q2112" i="1"/>
  <c r="Q2226" i="1"/>
  <c r="Q2258" i="1"/>
  <c r="Q2346" i="1"/>
  <c r="Q2405" i="1"/>
  <c r="Q982" i="1"/>
  <c r="Q338" i="1"/>
  <c r="Q1048" i="1"/>
  <c r="Q662" i="1"/>
  <c r="Q1213" i="1"/>
  <c r="Q2156" i="1"/>
  <c r="Q2469" i="1"/>
  <c r="Q83" i="1"/>
  <c r="Q109" i="1"/>
  <c r="Q365" i="1"/>
  <c r="Q634" i="1"/>
  <c r="Q910" i="1"/>
  <c r="Q1191" i="1"/>
  <c r="Q1750" i="1"/>
  <c r="Q1786" i="1"/>
  <c r="Q1829" i="1"/>
  <c r="Q2014" i="1"/>
  <c r="Q2524" i="1"/>
  <c r="Q1013" i="1"/>
  <c r="Q1347" i="1"/>
  <c r="Q2240" i="1"/>
  <c r="Q1501" i="1"/>
  <c r="Q2075" i="1"/>
  <c r="Q2151" i="1"/>
  <c r="Q2163" i="1"/>
  <c r="Q2180" i="1"/>
  <c r="AP7" i="1"/>
  <c r="AP8" i="1" s="1"/>
  <c r="AP5" i="1"/>
  <c r="AP6" i="1" s="1"/>
  <c r="Q739" i="1"/>
  <c r="Q837" i="1"/>
  <c r="Q1090" i="1"/>
  <c r="Q1729" i="1"/>
  <c r="Q2215" i="1"/>
  <c r="Q2486" i="1"/>
  <c r="Q1107" i="1"/>
  <c r="Q1771" i="1"/>
  <c r="Q1285" i="1"/>
  <c r="Q400" i="1"/>
  <c r="Q137" i="1"/>
  <c r="Q229" i="1"/>
  <c r="Q258" i="1"/>
  <c r="Q288" i="1"/>
  <c r="Q455" i="1"/>
  <c r="Q1726" i="1"/>
  <c r="Q1896" i="1"/>
  <c r="Q2089" i="1"/>
  <c r="Q2317" i="1"/>
  <c r="Q2283" i="1"/>
  <c r="Q2357" i="1"/>
  <c r="Q2373" i="1"/>
  <c r="Q2430" i="1"/>
  <c r="Q1212" i="1"/>
  <c r="Q1263" i="1"/>
  <c r="Q1705" i="1"/>
  <c r="Q1743" i="1"/>
  <c r="Q1812" i="1"/>
  <c r="Q1876" i="1"/>
  <c r="Q1918" i="1"/>
  <c r="Q1994" i="1"/>
  <c r="Q2077" i="1"/>
  <c r="Q2337" i="1"/>
  <c r="Q2398" i="1"/>
  <c r="Q2426" i="1"/>
  <c r="Q2478" i="1"/>
  <c r="Q1327" i="1"/>
  <c r="Q1346" i="1"/>
  <c r="Q1447" i="1"/>
  <c r="Q1477" i="1"/>
  <c r="Q1492" i="1"/>
  <c r="Q1540" i="1"/>
  <c r="Q1544" i="1"/>
  <c r="Q1565" i="1"/>
  <c r="Q1575" i="1"/>
  <c r="Q1625" i="1"/>
  <c r="Q1776" i="1"/>
  <c r="Q1913" i="1"/>
  <c r="Q1926" i="1"/>
  <c r="Q1933" i="1"/>
  <c r="Q1953" i="1"/>
  <c r="Q2016" i="1"/>
  <c r="Q2035" i="1"/>
  <c r="Q2126" i="1"/>
  <c r="Q64" i="1"/>
  <c r="Q2191" i="1"/>
  <c r="Q2378" i="1"/>
  <c r="Q2386" i="1"/>
  <c r="Q2407" i="1"/>
  <c r="Q2419" i="1"/>
  <c r="Q2433" i="1"/>
  <c r="Q2454" i="1"/>
  <c r="Q2484" i="1"/>
  <c r="Q2502" i="1"/>
  <c r="Q2525" i="1"/>
  <c r="Q627" i="1"/>
  <c r="Q1057" i="1"/>
  <c r="Q1607" i="1"/>
  <c r="Q943" i="1"/>
  <c r="Q1101" i="1"/>
  <c r="Q25" i="1"/>
  <c r="Q1234" i="1"/>
  <c r="Q1268" i="1"/>
  <c r="Q1292" i="1"/>
  <c r="Q1356" i="1"/>
  <c r="Q1420" i="1"/>
  <c r="Q1610" i="1"/>
  <c r="Q1652" i="1"/>
  <c r="Q1679" i="1"/>
  <c r="Q1086" i="1"/>
  <c r="Q1882" i="1"/>
  <c r="Q1944" i="1"/>
  <c r="Q2103" i="1"/>
  <c r="Q2404" i="1"/>
  <c r="Q2451" i="1"/>
  <c r="Q2500" i="1"/>
  <c r="Q2560" i="1"/>
  <c r="Q2596" i="1"/>
  <c r="Q1046" i="1"/>
  <c r="Q1084" i="1"/>
  <c r="Q1142" i="1"/>
  <c r="Q1181" i="1"/>
  <c r="Q1230" i="1"/>
  <c r="Q1278" i="1"/>
  <c r="Q1359" i="1"/>
  <c r="Q1402" i="1"/>
  <c r="Q1686" i="1"/>
  <c r="Q1813" i="1"/>
  <c r="Q1874" i="1"/>
  <c r="Q2277" i="1"/>
  <c r="Q2359" i="1"/>
  <c r="Q1886" i="1"/>
  <c r="AL7" i="1"/>
  <c r="AL8" i="1" s="1"/>
  <c r="AL5" i="1"/>
  <c r="AL6" i="1" s="1"/>
  <c r="Q1132" i="1"/>
  <c r="Q1965" i="1"/>
  <c r="Q2483" i="1"/>
  <c r="Q887" i="1"/>
  <c r="Q2601" i="1"/>
  <c r="AM5" i="1"/>
  <c r="AM6" i="1" s="1"/>
  <c r="Q1619" i="1"/>
  <c r="Q1844" i="1"/>
  <c r="Q2152" i="1"/>
  <c r="Q1693" i="1"/>
  <c r="Q1972" i="1"/>
  <c r="Q957" i="1"/>
  <c r="Q974" i="1"/>
  <c r="Q986" i="1"/>
  <c r="Q1418" i="1"/>
  <c r="Q1093" i="1"/>
  <c r="Q1115" i="1"/>
  <c r="Q1140" i="1"/>
  <c r="Q1208" i="1"/>
  <c r="Q1245" i="1"/>
  <c r="Q1334" i="1"/>
  <c r="Q1479" i="1"/>
  <c r="Q1620" i="1"/>
  <c r="Q1626" i="1"/>
  <c r="Q1690" i="1"/>
  <c r="Q1799" i="1"/>
  <c r="Q1897" i="1"/>
  <c r="Q1900" i="1"/>
  <c r="Q1956" i="1"/>
  <c r="Q2054" i="1"/>
  <c r="Q2087" i="1"/>
  <c r="Q2115" i="1"/>
  <c r="Q2578" i="1"/>
  <c r="Q2595" i="1"/>
  <c r="Q2616" i="1"/>
  <c r="Q1314" i="1"/>
  <c r="Q1532" i="1"/>
  <c r="Q1569" i="1"/>
  <c r="Q1021" i="1"/>
  <c r="Q2211" i="1"/>
  <c r="Q2371" i="1"/>
  <c r="Q861" i="1"/>
  <c r="Q932" i="1"/>
  <c r="Q944" i="1"/>
  <c r="Q1130" i="1"/>
  <c r="Q993" i="1"/>
  <c r="Q1009" i="1"/>
  <c r="Q1073" i="1"/>
  <c r="Q1173" i="1"/>
  <c r="Q1262" i="1"/>
  <c r="Q1410" i="1"/>
  <c r="Q2243" i="1"/>
  <c r="Q2328" i="1"/>
  <c r="Q2367" i="1"/>
  <c r="Q2391" i="1"/>
  <c r="Q2397" i="1"/>
  <c r="Q2411" i="1"/>
  <c r="Q2415" i="1"/>
  <c r="Q2436" i="1"/>
  <c r="Q2442" i="1"/>
  <c r="Q1159" i="1"/>
  <c r="Q2493" i="1"/>
  <c r="Q2508" i="1"/>
  <c r="Q2527" i="1"/>
  <c r="Q2534" i="1"/>
  <c r="Q2570" i="1"/>
  <c r="Q2588" i="1"/>
  <c r="Q939" i="1"/>
  <c r="Q1258" i="1"/>
  <c r="Q1511" i="1"/>
  <c r="Q896" i="1"/>
  <c r="Q1469" i="1"/>
  <c r="Q1543" i="1"/>
  <c r="Q1708" i="1"/>
  <c r="Q1840" i="1"/>
  <c r="Q1580" i="1"/>
  <c r="Q2044" i="1"/>
  <c r="Q914" i="1"/>
  <c r="Q1317" i="1"/>
  <c r="AM7" i="1"/>
  <c r="AM8" i="1" s="1"/>
  <c r="AQ28" i="1" l="1"/>
  <c r="V1212" i="1" s="1"/>
  <c r="V2229" i="1"/>
  <c r="V1097" i="1"/>
  <c r="V1682" i="1"/>
  <c r="V2552" i="1"/>
  <c r="V1276" i="1"/>
  <c r="V1643" i="1"/>
  <c r="V1861" i="1"/>
  <c r="V1989" i="1"/>
  <c r="V2117" i="1"/>
  <c r="V2245" i="1"/>
  <c r="V2373" i="1"/>
  <c r="V2501" i="1"/>
  <c r="V768" i="1"/>
  <c r="V1417" i="1"/>
  <c r="V1714" i="1"/>
  <c r="V1896" i="1"/>
  <c r="V2024" i="1"/>
  <c r="V2152" i="1"/>
  <c r="V2280" i="1"/>
  <c r="V2408" i="1"/>
  <c r="V2536" i="1"/>
  <c r="V2232" i="1"/>
  <c r="V2261" i="1"/>
  <c r="V2328" i="1"/>
  <c r="V2607" i="1"/>
  <c r="V2543" i="1"/>
  <c r="V1762" i="1"/>
  <c r="V2593" i="1"/>
  <c r="V2509" i="1"/>
  <c r="V2425" i="1"/>
  <c r="V2337" i="1"/>
  <c r="V2253" i="1"/>
  <c r="V2169" i="1"/>
  <c r="V2081" i="1"/>
  <c r="V1997" i="1"/>
  <c r="V1913" i="1"/>
  <c r="V1825" i="1"/>
  <c r="V1761" i="1"/>
  <c r="V1697" i="1"/>
  <c r="V1633" i="1"/>
  <c r="V1569" i="1"/>
  <c r="V1501" i="1"/>
  <c r="V1433" i="1"/>
  <c r="V1365" i="1"/>
  <c r="V1297" i="1"/>
  <c r="V1229" i="1"/>
  <c r="V1157" i="1"/>
  <c r="V1089" i="1"/>
  <c r="V653" i="1"/>
  <c r="V2548" i="1"/>
  <c r="V2464" i="1"/>
  <c r="V2380" i="1"/>
  <c r="V2292" i="1"/>
  <c r="V2208" i="1"/>
  <c r="V2124" i="1"/>
  <c r="V2036" i="1"/>
  <c r="V1952" i="1"/>
  <c r="V1868" i="1"/>
  <c r="V1792" i="1"/>
  <c r="V1728" i="1"/>
  <c r="V1664" i="1"/>
  <c r="V1600" i="1"/>
  <c r="V1536" i="1"/>
  <c r="V1468" i="1"/>
  <c r="V1400" i="1"/>
  <c r="V1332" i="1"/>
  <c r="V1264" i="1"/>
  <c r="V1196" i="1"/>
  <c r="V1128" i="1"/>
  <c r="V1060" i="1"/>
  <c r="V992" i="1"/>
  <c r="V928" i="1"/>
  <c r="V864" i="1"/>
  <c r="V800" i="1"/>
  <c r="V732" i="1"/>
  <c r="V668" i="1"/>
  <c r="V604" i="1"/>
  <c r="V540" i="1"/>
  <c r="V472" i="1"/>
  <c r="V408" i="1"/>
  <c r="V344" i="1"/>
  <c r="V280" i="1"/>
  <c r="V2519" i="1"/>
  <c r="V2520" i="1"/>
  <c r="V2357" i="1"/>
  <c r="V1225" i="1"/>
  <c r="V4" i="1"/>
  <c r="V2555" i="1"/>
  <c r="V1595" i="1"/>
  <c r="V2589" i="1"/>
  <c r="V2505" i="1"/>
  <c r="V2417" i="1"/>
  <c r="V2333" i="1"/>
  <c r="V2249" i="1"/>
  <c r="V2161" i="1"/>
  <c r="V2077" i="1"/>
  <c r="V1993" i="1"/>
  <c r="V1905" i="1"/>
  <c r="V1821" i="1"/>
  <c r="V1757" i="1"/>
  <c r="V1693" i="1"/>
  <c r="V1629" i="1"/>
  <c r="V1565" i="1"/>
  <c r="V1497" i="1"/>
  <c r="V1429" i="1"/>
  <c r="V1361" i="1"/>
  <c r="V1293" i="1"/>
  <c r="V1221" i="1"/>
  <c r="V1153" i="1"/>
  <c r="V1085" i="1"/>
  <c r="V525" i="1"/>
  <c r="V2544" i="1"/>
  <c r="V2460" i="1"/>
  <c r="V2372" i="1"/>
  <c r="V2288" i="1"/>
  <c r="V2204" i="1"/>
  <c r="V2116" i="1"/>
  <c r="V2032" i="1"/>
  <c r="V1948" i="1"/>
  <c r="V1860" i="1"/>
  <c r="V1788" i="1"/>
  <c r="V1724" i="1"/>
  <c r="V1660" i="1"/>
  <c r="V1596" i="1"/>
  <c r="V1532" i="1"/>
  <c r="V2613" i="1"/>
  <c r="V1973" i="1"/>
  <c r="V2360" i="1"/>
  <c r="V2579" i="1"/>
  <c r="V1787" i="1"/>
  <c r="V1538" i="1"/>
  <c r="V2557" i="1"/>
  <c r="V2473" i="1"/>
  <c r="V2385" i="1"/>
  <c r="V2301" i="1"/>
  <c r="V2217" i="1"/>
  <c r="V2129" i="1"/>
  <c r="V2045" i="1"/>
  <c r="V1961" i="1"/>
  <c r="V1873" i="1"/>
  <c r="V1797" i="1"/>
  <c r="V1733" i="1"/>
  <c r="V1669" i="1"/>
  <c r="V1605" i="1"/>
  <c r="V1541" i="1"/>
  <c r="V1473" i="1"/>
  <c r="V1401" i="1"/>
  <c r="V1333" i="1"/>
  <c r="V1265" i="1"/>
  <c r="V1197" i="1"/>
  <c r="V1129" i="1"/>
  <c r="V1061" i="1"/>
  <c r="V2596" i="1"/>
  <c r="V2512" i="1"/>
  <c r="V2428" i="1"/>
  <c r="V2340" i="1"/>
  <c r="V2256" i="1"/>
  <c r="V2172" i="1"/>
  <c r="V2084" i="1"/>
  <c r="V2000" i="1"/>
  <c r="V1916" i="1"/>
  <c r="V1828" i="1"/>
  <c r="V1764" i="1"/>
  <c r="V1700" i="1"/>
  <c r="V1636" i="1"/>
  <c r="V1572" i="1"/>
  <c r="V1504" i="1"/>
  <c r="V1440" i="1"/>
  <c r="V1372" i="1"/>
  <c r="V1304" i="1"/>
  <c r="V1236" i="1"/>
  <c r="V1168" i="1"/>
  <c r="V1100" i="1"/>
  <c r="V1032" i="1"/>
  <c r="V964" i="1"/>
  <c r="V900" i="1"/>
  <c r="V836" i="1"/>
  <c r="V772" i="1"/>
  <c r="V704" i="1"/>
  <c r="V640" i="1"/>
  <c r="V576" i="1"/>
  <c r="V508" i="1"/>
  <c r="V444" i="1"/>
  <c r="V380" i="1"/>
  <c r="V316" i="1"/>
  <c r="V252" i="1"/>
  <c r="V2491" i="1"/>
  <c r="V2427" i="1"/>
  <c r="V2363" i="1"/>
  <c r="V2299" i="1"/>
  <c r="V2235" i="1"/>
  <c r="V2171" i="1"/>
  <c r="V2107" i="1"/>
  <c r="V2043" i="1"/>
  <c r="V1979" i="1"/>
  <c r="V1915" i="1"/>
  <c r="V1851" i="1"/>
  <c r="V1775" i="1"/>
  <c r="V1687" i="1"/>
  <c r="V1603" i="1"/>
  <c r="V1523" i="1"/>
  <c r="V1459" i="1"/>
  <c r="V1395" i="1"/>
  <c r="V1331" i="1"/>
  <c r="V1267" i="1"/>
  <c r="V1203" i="1"/>
  <c r="V1139" i="1"/>
  <c r="V1075" i="1"/>
  <c r="V1011" i="1"/>
  <c r="V947" i="1"/>
  <c r="V2325" i="1"/>
  <c r="V1563" i="1"/>
  <c r="V2285" i="1"/>
  <c r="V1945" i="1"/>
  <c r="V1657" i="1"/>
  <c r="V1389" i="1"/>
  <c r="V1117" i="1"/>
  <c r="V2412" i="1"/>
  <c r="V2068" i="1"/>
  <c r="V1752" i="1"/>
  <c r="V1496" i="1"/>
  <c r="V1364" i="1"/>
  <c r="V1228" i="1"/>
  <c r="V1092" i="1"/>
  <c r="V956" i="1"/>
  <c r="V828" i="1"/>
  <c r="V696" i="1"/>
  <c r="V568" i="1"/>
  <c r="V436" i="1"/>
  <c r="V308" i="1"/>
  <c r="V2483" i="1"/>
  <c r="V2391" i="1"/>
  <c r="V2307" i="1"/>
  <c r="V2223" i="1"/>
  <c r="V2135" i="1"/>
  <c r="V2051" i="1"/>
  <c r="V1967" i="1"/>
  <c r="V1879" i="1"/>
  <c r="V2104" i="1"/>
  <c r="V2605" i="1"/>
  <c r="V2265" i="1"/>
  <c r="V1921" i="1"/>
  <c r="V1641" i="1"/>
  <c r="V1373" i="1"/>
  <c r="V1101" i="1"/>
  <c r="V2388" i="1"/>
  <c r="V2048" i="1"/>
  <c r="V1736" i="1"/>
  <c r="V1492" i="1"/>
  <c r="V1360" i="1"/>
  <c r="V1224" i="1"/>
  <c r="V1088" i="1"/>
  <c r="V952" i="1"/>
  <c r="V824" i="1"/>
  <c r="V692" i="1"/>
  <c r="V564" i="1"/>
  <c r="V432" i="1"/>
  <c r="V304" i="1"/>
  <c r="V2479" i="1"/>
  <c r="V2387" i="1"/>
  <c r="V2303" i="1"/>
  <c r="V2215" i="1"/>
  <c r="V2131" i="1"/>
  <c r="V2047" i="1"/>
  <c r="V1959" i="1"/>
  <c r="V1875" i="1"/>
  <c r="V1779" i="1"/>
  <c r="V1663" i="1"/>
  <c r="V1551" i="1"/>
  <c r="V1463" i="1"/>
  <c r="V1375" i="1"/>
  <c r="V1291" i="1"/>
  <c r="V2583" i="1"/>
  <c r="V2497" i="1"/>
  <c r="V2157" i="1"/>
  <c r="V1817" i="1"/>
  <c r="V1561" i="1"/>
  <c r="V1285" i="1"/>
  <c r="V2540" i="1"/>
  <c r="V2196" i="1"/>
  <c r="V1856" i="1"/>
  <c r="V1592" i="1"/>
  <c r="V1416" i="1"/>
  <c r="V1280" i="1"/>
  <c r="V1140" i="1"/>
  <c r="V1004" i="1"/>
  <c r="V876" i="1"/>
  <c r="V744" i="1"/>
  <c r="V616" i="1"/>
  <c r="V484" i="1"/>
  <c r="V356" i="1"/>
  <c r="V228" i="1"/>
  <c r="V2423" i="1"/>
  <c r="V2477" i="1"/>
  <c r="V1269" i="1"/>
  <c r="V1476" i="1"/>
  <c r="V936" i="1"/>
  <c r="V416" i="1"/>
  <c r="V2339" i="1"/>
  <c r="V2167" i="1"/>
  <c r="V1999" i="1"/>
  <c r="V1839" i="1"/>
  <c r="V1683" i="1"/>
  <c r="V1535" i="1"/>
  <c r="V1423" i="1"/>
  <c r="V1307" i="1"/>
  <c r="V1215" i="1"/>
  <c r="V1131" i="1"/>
  <c r="V1047" i="1"/>
  <c r="V959" i="1"/>
  <c r="V883" i="1"/>
  <c r="V819" i="1"/>
  <c r="V755" i="1"/>
  <c r="V691" i="1"/>
  <c r="V627" i="1"/>
  <c r="V563" i="1"/>
  <c r="V499" i="1"/>
  <c r="V435" i="1"/>
  <c r="V371" i="1"/>
  <c r="V307" i="1"/>
  <c r="V243" i="1"/>
  <c r="V179" i="1"/>
  <c r="V115" i="1"/>
  <c r="V51" i="1"/>
  <c r="V2602" i="1"/>
  <c r="V2538" i="1"/>
  <c r="V2474" i="1"/>
  <c r="V2410" i="1"/>
  <c r="V2346" i="1"/>
  <c r="V2282" i="1"/>
  <c r="V2218" i="1"/>
  <c r="V2154" i="1"/>
  <c r="V2090" i="1"/>
  <c r="V2026" i="1"/>
  <c r="V1962" i="1"/>
  <c r="V1898" i="1"/>
  <c r="V1834" i="1"/>
  <c r="V1754" i="1"/>
  <c r="V1670" i="1"/>
  <c r="V1582" i="1"/>
  <c r="V1506" i="1"/>
  <c r="V1434" i="1"/>
  <c r="V1370" i="1"/>
  <c r="V1306" i="1"/>
  <c r="V1242" i="1"/>
  <c r="V1178" i="1"/>
  <c r="V1737" i="1"/>
  <c r="V2260" i="1"/>
  <c r="V1308" i="1"/>
  <c r="V776" i="1"/>
  <c r="V256" i="1"/>
  <c r="V2291" i="1"/>
  <c r="V2119" i="1"/>
  <c r="V1951" i="1"/>
  <c r="V1791" i="1"/>
  <c r="V1639" i="1"/>
  <c r="V1499" i="1"/>
  <c r="V160" i="1"/>
  <c r="V1001" i="1"/>
  <c r="V1547" i="1"/>
  <c r="V1803" i="1"/>
  <c r="V2453" i="1"/>
  <c r="V1474" i="1"/>
  <c r="V1746" i="1"/>
  <c r="V717" i="1"/>
  <c r="V1404" i="1"/>
  <c r="V1707" i="1"/>
  <c r="V1893" i="1"/>
  <c r="V2021" i="1"/>
  <c r="V2149" i="1"/>
  <c r="V2277" i="1"/>
  <c r="V2405" i="1"/>
  <c r="V2533" i="1"/>
  <c r="V1033" i="1"/>
  <c r="V1517" i="1"/>
  <c r="V1778" i="1"/>
  <c r="V1928" i="1"/>
  <c r="V2056" i="1"/>
  <c r="V2184" i="1"/>
  <c r="V2312" i="1"/>
  <c r="V2440" i="1"/>
  <c r="V2568" i="1"/>
  <c r="V1944" i="1"/>
  <c r="V2069" i="1"/>
  <c r="V1912" i="1"/>
  <c r="V2591" i="1"/>
  <c r="V2527" i="1"/>
  <c r="V1634" i="1"/>
  <c r="V2573" i="1"/>
  <c r="V2489" i="1"/>
  <c r="V2401" i="1"/>
  <c r="V2317" i="1"/>
  <c r="V2233" i="1"/>
  <c r="V2145" i="1"/>
  <c r="V2061" i="1"/>
  <c r="V1977" i="1"/>
  <c r="V1889" i="1"/>
  <c r="V1809" i="1"/>
  <c r="V1745" i="1"/>
  <c r="V1681" i="1"/>
  <c r="V1617" i="1"/>
  <c r="V1553" i="1"/>
  <c r="V1485" i="1"/>
  <c r="V1413" i="1"/>
  <c r="V1345" i="1"/>
  <c r="V1277" i="1"/>
  <c r="V1209" i="1"/>
  <c r="V1141" i="1"/>
  <c r="V1073" i="1"/>
  <c r="V2612" i="1"/>
  <c r="V2528" i="1"/>
  <c r="V2444" i="1"/>
  <c r="V2356" i="1"/>
  <c r="V2272" i="1"/>
  <c r="V2188" i="1"/>
  <c r="V2100" i="1"/>
  <c r="V2016" i="1"/>
  <c r="V1932" i="1"/>
  <c r="V1844" i="1"/>
  <c r="V1776" i="1"/>
  <c r="V1712" i="1"/>
  <c r="V1648" i="1"/>
  <c r="V1584" i="1"/>
  <c r="V1520" i="1"/>
  <c r="V1452" i="1"/>
  <c r="V1384" i="1"/>
  <c r="V1316" i="1"/>
  <c r="V1248" i="1"/>
  <c r="V1180" i="1"/>
  <c r="V1112" i="1"/>
  <c r="V1044" i="1"/>
  <c r="V976" i="1"/>
  <c r="V912" i="1"/>
  <c r="V848" i="1"/>
  <c r="V784" i="1"/>
  <c r="V716" i="1"/>
  <c r="V652" i="1"/>
  <c r="V588" i="1"/>
  <c r="V524" i="1"/>
  <c r="V456" i="1"/>
  <c r="V392" i="1"/>
  <c r="V328" i="1"/>
  <c r="V264" i="1"/>
  <c r="V2503" i="1"/>
  <c r="V2168" i="1"/>
  <c r="V2197" i="1"/>
  <c r="V2200" i="1"/>
  <c r="V2603" i="1"/>
  <c r="V2539" i="1"/>
  <c r="V1730" i="1"/>
  <c r="V2569" i="1"/>
  <c r="V2481" i="1"/>
  <c r="V2397" i="1"/>
  <c r="V2313" i="1"/>
  <c r="V2225" i="1"/>
  <c r="V2141" i="1"/>
  <c r="V2057" i="1"/>
  <c r="V1969" i="1"/>
  <c r="V1885" i="1"/>
  <c r="V1805" i="1"/>
  <c r="V1741" i="1"/>
  <c r="V1677" i="1"/>
  <c r="V1613" i="1"/>
  <c r="V1549" i="1"/>
  <c r="V1481" i="1"/>
  <c r="V1409" i="1"/>
  <c r="V1341" i="1"/>
  <c r="V1273" i="1"/>
  <c r="V1205" i="1"/>
  <c r="V1137" i="1"/>
  <c r="V1069" i="1"/>
  <c r="V2608" i="1"/>
  <c r="V2524" i="1"/>
  <c r="V2436" i="1"/>
  <c r="V2352" i="1"/>
  <c r="V2268" i="1"/>
  <c r="V2180" i="1"/>
  <c r="V2096" i="1"/>
  <c r="V2012" i="1"/>
  <c r="V1924" i="1"/>
  <c r="V1840" i="1"/>
  <c r="V1772" i="1"/>
  <c r="V1708" i="1"/>
  <c r="V1644" i="1"/>
  <c r="V1580" i="1"/>
  <c r="V1516" i="1"/>
  <c r="V2421" i="1"/>
  <c r="V1465" i="1"/>
  <c r="V1880" i="1"/>
  <c r="V2563" i="1"/>
  <c r="V1659" i="1"/>
  <c r="V2" i="1"/>
  <c r="V2537" i="1"/>
  <c r="V2449" i="1"/>
  <c r="V2365" i="1"/>
  <c r="V2281" i="1"/>
  <c r="V2193" i="1"/>
  <c r="V2109" i="1"/>
  <c r="V2025" i="1"/>
  <c r="V1937" i="1"/>
  <c r="V1853" i="1"/>
  <c r="V1781" i="1"/>
  <c r="V1717" i="1"/>
  <c r="V1653" i="1"/>
  <c r="V1589" i="1"/>
  <c r="V1525" i="1"/>
  <c r="V1453" i="1"/>
  <c r="V1385" i="1"/>
  <c r="V1317" i="1"/>
  <c r="V1249" i="1"/>
  <c r="V1181" i="1"/>
  <c r="V1113" i="1"/>
  <c r="V1017" i="1"/>
  <c r="V2576" i="1"/>
  <c r="V2492" i="1"/>
  <c r="V2404" i="1"/>
  <c r="V2320" i="1"/>
  <c r="V2236" i="1"/>
  <c r="V2148" i="1"/>
  <c r="V2064" i="1"/>
  <c r="V1980" i="1"/>
  <c r="V1892" i="1"/>
  <c r="V1812" i="1"/>
  <c r="V1748" i="1"/>
  <c r="V1684" i="1"/>
  <c r="V1620" i="1"/>
  <c r="V1556" i="1"/>
  <c r="V1488" i="1"/>
  <c r="V1424" i="1"/>
  <c r="V1356" i="1"/>
  <c r="V1288" i="1"/>
  <c r="V1220" i="1"/>
  <c r="V1152" i="1"/>
  <c r="V1080" i="1"/>
  <c r="V1012" i="1"/>
  <c r="V948" i="1"/>
  <c r="V884" i="1"/>
  <c r="V820" i="1"/>
  <c r="V752" i="1"/>
  <c r="V688" i="1"/>
  <c r="V624" i="1"/>
  <c r="V560" i="1"/>
  <c r="V492" i="1"/>
  <c r="V428" i="1"/>
  <c r="V364" i="1"/>
  <c r="V300" i="1"/>
  <c r="V236" i="1"/>
  <c r="V2475" i="1"/>
  <c r="V2411" i="1"/>
  <c r="V2347" i="1"/>
  <c r="V2283" i="1"/>
  <c r="V2219" i="1"/>
  <c r="V2155" i="1"/>
  <c r="V2091" i="1"/>
  <c r="V2027" i="1"/>
  <c r="V1963" i="1"/>
  <c r="V1899" i="1"/>
  <c r="V1835" i="1"/>
  <c r="V1751" i="1"/>
  <c r="V1667" i="1"/>
  <c r="V1583" i="1"/>
  <c r="V1507" i="1"/>
  <c r="V1443" i="1"/>
  <c r="V1379" i="1"/>
  <c r="V1315" i="1"/>
  <c r="V1251" i="1"/>
  <c r="V1187" i="1"/>
  <c r="V1123" i="1"/>
  <c r="V1059" i="1"/>
  <c r="V995" i="1"/>
  <c r="V931" i="1"/>
  <c r="V2616" i="1"/>
  <c r="V2541" i="1"/>
  <c r="V2201" i="1"/>
  <c r="V1857" i="1"/>
  <c r="V1593" i="1"/>
  <c r="V1321" i="1"/>
  <c r="V1049" i="1"/>
  <c r="V2324" i="1"/>
  <c r="V1984" i="1"/>
  <c r="V1688" i="1"/>
  <c r="V1464" i="1"/>
  <c r="V1328" i="1"/>
  <c r="V1192" i="1"/>
  <c r="V1056" i="1"/>
  <c r="V924" i="1"/>
  <c r="V796" i="1"/>
  <c r="V664" i="1"/>
  <c r="V536" i="1"/>
  <c r="V404" i="1"/>
  <c r="V276" i="1"/>
  <c r="V2455" i="1"/>
  <c r="V2371" i="1"/>
  <c r="V2287" i="1"/>
  <c r="V2199" i="1"/>
  <c r="V2115" i="1"/>
  <c r="V2031" i="1"/>
  <c r="V1943" i="1"/>
  <c r="V1859" i="1"/>
  <c r="V2599" i="1"/>
  <c r="V2521" i="1"/>
  <c r="V2177" i="1"/>
  <c r="V1837" i="1"/>
  <c r="V1577" i="1"/>
  <c r="V1305" i="1"/>
  <c r="V909" i="1"/>
  <c r="V2304" i="1"/>
  <c r="V1964" i="1"/>
  <c r="V1672" i="1"/>
  <c r="V1460" i="1"/>
  <c r="V1324" i="1"/>
  <c r="V1188" i="1"/>
  <c r="V1052" i="1"/>
  <c r="V920" i="1"/>
  <c r="V792" i="1"/>
  <c r="V660" i="1"/>
  <c r="V532" i="1"/>
  <c r="V400" i="1"/>
  <c r="V272" i="1"/>
  <c r="V2451" i="1"/>
  <c r="V2367" i="1"/>
  <c r="V2279" i="1"/>
  <c r="V2195" i="1"/>
  <c r="V2111" i="1"/>
  <c r="V2023" i="1"/>
  <c r="V1939" i="1"/>
  <c r="V1855" i="1"/>
  <c r="V1747" i="1"/>
  <c r="V1635" i="1"/>
  <c r="V1527" i="1"/>
  <c r="V1439" i="1"/>
  <c r="V1355" i="1"/>
  <c r="V1084" i="1"/>
  <c r="V1819" i="1"/>
  <c r="V2413" i="1"/>
  <c r="V2073" i="1"/>
  <c r="V1753" i="1"/>
  <c r="V1493" i="1"/>
  <c r="V1217" i="1"/>
  <c r="V2452" i="1"/>
  <c r="V2112" i="1"/>
  <c r="V1784" i="1"/>
  <c r="V1528" i="1"/>
  <c r="V1380" i="1"/>
  <c r="V1244" i="1"/>
  <c r="V1108" i="1"/>
  <c r="V972" i="1"/>
  <c r="V844" i="1"/>
  <c r="V712" i="1"/>
  <c r="V584" i="1"/>
  <c r="V452" i="1"/>
  <c r="V324" i="1"/>
  <c r="V2499" i="1"/>
  <c r="V2403" i="1"/>
  <c r="V2137" i="1"/>
  <c r="V2348" i="1"/>
  <c r="V1344" i="1"/>
  <c r="V808" i="1"/>
  <c r="V288" i="1"/>
  <c r="V2295" i="1"/>
  <c r="V2127" i="1"/>
  <c r="V1955" i="1"/>
  <c r="V1799" i="1"/>
  <c r="V1651" i="1"/>
  <c r="V1511" i="1"/>
  <c r="V1391" i="1"/>
  <c r="V1279" i="1"/>
  <c r="V1195" i="1"/>
  <c r="V1111" i="1"/>
  <c r="V1023" i="1"/>
  <c r="V939" i="1"/>
  <c r="V867" i="1"/>
  <c r="V803" i="1"/>
  <c r="V739" i="1"/>
  <c r="V675" i="1"/>
  <c r="V611" i="1"/>
  <c r="V547" i="1"/>
  <c r="V483" i="1"/>
  <c r="V419" i="1"/>
  <c r="V355" i="1"/>
  <c r="V291" i="1"/>
  <c r="V227" i="1"/>
  <c r="V163" i="1"/>
  <c r="V99" i="1"/>
  <c r="V35" i="1"/>
  <c r="V2586" i="1"/>
  <c r="V2522" i="1"/>
  <c r="V2458" i="1"/>
  <c r="V2394" i="1"/>
  <c r="V2330" i="1"/>
  <c r="V2266" i="1"/>
  <c r="V2202" i="1"/>
  <c r="V2138" i="1"/>
  <c r="V2074" i="1"/>
  <c r="V2010" i="1"/>
  <c r="V1946" i="1"/>
  <c r="V1882" i="1"/>
  <c r="V1818" i="1"/>
  <c r="V1734" i="1"/>
  <c r="V1646" i="1"/>
  <c r="V1562" i="1"/>
  <c r="V1490" i="1"/>
  <c r="V1418" i="1"/>
  <c r="V1354" i="1"/>
  <c r="V1290" i="1"/>
  <c r="V589" i="1"/>
  <c r="V449" i="1"/>
  <c r="V1611" i="1"/>
  <c r="V1909" i="1"/>
  <c r="V2485" i="1"/>
  <c r="V1554" i="1"/>
  <c r="V1810" i="1"/>
  <c r="V1020" i="1"/>
  <c r="V1508" i="1"/>
  <c r="V1771" i="1"/>
  <c r="V1925" i="1"/>
  <c r="V2053" i="1"/>
  <c r="V2181" i="1"/>
  <c r="V2309" i="1"/>
  <c r="V2437" i="1"/>
  <c r="V2565" i="1"/>
  <c r="V1161" i="1"/>
  <c r="V1586" i="1"/>
  <c r="V1832" i="1"/>
  <c r="V1960" i="1"/>
  <c r="V2088" i="1"/>
  <c r="V2216" i="1"/>
  <c r="V2344" i="1"/>
  <c r="V2472" i="1"/>
  <c r="V2600" i="1"/>
  <c r="V2581" i="1"/>
  <c r="V1941" i="1"/>
  <c r="V2264" i="1"/>
  <c r="V2575" i="1"/>
  <c r="V1755" i="1"/>
  <c r="V1486" i="1"/>
  <c r="V2553" i="1"/>
  <c r="V2465" i="1"/>
  <c r="V2381" i="1"/>
  <c r="V2297" i="1"/>
  <c r="V2209" i="1"/>
  <c r="V2125" i="1"/>
  <c r="V2041" i="1"/>
  <c r="V1953" i="1"/>
  <c r="V1869" i="1"/>
  <c r="V1793" i="1"/>
  <c r="V1729" i="1"/>
  <c r="V1665" i="1"/>
  <c r="V1601" i="1"/>
  <c r="V1537" i="1"/>
  <c r="V1469" i="1"/>
  <c r="V1397" i="1"/>
  <c r="V1329" i="1"/>
  <c r="V1261" i="1"/>
  <c r="V1193" i="1"/>
  <c r="V1125" i="1"/>
  <c r="V1057" i="1"/>
  <c r="V2592" i="1"/>
  <c r="V2508" i="1"/>
  <c r="V2420" i="1"/>
  <c r="V2336" i="1"/>
  <c r="V2252" i="1"/>
  <c r="V2164" i="1"/>
  <c r="V2080" i="1"/>
  <c r="V1996" i="1"/>
  <c r="V1908" i="1"/>
  <c r="V1824" i="1"/>
  <c r="V1760" i="1"/>
  <c r="V1696" i="1"/>
  <c r="V1632" i="1"/>
  <c r="V1568" i="1"/>
  <c r="V1500" i="1"/>
  <c r="V1436" i="1"/>
  <c r="V1368" i="1"/>
  <c r="V1300" i="1"/>
  <c r="V1232" i="1"/>
  <c r="V1164" i="1"/>
  <c r="V1096" i="1"/>
  <c r="V1028" i="1"/>
  <c r="V960" i="1"/>
  <c r="V896" i="1"/>
  <c r="V832" i="1"/>
  <c r="V764" i="1"/>
  <c r="V700" i="1"/>
  <c r="V636" i="1"/>
  <c r="V572" i="1"/>
  <c r="V504" i="1"/>
  <c r="V440" i="1"/>
  <c r="V376" i="1"/>
  <c r="V312" i="1"/>
  <c r="V248" i="1"/>
  <c r="V2487" i="1"/>
  <c r="V1848" i="1"/>
  <c r="V2037" i="1"/>
  <c r="V1340" i="1"/>
  <c r="V2587" i="1"/>
  <c r="V2523" i="1"/>
  <c r="V1602" i="1"/>
  <c r="V2545" i="1"/>
  <c r="V2461" i="1"/>
  <c r="V2377" i="1"/>
  <c r="V2289" i="1"/>
  <c r="V2205" i="1"/>
  <c r="V2121" i="1"/>
  <c r="V2033" i="1"/>
  <c r="V1949" i="1"/>
  <c r="V1865" i="1"/>
  <c r="V1789" i="1"/>
  <c r="V1725" i="1"/>
  <c r="V1661" i="1"/>
  <c r="V1597" i="1"/>
  <c r="V1533" i="1"/>
  <c r="V1461" i="1"/>
  <c r="V1393" i="1"/>
  <c r="V1325" i="1"/>
  <c r="V1257" i="1"/>
  <c r="V1189" i="1"/>
  <c r="V1121" i="1"/>
  <c r="V1053" i="1"/>
  <c r="V2588" i="1"/>
  <c r="V2500" i="1"/>
  <c r="V2416" i="1"/>
  <c r="V2332" i="1"/>
  <c r="V2244" i="1"/>
  <c r="V2160" i="1"/>
  <c r="V2076" i="1"/>
  <c r="V1988" i="1"/>
  <c r="V1904" i="1"/>
  <c r="V1820" i="1"/>
  <c r="V1756" i="1"/>
  <c r="V1692" i="1"/>
  <c r="V1628" i="1"/>
  <c r="V1564" i="1"/>
  <c r="V2296" i="1"/>
  <c r="V2293" i="1"/>
  <c r="V2456" i="1"/>
  <c r="V2611" i="1"/>
  <c r="V2547" i="1"/>
  <c r="V1794" i="1"/>
  <c r="V2601" i="1"/>
  <c r="V2513" i="1"/>
  <c r="V2429" i="1"/>
  <c r="V2345" i="1"/>
  <c r="V2257" i="1"/>
  <c r="V2173" i="1"/>
  <c r="V2089" i="1"/>
  <c r="V2001" i="1"/>
  <c r="V1917" i="1"/>
  <c r="V1833" i="1"/>
  <c r="V1765" i="1"/>
  <c r="V1701" i="1"/>
  <c r="V1637" i="1"/>
  <c r="V1573" i="1"/>
  <c r="V1505" i="1"/>
  <c r="V1437" i="1"/>
  <c r="V1369" i="1"/>
  <c r="V1301" i="1"/>
  <c r="V1233" i="1"/>
  <c r="V1165" i="1"/>
  <c r="V1093" i="1"/>
  <c r="V781" i="1"/>
  <c r="V2556" i="1"/>
  <c r="V2468" i="1"/>
  <c r="V2384" i="1"/>
  <c r="V2300" i="1"/>
  <c r="V2212" i="1"/>
  <c r="V2128" i="1"/>
  <c r="V2044" i="1"/>
  <c r="V1956" i="1"/>
  <c r="V1872" i="1"/>
  <c r="V1796" i="1"/>
  <c r="V1732" i="1"/>
  <c r="V1668" i="1"/>
  <c r="V1604" i="1"/>
  <c r="V1540" i="1"/>
  <c r="V1472" i="1"/>
  <c r="V1408" i="1"/>
  <c r="V1336" i="1"/>
  <c r="V1268" i="1"/>
  <c r="V1200" i="1"/>
  <c r="V1132" i="1"/>
  <c r="V1064" i="1"/>
  <c r="V996" i="1"/>
  <c r="V932" i="1"/>
  <c r="V868" i="1"/>
  <c r="V804" i="1"/>
  <c r="V736" i="1"/>
  <c r="V672" i="1"/>
  <c r="V608" i="1"/>
  <c r="V544" i="1"/>
  <c r="V476" i="1"/>
  <c r="V412" i="1"/>
  <c r="V348" i="1"/>
  <c r="V284" i="1"/>
  <c r="V212" i="1"/>
  <c r="V2459" i="1"/>
  <c r="V2395" i="1"/>
  <c r="V2331" i="1"/>
  <c r="V2267" i="1"/>
  <c r="V2203" i="1"/>
  <c r="V2139" i="1"/>
  <c r="V2075" i="1"/>
  <c r="V2011" i="1"/>
  <c r="V1947" i="1"/>
  <c r="V1883" i="1"/>
  <c r="V1815" i="1"/>
  <c r="V1731" i="1"/>
  <c r="V1647" i="1"/>
  <c r="V1559" i="1"/>
  <c r="V1491" i="1"/>
  <c r="V1427" i="1"/>
  <c r="V1363" i="1"/>
  <c r="V1299" i="1"/>
  <c r="V1235" i="1"/>
  <c r="V1171" i="1"/>
  <c r="V1107" i="1"/>
  <c r="V1043" i="1"/>
  <c r="V979" i="1"/>
  <c r="V915" i="1"/>
  <c r="V2615" i="1"/>
  <c r="V2457" i="1"/>
  <c r="V2113" i="1"/>
  <c r="V1785" i="1"/>
  <c r="V1529" i="1"/>
  <c r="V1253" i="1"/>
  <c r="V2580" i="1"/>
  <c r="V2240" i="1"/>
  <c r="V1900" i="1"/>
  <c r="V1624" i="1"/>
  <c r="V1432" i="1"/>
  <c r="V1296" i="1"/>
  <c r="V1160" i="1"/>
  <c r="V1024" i="1"/>
  <c r="V892" i="1"/>
  <c r="V760" i="1"/>
  <c r="V632" i="1"/>
  <c r="V500" i="1"/>
  <c r="V372" i="1"/>
  <c r="V244" i="1"/>
  <c r="V2435" i="1"/>
  <c r="V2351" i="1"/>
  <c r="V2263" i="1"/>
  <c r="V2179" i="1"/>
  <c r="V2095" i="1"/>
  <c r="V2007" i="1"/>
  <c r="V1923" i="1"/>
  <c r="V2072" i="1"/>
  <c r="V2535" i="1"/>
  <c r="V2433" i="1"/>
  <c r="V2093" i="1"/>
  <c r="V1769" i="1"/>
  <c r="V1509" i="1"/>
  <c r="V1237" i="1"/>
  <c r="V2560" i="1"/>
  <c r="V2220" i="1"/>
  <c r="V1876" i="1"/>
  <c r="V1608" i="1"/>
  <c r="V1428" i="1"/>
  <c r="V1292" i="1"/>
  <c r="V1156" i="1"/>
  <c r="V1016" i="1"/>
  <c r="V888" i="1"/>
  <c r="V756" i="1"/>
  <c r="V628" i="1"/>
  <c r="V496" i="1"/>
  <c r="V368" i="1"/>
  <c r="V240" i="1"/>
  <c r="V2431" i="1"/>
  <c r="V2343" i="1"/>
  <c r="V2259" i="1"/>
  <c r="V2175" i="1"/>
  <c r="V2087" i="1"/>
  <c r="V2003" i="1"/>
  <c r="V1919" i="1"/>
  <c r="V1831" i="1"/>
  <c r="V1719" i="1"/>
  <c r="V1607" i="1"/>
  <c r="V1503" i="1"/>
  <c r="V1419" i="1"/>
  <c r="V1335" i="1"/>
  <c r="V2005" i="1"/>
  <c r="V1570" i="1"/>
  <c r="V2329" i="1"/>
  <c r="V1985" i="1"/>
  <c r="V1689" i="1"/>
  <c r="V1425" i="1"/>
  <c r="V1149" i="1"/>
  <c r="V2368" i="1"/>
  <c r="V2028" i="1"/>
  <c r="V1720" i="1"/>
  <c r="V1480" i="1"/>
  <c r="V1348" i="1"/>
  <c r="V1208" i="1"/>
  <c r="V1072" i="1"/>
  <c r="V940" i="1"/>
  <c r="V812" i="1"/>
  <c r="V680" i="1"/>
  <c r="V552" i="1"/>
  <c r="V420" i="1"/>
  <c r="V292" i="1"/>
  <c r="V2467" i="1"/>
  <c r="V2517" i="1"/>
  <c r="V1801" i="1"/>
  <c r="V2004" i="1"/>
  <c r="V1204" i="1"/>
  <c r="V676" i="1"/>
  <c r="V2463" i="1"/>
  <c r="V2255" i="1"/>
  <c r="V2083" i="1"/>
  <c r="V1911" i="1"/>
  <c r="V1763" i="1"/>
  <c r="V1615" i="1"/>
  <c r="V1479" i="1"/>
  <c r="V1367" i="1"/>
  <c r="V1259" i="1"/>
  <c r="V1175" i="1"/>
  <c r="V1087" i="1"/>
  <c r="V1003" i="1"/>
  <c r="V919" i="1"/>
  <c r="V851" i="1"/>
  <c r="V787" i="1"/>
  <c r="V723" i="1"/>
  <c r="V659" i="1"/>
  <c r="V595" i="1"/>
  <c r="V531" i="1"/>
  <c r="V467" i="1"/>
  <c r="V403" i="1"/>
  <c r="V339" i="1"/>
  <c r="V275" i="1"/>
  <c r="V211" i="1"/>
  <c r="V147" i="1"/>
  <c r="V83" i="1"/>
  <c r="V19" i="1"/>
  <c r="V2570" i="1"/>
  <c r="V2506" i="1"/>
  <c r="V2442" i="1"/>
  <c r="V2378" i="1"/>
  <c r="V2314" i="1"/>
  <c r="V2250" i="1"/>
  <c r="V2186" i="1"/>
  <c r="V2122" i="1"/>
  <c r="V2058" i="1"/>
  <c r="V1994" i="1"/>
  <c r="V1930" i="1"/>
  <c r="V1866" i="1"/>
  <c r="V1798" i="1"/>
  <c r="V845" i="1"/>
  <c r="V954" i="1"/>
  <c r="V1675" i="1"/>
  <c r="V2101" i="1"/>
  <c r="V969" i="1"/>
  <c r="V1618" i="1"/>
  <c r="V2392" i="1"/>
  <c r="V1148" i="1"/>
  <c r="V1579" i="1"/>
  <c r="V1829" i="1"/>
  <c r="V1957" i="1"/>
  <c r="V2085" i="1"/>
  <c r="V2213" i="1"/>
  <c r="V2341" i="1"/>
  <c r="V2469" i="1"/>
  <c r="V2597" i="1"/>
  <c r="V1289" i="1"/>
  <c r="V1650" i="1"/>
  <c r="V1864" i="1"/>
  <c r="V1992" i="1"/>
  <c r="V2120" i="1"/>
  <c r="V2248" i="1"/>
  <c r="V2376" i="1"/>
  <c r="V2504" i="1"/>
  <c r="V2584" i="1"/>
  <c r="V2389" i="1"/>
  <c r="V1353" i="1"/>
  <c r="V512" i="1"/>
  <c r="V2559" i="1"/>
  <c r="V1627" i="1"/>
  <c r="V2617" i="1"/>
  <c r="V2529" i="1"/>
  <c r="V2445" i="1"/>
  <c r="V2361" i="1"/>
  <c r="V2273" i="1"/>
  <c r="V2189" i="1"/>
  <c r="V2105" i="1"/>
  <c r="V2017" i="1"/>
  <c r="V1933" i="1"/>
  <c r="V1849" i="1"/>
  <c r="V1777" i="1"/>
  <c r="V1713" i="1"/>
  <c r="V1649" i="1"/>
  <c r="V1585" i="1"/>
  <c r="V1521" i="1"/>
  <c r="V1449" i="1"/>
  <c r="V1381" i="1"/>
  <c r="V1313" i="1"/>
  <c r="V1245" i="1"/>
  <c r="V1177" i="1"/>
  <c r="V1109" i="1"/>
  <c r="V985" i="1"/>
  <c r="V2572" i="1"/>
  <c r="V2484" i="1"/>
  <c r="V2400" i="1"/>
  <c r="V2316" i="1"/>
  <c r="V2228" i="1"/>
  <c r="V2144" i="1"/>
  <c r="V2060" i="1"/>
  <c r="V1972" i="1"/>
  <c r="V1888" i="1"/>
  <c r="V1808" i="1"/>
  <c r="V1744" i="1"/>
  <c r="V1680" i="1"/>
  <c r="V1616" i="1"/>
  <c r="V1552" i="1"/>
  <c r="V1484" i="1"/>
  <c r="V1420" i="1"/>
  <c r="V1352" i="1"/>
  <c r="V1284" i="1"/>
  <c r="V1216" i="1"/>
  <c r="V1144" i="1"/>
  <c r="V1076" i="1"/>
  <c r="V1008" i="1"/>
  <c r="V944" i="1"/>
  <c r="V880" i="1"/>
  <c r="V816" i="1"/>
  <c r="V748" i="1"/>
  <c r="V684" i="1"/>
  <c r="V620" i="1"/>
  <c r="V556" i="1"/>
  <c r="V488" i="1"/>
  <c r="V424" i="1"/>
  <c r="V360" i="1"/>
  <c r="V296" i="1"/>
  <c r="V232" i="1"/>
  <c r="V2471" i="1"/>
  <c r="V2549" i="1"/>
  <c r="V1877" i="1"/>
  <c r="V2136" i="1"/>
  <c r="V2571" i="1"/>
  <c r="V1723" i="1"/>
  <c r="V2609" i="1"/>
  <c r="V2525" i="1"/>
  <c r="V2441" i="1"/>
  <c r="V2353" i="1"/>
  <c r="V2269" i="1"/>
  <c r="V2185" i="1"/>
  <c r="V2097" i="1"/>
  <c r="V2013" i="1"/>
  <c r="V1929" i="1"/>
  <c r="V1841" i="1"/>
  <c r="V1773" i="1"/>
  <c r="V1709" i="1"/>
  <c r="V1645" i="1"/>
  <c r="V1581" i="1"/>
  <c r="V1513" i="1"/>
  <c r="V1445" i="1"/>
  <c r="V1377" i="1"/>
  <c r="V1309" i="1"/>
  <c r="V1241" i="1"/>
  <c r="V1173" i="1"/>
  <c r="V1105" i="1"/>
  <c r="V949" i="1"/>
  <c r="V2564" i="1"/>
  <c r="V2480" i="1"/>
  <c r="V2396" i="1"/>
  <c r="V2308" i="1"/>
  <c r="V2224" i="1"/>
  <c r="V2140" i="1"/>
  <c r="V2052" i="1"/>
  <c r="V1968" i="1"/>
  <c r="V1884" i="1"/>
  <c r="V1804" i="1"/>
  <c r="V1740" i="1"/>
  <c r="V1676" i="1"/>
  <c r="V1612" i="1"/>
  <c r="V1548" i="1"/>
  <c r="V2008" i="1"/>
  <c r="V2133" i="1"/>
  <c r="V2040" i="1"/>
  <c r="V2595" i="1"/>
  <c r="V2531" i="1"/>
  <c r="V1666" i="1"/>
  <c r="V2577" i="1"/>
  <c r="V2493" i="1"/>
  <c r="V2409" i="1"/>
  <c r="V2321" i="1"/>
  <c r="V2237" i="1"/>
  <c r="V2153" i="1"/>
  <c r="V2065" i="1"/>
  <c r="V1981" i="1"/>
  <c r="V1897" i="1"/>
  <c r="V1813" i="1"/>
  <c r="V1749" i="1"/>
  <c r="V1685" i="1"/>
  <c r="V1621" i="1"/>
  <c r="V1557" i="1"/>
  <c r="V1489" i="1"/>
  <c r="V1421" i="1"/>
  <c r="V1349" i="1"/>
  <c r="V1281" i="1"/>
  <c r="V1213" i="1"/>
  <c r="V1145" i="1"/>
  <c r="V1077" i="1"/>
  <c r="V5" i="1"/>
  <c r="V2532" i="1"/>
  <c r="V2448" i="1"/>
  <c r="V2364" i="1"/>
  <c r="V2276" i="1"/>
  <c r="V2192" i="1"/>
  <c r="V2108" i="1"/>
  <c r="V2020" i="1"/>
  <c r="V1936" i="1"/>
  <c r="V1852" i="1"/>
  <c r="V1780" i="1"/>
  <c r="V1716" i="1"/>
  <c r="V1652" i="1"/>
  <c r="V1588" i="1"/>
  <c r="V1524" i="1"/>
  <c r="V1456" i="1"/>
  <c r="V1388" i="1"/>
  <c r="V1320" i="1"/>
  <c r="V1252" i="1"/>
  <c r="V1184" i="1"/>
  <c r="V1116" i="1"/>
  <c r="V1048" i="1"/>
  <c r="V980" i="1"/>
  <c r="V916" i="1"/>
  <c r="V852" i="1"/>
  <c r="V788" i="1"/>
  <c r="V720" i="1"/>
  <c r="V656" i="1"/>
  <c r="V592" i="1"/>
  <c r="V528" i="1"/>
  <c r="V460" i="1"/>
  <c r="V396" i="1"/>
  <c r="V332" i="1"/>
  <c r="V268" i="1"/>
  <c r="V2507" i="1"/>
  <c r="V2443" i="1"/>
  <c r="V2379" i="1"/>
  <c r="V2315" i="1"/>
  <c r="V2251" i="1"/>
  <c r="V2187" i="1"/>
  <c r="V2123" i="1"/>
  <c r="V2059" i="1"/>
  <c r="V1995" i="1"/>
  <c r="V1931" i="1"/>
  <c r="V1867" i="1"/>
  <c r="V1795" i="1"/>
  <c r="V1711" i="1"/>
  <c r="V1623" i="1"/>
  <c r="V1539" i="1"/>
  <c r="V1475" i="1"/>
  <c r="V1411" i="1"/>
  <c r="V1347" i="1"/>
  <c r="V1283" i="1"/>
  <c r="V1219" i="1"/>
  <c r="V1155" i="1"/>
  <c r="V1091" i="1"/>
  <c r="V1027" i="1"/>
  <c r="V963" i="1"/>
  <c r="V2424" i="1"/>
  <c r="V2551" i="1"/>
  <c r="V2369" i="1"/>
  <c r="V2029" i="1"/>
  <c r="V1721" i="1"/>
  <c r="V1457" i="1"/>
  <c r="V1185" i="1"/>
  <c r="V2496" i="1"/>
  <c r="V2156" i="1"/>
  <c r="V1816" i="1"/>
  <c r="V1560" i="1"/>
  <c r="V1396" i="1"/>
  <c r="V1260" i="1"/>
  <c r="V1124" i="1"/>
  <c r="V988" i="1"/>
  <c r="V860" i="1"/>
  <c r="V728" i="1"/>
  <c r="V600" i="1"/>
  <c r="V468" i="1"/>
  <c r="V340" i="1"/>
  <c r="V2515" i="1"/>
  <c r="V2415" i="1"/>
  <c r="V2327" i="1"/>
  <c r="V2243" i="1"/>
  <c r="V2159" i="1"/>
  <c r="V2071" i="1"/>
  <c r="V1987" i="1"/>
  <c r="V1903" i="1"/>
  <c r="V2165" i="1"/>
  <c r="V1698" i="1"/>
  <c r="V2349" i="1"/>
  <c r="V2009" i="1"/>
  <c r="V1705" i="1"/>
  <c r="V1441" i="1"/>
  <c r="V1169" i="1"/>
  <c r="V2476" i="1"/>
  <c r="V2132" i="1"/>
  <c r="V1800" i="1"/>
  <c r="V1544" i="1"/>
  <c r="V1392" i="1"/>
  <c r="V1256" i="1"/>
  <c r="V1120" i="1"/>
  <c r="V984" i="1"/>
  <c r="V856" i="1"/>
  <c r="V724" i="1"/>
  <c r="V596" i="1"/>
  <c r="V464" i="1"/>
  <c r="V336" i="1"/>
  <c r="V2511" i="1"/>
  <c r="V2407" i="1"/>
  <c r="V2323" i="1"/>
  <c r="V2239" i="1"/>
  <c r="V2151" i="1"/>
  <c r="V2067" i="1"/>
  <c r="V1983" i="1"/>
  <c r="V1895" i="1"/>
  <c r="V1807" i="1"/>
  <c r="V1695" i="1"/>
  <c r="V1575" i="1"/>
  <c r="V1483" i="1"/>
  <c r="V1399" i="1"/>
  <c r="V1311" i="1"/>
  <c r="V2488" i="1"/>
  <c r="V2585" i="1"/>
  <c r="V2241" i="1"/>
  <c r="V1901" i="1"/>
  <c r="V1625" i="1"/>
  <c r="V1357" i="1"/>
  <c r="V1081" i="1"/>
  <c r="V2284" i="1"/>
  <c r="V1940" i="1"/>
  <c r="V1656" i="1"/>
  <c r="V1448" i="1"/>
  <c r="V1312" i="1"/>
  <c r="V1176" i="1"/>
  <c r="V1040" i="1"/>
  <c r="V908" i="1"/>
  <c r="V780" i="1"/>
  <c r="V648" i="1"/>
  <c r="V520" i="1"/>
  <c r="V388" i="1"/>
  <c r="V260" i="1"/>
  <c r="V2447" i="1"/>
  <c r="V1691" i="1"/>
  <c r="V1545" i="1"/>
  <c r="V1704" i="1"/>
  <c r="V1068" i="1"/>
  <c r="V548" i="1"/>
  <c r="V2383" i="1"/>
  <c r="V2211" i="1"/>
  <c r="V2039" i="1"/>
  <c r="V1871" i="1"/>
  <c r="V1727" i="1"/>
  <c r="V1571" i="1"/>
  <c r="V1451" i="1"/>
  <c r="V1339" i="1"/>
  <c r="V1239" i="1"/>
  <c r="V1151" i="1"/>
  <c r="V1067" i="1"/>
  <c r="V983" i="1"/>
  <c r="V899" i="1"/>
  <c r="V835" i="1"/>
  <c r="V771" i="1"/>
  <c r="V707" i="1"/>
  <c r="V643" i="1"/>
  <c r="V579" i="1"/>
  <c r="V515" i="1"/>
  <c r="V451" i="1"/>
  <c r="V387" i="1"/>
  <c r="V323" i="1"/>
  <c r="V259" i="1"/>
  <c r="V195" i="1"/>
  <c r="V131" i="1"/>
  <c r="V67" i="1"/>
  <c r="V3" i="1"/>
  <c r="V2554" i="1"/>
  <c r="V2490" i="1"/>
  <c r="V2426" i="1"/>
  <c r="V2362" i="1"/>
  <c r="V2298" i="1"/>
  <c r="V2234" i="1"/>
  <c r="V2170" i="1"/>
  <c r="V2106" i="1"/>
  <c r="V2042" i="1"/>
  <c r="V1978" i="1"/>
  <c r="V1914" i="1"/>
  <c r="V1850" i="1"/>
  <c r="V1774" i="1"/>
  <c r="V1690" i="1"/>
  <c r="V1606" i="1"/>
  <c r="V1522" i="1"/>
  <c r="V1450" i="1"/>
  <c r="V1386" i="1"/>
  <c r="V1322" i="1"/>
  <c r="V1065" i="1"/>
  <c r="V2399" i="1"/>
  <c r="V1735" i="1"/>
  <c r="V1243" i="1"/>
  <c r="V903" i="1"/>
  <c r="V647" i="1"/>
  <c r="V391" i="1"/>
  <c r="V135" i="1"/>
  <c r="V2494" i="1"/>
  <c r="V2238" i="1"/>
  <c r="V1982" i="1"/>
  <c r="V1838" i="1"/>
  <c r="V1726" i="1"/>
  <c r="V1614" i="1"/>
  <c r="V1510" i="1"/>
  <c r="V1414" i="1"/>
  <c r="V1330" i="1"/>
  <c r="V1246" i="1"/>
  <c r="V1162" i="1"/>
  <c r="V1098" i="1"/>
  <c r="V1034" i="1"/>
  <c r="V970" i="1"/>
  <c r="V902" i="1"/>
  <c r="V838" i="1"/>
  <c r="V1009" i="1"/>
  <c r="V929" i="1"/>
  <c r="V861" i="1"/>
  <c r="V793" i="1"/>
  <c r="V725" i="1"/>
  <c r="V657" i="1"/>
  <c r="V585" i="1"/>
  <c r="V517" i="1"/>
  <c r="V453" i="1"/>
  <c r="V385" i="1"/>
  <c r="V321" i="1"/>
  <c r="V257" i="1"/>
  <c r="V766" i="1"/>
  <c r="V702" i="1"/>
  <c r="V638" i="1"/>
  <c r="V574" i="1"/>
  <c r="V510" i="1"/>
  <c r="V446" i="1"/>
  <c r="V382" i="1"/>
  <c r="V318" i="1"/>
  <c r="V250" i="1"/>
  <c r="V186" i="1"/>
  <c r="V122" i="1"/>
  <c r="V58" i="1"/>
  <c r="V221" i="1"/>
  <c r="V157" i="1"/>
  <c r="V93" i="1"/>
  <c r="V29" i="1"/>
  <c r="V176" i="1"/>
  <c r="V108" i="1"/>
  <c r="V44" i="1"/>
  <c r="V1512" i="1"/>
  <c r="V2183" i="1"/>
  <c r="V1543" i="1"/>
  <c r="V1135" i="1"/>
  <c r="V823" i="1"/>
  <c r="V567" i="1"/>
  <c r="V311" i="1"/>
  <c r="V55" i="1"/>
  <c r="V2414" i="1"/>
  <c r="V2158" i="1"/>
  <c r="V1902" i="1"/>
  <c r="V1806" i="1"/>
  <c r="V1694" i="1"/>
  <c r="V1578" i="1"/>
  <c r="V1478" i="1"/>
  <c r="V1390" i="1"/>
  <c r="V1302" i="1"/>
  <c r="V1218" i="1"/>
  <c r="V1142" i="1"/>
  <c r="V1078" i="1"/>
  <c r="V1014" i="1"/>
  <c r="V946" i="1"/>
  <c r="V882" i="1"/>
  <c r="V818" i="1"/>
  <c r="V981" i="1"/>
  <c r="V905" i="1"/>
  <c r="V837" i="1"/>
  <c r="V769" i="1"/>
  <c r="V701" i="1"/>
  <c r="V633" i="1"/>
  <c r="V565" i="1"/>
  <c r="V497" i="1"/>
  <c r="V429" i="1"/>
  <c r="V365" i="1"/>
  <c r="V301" i="1"/>
  <c r="V237" i="1"/>
  <c r="V746" i="1"/>
  <c r="V682" i="1"/>
  <c r="V618" i="1"/>
  <c r="V554" i="1"/>
  <c r="V490" i="1"/>
  <c r="V426" i="1"/>
  <c r="V362" i="1"/>
  <c r="V294" i="1"/>
  <c r="V230" i="1"/>
  <c r="V166" i="1"/>
  <c r="V102" i="1"/>
  <c r="V38" i="1"/>
  <c r="V201" i="1"/>
  <c r="V137" i="1"/>
  <c r="V73" i="1"/>
  <c r="V9" i="1"/>
  <c r="V152" i="1"/>
  <c r="V88" i="1"/>
  <c r="V24" i="1"/>
  <c r="V2432" i="1"/>
  <c r="V2311" i="1"/>
  <c r="V1655" i="1"/>
  <c r="V1199" i="1"/>
  <c r="V871" i="1"/>
  <c r="V615" i="1"/>
  <c r="V359" i="1"/>
  <c r="V103" i="1"/>
  <c r="V2462" i="1"/>
  <c r="V2206" i="1"/>
  <c r="V1950" i="1"/>
  <c r="V1826" i="1"/>
  <c r="V1718" i="1"/>
  <c r="V1598" i="1"/>
  <c r="V1498" i="1"/>
  <c r="V1406" i="1"/>
  <c r="V1318" i="1"/>
  <c r="V1234" i="1"/>
  <c r="V1154" i="1"/>
  <c r="V1090" i="1"/>
  <c r="V1026" i="1"/>
  <c r="V962" i="1"/>
  <c r="V894" i="1"/>
  <c r="V830" i="1"/>
  <c r="V997" i="1"/>
  <c r="V921" i="1"/>
  <c r="V853" i="1"/>
  <c r="V785" i="1"/>
  <c r="V713" i="1"/>
  <c r="V645" i="1"/>
  <c r="V577" i="1"/>
  <c r="V509" i="1"/>
  <c r="V441" i="1"/>
  <c r="V377" i="1"/>
  <c r="V313" i="1"/>
  <c r="V249" i="1"/>
  <c r="V758" i="1"/>
  <c r="V694" i="1"/>
  <c r="V630" i="1"/>
  <c r="V566" i="1"/>
  <c r="V502" i="1"/>
  <c r="V438" i="1"/>
  <c r="V374" i="1"/>
  <c r="V310" i="1"/>
  <c r="V242" i="1"/>
  <c r="V178" i="1"/>
  <c r="V114" i="1"/>
  <c r="V50" i="1"/>
  <c r="V213" i="1"/>
  <c r="V149" i="1"/>
  <c r="V85" i="1"/>
  <c r="V21" i="1"/>
  <c r="V168" i="1"/>
  <c r="V100" i="1"/>
  <c r="V36" i="1"/>
  <c r="V1337" i="1"/>
  <c r="V2495" i="1"/>
  <c r="V1767" i="1"/>
  <c r="V1263" i="1"/>
  <c r="V923" i="1"/>
  <c r="V663" i="1"/>
  <c r="V407" i="1"/>
  <c r="V151" i="1"/>
  <c r="V2510" i="1"/>
  <c r="V2254" i="1"/>
  <c r="V1998" i="1"/>
  <c r="V1842" i="1"/>
  <c r="V1738" i="1"/>
  <c r="V1622" i="1"/>
  <c r="V1514" i="1"/>
  <c r="V1422" i="1"/>
  <c r="V1334" i="1"/>
  <c r="V1250" i="1"/>
  <c r="V1166" i="1"/>
  <c r="V1102" i="1"/>
  <c r="V1038" i="1"/>
  <c r="V974" i="1"/>
  <c r="V906" i="1"/>
  <c r="V842" i="1"/>
  <c r="V1013" i="1"/>
  <c r="V933" i="1"/>
  <c r="V865" i="1"/>
  <c r="V797" i="1"/>
  <c r="V729" i="1"/>
  <c r="V661" i="1"/>
  <c r="V593" i="1"/>
  <c r="V521" i="1"/>
  <c r="V457" i="1"/>
  <c r="V389" i="1"/>
  <c r="V325" i="1"/>
  <c r="V261" i="1"/>
  <c r="V770" i="1"/>
  <c r="V706" i="1"/>
  <c r="V642" i="1"/>
  <c r="V578" i="1"/>
  <c r="V514" i="1"/>
  <c r="V450" i="1"/>
  <c r="V386" i="1"/>
  <c r="V322" i="1"/>
  <c r="V254" i="1"/>
  <c r="V190" i="1"/>
  <c r="V126" i="1"/>
  <c r="V62" i="1"/>
  <c r="V225" i="1"/>
  <c r="V161" i="1"/>
  <c r="V97" i="1"/>
  <c r="V33" i="1"/>
  <c r="V180" i="1"/>
  <c r="V112" i="1"/>
  <c r="V48" i="1"/>
  <c r="V1922" i="1"/>
  <c r="V1986" i="1"/>
  <c r="V2050" i="1"/>
  <c r="V2114" i="1"/>
  <c r="V2178" i="1"/>
  <c r="V2242" i="1"/>
  <c r="V2306" i="1"/>
  <c r="V2370" i="1"/>
  <c r="V2434" i="1"/>
  <c r="V2498" i="1"/>
  <c r="V2562" i="1"/>
  <c r="V11" i="1"/>
  <c r="V75" i="1"/>
  <c r="V139" i="1"/>
  <c r="V203" i="1"/>
  <c r="V267" i="1"/>
  <c r="V331" i="1"/>
  <c r="V395" i="1"/>
  <c r="V459" i="1"/>
  <c r="V523" i="1"/>
  <c r="V587" i="1"/>
  <c r="V651" i="1"/>
  <c r="V715" i="1"/>
  <c r="V779" i="1"/>
  <c r="V843" i="1"/>
  <c r="V907" i="1"/>
  <c r="V991" i="1"/>
  <c r="V1079" i="1"/>
  <c r="V1163" i="1"/>
  <c r="V1247" i="1"/>
  <c r="V1351" i="1"/>
  <c r="V1467" i="1"/>
  <c r="V1591" i="1"/>
  <c r="V1743" i="1"/>
  <c r="V1891" i="1"/>
  <c r="V2063" i="1"/>
  <c r="V2231" i="1"/>
  <c r="V2419" i="1"/>
  <c r="V612" i="1"/>
  <c r="V1136" i="1"/>
  <c r="V1836" i="1"/>
  <c r="V1405" i="1"/>
  <c r="V1976" i="1"/>
  <c r="V1942" i="1"/>
  <c r="V2006" i="1"/>
  <c r="V2070" i="1"/>
  <c r="V2134" i="1"/>
  <c r="V2198" i="1"/>
  <c r="V2262" i="1"/>
  <c r="V2326" i="1"/>
  <c r="V2390" i="1"/>
  <c r="V2454" i="1"/>
  <c r="V2518" i="1"/>
  <c r="V2582" i="1"/>
  <c r="V31" i="1"/>
  <c r="V95" i="1"/>
  <c r="V159" i="1"/>
  <c r="V223" i="1"/>
  <c r="V287" i="1"/>
  <c r="V351" i="1"/>
  <c r="V415" i="1"/>
  <c r="V479" i="1"/>
  <c r="V543" i="1"/>
  <c r="V607" i="1"/>
  <c r="V671" i="1"/>
  <c r="V735" i="1"/>
  <c r="V799" i="1"/>
  <c r="V863" i="1"/>
  <c r="V935" i="1"/>
  <c r="V1019" i="1"/>
  <c r="V1103" i="1"/>
  <c r="V1191" i="1"/>
  <c r="V1275" i="1"/>
  <c r="V1387" i="1"/>
  <c r="V1531" i="1"/>
  <c r="V1715" i="1"/>
  <c r="V1907" i="1"/>
  <c r="V2163" i="1"/>
  <c r="V2375" i="1"/>
  <c r="V644" i="1"/>
  <c r="V1444" i="1"/>
  <c r="V1201" i="1"/>
  <c r="V1845" i="1"/>
  <c r="V1258" i="1"/>
  <c r="V1466" i="1"/>
  <c r="V1768" i="1"/>
  <c r="V2227" i="1"/>
  <c r="V1587" i="1"/>
  <c r="V1159" i="1"/>
  <c r="V839" i="1"/>
  <c r="V583" i="1"/>
  <c r="V327" i="1"/>
  <c r="V71" i="1"/>
  <c r="V2430" i="1"/>
  <c r="V2174" i="1"/>
  <c r="V1918" i="1"/>
  <c r="V1814" i="1"/>
  <c r="V1702" i="1"/>
  <c r="V1590" i="1"/>
  <c r="V1482" i="1"/>
  <c r="V1394" i="1"/>
  <c r="V1310" i="1"/>
  <c r="V1222" i="1"/>
  <c r="V1146" i="1"/>
  <c r="V1082" i="1"/>
  <c r="V1018" i="1"/>
  <c r="V950" i="1"/>
  <c r="V886" i="1"/>
  <c r="V822" i="1"/>
  <c r="V989" i="1"/>
  <c r="V913" i="1"/>
  <c r="V841" i="1"/>
  <c r="V773" i="1"/>
  <c r="V705" i="1"/>
  <c r="V637" i="1"/>
  <c r="V569" i="1"/>
  <c r="V501" i="1"/>
  <c r="V433" i="1"/>
  <c r="V369" i="1"/>
  <c r="V305" i="1"/>
  <c r="V241" i="1"/>
  <c r="V750" i="1"/>
  <c r="V686" i="1"/>
  <c r="V622" i="1"/>
  <c r="V558" i="1"/>
  <c r="V494" i="1"/>
  <c r="V430" i="1"/>
  <c r="V366" i="1"/>
  <c r="V302" i="1"/>
  <c r="V234" i="1"/>
  <c r="V170" i="1"/>
  <c r="V106" i="1"/>
  <c r="V42" i="1"/>
  <c r="V205" i="1"/>
  <c r="V141" i="1"/>
  <c r="V77" i="1"/>
  <c r="V13" i="1"/>
  <c r="V156" i="1"/>
  <c r="V92" i="1"/>
  <c r="V28" i="1"/>
  <c r="V968" i="1"/>
  <c r="V2015" i="1"/>
  <c r="V1431" i="1"/>
  <c r="V1051" i="1"/>
  <c r="V759" i="1"/>
  <c r="V503" i="1"/>
  <c r="V247" i="1"/>
  <c r="V2606" i="1"/>
  <c r="V2350" i="1"/>
  <c r="V2094" i="1"/>
  <c r="V1874" i="1"/>
  <c r="V1782" i="1"/>
  <c r="V1662" i="1"/>
  <c r="V1550" i="1"/>
  <c r="V1454" i="1"/>
  <c r="V1366" i="1"/>
  <c r="V1282" i="1"/>
  <c r="V1198" i="1"/>
  <c r="V1126" i="1"/>
  <c r="V1062" i="1"/>
  <c r="V998" i="1"/>
  <c r="V930" i="1"/>
  <c r="V866" i="1"/>
  <c r="V1045" i="1"/>
  <c r="V961" i="1"/>
  <c r="V889" i="1"/>
  <c r="V821" i="1"/>
  <c r="V753" i="1"/>
  <c r="V685" i="1"/>
  <c r="V617" i="1"/>
  <c r="V549" i="1"/>
  <c r="V481" i="1"/>
  <c r="V413" i="1"/>
  <c r="V349" i="1"/>
  <c r="V285" i="1"/>
  <c r="V794" i="1"/>
  <c r="V730" i="1"/>
  <c r="V666" i="1"/>
  <c r="V602" i="1"/>
  <c r="V538" i="1"/>
  <c r="V474" i="1"/>
  <c r="V410" i="1"/>
  <c r="V346" i="1"/>
  <c r="V278" i="1"/>
  <c r="V214" i="1"/>
  <c r="V150" i="1"/>
  <c r="V86" i="1"/>
  <c r="V22" i="1"/>
  <c r="V185" i="1"/>
  <c r="V121" i="1"/>
  <c r="V57" i="1"/>
  <c r="V204" i="1"/>
  <c r="V136" i="1"/>
  <c r="V72" i="1"/>
  <c r="V8" i="1"/>
  <c r="V1376" i="1"/>
  <c r="V2143" i="1"/>
  <c r="V1515" i="1"/>
  <c r="V1115" i="1"/>
  <c r="V807" i="1"/>
  <c r="V551" i="1"/>
  <c r="V295" i="1"/>
  <c r="V39" i="1"/>
  <c r="V2398" i="1"/>
  <c r="V2142" i="1"/>
  <c r="V1890" i="1"/>
  <c r="V1802" i="1"/>
  <c r="V1686" i="1"/>
  <c r="V1574" i="1"/>
  <c r="V1470" i="1"/>
  <c r="V1382" i="1"/>
  <c r="V1298" i="1"/>
  <c r="V1214" i="1"/>
  <c r="V1138" i="1"/>
  <c r="V1074" i="1"/>
  <c r="V1010" i="1"/>
  <c r="V942" i="1"/>
  <c r="V878" i="1"/>
  <c r="V814" i="1"/>
  <c r="V977" i="1"/>
  <c r="V901" i="1"/>
  <c r="V833" i="1"/>
  <c r="V765" i="1"/>
  <c r="V697" i="1"/>
  <c r="V629" i="1"/>
  <c r="V561" i="1"/>
  <c r="V493" i="1"/>
  <c r="V425" i="1"/>
  <c r="V361" i="1"/>
  <c r="V297" i="1"/>
  <c r="V233" i="1"/>
  <c r="V742" i="1"/>
  <c r="V678" i="1"/>
  <c r="V614" i="1"/>
  <c r="V550" i="1"/>
  <c r="V486" i="1"/>
  <c r="V422" i="1"/>
  <c r="V358" i="1"/>
  <c r="V290" i="1"/>
  <c r="V226" i="1"/>
  <c r="V162" i="1"/>
  <c r="V98" i="1"/>
  <c r="V34" i="1"/>
  <c r="V197" i="1"/>
  <c r="V133" i="1"/>
  <c r="V69" i="1"/>
  <c r="V220" i="1"/>
  <c r="V148" i="1"/>
  <c r="V84" i="1"/>
  <c r="V20" i="1"/>
  <c r="V2092" i="1"/>
  <c r="V2271" i="1"/>
  <c r="V1619" i="1"/>
  <c r="V1179" i="1"/>
  <c r="V855" i="1"/>
  <c r="V599" i="1"/>
  <c r="V343" i="1"/>
  <c r="V87" i="1"/>
  <c r="V2446" i="1"/>
  <c r="V2190" i="1"/>
  <c r="V1934" i="1"/>
  <c r="V1822" i="1"/>
  <c r="V1706" i="1"/>
  <c r="V1594" i="1"/>
  <c r="V1494" i="1"/>
  <c r="V1398" i="1"/>
  <c r="V1314" i="1"/>
  <c r="V1230" i="1"/>
  <c r="V1150" i="1"/>
  <c r="V1086" i="1"/>
  <c r="V1022" i="1"/>
  <c r="V958" i="1"/>
  <c r="V890" i="1"/>
  <c r="V826" i="1"/>
  <c r="V993" i="1"/>
  <c r="V917" i="1"/>
  <c r="V849" i="1"/>
  <c r="V777" i="1"/>
  <c r="V709" i="1"/>
  <c r="V641" i="1"/>
  <c r="V573" i="1"/>
  <c r="V505" i="1"/>
  <c r="V437" i="1"/>
  <c r="V373" i="1"/>
  <c r="V309" i="1"/>
  <c r="V245" i="1"/>
  <c r="V754" i="1"/>
  <c r="V690" i="1"/>
  <c r="V626" i="1"/>
  <c r="V562" i="1"/>
  <c r="V498" i="1"/>
  <c r="V434" i="1"/>
  <c r="V370" i="1"/>
  <c r="V306" i="1"/>
  <c r="V238" i="1"/>
  <c r="V174" i="1"/>
  <c r="V110" i="1"/>
  <c r="V46" i="1"/>
  <c r="V209" i="1"/>
  <c r="V145" i="1"/>
  <c r="V81" i="1"/>
  <c r="V17" i="1"/>
  <c r="V164" i="1"/>
  <c r="V96" i="1"/>
  <c r="V32" i="1"/>
  <c r="V1938" i="1"/>
  <c r="V2002" i="1"/>
  <c r="V2066" i="1"/>
  <c r="V2130" i="1"/>
  <c r="V2194" i="1"/>
  <c r="V2258" i="1"/>
  <c r="V2322" i="1"/>
  <c r="V2386" i="1"/>
  <c r="V2450" i="1"/>
  <c r="V2514" i="1"/>
  <c r="V2578" i="1"/>
  <c r="V27" i="1"/>
  <c r="V91" i="1"/>
  <c r="V155" i="1"/>
  <c r="V219" i="1"/>
  <c r="V283" i="1"/>
  <c r="V347" i="1"/>
  <c r="V411" i="1"/>
  <c r="V475" i="1"/>
  <c r="V539" i="1"/>
  <c r="V603" i="1"/>
  <c r="V667" i="1"/>
  <c r="V731" i="1"/>
  <c r="V795" i="1"/>
  <c r="V859" i="1"/>
  <c r="V927" i="1"/>
  <c r="V1015" i="1"/>
  <c r="V1099" i="1"/>
  <c r="V1183" i="1"/>
  <c r="V1271" i="1"/>
  <c r="V1383" i="1"/>
  <c r="V1495" i="1"/>
  <c r="V1631" i="1"/>
  <c r="V1783" i="1"/>
  <c r="V1935" i="1"/>
  <c r="V2103" i="1"/>
  <c r="V2275" i="1"/>
  <c r="V224" i="1"/>
  <c r="V740" i="1"/>
  <c r="V1272" i="1"/>
  <c r="V2176" i="1"/>
  <c r="V1673" i="1"/>
  <c r="V1894" i="1"/>
  <c r="V1958" i="1"/>
  <c r="V2022" i="1"/>
  <c r="V2086" i="1"/>
  <c r="V2150" i="1"/>
  <c r="V2214" i="1"/>
  <c r="V2278" i="1"/>
  <c r="V2342" i="1"/>
  <c r="V2406" i="1"/>
  <c r="V2470" i="1"/>
  <c r="V2534" i="1"/>
  <c r="V2598" i="1"/>
  <c r="V47" i="1"/>
  <c r="V111" i="1"/>
  <c r="V175" i="1"/>
  <c r="V239" i="1"/>
  <c r="V303" i="1"/>
  <c r="V367" i="1"/>
  <c r="V431" i="1"/>
  <c r="V495" i="1"/>
  <c r="V559" i="1"/>
  <c r="V623" i="1"/>
  <c r="V687" i="1"/>
  <c r="V751" i="1"/>
  <c r="V815" i="1"/>
  <c r="V879" i="1"/>
  <c r="V955" i="1"/>
  <c r="V1039" i="1"/>
  <c r="V1127" i="1"/>
  <c r="V1211" i="1"/>
  <c r="V1303" i="1"/>
  <c r="V1415" i="1"/>
  <c r="V1567" i="1"/>
  <c r="V1759" i="1"/>
  <c r="V1991" i="1"/>
  <c r="V2207" i="1"/>
  <c r="V2439" i="1"/>
  <c r="V904" i="1"/>
  <c r="V1640" i="1"/>
  <c r="V1477" i="1"/>
  <c r="V1194" i="1"/>
  <c r="V1274" i="1"/>
  <c r="V1542" i="1"/>
  <c r="V2567" i="1"/>
  <c r="V1104" i="1"/>
  <c r="V2055" i="1"/>
  <c r="V1455" i="1"/>
  <c r="V1071" i="1"/>
  <c r="V775" i="1"/>
  <c r="V519" i="1"/>
  <c r="V263" i="1"/>
  <c r="V7" i="1"/>
  <c r="V2366" i="1"/>
  <c r="V2110" i="1"/>
  <c r="V1878" i="1"/>
  <c r="V1786" i="1"/>
  <c r="V1674" i="1"/>
  <c r="V1558" i="1"/>
  <c r="V1458" i="1"/>
  <c r="V1374" i="1"/>
  <c r="V1286" i="1"/>
  <c r="V1202" i="1"/>
  <c r="V1130" i="1"/>
  <c r="V1066" i="1"/>
  <c r="V1002" i="1"/>
  <c r="V934" i="1"/>
  <c r="V870" i="1"/>
  <c r="V806" i="1"/>
  <c r="V965" i="1"/>
  <c r="V893" i="1"/>
  <c r="V825" i="1"/>
  <c r="V757" i="1"/>
  <c r="V689" i="1"/>
  <c r="V621" i="1"/>
  <c r="V553" i="1"/>
  <c r="V485" i="1"/>
  <c r="V417" i="1"/>
  <c r="V353" i="1"/>
  <c r="V289" i="1"/>
  <c r="V798" i="1"/>
  <c r="V734" i="1"/>
  <c r="V670" i="1"/>
  <c r="V606" i="1"/>
  <c r="V542" i="1"/>
  <c r="V478" i="1"/>
  <c r="V414" i="1"/>
  <c r="V350" i="1"/>
  <c r="V282" i="1"/>
  <c r="V218" i="1"/>
  <c r="V154" i="1"/>
  <c r="V90" i="1"/>
  <c r="V26" i="1"/>
  <c r="V189" i="1"/>
  <c r="V125" i="1"/>
  <c r="V61" i="1"/>
  <c r="V208" i="1"/>
  <c r="V140" i="1"/>
  <c r="V76" i="1"/>
  <c r="V12" i="1"/>
  <c r="V448" i="1"/>
  <c r="V1843" i="1"/>
  <c r="V1319" i="1"/>
  <c r="V967" i="1"/>
  <c r="V695" i="1"/>
  <c r="V439" i="1"/>
  <c r="V183" i="1"/>
  <c r="V2542" i="1"/>
  <c r="V2286" i="1"/>
  <c r="V2030" i="1"/>
  <c r="V1854" i="1"/>
  <c r="V1750" i="1"/>
  <c r="V1638" i="1"/>
  <c r="V1526" i="1"/>
  <c r="V1430" i="1"/>
  <c r="V1346" i="1"/>
  <c r="V1262" i="1"/>
  <c r="V1174" i="1"/>
  <c r="V1110" i="1"/>
  <c r="V1046" i="1"/>
  <c r="V982" i="1"/>
  <c r="V914" i="1"/>
  <c r="V850" i="1"/>
  <c r="V1025" i="1"/>
  <c r="V941" i="1"/>
  <c r="V873" i="1"/>
  <c r="V805" i="1"/>
  <c r="V737" i="1"/>
  <c r="V669" i="1"/>
  <c r="V601" i="1"/>
  <c r="V533" i="1"/>
  <c r="V465" i="1"/>
  <c r="V397" i="1"/>
  <c r="V333" i="1"/>
  <c r="V269" i="1"/>
  <c r="V778" i="1"/>
  <c r="V714" i="1"/>
  <c r="V650" i="1"/>
  <c r="V586" i="1"/>
  <c r="V522" i="1"/>
  <c r="V458" i="1"/>
  <c r="V394" i="1"/>
  <c r="V330" i="1"/>
  <c r="V262" i="1"/>
  <c r="V198" i="1"/>
  <c r="V134" i="1"/>
  <c r="V70" i="1"/>
  <c r="V6" i="1"/>
  <c r="V169" i="1"/>
  <c r="V105" i="1"/>
  <c r="V41" i="1"/>
  <c r="V188" i="1"/>
  <c r="V120" i="1"/>
  <c r="V56" i="1"/>
  <c r="V840" i="1"/>
  <c r="V1971" i="1"/>
  <c r="V1403" i="1"/>
  <c r="V1031" i="1"/>
  <c r="V743" i="1"/>
  <c r="V487" i="1"/>
  <c r="V231" i="1"/>
  <c r="V2590" i="1"/>
  <c r="V2334" i="1"/>
  <c r="V2078" i="1"/>
  <c r="V1870" i="1"/>
  <c r="V1770" i="1"/>
  <c r="V1658" i="1"/>
  <c r="V1546" i="1"/>
  <c r="V1446" i="1"/>
  <c r="V1362" i="1"/>
  <c r="V1278" i="1"/>
  <c r="V1190" i="1"/>
  <c r="V1122" i="1"/>
  <c r="V1058" i="1"/>
  <c r="V994" i="1"/>
  <c r="V926" i="1"/>
  <c r="V862" i="1"/>
  <c r="V1041" i="1"/>
  <c r="V957" i="1"/>
  <c r="V885" i="1"/>
  <c r="V817" i="1"/>
  <c r="V749" i="1"/>
  <c r="V681" i="1"/>
  <c r="V613" i="1"/>
  <c r="V545" i="1"/>
  <c r="V477" i="1"/>
  <c r="V409" i="1"/>
  <c r="V345" i="1"/>
  <c r="V281" i="1"/>
  <c r="V790" i="1"/>
  <c r="V726" i="1"/>
  <c r="V662" i="1"/>
  <c r="V598" i="1"/>
  <c r="V534" i="1"/>
  <c r="V470" i="1"/>
  <c r="V406" i="1"/>
  <c r="V342" i="1"/>
  <c r="V274" i="1"/>
  <c r="V210" i="1"/>
  <c r="V146" i="1"/>
  <c r="V82" i="1"/>
  <c r="V18" i="1"/>
  <c r="V181" i="1"/>
  <c r="V117" i="1"/>
  <c r="V53" i="1"/>
  <c r="V200" i="1"/>
  <c r="V132" i="1"/>
  <c r="V68" i="1"/>
  <c r="V1240" i="1"/>
  <c r="V2099" i="1"/>
  <c r="V1487" i="1"/>
  <c r="V1095" i="1"/>
  <c r="V791" i="1"/>
  <c r="V535" i="1"/>
  <c r="V279" i="1"/>
  <c r="V23" i="1"/>
  <c r="V2382" i="1"/>
  <c r="V2126" i="1"/>
  <c r="V1886" i="1"/>
  <c r="V1790" i="1"/>
  <c r="V1678" i="1"/>
  <c r="V1566" i="1"/>
  <c r="V1462" i="1"/>
  <c r="V1378" i="1"/>
  <c r="V1294" i="1"/>
  <c r="V1206" i="1"/>
  <c r="V1134" i="1"/>
  <c r="V1070" i="1"/>
  <c r="V1006" i="1"/>
  <c r="V938" i="1"/>
  <c r="V874" i="1"/>
  <c r="V810" i="1"/>
  <c r="V973" i="1"/>
  <c r="V897" i="1"/>
  <c r="V829" i="1"/>
  <c r="V761" i="1"/>
  <c r="V693" i="1"/>
  <c r="V625" i="1"/>
  <c r="V557" i="1"/>
  <c r="V489" i="1"/>
  <c r="V421" i="1"/>
  <c r="V357" i="1"/>
  <c r="V293" i="1"/>
  <c r="V802" i="1"/>
  <c r="V738" i="1"/>
  <c r="V674" i="1"/>
  <c r="V610" i="1"/>
  <c r="V546" i="1"/>
  <c r="V482" i="1"/>
  <c r="V418" i="1"/>
  <c r="V354" i="1"/>
  <c r="V286" i="1"/>
  <c r="V222" i="1"/>
  <c r="V158" i="1"/>
  <c r="V94" i="1"/>
  <c r="V30" i="1"/>
  <c r="V193" i="1"/>
  <c r="V129" i="1"/>
  <c r="V65" i="1"/>
  <c r="V216" i="1"/>
  <c r="V144" i="1"/>
  <c r="V80" i="1"/>
  <c r="V16" i="1"/>
  <c r="V1954" i="1"/>
  <c r="V2018" i="1"/>
  <c r="V2082" i="1"/>
  <c r="V2146" i="1"/>
  <c r="V2210" i="1"/>
  <c r="V2274" i="1"/>
  <c r="V2338" i="1"/>
  <c r="V2402" i="1"/>
  <c r="V2466" i="1"/>
  <c r="V2530" i="1"/>
  <c r="V2594" i="1"/>
  <c r="V43" i="1"/>
  <c r="V107" i="1"/>
  <c r="V171" i="1"/>
  <c r="V235" i="1"/>
  <c r="V299" i="1"/>
  <c r="V363" i="1"/>
  <c r="V427" i="1"/>
  <c r="V491" i="1"/>
  <c r="V555" i="1"/>
  <c r="V619" i="1"/>
  <c r="V683" i="1"/>
  <c r="V747" i="1"/>
  <c r="V811" i="1"/>
  <c r="V875" i="1"/>
  <c r="V951" i="1"/>
  <c r="V1035" i="1"/>
  <c r="V1119" i="1"/>
  <c r="V1207" i="1"/>
  <c r="V1295" i="1"/>
  <c r="V1407" i="1"/>
  <c r="V1519" i="1"/>
  <c r="V1671" i="1"/>
  <c r="V1823" i="1"/>
  <c r="V1975" i="1"/>
  <c r="V2147" i="1"/>
  <c r="V2319" i="1"/>
  <c r="V352" i="1"/>
  <c r="V872" i="1"/>
  <c r="V1412" i="1"/>
  <c r="V2516" i="1"/>
  <c r="V1965" i="1"/>
  <c r="V1910" i="1"/>
  <c r="V1974" i="1"/>
  <c r="V2038" i="1"/>
  <c r="V2102" i="1"/>
  <c r="V2166" i="1"/>
  <c r="V2230" i="1"/>
  <c r="V2294" i="1"/>
  <c r="V2358" i="1"/>
  <c r="V2422" i="1"/>
  <c r="V2486" i="1"/>
  <c r="V2550" i="1"/>
  <c r="V2614" i="1"/>
  <c r="V63" i="1"/>
  <c r="V127" i="1"/>
  <c r="V191" i="1"/>
  <c r="V255" i="1"/>
  <c r="V319" i="1"/>
  <c r="V383" i="1"/>
  <c r="V447" i="1"/>
  <c r="V511" i="1"/>
  <c r="V575" i="1"/>
  <c r="V639" i="1"/>
  <c r="V703" i="1"/>
  <c r="V767" i="1"/>
  <c r="V831" i="1"/>
  <c r="V895" i="1"/>
  <c r="V975" i="1"/>
  <c r="V1063" i="1"/>
  <c r="V1147" i="1"/>
  <c r="V1231" i="1"/>
  <c r="V1327" i="1"/>
  <c r="V1447" i="1"/>
  <c r="V1599" i="1"/>
  <c r="V1827" i="1"/>
  <c r="V2035" i="1"/>
  <c r="V2247" i="1"/>
  <c r="V384" i="1"/>
  <c r="V1036" i="1"/>
  <c r="V1920" i="1"/>
  <c r="V2049" i="1"/>
  <c r="V1210" i="1"/>
  <c r="V1338" i="1"/>
  <c r="V1626" i="1"/>
  <c r="V2221" i="1"/>
  <c r="V580" i="1"/>
  <c r="V1887" i="1"/>
  <c r="V1343" i="1"/>
  <c r="V987" i="1"/>
  <c r="V711" i="1"/>
  <c r="V455" i="1"/>
  <c r="V199" i="1"/>
  <c r="V2558" i="1"/>
  <c r="V2302" i="1"/>
  <c r="V2046" i="1"/>
  <c r="V1858" i="1"/>
  <c r="V1758" i="1"/>
  <c r="V1642" i="1"/>
  <c r="V1530" i="1"/>
  <c r="V1438" i="1"/>
  <c r="V1350" i="1"/>
  <c r="V1266" i="1"/>
  <c r="V1182" i="1"/>
  <c r="V1114" i="1"/>
  <c r="V1050" i="1"/>
  <c r="V986" i="1"/>
  <c r="V918" i="1"/>
  <c r="V854" i="1"/>
  <c r="V1029" i="1"/>
  <c r="V945" i="1"/>
  <c r="V877" i="1"/>
  <c r="V809" i="1"/>
  <c r="V741" i="1"/>
  <c r="V673" i="1"/>
  <c r="V605" i="1"/>
  <c r="V537" i="1"/>
  <c r="V469" i="1"/>
  <c r="V401" i="1"/>
  <c r="V337" i="1"/>
  <c r="V273" i="1"/>
  <c r="V782" i="1"/>
  <c r="V718" i="1"/>
  <c r="V654" i="1"/>
  <c r="V590" i="1"/>
  <c r="V526" i="1"/>
  <c r="V462" i="1"/>
  <c r="V398" i="1"/>
  <c r="V334" i="1"/>
  <c r="V266" i="1"/>
  <c r="V202" i="1"/>
  <c r="V138" i="1"/>
  <c r="V74" i="1"/>
  <c r="V10" i="1"/>
  <c r="V173" i="1"/>
  <c r="V109" i="1"/>
  <c r="V45" i="1"/>
  <c r="V192" i="1"/>
  <c r="V124" i="1"/>
  <c r="V60" i="1"/>
  <c r="V1881" i="1"/>
  <c r="V2355" i="1"/>
  <c r="V1699" i="1"/>
  <c r="V1223" i="1"/>
  <c r="V887" i="1"/>
  <c r="V631" i="1"/>
  <c r="V375" i="1"/>
  <c r="V119" i="1"/>
  <c r="V2478" i="1"/>
  <c r="V2222" i="1"/>
  <c r="V1966" i="1"/>
  <c r="V1830" i="1"/>
  <c r="V1722" i="1"/>
  <c r="V1610" i="1"/>
  <c r="V1502" i="1"/>
  <c r="V1410" i="1"/>
  <c r="V1326" i="1"/>
  <c r="V1238" i="1"/>
  <c r="V1158" i="1"/>
  <c r="V1094" i="1"/>
  <c r="V1030" i="1"/>
  <c r="V966" i="1"/>
  <c r="V898" i="1"/>
  <c r="V834" i="1"/>
  <c r="V1005" i="1"/>
  <c r="V925" i="1"/>
  <c r="V857" i="1"/>
  <c r="V789" i="1"/>
  <c r="V721" i="1"/>
  <c r="V649" i="1"/>
  <c r="V581" i="1"/>
  <c r="V513" i="1"/>
  <c r="V445" i="1"/>
  <c r="V381" i="1"/>
  <c r="V317" i="1"/>
  <c r="V253" i="1"/>
  <c r="V762" i="1"/>
  <c r="V698" i="1"/>
  <c r="V634" i="1"/>
  <c r="V570" i="1"/>
  <c r="V506" i="1"/>
  <c r="V442" i="1"/>
  <c r="V378" i="1"/>
  <c r="V314" i="1"/>
  <c r="V246" i="1"/>
  <c r="V182" i="1"/>
  <c r="V118" i="1"/>
  <c r="V54" i="1"/>
  <c r="V217" i="1"/>
  <c r="V153" i="1"/>
  <c r="V89" i="1"/>
  <c r="V25" i="1"/>
  <c r="V172" i="1"/>
  <c r="V104" i="1"/>
  <c r="V40" i="1"/>
  <c r="V1609" i="1"/>
  <c r="V320" i="1"/>
  <c r="V1811" i="1"/>
  <c r="V1287" i="1"/>
  <c r="V943" i="1"/>
  <c r="V679" i="1"/>
  <c r="V423" i="1"/>
  <c r="V167" i="1"/>
  <c r="V2526" i="1"/>
  <c r="V2270" i="1"/>
  <c r="V2014" i="1"/>
  <c r="V1846" i="1"/>
  <c r="V1742" i="1"/>
  <c r="V1630" i="1"/>
  <c r="V1518" i="1"/>
  <c r="V1426" i="1"/>
  <c r="V1342" i="1"/>
  <c r="V1254" i="1"/>
  <c r="V1170" i="1"/>
  <c r="V1106" i="1"/>
  <c r="V1042" i="1"/>
  <c r="V978" i="1"/>
  <c r="V910" i="1"/>
  <c r="V846" i="1"/>
  <c r="V1021" i="1"/>
  <c r="V937" i="1"/>
  <c r="V869" i="1"/>
  <c r="V801" i="1"/>
  <c r="V733" i="1"/>
  <c r="V665" i="1"/>
  <c r="V597" i="1"/>
  <c r="V529" i="1"/>
  <c r="V461" i="1"/>
  <c r="V393" i="1"/>
  <c r="V329" i="1"/>
  <c r="V265" i="1"/>
  <c r="V774" i="1"/>
  <c r="V710" i="1"/>
  <c r="V646" i="1"/>
  <c r="V582" i="1"/>
  <c r="V518" i="1"/>
  <c r="V454" i="1"/>
  <c r="V390" i="1"/>
  <c r="V326" i="1"/>
  <c r="V258" i="1"/>
  <c r="V194" i="1"/>
  <c r="V130" i="1"/>
  <c r="V66" i="1"/>
  <c r="V229" i="1"/>
  <c r="V165" i="1"/>
  <c r="V101" i="1"/>
  <c r="V37" i="1"/>
  <c r="V184" i="1"/>
  <c r="V116" i="1"/>
  <c r="V52" i="1"/>
  <c r="V2561" i="1"/>
  <c r="V708" i="1"/>
  <c r="V1927" i="1"/>
  <c r="V1371" i="1"/>
  <c r="V1007" i="1"/>
  <c r="V727" i="1"/>
  <c r="V471" i="1"/>
  <c r="V215" i="1"/>
  <c r="V2574" i="1"/>
  <c r="V2318" i="1"/>
  <c r="V2062" i="1"/>
  <c r="V1862" i="1"/>
  <c r="V1766" i="1"/>
  <c r="V1654" i="1"/>
  <c r="V1534" i="1"/>
  <c r="V1442" i="1"/>
  <c r="V1358" i="1"/>
  <c r="V1270" i="1"/>
  <c r="V1186" i="1"/>
  <c r="V1118" i="1"/>
  <c r="V1054" i="1"/>
  <c r="V990" i="1"/>
  <c r="V922" i="1"/>
  <c r="V858" i="1"/>
  <c r="V1037" i="1"/>
  <c r="V953" i="1"/>
  <c r="V881" i="1"/>
  <c r="V813" i="1"/>
  <c r="V745" i="1"/>
  <c r="V677" i="1"/>
  <c r="V609" i="1"/>
  <c r="V541" i="1"/>
  <c r="V473" i="1"/>
  <c r="V405" i="1"/>
  <c r="V341" i="1"/>
  <c r="V277" i="1"/>
  <c r="V786" i="1"/>
  <c r="V722" i="1"/>
  <c r="V658" i="1"/>
  <c r="V594" i="1"/>
  <c r="V530" i="1"/>
  <c r="V466" i="1"/>
  <c r="V402" i="1"/>
  <c r="V338" i="1"/>
  <c r="V270" i="1"/>
  <c r="V206" i="1"/>
  <c r="V142" i="1"/>
  <c r="V78" i="1"/>
  <c r="V14" i="1"/>
  <c r="V177" i="1"/>
  <c r="V113" i="1"/>
  <c r="V49" i="1"/>
  <c r="V196" i="1"/>
  <c r="V128" i="1"/>
  <c r="V64" i="1"/>
  <c r="V1906" i="1"/>
  <c r="V1970" i="1"/>
  <c r="V2034" i="1"/>
  <c r="V2098" i="1"/>
  <c r="V2162" i="1"/>
  <c r="V2226" i="1"/>
  <c r="V2290" i="1"/>
  <c r="V2354" i="1"/>
  <c r="V2418" i="1"/>
  <c r="V2482" i="1"/>
  <c r="V2546" i="1"/>
  <c r="V2610" i="1"/>
  <c r="V59" i="1"/>
  <c r="V123" i="1"/>
  <c r="V187" i="1"/>
  <c r="V251" i="1"/>
  <c r="V315" i="1"/>
  <c r="V379" i="1"/>
  <c r="V443" i="1"/>
  <c r="V507" i="1"/>
  <c r="V571" i="1"/>
  <c r="V635" i="1"/>
  <c r="V699" i="1"/>
  <c r="V763" i="1"/>
  <c r="V827" i="1"/>
  <c r="V891" i="1"/>
  <c r="V971" i="1"/>
  <c r="V1055" i="1"/>
  <c r="V1143" i="1"/>
  <c r="V1227" i="1"/>
  <c r="V1323" i="1"/>
  <c r="V1435" i="1"/>
  <c r="V1555" i="1"/>
  <c r="V1703" i="1"/>
  <c r="V1847" i="1"/>
  <c r="V2019" i="1"/>
  <c r="V2191" i="1"/>
  <c r="V2359" i="1"/>
  <c r="V480" i="1"/>
  <c r="V1000" i="1"/>
  <c r="V1576" i="1"/>
  <c r="V1133" i="1"/>
  <c r="V2305" i="1"/>
  <c r="V1926" i="1"/>
  <c r="V1990" i="1"/>
  <c r="V2054" i="1"/>
  <c r="V2118" i="1"/>
  <c r="V2182" i="1"/>
  <c r="V2246" i="1"/>
  <c r="V2310" i="1"/>
  <c r="V2374" i="1"/>
  <c r="V2438" i="1"/>
  <c r="V2502" i="1"/>
  <c r="V2566" i="1"/>
  <c r="V15" i="1"/>
  <c r="V79" i="1"/>
  <c r="V143" i="1"/>
  <c r="V207" i="1"/>
  <c r="V271" i="1"/>
  <c r="V335" i="1"/>
  <c r="V399" i="1"/>
  <c r="V463" i="1"/>
  <c r="V527" i="1"/>
  <c r="V591" i="1"/>
  <c r="V655" i="1"/>
  <c r="V719" i="1"/>
  <c r="V783" i="1"/>
  <c r="V847" i="1"/>
  <c r="V911" i="1"/>
  <c r="V999" i="1"/>
  <c r="V1083" i="1"/>
  <c r="V1167" i="1"/>
  <c r="V1255" i="1"/>
  <c r="V1359" i="1"/>
  <c r="V1471" i="1"/>
  <c r="V1679" i="1"/>
  <c r="V1863" i="1"/>
  <c r="V2079" i="1"/>
  <c r="V2335" i="1"/>
  <c r="V516" i="1"/>
  <c r="V1172" i="1"/>
  <c r="V2604" i="1"/>
  <c r="V2393" i="1"/>
  <c r="V1226" i="1"/>
  <c r="V1402" i="1"/>
  <c r="V1710" i="1"/>
  <c r="AH35" i="1"/>
  <c r="AP36" i="1" s="1"/>
  <c r="AO35" i="1"/>
  <c r="AI36" i="1" s="1"/>
  <c r="AQ35" i="1"/>
  <c r="AG36" i="1" s="1"/>
  <c r="AL35" i="1"/>
  <c r="AL36" i="1" s="1"/>
  <c r="AK35" i="1"/>
  <c r="AM36" i="1" s="1"/>
  <c r="AM35" i="1"/>
  <c r="AK36" i="1" s="1"/>
  <c r="AJ35" i="1"/>
  <c r="AN36" i="1" s="1"/>
  <c r="AP35" i="1"/>
  <c r="AH36" i="1" s="1"/>
  <c r="AN35" i="1"/>
  <c r="AJ36" i="1" s="1"/>
  <c r="AI35" i="1"/>
  <c r="AO36" i="1" s="1"/>
  <c r="R1580" i="1"/>
  <c r="R1499" i="1"/>
  <c r="R1835" i="1"/>
  <c r="R1183" i="1"/>
  <c r="R803" i="1"/>
  <c r="R757" i="1"/>
  <c r="R1877" i="1"/>
  <c r="R1413" i="1"/>
  <c r="R1231" i="1"/>
  <c r="R2603" i="1"/>
  <c r="R1803" i="1"/>
  <c r="R2474" i="1"/>
  <c r="R1815" i="1"/>
  <c r="R1562" i="1"/>
  <c r="R1392" i="1"/>
  <c r="R1155" i="1"/>
  <c r="R1609" i="1"/>
  <c r="R1207" i="1"/>
  <c r="R1075" i="1"/>
  <c r="R847" i="1"/>
  <c r="R680" i="1"/>
  <c r="R605" i="1"/>
  <c r="R530" i="1"/>
  <c r="R439" i="1"/>
  <c r="R263" i="1"/>
  <c r="R159" i="1"/>
  <c r="R90" i="1"/>
  <c r="R1468" i="1"/>
  <c r="R2120" i="1"/>
  <c r="R2061" i="1"/>
  <c r="R1943" i="1"/>
  <c r="R997" i="1"/>
  <c r="R1425" i="1"/>
  <c r="R408" i="1"/>
  <c r="R2513" i="1"/>
  <c r="R2382" i="1"/>
  <c r="R2029" i="1"/>
  <c r="R732" i="1"/>
  <c r="R428" i="1"/>
  <c r="R188" i="1"/>
  <c r="R2581" i="1"/>
  <c r="R2363" i="1"/>
  <c r="R1792" i="1"/>
  <c r="R1370" i="1"/>
  <c r="R694" i="1"/>
  <c r="R534" i="1"/>
  <c r="R422" i="1"/>
  <c r="R342" i="1"/>
  <c r="R162" i="1"/>
  <c r="R62" i="1"/>
  <c r="R2269" i="1"/>
  <c r="R2392" i="1"/>
  <c r="R1250" i="1"/>
  <c r="R1818" i="1"/>
  <c r="R1581" i="1"/>
  <c r="R1226" i="1"/>
  <c r="R648" i="1"/>
  <c r="R328" i="1"/>
  <c r="R2471" i="1"/>
  <c r="R2279" i="1"/>
  <c r="R333" i="1"/>
  <c r="R2329" i="1"/>
  <c r="R1990" i="1"/>
  <c r="R2057" i="1"/>
  <c r="R1448" i="1"/>
  <c r="R832" i="1"/>
  <c r="R780" i="1"/>
  <c r="R744" i="1"/>
  <c r="R660" i="1"/>
  <c r="R533" i="1"/>
  <c r="R421" i="1"/>
  <c r="R259" i="1"/>
  <c r="R149" i="1"/>
  <c r="R519" i="1"/>
  <c r="R1796" i="1"/>
  <c r="R1667" i="1"/>
  <c r="R1008" i="1"/>
  <c r="R42" i="1"/>
  <c r="R2236" i="1"/>
  <c r="R1931" i="1"/>
  <c r="R1753" i="1"/>
  <c r="R1563" i="1"/>
  <c r="R1343" i="1"/>
  <c r="R1377" i="1"/>
  <c r="R1103" i="1"/>
  <c r="R2533" i="1"/>
  <c r="R2396" i="1"/>
  <c r="R2046" i="1"/>
  <c r="R1927" i="1"/>
  <c r="R1795" i="1"/>
  <c r="R1747" i="1"/>
  <c r="R1683" i="1"/>
  <c r="R1572" i="1"/>
  <c r="R1518" i="1"/>
  <c r="R1374" i="1"/>
  <c r="R1180" i="1"/>
  <c r="R918" i="1"/>
  <c r="R2420" i="1"/>
  <c r="R1587" i="1"/>
  <c r="R2251" i="1"/>
  <c r="R1982" i="1"/>
  <c r="R1391" i="1"/>
  <c r="R1227" i="1"/>
  <c r="R883" i="1"/>
  <c r="R831" i="1"/>
  <c r="R712" i="1"/>
  <c r="R649" i="1"/>
  <c r="R593" i="1"/>
  <c r="R554" i="1"/>
  <c r="R498" i="1"/>
  <c r="R317" i="1"/>
  <c r="R353" i="1"/>
  <c r="R293" i="1"/>
  <c r="R2290" i="1"/>
  <c r="R203" i="1"/>
  <c r="R177" i="1"/>
  <c r="R1141" i="1"/>
  <c r="R991" i="1"/>
  <c r="R1551" i="1"/>
  <c r="R1887" i="1"/>
  <c r="R1078" i="1"/>
  <c r="R105" i="1"/>
  <c r="R273" i="1"/>
  <c r="R2199" i="1"/>
  <c r="R120" i="1"/>
  <c r="R1325" i="1"/>
  <c r="R296" i="1"/>
  <c r="R1559" i="1"/>
  <c r="R2428" i="1"/>
  <c r="R2567" i="1"/>
  <c r="R2354" i="1"/>
  <c r="R2212" i="1"/>
  <c r="R969" i="1"/>
  <c r="R13" i="1"/>
  <c r="R874" i="1"/>
  <c r="R2559" i="1"/>
  <c r="R1749" i="1"/>
  <c r="R1997" i="1"/>
  <c r="R1797" i="1"/>
  <c r="R1495" i="1"/>
  <c r="R1247" i="1"/>
  <c r="R972" i="1"/>
  <c r="R666" i="1"/>
  <c r="R544" i="1"/>
  <c r="R283" i="1"/>
  <c r="R52" i="1"/>
  <c r="R1429" i="1"/>
  <c r="R1860" i="1"/>
  <c r="R1509" i="1"/>
  <c r="R2096" i="1"/>
  <c r="R364" i="1"/>
  <c r="R482" i="1"/>
  <c r="R320" i="1"/>
  <c r="R214" i="1"/>
  <c r="R130" i="1"/>
  <c r="R1584" i="1"/>
  <c r="R2437" i="1"/>
  <c r="R1168" i="1"/>
  <c r="R827" i="1"/>
  <c r="R472" i="1"/>
  <c r="R2352" i="1"/>
  <c r="R2331" i="1"/>
  <c r="R2315" i="1"/>
  <c r="R2297" i="1"/>
  <c r="R2271" i="1"/>
  <c r="R2246" i="1"/>
  <c r="R2255" i="1"/>
  <c r="R2209" i="1"/>
  <c r="R2187" i="1"/>
  <c r="R2170" i="1"/>
  <c r="R2147" i="1"/>
  <c r="R2091" i="1"/>
  <c r="R1987" i="1"/>
  <c r="R2591" i="1"/>
  <c r="R1774" i="1"/>
  <c r="R478" i="1"/>
  <c r="R2494" i="1"/>
  <c r="R2132" i="1"/>
  <c r="R1963" i="1"/>
  <c r="R1767" i="1"/>
  <c r="R1651" i="1"/>
  <c r="R1614" i="1"/>
  <c r="R1470" i="1"/>
  <c r="R1373" i="1"/>
  <c r="R1276" i="1"/>
  <c r="R1100" i="1"/>
  <c r="R952" i="1"/>
  <c r="R779" i="1"/>
  <c r="R232" i="1"/>
  <c r="R183" i="1"/>
  <c r="R2565" i="1"/>
  <c r="R2410" i="1"/>
  <c r="R1734" i="1"/>
  <c r="R432" i="1"/>
  <c r="R684" i="1"/>
  <c r="R2355" i="1"/>
  <c r="R2520" i="1"/>
  <c r="R2347" i="1"/>
  <c r="R2008" i="1"/>
  <c r="R1804" i="1"/>
  <c r="R1898" i="1"/>
  <c r="R607" i="1"/>
  <c r="R91" i="1"/>
  <c r="R1989" i="1"/>
  <c r="R257" i="1"/>
  <c r="R1560" i="1"/>
  <c r="R955" i="1"/>
  <c r="R1888" i="1"/>
  <c r="R1024" i="1"/>
  <c r="R1597" i="1"/>
  <c r="R2062" i="1"/>
  <c r="R1096" i="1"/>
  <c r="R828" i="1"/>
  <c r="R785" i="1"/>
  <c r="R737" i="1"/>
  <c r="R558" i="1"/>
  <c r="R440" i="1"/>
  <c r="R286" i="1"/>
  <c r="R118" i="1"/>
  <c r="R1397" i="1"/>
  <c r="R1909" i="1"/>
  <c r="R1988" i="1"/>
  <c r="R255" i="1"/>
  <c r="R1828" i="1"/>
  <c r="R979" i="1"/>
  <c r="R397" i="1"/>
  <c r="R1653" i="1"/>
  <c r="R1344" i="1"/>
  <c r="R1958" i="1"/>
  <c r="R513" i="1"/>
  <c r="R182" i="1"/>
  <c r="R745" i="1"/>
  <c r="R2189" i="1"/>
  <c r="R2273" i="1"/>
  <c r="R1694" i="1"/>
  <c r="R1969" i="1"/>
  <c r="R1145" i="1"/>
  <c r="R585" i="1"/>
  <c r="R457" i="1"/>
  <c r="R347" i="1"/>
  <c r="R249" i="1"/>
  <c r="R169" i="1"/>
  <c r="R43" i="1"/>
  <c r="R136" i="1"/>
  <c r="R2067" i="1"/>
  <c r="R1128" i="1"/>
  <c r="R2233" i="1"/>
  <c r="R1738" i="1"/>
  <c r="R518" i="1"/>
  <c r="R1849" i="1"/>
  <c r="R1537" i="1"/>
  <c r="R1371" i="1"/>
  <c r="R845" i="1"/>
  <c r="R747" i="1"/>
  <c r="R1089" i="1"/>
  <c r="R906" i="1"/>
  <c r="R748" i="1"/>
  <c r="R600" i="1"/>
  <c r="R598" i="1"/>
  <c r="R315" i="1"/>
  <c r="R374" i="1"/>
  <c r="R289" i="1"/>
  <c r="R238" i="1"/>
  <c r="R222" i="1"/>
  <c r="R106" i="1"/>
  <c r="R53" i="1"/>
  <c r="R1242" i="1"/>
  <c r="R141" i="1"/>
  <c r="R1442" i="1"/>
  <c r="R2216" i="1"/>
  <c r="R7" i="1"/>
  <c r="R1406" i="1"/>
  <c r="R541" i="1"/>
  <c r="R173" i="1"/>
  <c r="R1232" i="1"/>
  <c r="R2571" i="1"/>
  <c r="R2350" i="1"/>
  <c r="R976" i="1"/>
  <c r="R639" i="1"/>
  <c r="R555" i="1"/>
  <c r="R355" i="1"/>
  <c r="R274" i="1"/>
  <c r="R200" i="1"/>
  <c r="R2487" i="1"/>
  <c r="R2003" i="1"/>
  <c r="R477" i="1"/>
  <c r="R2612" i="1"/>
  <c r="R2414" i="1"/>
  <c r="R1775" i="1"/>
  <c r="R1357" i="1"/>
  <c r="R987" i="1"/>
  <c r="R800" i="1"/>
  <c r="R575" i="1"/>
  <c r="R146" i="1"/>
  <c r="R678" i="1"/>
  <c r="R708" i="1"/>
  <c r="R2443" i="1"/>
  <c r="R2173" i="1"/>
  <c r="R809" i="1"/>
  <c r="R1647" i="1"/>
  <c r="R1253" i="1"/>
  <c r="R848" i="1"/>
  <c r="R808" i="1"/>
  <c r="R760" i="1"/>
  <c r="R1949" i="1"/>
  <c r="R503" i="1"/>
  <c r="R354" i="1"/>
  <c r="R245" i="1"/>
  <c r="R2260" i="1"/>
  <c r="R2366" i="1"/>
  <c r="R1520" i="1"/>
  <c r="R1513" i="1"/>
  <c r="R966" i="1"/>
  <c r="R676" i="1"/>
  <c r="R2380" i="1"/>
  <c r="R2308" i="1"/>
  <c r="R1099" i="1"/>
  <c r="R2141" i="1"/>
  <c r="R1648" i="1"/>
  <c r="R2058" i="1"/>
  <c r="R2063" i="1"/>
  <c r="R1368" i="1"/>
  <c r="R1819" i="1"/>
  <c r="R811" i="1"/>
  <c r="R713" i="1"/>
  <c r="R2109" i="1"/>
  <c r="R536" i="1"/>
  <c r="R1106" i="1"/>
  <c r="R1125" i="1"/>
  <c r="R295" i="1"/>
  <c r="R1053" i="1"/>
  <c r="R696" i="1"/>
  <c r="R2539" i="1"/>
  <c r="R613" i="1"/>
  <c r="R1717" i="1"/>
  <c r="R2291" i="1"/>
  <c r="R174" i="1"/>
  <c r="R2183" i="1"/>
  <c r="R1948" i="1"/>
  <c r="R1752" i="1"/>
  <c r="R1282" i="1"/>
  <c r="R184" i="1"/>
  <c r="R2606" i="1"/>
  <c r="R417" i="1"/>
  <c r="R441" i="1"/>
  <c r="R1805" i="1"/>
  <c r="R1469" i="1"/>
  <c r="R939" i="1"/>
  <c r="R2527" i="1"/>
  <c r="R2442" i="1"/>
  <c r="R2397" i="1"/>
  <c r="R2243" i="1"/>
  <c r="R1073" i="1"/>
  <c r="R944" i="1"/>
  <c r="R2211" i="1"/>
  <c r="R1314" i="1"/>
  <c r="R2115" i="1"/>
  <c r="R1900" i="1"/>
  <c r="R1626" i="1"/>
  <c r="R1245" i="1"/>
  <c r="R1093" i="1"/>
  <c r="R957" i="1"/>
  <c r="R1844" i="1"/>
  <c r="R887" i="1"/>
  <c r="R914" i="1"/>
  <c r="R1708" i="1"/>
  <c r="R1511" i="1"/>
  <c r="R2570" i="1"/>
  <c r="R2493" i="1"/>
  <c r="R2415" i="1"/>
  <c r="R2367" i="1"/>
  <c r="R1262" i="1"/>
  <c r="R993" i="1"/>
  <c r="R861" i="1"/>
  <c r="R1569" i="1"/>
  <c r="R2595" i="1"/>
  <c r="R2054" i="1"/>
  <c r="R1799" i="1"/>
  <c r="R1479" i="1"/>
  <c r="R1140" i="1"/>
  <c r="R986" i="1"/>
  <c r="R1693" i="1"/>
  <c r="R1965" i="1"/>
  <c r="R1874" i="1"/>
  <c r="R1359" i="1"/>
  <c r="R1142" i="1"/>
  <c r="R2560" i="1"/>
  <c r="R2103" i="1"/>
  <c r="R1679" i="1"/>
  <c r="R1356" i="1"/>
  <c r="R25" i="1"/>
  <c r="R1057" i="1"/>
  <c r="R2484" i="1"/>
  <c r="R2407" i="1"/>
  <c r="R64" i="1"/>
  <c r="R1953" i="1"/>
  <c r="R1776" i="1"/>
  <c r="R1544" i="1"/>
  <c r="R1447" i="1"/>
  <c r="R2426" i="1"/>
  <c r="R1994" i="1"/>
  <c r="R1743" i="1"/>
  <c r="R2430" i="1"/>
  <c r="R2317" i="1"/>
  <c r="R455" i="1"/>
  <c r="R137" i="1"/>
  <c r="R1107" i="1"/>
  <c r="R1090" i="1"/>
  <c r="R2151" i="1"/>
  <c r="R1347" i="1"/>
  <c r="R1829" i="1"/>
  <c r="R910" i="1"/>
  <c r="R83" i="1"/>
  <c r="R662" i="1"/>
  <c r="R2405" i="1"/>
  <c r="R2112" i="1"/>
  <c r="R487" i="1"/>
  <c r="R1711" i="1"/>
  <c r="R1249" i="1"/>
  <c r="R2374" i="1"/>
  <c r="R2435" i="1"/>
  <c r="R1476" i="1"/>
  <c r="R871" i="1"/>
  <c r="R994" i="1"/>
  <c r="R2312" i="1"/>
  <c r="R1034" i="1"/>
  <c r="R1585" i="1"/>
  <c r="R1162" i="1"/>
  <c r="R1910" i="1"/>
  <c r="R1259" i="1"/>
  <c r="R981" i="1"/>
  <c r="R1369" i="1"/>
  <c r="R2097" i="1"/>
  <c r="R1529" i="1"/>
  <c r="R99" i="1"/>
  <c r="R36" i="1"/>
  <c r="R329" i="1"/>
  <c r="R2364" i="1"/>
  <c r="R324" i="1"/>
  <c r="R128" i="1"/>
  <c r="R2460" i="1"/>
  <c r="R721" i="1"/>
  <c r="R626" i="1"/>
  <c r="R562" i="1"/>
  <c r="R465" i="1"/>
  <c r="R361" i="1"/>
  <c r="R327" i="1"/>
  <c r="R216" i="1"/>
  <c r="R131" i="1"/>
  <c r="R1273" i="1"/>
  <c r="R416" i="1"/>
  <c r="R1912" i="1"/>
  <c r="R147" i="1"/>
  <c r="R897" i="1"/>
  <c r="R2416" i="1"/>
  <c r="R767" i="1"/>
  <c r="R677" i="1"/>
  <c r="R312" i="1"/>
  <c r="R61" i="1"/>
  <c r="R2602" i="1"/>
  <c r="R1460" i="1"/>
  <c r="R1456" i="1"/>
  <c r="R2158" i="1"/>
  <c r="R1911" i="1"/>
  <c r="R1557" i="1"/>
  <c r="R1335" i="1"/>
  <c r="R1163" i="1"/>
  <c r="R984" i="1"/>
  <c r="R936" i="1"/>
  <c r="R2316" i="1"/>
  <c r="R1993" i="1"/>
  <c r="R1864" i="1"/>
  <c r="R1723" i="1"/>
  <c r="R1483" i="1"/>
  <c r="R1068" i="1"/>
  <c r="R1216" i="1"/>
  <c r="R1122" i="1"/>
  <c r="R1012" i="1"/>
  <c r="R912" i="1"/>
  <c r="R801" i="1"/>
  <c r="R2079" i="1"/>
  <c r="R1822" i="1"/>
  <c r="R2324" i="1"/>
  <c r="R2085" i="1"/>
  <c r="R1968" i="1"/>
  <c r="R1722" i="1"/>
  <c r="R1586" i="1"/>
  <c r="R1484" i="1"/>
  <c r="R1379" i="1"/>
  <c r="R1310" i="1"/>
  <c r="R1244" i="1"/>
  <c r="R81" i="1"/>
  <c r="R1054" i="1"/>
  <c r="R1000" i="1"/>
  <c r="R934" i="1"/>
  <c r="R868" i="1"/>
  <c r="R121" i="1"/>
  <c r="R740" i="1"/>
  <c r="R2594" i="1"/>
  <c r="R2301" i="1"/>
  <c r="R2150" i="1"/>
  <c r="R1907" i="1"/>
  <c r="R1772" i="1"/>
  <c r="R556" i="1"/>
  <c r="R1478" i="1"/>
  <c r="R2390" i="1"/>
  <c r="R539" i="1"/>
  <c r="R1194" i="1"/>
  <c r="R2326" i="1"/>
  <c r="R1001" i="1"/>
  <c r="R500" i="1"/>
  <c r="R370" i="1"/>
  <c r="R228" i="1"/>
  <c r="R86" i="1"/>
  <c r="R28" i="1"/>
  <c r="R2333" i="1"/>
  <c r="R323" i="1"/>
  <c r="R2071" i="1"/>
  <c r="R1169" i="1"/>
  <c r="R475" i="1"/>
  <c r="R1847" i="1"/>
  <c r="R1395" i="1"/>
  <c r="R793" i="1"/>
  <c r="R48" i="1"/>
  <c r="R2028" i="1"/>
  <c r="R1628" i="1"/>
  <c r="R1366" i="1"/>
  <c r="R1055" i="1"/>
  <c r="R282" i="1"/>
  <c r="R154" i="1"/>
  <c r="R2561" i="1"/>
  <c r="R1309" i="1"/>
  <c r="R2235" i="1"/>
  <c r="R2519" i="1"/>
  <c r="R2244" i="1"/>
  <c r="R1412" i="1"/>
  <c r="R654" i="1"/>
  <c r="R552" i="1"/>
  <c r="R398" i="1"/>
  <c r="R256" i="1"/>
  <c r="R134" i="1"/>
  <c r="R56" i="1"/>
  <c r="R467" i="1"/>
  <c r="R1791" i="1"/>
  <c r="R1955" i="1"/>
  <c r="R671" i="1"/>
  <c r="R2418" i="1"/>
  <c r="R1682" i="1"/>
  <c r="R1202" i="1"/>
  <c r="R6" i="1"/>
  <c r="R2005" i="1"/>
  <c r="R1225" i="1"/>
  <c r="R2090" i="1"/>
  <c r="R2505" i="1"/>
  <c r="R1814" i="1"/>
  <c r="R1264" i="1"/>
  <c r="R1047" i="1"/>
  <c r="R2457" i="1"/>
  <c r="R1901" i="1"/>
  <c r="R1588" i="1"/>
  <c r="R1351" i="1"/>
  <c r="R1151" i="1"/>
  <c r="R895" i="1"/>
  <c r="R2334" i="1"/>
  <c r="R1945" i="1"/>
  <c r="R2564" i="1"/>
  <c r="R2394" i="1"/>
  <c r="R1274" i="1"/>
  <c r="R1697" i="1"/>
  <c r="R963" i="1"/>
  <c r="R2338" i="1"/>
  <c r="R2175" i="1"/>
  <c r="R1978" i="1"/>
  <c r="R1892" i="1"/>
  <c r="R1787" i="1"/>
  <c r="R1706" i="1"/>
  <c r="R1617" i="1"/>
  <c r="R1531" i="1"/>
  <c r="R1421" i="1"/>
  <c r="R1689" i="1"/>
  <c r="R1209" i="1"/>
  <c r="R1116" i="1"/>
  <c r="R1029" i="1"/>
  <c r="R880" i="1"/>
  <c r="R77" i="1"/>
  <c r="R2580" i="1"/>
  <c r="R2353" i="1"/>
  <c r="R1361" i="1"/>
  <c r="R977" i="1"/>
  <c r="R2456" i="1"/>
  <c r="R2020" i="1"/>
  <c r="R1856" i="1"/>
  <c r="R1471" i="1"/>
  <c r="R1385" i="1"/>
  <c r="R1238" i="1"/>
  <c r="R1108" i="1"/>
  <c r="R1006" i="1"/>
  <c r="R908" i="1"/>
  <c r="R2155" i="1"/>
  <c r="R2072" i="1"/>
  <c r="R1164" i="1"/>
  <c r="R2400" i="1"/>
  <c r="R2213" i="1"/>
  <c r="R1832" i="1"/>
  <c r="R1005" i="1"/>
  <c r="R1677" i="1"/>
  <c r="R1549" i="1"/>
  <c r="R1436" i="1"/>
  <c r="R1237" i="1"/>
  <c r="R1121" i="1"/>
  <c r="R1003" i="1"/>
  <c r="R938" i="1"/>
  <c r="R775" i="1"/>
  <c r="R722" i="1"/>
  <c r="R542" i="1"/>
  <c r="R60" i="1"/>
  <c r="R1345" i="1"/>
  <c r="R2157" i="1"/>
  <c r="R1571" i="1"/>
  <c r="R1301" i="1"/>
  <c r="R825" i="1"/>
  <c r="R1922" i="1"/>
  <c r="R2287" i="1"/>
  <c r="R1825" i="1"/>
  <c r="R511" i="1"/>
  <c r="R265" i="1"/>
  <c r="R1260" i="1"/>
  <c r="R195" i="1"/>
  <c r="R1635" i="1"/>
  <c r="R2376" i="1"/>
  <c r="R2159" i="1"/>
  <c r="R1669" i="1"/>
  <c r="R844" i="1"/>
  <c r="R792" i="1"/>
  <c r="R746" i="1"/>
  <c r="R714" i="1"/>
  <c r="R587" i="1"/>
  <c r="R406" i="1"/>
  <c r="R244" i="1"/>
  <c r="R1894" i="1"/>
  <c r="R922" i="1"/>
  <c r="R1680" i="1"/>
  <c r="R591" i="1"/>
  <c r="R1884" i="1"/>
  <c r="R1419" i="1"/>
  <c r="R681" i="1"/>
  <c r="R2593" i="1"/>
  <c r="R1962" i="1"/>
  <c r="R340" i="1"/>
  <c r="R1295" i="1"/>
  <c r="R1070" i="1"/>
  <c r="R1088" i="1"/>
  <c r="R514" i="1"/>
  <c r="R371" i="1"/>
  <c r="R1352" i="1"/>
  <c r="R1691" i="1"/>
  <c r="R877" i="1"/>
  <c r="R2073" i="1"/>
  <c r="R2509" i="1"/>
  <c r="R1742" i="1"/>
  <c r="R73" i="1"/>
  <c r="R1399" i="1"/>
  <c r="R601" i="1"/>
  <c r="R358" i="1"/>
  <c r="R185" i="1"/>
  <c r="R1643" i="1"/>
  <c r="R1871" i="1"/>
  <c r="R2545" i="1"/>
  <c r="R2121" i="1"/>
  <c r="R1639" i="1"/>
  <c r="R415" i="1"/>
  <c r="R2044" i="1"/>
  <c r="R1543" i="1"/>
  <c r="R1258" i="1"/>
  <c r="R2534" i="1"/>
  <c r="R1159" i="1"/>
  <c r="R2411" i="1"/>
  <c r="R2328" i="1"/>
  <c r="R1173" i="1"/>
  <c r="R1130" i="1"/>
  <c r="R2371" i="1"/>
  <c r="R1532" i="1"/>
  <c r="R2578" i="1"/>
  <c r="R1956" i="1"/>
  <c r="R1690" i="1"/>
  <c r="R1334" i="1"/>
  <c r="R1115" i="1"/>
  <c r="R974" i="1"/>
  <c r="R2152" i="1"/>
  <c r="R2601" i="1"/>
  <c r="R1132" i="1"/>
  <c r="R1886" i="1"/>
  <c r="R1813" i="1"/>
  <c r="R1278" i="1"/>
  <c r="R1084" i="1"/>
  <c r="R2500" i="1"/>
  <c r="R1944" i="1"/>
  <c r="R1652" i="1"/>
  <c r="R1292" i="1"/>
  <c r="R1101" i="1"/>
  <c r="R627" i="1"/>
  <c r="R2454" i="1"/>
  <c r="R2386" i="1"/>
  <c r="R2126" i="1"/>
  <c r="R1933" i="1"/>
  <c r="R1625" i="1"/>
  <c r="R1540" i="1"/>
  <c r="R1346" i="1"/>
  <c r="R2398" i="1"/>
  <c r="R1918" i="1"/>
  <c r="R1705" i="1"/>
  <c r="R2373" i="1"/>
  <c r="R2089" i="1"/>
  <c r="R288" i="1"/>
  <c r="R400" i="1"/>
  <c r="R2486" i="1"/>
  <c r="R837" i="1"/>
  <c r="R2075" i="1"/>
  <c r="R1013" i="1"/>
  <c r="R1786" i="1"/>
  <c r="R634" i="1"/>
  <c r="R2469" i="1"/>
  <c r="R1048" i="1"/>
  <c r="R2346" i="1"/>
  <c r="R1222" i="1"/>
  <c r="R531" i="1"/>
  <c r="R1042" i="1"/>
  <c r="R2047" i="1"/>
  <c r="R2365" i="1"/>
  <c r="R2064" i="1"/>
  <c r="R1435" i="1"/>
  <c r="R2510" i="1"/>
  <c r="R2421" i="1"/>
  <c r="R2267" i="1"/>
  <c r="R1221" i="1"/>
  <c r="R1553" i="1"/>
  <c r="R2569" i="1"/>
  <c r="R1809" i="1"/>
  <c r="R1220" i="1"/>
  <c r="R968" i="1"/>
  <c r="R2368" i="1"/>
  <c r="R1977" i="1"/>
  <c r="R129" i="1"/>
  <c r="R94" i="1"/>
  <c r="R20" i="1"/>
  <c r="R953" i="1"/>
  <c r="R2177" i="1"/>
  <c r="R250" i="1"/>
  <c r="R1289" i="1"/>
  <c r="R2" i="1"/>
  <c r="C17" i="2"/>
  <c r="D17" i="2" s="1"/>
  <c r="C62" i="2"/>
  <c r="D62" i="2" s="1"/>
  <c r="C57" i="2"/>
  <c r="D57" i="2" s="1"/>
  <c r="B59" i="2"/>
  <c r="C70" i="2"/>
  <c r="D70" i="2" s="1"/>
  <c r="C6" i="2"/>
  <c r="D6" i="2" s="1"/>
  <c r="C30" i="2"/>
  <c r="D30" i="2" s="1"/>
  <c r="C25" i="2"/>
  <c r="D25" i="2" s="1"/>
  <c r="B3" i="2"/>
  <c r="C41" i="2"/>
  <c r="D41" i="2" s="1"/>
  <c r="B27" i="2"/>
  <c r="C22" i="2"/>
  <c r="D22" i="2" s="1"/>
  <c r="B46" i="2"/>
  <c r="B54" i="2"/>
  <c r="C65" i="2"/>
  <c r="D65" i="2" s="1"/>
  <c r="C8" i="2"/>
  <c r="D8" i="2" s="1"/>
  <c r="C24" i="2"/>
  <c r="D24" i="2" s="1"/>
  <c r="C40" i="2"/>
  <c r="D40" i="2" s="1"/>
  <c r="C56" i="2"/>
  <c r="D56" i="2" s="1"/>
  <c r="C72" i="2"/>
  <c r="D72" i="2" s="1"/>
  <c r="B17" i="2"/>
  <c r="B33" i="2"/>
  <c r="B49" i="2"/>
  <c r="B65" i="2"/>
  <c r="C7" i="2"/>
  <c r="D7" i="2" s="1"/>
  <c r="C23" i="2"/>
  <c r="D23" i="2" s="1"/>
  <c r="C39" i="2"/>
  <c r="D39" i="2" s="1"/>
  <c r="C55" i="2"/>
  <c r="D55" i="2" s="1"/>
  <c r="C71" i="2"/>
  <c r="D71" i="2" s="1"/>
  <c r="B12" i="2"/>
  <c r="B28" i="2"/>
  <c r="B44" i="2"/>
  <c r="B60" i="2"/>
  <c r="B2" i="2"/>
  <c r="B50" i="2"/>
  <c r="B18" i="2"/>
  <c r="C61" i="2"/>
  <c r="D61" i="2" s="1"/>
  <c r="C29" i="2"/>
  <c r="D29" i="2" s="1"/>
  <c r="B71" i="2"/>
  <c r="B39" i="2"/>
  <c r="B7" i="2"/>
  <c r="C50" i="2"/>
  <c r="D50" i="2" s="1"/>
  <c r="C18" i="2"/>
  <c r="D18" i="2" s="1"/>
  <c r="C14" i="2"/>
  <c r="D14" i="2" s="1"/>
  <c r="C9" i="2"/>
  <c r="D9" i="2" s="1"/>
  <c r="B11" i="2"/>
  <c r="B67" i="2"/>
  <c r="B14" i="2"/>
  <c r="B38" i="2"/>
  <c r="C49" i="2"/>
  <c r="D49" i="2" s="1"/>
  <c r="C12" i="2"/>
  <c r="D12" i="2" s="1"/>
  <c r="C28" i="2"/>
  <c r="D28" i="2" s="1"/>
  <c r="C44" i="2"/>
  <c r="D44" i="2" s="1"/>
  <c r="C60" i="2"/>
  <c r="D60" i="2" s="1"/>
  <c r="B5" i="2"/>
  <c r="B21" i="2"/>
  <c r="B37" i="2"/>
  <c r="B53" i="2"/>
  <c r="B69" i="2"/>
  <c r="C11" i="2"/>
  <c r="D11" i="2" s="1"/>
  <c r="C27" i="2"/>
  <c r="D27" i="2" s="1"/>
  <c r="C43" i="2"/>
  <c r="D43" i="2" s="1"/>
  <c r="C59" i="2"/>
  <c r="D59" i="2" s="1"/>
  <c r="C75" i="2"/>
  <c r="D75" i="2" s="1"/>
  <c r="B16" i="2"/>
  <c r="B32" i="2"/>
  <c r="B48" i="2"/>
  <c r="B64" i="2"/>
  <c r="B74" i="2"/>
  <c r="B42" i="2"/>
  <c r="B10" i="2"/>
  <c r="C53" i="2"/>
  <c r="D53" i="2" s="1"/>
  <c r="C21" i="2"/>
  <c r="D21" i="2" s="1"/>
  <c r="B63" i="2"/>
  <c r="B31" i="2"/>
  <c r="C74" i="2"/>
  <c r="D74" i="2" s="1"/>
  <c r="C42" i="2"/>
  <c r="D42" i="2" s="1"/>
  <c r="C10" i="2"/>
  <c r="D10" i="2" s="1"/>
  <c r="B51" i="2"/>
  <c r="B62" i="2"/>
  <c r="B75" i="2"/>
  <c r="C54" i="2"/>
  <c r="D54" i="2" s="1"/>
  <c r="B35" i="2"/>
  <c r="C73" i="2"/>
  <c r="D73" i="2" s="1"/>
  <c r="B22" i="2"/>
  <c r="C33" i="2"/>
  <c r="D33" i="2" s="1"/>
  <c r="C16" i="2"/>
  <c r="D16" i="2" s="1"/>
  <c r="C32" i="2"/>
  <c r="D32" i="2" s="1"/>
  <c r="C48" i="2"/>
  <c r="D48" i="2" s="1"/>
  <c r="C64" i="2"/>
  <c r="D64" i="2" s="1"/>
  <c r="B9" i="2"/>
  <c r="B25" i="2"/>
  <c r="B41" i="2"/>
  <c r="B57" i="2"/>
  <c r="B73" i="2"/>
  <c r="C15" i="2"/>
  <c r="D15" i="2" s="1"/>
  <c r="C31" i="2"/>
  <c r="D31" i="2" s="1"/>
  <c r="C47" i="2"/>
  <c r="D47" i="2" s="1"/>
  <c r="C63" i="2"/>
  <c r="D63" i="2" s="1"/>
  <c r="B4" i="2"/>
  <c r="B20" i="2"/>
  <c r="B36" i="2"/>
  <c r="B52" i="2"/>
  <c r="B68" i="2"/>
  <c r="B66" i="2"/>
  <c r="B34" i="2"/>
  <c r="C2" i="2"/>
  <c r="D2" i="2" s="1"/>
  <c r="C45" i="2"/>
  <c r="D45" i="2" s="1"/>
  <c r="C13" i="2"/>
  <c r="D13" i="2" s="1"/>
  <c r="B55" i="2"/>
  <c r="B23" i="2"/>
  <c r="C66" i="2"/>
  <c r="D66" i="2" s="1"/>
  <c r="C34" i="2"/>
  <c r="D34" i="2" s="1"/>
  <c r="B43" i="2"/>
  <c r="B6" i="2"/>
  <c r="C52" i="2"/>
  <c r="D52" i="2" s="1"/>
  <c r="B45" i="2"/>
  <c r="C35" i="2"/>
  <c r="D35" i="2" s="1"/>
  <c r="B24" i="2"/>
  <c r="B58" i="2"/>
  <c r="C5" i="2"/>
  <c r="D5" i="2" s="1"/>
  <c r="C26" i="2"/>
  <c r="D26" i="2" s="1"/>
  <c r="C38" i="2"/>
  <c r="D38" i="2" s="1"/>
  <c r="C4" i="2"/>
  <c r="D4" i="2" s="1"/>
  <c r="C68" i="2"/>
  <c r="D68" i="2" s="1"/>
  <c r="B61" i="2"/>
  <c r="C51" i="2"/>
  <c r="D51" i="2" s="1"/>
  <c r="B40" i="2"/>
  <c r="B26" i="2"/>
  <c r="B47" i="2"/>
  <c r="B19" i="2"/>
  <c r="C46" i="2"/>
  <c r="D46" i="2" s="1"/>
  <c r="C20" i="2"/>
  <c r="D20" i="2" s="1"/>
  <c r="B13" i="2"/>
  <c r="C3" i="2"/>
  <c r="D3" i="2" s="1"/>
  <c r="C67" i="2"/>
  <c r="D67" i="2" s="1"/>
  <c r="B56" i="2"/>
  <c r="C69" i="2"/>
  <c r="D69" i="2" s="1"/>
  <c r="B15" i="2"/>
  <c r="C36" i="2"/>
  <c r="D36" i="2" s="1"/>
  <c r="B72" i="2"/>
  <c r="B29" i="2"/>
  <c r="C37" i="2"/>
  <c r="D37" i="2" s="1"/>
  <c r="B30" i="2"/>
  <c r="C19" i="2"/>
  <c r="D19" i="2" s="1"/>
  <c r="C58" i="2"/>
  <c r="D58" i="2" s="1"/>
  <c r="B70" i="2"/>
  <c r="B8" i="2"/>
  <c r="R2131" i="1"/>
  <c r="R704" i="1"/>
  <c r="R604" i="1"/>
  <c r="R551" i="1"/>
  <c r="R445" i="1"/>
  <c r="R301" i="1"/>
  <c r="R272" i="1"/>
  <c r="R192" i="1"/>
  <c r="R381" i="1"/>
  <c r="R1097" i="1"/>
  <c r="R368" i="1"/>
  <c r="R1846" i="1"/>
  <c r="R88" i="1"/>
  <c r="R609" i="1"/>
  <c r="R2143" i="1"/>
  <c r="R797" i="1"/>
  <c r="R522" i="1"/>
  <c r="R410" i="1"/>
  <c r="R27" i="1"/>
  <c r="R2557" i="1"/>
  <c r="R2584" i="1"/>
  <c r="R2117" i="1"/>
  <c r="R1728" i="1"/>
  <c r="R1494" i="1"/>
  <c r="R1312" i="1"/>
  <c r="R1123" i="1"/>
  <c r="R980" i="1"/>
  <c r="R919" i="1"/>
  <c r="R2225" i="1"/>
  <c r="R1976" i="1"/>
  <c r="R1777" i="1"/>
  <c r="R1695" i="1"/>
  <c r="R1472" i="1"/>
  <c r="R1338" i="1"/>
  <c r="R1188" i="1"/>
  <c r="R1076" i="1"/>
  <c r="R988" i="1"/>
  <c r="R891" i="1"/>
  <c r="R2477" i="1"/>
  <c r="R2037" i="1"/>
  <c r="R1861" i="1"/>
  <c r="R2304" i="1"/>
  <c r="R2065" i="1"/>
  <c r="R8" i="1"/>
  <c r="R1015" i="1"/>
  <c r="R1533" i="1"/>
  <c r="R1453" i="1"/>
  <c r="R1367" i="1"/>
  <c r="R1296" i="1"/>
  <c r="R1186" i="1"/>
  <c r="R1129" i="1"/>
  <c r="R1043" i="1"/>
  <c r="R2532" i="1"/>
  <c r="R907" i="1"/>
  <c r="R834" i="1"/>
  <c r="R1045" i="1"/>
  <c r="R689" i="1"/>
  <c r="R2576" i="1"/>
  <c r="R2280" i="1"/>
  <c r="R1995" i="1"/>
  <c r="R1841" i="1"/>
  <c r="R1756" i="1"/>
  <c r="R427" i="1"/>
  <c r="R1120" i="1"/>
  <c r="R2551" i="1"/>
  <c r="R102" i="1"/>
  <c r="R433" i="1"/>
  <c r="R2190" i="1"/>
  <c r="R632" i="1"/>
  <c r="R70" i="1"/>
  <c r="R290" i="1"/>
  <c r="R135" i="1"/>
  <c r="R93" i="1"/>
  <c r="R1762" i="1"/>
  <c r="R1883" i="1"/>
  <c r="R824" i="1"/>
  <c r="R1920" i="1"/>
  <c r="R1098" i="1"/>
  <c r="R2506" i="1"/>
  <c r="R1674" i="1"/>
  <c r="R1375" i="1"/>
  <c r="R730" i="1"/>
  <c r="R2149" i="1"/>
  <c r="R1981" i="1"/>
  <c r="R1591" i="1"/>
  <c r="R1318" i="1"/>
  <c r="R1459" i="1"/>
  <c r="R247" i="1"/>
  <c r="R40" i="1"/>
  <c r="R2335" i="1"/>
  <c r="R1038" i="1"/>
  <c r="R1854" i="1"/>
  <c r="R2521" i="1"/>
  <c r="R2033" i="1"/>
  <c r="R1017" i="1"/>
  <c r="R606" i="1"/>
  <c r="R449" i="1"/>
  <c r="R351" i="1"/>
  <c r="R199" i="1"/>
  <c r="R144" i="1"/>
  <c r="R38" i="1"/>
  <c r="R2239" i="1"/>
  <c r="R2250" i="1"/>
  <c r="R1716" i="1"/>
  <c r="R2537" i="1"/>
  <c r="R2168" i="1"/>
  <c r="R1590" i="1"/>
  <c r="R537" i="1"/>
  <c r="R2104" i="1"/>
  <c r="R1979" i="1"/>
  <c r="R1137" i="1"/>
  <c r="R1824" i="1"/>
  <c r="R2095" i="1"/>
  <c r="R1770" i="1"/>
  <c r="R1197" i="1"/>
  <c r="R1002" i="1"/>
  <c r="R2223" i="1"/>
  <c r="R1802" i="1"/>
  <c r="R1522" i="1"/>
  <c r="R1298" i="1"/>
  <c r="R1109" i="1"/>
  <c r="R806" i="1"/>
  <c r="R2248" i="1"/>
  <c r="R1730" i="1"/>
  <c r="R2514" i="1"/>
  <c r="R1779" i="1"/>
  <c r="R1733" i="1"/>
  <c r="R1865" i="1"/>
  <c r="R1975" i="1"/>
  <c r="R117" i="1"/>
  <c r="R2135" i="1"/>
  <c r="R87" i="1"/>
  <c r="R1868" i="1"/>
  <c r="R1765" i="1"/>
  <c r="R1681" i="1"/>
  <c r="R1595" i="1"/>
  <c r="R1481" i="1"/>
  <c r="R1393" i="1"/>
  <c r="R1294" i="1"/>
  <c r="R1196" i="1"/>
  <c r="R1102" i="1"/>
  <c r="R998" i="1"/>
  <c r="R873" i="1"/>
  <c r="R163" i="1"/>
  <c r="R2515" i="1"/>
  <c r="R2272" i="1"/>
  <c r="R2322" i="1"/>
  <c r="R360" i="1"/>
  <c r="R2110" i="1"/>
  <c r="R15" i="1"/>
  <c r="R1656" i="1"/>
  <c r="R1454" i="1"/>
  <c r="R1342" i="1"/>
  <c r="R1224" i="1"/>
  <c r="R1056" i="1"/>
  <c r="R675" i="1"/>
  <c r="R901" i="1"/>
  <c r="R404" i="1"/>
  <c r="R1986" i="1"/>
  <c r="R2610" i="1"/>
  <c r="R2351" i="1"/>
  <c r="R2181" i="1"/>
  <c r="R1808" i="1"/>
  <c r="R1731" i="1"/>
  <c r="R1658" i="1"/>
  <c r="R1504" i="1"/>
  <c r="R1380" i="1"/>
  <c r="R1219" i="1"/>
  <c r="R1114" i="1"/>
  <c r="R985" i="1"/>
  <c r="R859" i="1"/>
  <c r="R772" i="1"/>
  <c r="R1381" i="1"/>
  <c r="R313" i="1"/>
  <c r="R41" i="1"/>
  <c r="R2552" i="1"/>
  <c r="R1889" i="1"/>
  <c r="R1486" i="1"/>
  <c r="R1254" i="1"/>
  <c r="R1837" i="1"/>
  <c r="R1302" i="1"/>
  <c r="R2254" i="1"/>
  <c r="R1781" i="1"/>
  <c r="R480" i="1"/>
  <c r="R202" i="1"/>
  <c r="R1820" i="1"/>
  <c r="R2424" i="1"/>
  <c r="R795" i="1"/>
  <c r="R2041" i="1"/>
  <c r="R1372" i="1"/>
  <c r="R1528" i="1"/>
  <c r="R833" i="1"/>
  <c r="R782" i="1"/>
  <c r="R734" i="1"/>
  <c r="R698" i="1"/>
  <c r="R506" i="1"/>
  <c r="R363" i="1"/>
  <c r="R172" i="1"/>
  <c r="R1510" i="1"/>
  <c r="R516" i="1"/>
  <c r="R1286" i="1"/>
  <c r="R45" i="1"/>
  <c r="R1641" i="1"/>
  <c r="R857" i="1"/>
  <c r="R661" i="1"/>
  <c r="R2106" i="1"/>
  <c r="R150" i="1"/>
  <c r="R1568" i="1"/>
  <c r="R1218" i="1"/>
  <c r="R893" i="1"/>
  <c r="R652" i="1"/>
  <c r="R723" i="1"/>
  <c r="R334" i="1"/>
  <c r="R2257" i="1"/>
  <c r="R854" i="1"/>
  <c r="R682" i="1"/>
  <c r="R1288" i="1"/>
  <c r="R2479" i="1"/>
  <c r="R1624" i="1"/>
  <c r="R2004" i="1"/>
  <c r="R863" i="1"/>
  <c r="R490" i="1"/>
  <c r="R386" i="1"/>
  <c r="R115" i="1"/>
  <c r="R1853" i="1"/>
  <c r="R920" i="1"/>
  <c r="R2452" i="1"/>
  <c r="R1924" i="1"/>
  <c r="R1488" i="1"/>
  <c r="R384" i="1"/>
  <c r="R1790" i="1"/>
  <c r="R1467" i="1"/>
  <c r="R835" i="1"/>
  <c r="R738" i="1"/>
  <c r="R1441" i="1"/>
  <c r="R909" i="1"/>
  <c r="R995" i="1"/>
  <c r="R2566" i="1"/>
  <c r="R1174" i="1"/>
  <c r="R2403" i="1"/>
  <c r="R1759" i="1"/>
  <c r="R1536" i="1"/>
  <c r="R1281" i="1"/>
  <c r="R1248" i="1"/>
  <c r="R1407" i="1"/>
  <c r="R1176" i="1"/>
  <c r="R1062" i="1"/>
  <c r="R928" i="1"/>
  <c r="R667" i="1"/>
  <c r="R599" i="1"/>
  <c r="R529" i="1"/>
  <c r="R309" i="1"/>
  <c r="R248" i="1"/>
  <c r="R133" i="1"/>
  <c r="R58" i="1"/>
  <c r="R917" i="1"/>
  <c r="R580" i="1"/>
  <c r="R1014" i="1"/>
  <c r="R1592" i="1"/>
  <c r="R641" i="1"/>
  <c r="R608" i="1"/>
  <c r="R277" i="1"/>
  <c r="R2498" i="1"/>
  <c r="R2310" i="1"/>
  <c r="R1983" i="1"/>
  <c r="R1538" i="1"/>
  <c r="R402" i="1"/>
  <c r="R1206" i="1"/>
  <c r="R2542" i="1"/>
  <c r="R2295" i="1"/>
  <c r="R1633" i="1"/>
  <c r="R959" i="1"/>
  <c r="R512" i="1"/>
  <c r="R454" i="1"/>
  <c r="R401" i="1"/>
  <c r="R246" i="1"/>
  <c r="R153" i="1"/>
  <c r="R1293" i="1"/>
  <c r="R949" i="1"/>
  <c r="R1842" i="1"/>
  <c r="R1204" i="1"/>
  <c r="R1736" i="1"/>
  <c r="R1473" i="1"/>
  <c r="R1081" i="1"/>
  <c r="R497" i="1"/>
  <c r="R253" i="1"/>
  <c r="R26" i="1"/>
  <c r="R1555" i="1"/>
  <c r="R2458" i="1"/>
  <c r="R2303" i="1"/>
  <c r="R1360" i="1"/>
  <c r="R1879" i="1"/>
  <c r="R1172" i="1"/>
  <c r="R820" i="1"/>
  <c r="R773" i="1"/>
  <c r="R733" i="1"/>
  <c r="R636" i="1"/>
  <c r="R523" i="1"/>
  <c r="R380" i="1"/>
  <c r="R251" i="1"/>
  <c r="R100" i="1"/>
  <c r="R1182" i="1"/>
  <c r="R1118" i="1"/>
  <c r="R1462" i="1"/>
  <c r="R690" i="1"/>
  <c r="R2345" i="1"/>
  <c r="R2205" i="1"/>
  <c r="R1852" i="1"/>
  <c r="R1714" i="1"/>
  <c r="R1542" i="1"/>
  <c r="R1239" i="1"/>
  <c r="R1353" i="1"/>
  <c r="R1074" i="1"/>
  <c r="R2468" i="1"/>
  <c r="R2124" i="1"/>
  <c r="R2015" i="1"/>
  <c r="R1848" i="1"/>
  <c r="R1783" i="1"/>
  <c r="R1727" i="1"/>
  <c r="R1665" i="1"/>
  <c r="R1556" i="1"/>
  <c r="R1458" i="1"/>
  <c r="R1287" i="1"/>
  <c r="R1167" i="1"/>
  <c r="R884" i="1"/>
  <c r="R2111" i="1"/>
  <c r="R2572" i="1"/>
  <c r="R2221" i="1"/>
  <c r="R1570" i="1"/>
  <c r="R1387" i="1"/>
  <c r="R74" i="1"/>
  <c r="R876" i="1"/>
  <c r="R807" i="1"/>
  <c r="R701" i="1"/>
  <c r="R635" i="1"/>
  <c r="R521" i="1"/>
  <c r="R549" i="1"/>
  <c r="R474" i="1"/>
  <c r="R419" i="1"/>
  <c r="R348" i="1"/>
  <c r="R292" i="1"/>
  <c r="R266" i="1"/>
  <c r="R190" i="1"/>
  <c r="R138" i="1"/>
  <c r="R444" i="1"/>
  <c r="R1432" i="1"/>
  <c r="R2548" i="1"/>
  <c r="R1699" i="1"/>
  <c r="R930" i="1"/>
  <c r="R311" i="1"/>
  <c r="R2282" i="1"/>
  <c r="R2146" i="1"/>
  <c r="R1867" i="1"/>
  <c r="R528" i="1"/>
  <c r="R103" i="1"/>
  <c r="R1433" i="1"/>
  <c r="R1810" i="1"/>
  <c r="R2446" i="1"/>
  <c r="R2339" i="1"/>
  <c r="R1650" i="1"/>
  <c r="R148" i="1"/>
  <c r="R71" i="1"/>
  <c r="R204" i="1"/>
  <c r="R2538" i="1"/>
  <c r="R1228" i="1"/>
  <c r="R1952" i="1"/>
  <c r="R1645" i="1"/>
  <c r="R1452" i="1"/>
  <c r="R1205" i="1"/>
  <c r="R921" i="1"/>
  <c r="R622" i="1"/>
  <c r="R461" i="1"/>
  <c r="R237" i="1"/>
  <c r="R941" i="1"/>
  <c r="R1574" i="1"/>
  <c r="R1411" i="1"/>
  <c r="R1485" i="1"/>
  <c r="R1780" i="1"/>
  <c r="R1545" i="1"/>
  <c r="R550" i="1"/>
  <c r="R294" i="1"/>
  <c r="R191" i="1"/>
  <c r="R124" i="1"/>
  <c r="R1065" i="1"/>
  <c r="R1823" i="1"/>
  <c r="R630" i="1"/>
  <c r="R729" i="1"/>
  <c r="R2383" i="1"/>
  <c r="R2348" i="1"/>
  <c r="R2327" i="1"/>
  <c r="R2311" i="1"/>
  <c r="R2281" i="1"/>
  <c r="R2265" i="1"/>
  <c r="R2241" i="1"/>
  <c r="R2222" i="1"/>
  <c r="R2204" i="1"/>
  <c r="R2182" i="1"/>
  <c r="R2165" i="1"/>
  <c r="R2160" i="1"/>
  <c r="R2074" i="1"/>
  <c r="R1461" i="1"/>
  <c r="R287" i="1"/>
  <c r="R1654" i="1"/>
  <c r="R2590" i="1"/>
  <c r="R2467" i="1"/>
  <c r="R2114" i="1"/>
  <c r="R1942" i="1"/>
  <c r="R1692" i="1"/>
  <c r="R1638" i="1"/>
  <c r="R1604" i="1"/>
  <c r="R1465" i="1"/>
  <c r="R1341" i="1"/>
  <c r="R1270" i="1"/>
  <c r="R1082" i="1"/>
  <c r="R898" i="1"/>
  <c r="R752" i="1"/>
  <c r="R98" i="1"/>
  <c r="R1241" i="1"/>
  <c r="R2541" i="1"/>
  <c r="R2377" i="1"/>
  <c r="R1605" i="1"/>
  <c r="R1004" i="1"/>
  <c r="R673" i="1"/>
  <c r="R1548" i="1"/>
  <c r="R2491" i="1"/>
  <c r="R2245" i="1"/>
  <c r="R1971" i="1"/>
  <c r="R1763" i="1"/>
  <c r="R567" i="1"/>
  <c r="R278" i="1"/>
  <c r="R63" i="1"/>
  <c r="R1673" i="1"/>
  <c r="R810" i="1"/>
  <c r="R2342" i="1"/>
  <c r="R628" i="1"/>
  <c r="R1490" i="1"/>
  <c r="R915" i="1"/>
  <c r="R2313" i="1"/>
  <c r="R1340" i="1"/>
  <c r="R858" i="1"/>
  <c r="R819" i="1"/>
  <c r="R774" i="1"/>
  <c r="R720" i="1"/>
  <c r="R547" i="1"/>
  <c r="R359" i="1"/>
  <c r="R210" i="1"/>
  <c r="R331" i="1"/>
  <c r="R889" i="1"/>
  <c r="R2614" i="1"/>
  <c r="R1463" i="1"/>
  <c r="R2453" i="1"/>
  <c r="R1688" i="1"/>
  <c r="R804" i="1"/>
  <c r="R2497" i="1"/>
  <c r="R2088" i="1"/>
  <c r="R1613" i="1"/>
  <c r="R1010" i="1"/>
  <c r="R1890" i="1"/>
  <c r="R553" i="1"/>
  <c r="R2536" i="1"/>
  <c r="R470" i="1"/>
  <c r="R2501" i="1"/>
  <c r="R642" i="1"/>
  <c r="R1608" i="1"/>
  <c r="R1930" i="1"/>
  <c r="R2321" i="1"/>
  <c r="R577" i="1"/>
  <c r="R437" i="1"/>
  <c r="R321" i="1"/>
  <c r="R240" i="1"/>
  <c r="R125" i="1"/>
  <c r="R21" i="1"/>
  <c r="R956" i="1"/>
  <c r="R1615" i="1"/>
  <c r="R2529" i="1"/>
  <c r="R1999" i="1"/>
  <c r="R1707" i="1"/>
  <c r="R211" i="1"/>
  <c r="R1769" i="1"/>
  <c r="R1517" i="1"/>
  <c r="R1190" i="1"/>
  <c r="R816" i="1"/>
  <c r="R725" i="1"/>
  <c r="R1019" i="1"/>
  <c r="R894" i="1"/>
  <c r="R706" i="1"/>
  <c r="R576" i="1"/>
  <c r="R545" i="1"/>
  <c r="R413" i="1"/>
  <c r="R297" i="1"/>
  <c r="R285" i="1"/>
  <c r="R403" i="1"/>
  <c r="R175" i="1"/>
  <c r="R75" i="1"/>
  <c r="R1079" i="1"/>
  <c r="R1980" i="1"/>
  <c r="R1696" i="1"/>
  <c r="R788" i="1"/>
  <c r="R1661" i="1"/>
  <c r="R2207" i="1"/>
  <c r="R1110" i="1"/>
  <c r="R466" i="1"/>
  <c r="R112" i="1"/>
  <c r="R394" i="1"/>
  <c r="R2488" i="1"/>
  <c r="R2268" i="1"/>
  <c r="R802" i="1"/>
  <c r="R618" i="1"/>
  <c r="R502" i="1"/>
  <c r="R352" i="1"/>
  <c r="R260" i="1"/>
  <c r="R140" i="1"/>
  <c r="R1059" i="1"/>
  <c r="R1946" i="1"/>
  <c r="R393" i="1"/>
  <c r="R4" i="1"/>
  <c r="R2055" i="1"/>
  <c r="R2511" i="1"/>
  <c r="R1256" i="1"/>
  <c r="R951" i="1"/>
  <c r="R67" i="1"/>
  <c r="R548" i="1"/>
  <c r="R23" i="1"/>
  <c r="R2490" i="1"/>
  <c r="R2389" i="1"/>
  <c r="R2381" i="1"/>
  <c r="R1967" i="1"/>
  <c r="R2052" i="1"/>
  <c r="R1606" i="1"/>
  <c r="R1072" i="1"/>
  <c r="R239" i="1"/>
  <c r="R796" i="1"/>
  <c r="R749" i="1"/>
  <c r="R650" i="1"/>
  <c r="R496" i="1"/>
  <c r="R367" i="1"/>
  <c r="R1271" i="1"/>
  <c r="R69" i="1"/>
  <c r="R2192" i="1"/>
  <c r="R789" i="1"/>
  <c r="R1362" i="1"/>
  <c r="R850" i="1"/>
  <c r="R610" i="1"/>
  <c r="R2362" i="1"/>
  <c r="R2288" i="1"/>
  <c r="R2201" i="1"/>
  <c r="R2043" i="1"/>
  <c r="R1365" i="1"/>
  <c r="R1836" i="1"/>
  <c r="R1598" i="1"/>
  <c r="R1198" i="1"/>
  <c r="R1474" i="1"/>
  <c r="R623" i="1"/>
  <c r="R2021" i="1"/>
  <c r="R1899" i="1"/>
  <c r="R110" i="1"/>
  <c r="R1052" i="1"/>
  <c r="R933" i="1"/>
  <c r="R2388" i="1"/>
  <c r="R1158" i="1"/>
  <c r="R489" i="1"/>
  <c r="R434" i="1"/>
  <c r="R581" i="1"/>
  <c r="R1611" i="1"/>
  <c r="R1269" i="1"/>
  <c r="R1449" i="1"/>
  <c r="R867" i="1"/>
  <c r="R762" i="1"/>
  <c r="R794" i="1"/>
  <c r="R823" i="1"/>
  <c r="R189" i="1"/>
  <c r="R1702" i="1"/>
  <c r="R32" i="1"/>
  <c r="R80" i="1"/>
  <c r="R1505" i="1"/>
  <c r="R791" i="1"/>
  <c r="R2017" i="1"/>
  <c r="R679" i="1"/>
  <c r="R509" i="1"/>
  <c r="R543" i="1"/>
  <c r="R429" i="1"/>
  <c r="R369" i="1"/>
  <c r="R252" i="1"/>
  <c r="R220" i="1"/>
  <c r="R2307" i="1"/>
  <c r="R611" i="1"/>
  <c r="R463" i="1"/>
  <c r="R1715" i="1"/>
  <c r="R2231" i="1"/>
  <c r="R425" i="1"/>
  <c r="R2137" i="1"/>
  <c r="R815" i="1"/>
  <c r="R574" i="1"/>
  <c r="R395" i="1"/>
  <c r="R409" i="1"/>
  <c r="R2434" i="1"/>
  <c r="R2526" i="1"/>
  <c r="R469" i="1"/>
  <c r="R2082" i="1"/>
  <c r="R1642" i="1"/>
  <c r="R1414" i="1"/>
  <c r="R1261" i="1"/>
  <c r="R1069" i="1"/>
  <c r="R971" i="1"/>
  <c r="R902" i="1"/>
  <c r="R2134" i="1"/>
  <c r="R1923" i="1"/>
  <c r="R1764" i="1"/>
  <c r="R1659" i="1"/>
  <c r="R1439" i="1"/>
  <c r="R1311" i="1"/>
  <c r="R1189" i="1"/>
  <c r="R1063" i="1"/>
  <c r="R962" i="1"/>
  <c r="R856" i="1"/>
  <c r="R2544" i="1"/>
  <c r="R1996" i="1"/>
  <c r="R2599" i="1"/>
  <c r="R2227" i="1"/>
  <c r="R2053" i="1"/>
  <c r="R1798" i="1"/>
  <c r="R1671" i="1"/>
  <c r="R1516" i="1"/>
  <c r="R1417" i="1"/>
  <c r="R1355" i="1"/>
  <c r="R1290" i="1"/>
  <c r="R1179" i="1"/>
  <c r="R1105" i="1"/>
  <c r="R1023" i="1"/>
  <c r="R970" i="1"/>
  <c r="R890" i="1"/>
  <c r="R718" i="1"/>
  <c r="R931" i="1"/>
  <c r="R655" i="1"/>
  <c r="R2556" i="1"/>
  <c r="R2266" i="1"/>
  <c r="R1959" i="1"/>
  <c r="R1816" i="1"/>
  <c r="R674" i="1"/>
  <c r="R372" i="1"/>
  <c r="R1914" i="1"/>
  <c r="R1506" i="1"/>
  <c r="R1895" i="1"/>
  <c r="R55" i="1"/>
  <c r="R1917" i="1"/>
  <c r="R590" i="1"/>
  <c r="R430" i="1"/>
  <c r="R1589" i="1"/>
  <c r="R145" i="1"/>
  <c r="R72" i="1"/>
  <c r="R226" i="1"/>
  <c r="R319" i="1"/>
  <c r="R2577" i="1"/>
  <c r="R1735" i="1"/>
  <c r="R755" i="1"/>
  <c r="R2462" i="1"/>
  <c r="R1634" i="1"/>
  <c r="R1036" i="1"/>
  <c r="R686" i="1"/>
  <c r="R2092" i="1"/>
  <c r="R1893" i="1"/>
  <c r="R1547" i="1"/>
  <c r="R1147" i="1"/>
  <c r="R2332" i="1"/>
  <c r="R207" i="1"/>
  <c r="R2356" i="1"/>
  <c r="R1951" i="1"/>
  <c r="R929" i="1"/>
  <c r="R892" i="1"/>
  <c r="R2472" i="1"/>
  <c r="R1929" i="1"/>
  <c r="R765" i="1"/>
  <c r="R510" i="1"/>
  <c r="R316" i="1"/>
  <c r="R376" i="1"/>
  <c r="R223" i="1"/>
  <c r="R171" i="1"/>
  <c r="R1080" i="1"/>
  <c r="R2007" i="1"/>
  <c r="R711" i="1"/>
  <c r="R1272" i="1"/>
  <c r="R2503" i="1"/>
  <c r="R2027" i="1"/>
  <c r="R1324" i="1"/>
  <c r="R350" i="1"/>
  <c r="R2068" i="1"/>
  <c r="R1925" i="1"/>
  <c r="R1077" i="1"/>
  <c r="R1961" i="1"/>
  <c r="R2023" i="1"/>
  <c r="R1755" i="1"/>
  <c r="R1150" i="1"/>
  <c r="R886" i="1"/>
  <c r="R2145" i="1"/>
  <c r="R1760" i="1"/>
  <c r="R1475" i="1"/>
  <c r="R1246" i="1"/>
  <c r="R1060" i="1"/>
  <c r="R2060" i="1"/>
  <c r="R2171" i="1"/>
  <c r="R1668" i="1"/>
  <c r="R2499" i="1"/>
  <c r="R2128" i="1"/>
  <c r="R291" i="1"/>
  <c r="R2127" i="1"/>
  <c r="R2465" i="1"/>
  <c r="R2253" i="1"/>
  <c r="R2099" i="1"/>
  <c r="R1928" i="1"/>
  <c r="R1826" i="1"/>
  <c r="R1748" i="1"/>
  <c r="R1657" i="1"/>
  <c r="R1573" i="1"/>
  <c r="R2518" i="1"/>
  <c r="R1382" i="1"/>
  <c r="R1255" i="1"/>
  <c r="R1161" i="1"/>
  <c r="R1064" i="1"/>
  <c r="R975" i="1"/>
  <c r="R888" i="1"/>
  <c r="R1745" i="1"/>
  <c r="R2476" i="1"/>
  <c r="R2188" i="1"/>
  <c r="R1299" i="1"/>
  <c r="R2583" i="1"/>
  <c r="R2098" i="1"/>
  <c r="R1950" i="1"/>
  <c r="R1527" i="1"/>
  <c r="R1426" i="1"/>
  <c r="R1329" i="1"/>
  <c r="R1148" i="1"/>
  <c r="R1033" i="1"/>
  <c r="R948" i="1"/>
  <c r="R878" i="1"/>
  <c r="R2555" i="1"/>
  <c r="R1862" i="1"/>
  <c r="R2522" i="1"/>
  <c r="R2330" i="1"/>
  <c r="R838" i="1"/>
  <c r="R1788" i="1"/>
  <c r="R1827" i="1"/>
  <c r="R1646" i="1"/>
  <c r="R1457" i="1"/>
  <c r="R1363" i="1"/>
  <c r="R1201" i="1"/>
  <c r="R1071" i="1"/>
  <c r="R978" i="1"/>
  <c r="R849" i="1"/>
  <c r="R768" i="1"/>
  <c r="R508" i="1"/>
  <c r="R392" i="1"/>
  <c r="R992" i="1"/>
  <c r="R2459" i="1"/>
  <c r="R1838" i="1"/>
  <c r="R1396" i="1"/>
  <c r="R1187" i="1"/>
  <c r="R664" i="1"/>
  <c r="R2586" i="1"/>
  <c r="R2169" i="1"/>
  <c r="R1718" i="1"/>
  <c r="R412" i="1"/>
  <c r="R79" i="1"/>
  <c r="R2242" i="1"/>
  <c r="R1751" i="1"/>
  <c r="R672" i="1"/>
  <c r="R2336" i="1"/>
  <c r="R1112" i="1"/>
  <c r="R1330" i="1"/>
  <c r="R822" i="1"/>
  <c r="R777" i="1"/>
  <c r="R731" i="1"/>
  <c r="R621" i="1"/>
  <c r="R459" i="1"/>
  <c r="R268" i="1"/>
  <c r="R108" i="1"/>
  <c r="R225" i="1"/>
  <c r="R2546" i="1"/>
  <c r="R1018" i="1"/>
  <c r="R2485" i="1"/>
  <c r="R1600" i="1"/>
  <c r="R743" i="1"/>
  <c r="R318" i="1"/>
  <c r="R2048" i="1"/>
  <c r="R1869" i="1"/>
  <c r="R1512" i="1"/>
  <c r="R1170" i="1"/>
  <c r="R1761" i="1"/>
  <c r="R617" i="1"/>
  <c r="R451" i="1"/>
  <c r="R176" i="1"/>
  <c r="R2019" i="1"/>
  <c r="R1252" i="1"/>
  <c r="R646" i="1"/>
  <c r="R2598" i="1"/>
  <c r="R2432" i="1"/>
  <c r="R1423" i="1"/>
  <c r="R1789" i="1"/>
  <c r="R697" i="1"/>
  <c r="R538" i="1"/>
  <c r="R276" i="1"/>
  <c r="R84" i="1"/>
  <c r="R1307" i="1"/>
  <c r="R157" i="1"/>
  <c r="R2406" i="1"/>
  <c r="R1839" i="1"/>
  <c r="R1313" i="1"/>
  <c r="R1801" i="1"/>
  <c r="R1709" i="1"/>
  <c r="R1051" i="1"/>
  <c r="R927" i="1"/>
  <c r="R716" i="1"/>
  <c r="R1134" i="1"/>
  <c r="R2130" i="1"/>
  <c r="R2210" i="1"/>
  <c r="R1498" i="1"/>
  <c r="R1143" i="1"/>
  <c r="R1938" i="1"/>
  <c r="R1719" i="1"/>
  <c r="R1521" i="1"/>
  <c r="R1266" i="1"/>
  <c r="R904" i="1"/>
  <c r="R1233" i="1"/>
  <c r="R1166" i="1"/>
  <c r="R947" i="1"/>
  <c r="R764" i="1"/>
  <c r="R643" i="1"/>
  <c r="R517" i="1"/>
  <c r="R468" i="1"/>
  <c r="R307" i="1"/>
  <c r="R198" i="1"/>
  <c r="R156" i="1"/>
  <c r="R78" i="1"/>
  <c r="R424" i="1"/>
  <c r="R560" i="1"/>
  <c r="R2600" i="1"/>
  <c r="R1240" i="1"/>
  <c r="R1636" i="1"/>
  <c r="R569" i="1"/>
  <c r="R2229" i="1"/>
  <c r="R2463" i="1"/>
  <c r="R2232" i="1"/>
  <c r="R2100" i="1"/>
  <c r="R494" i="1"/>
  <c r="R269" i="1"/>
  <c r="R515" i="1"/>
  <c r="R2450" i="1"/>
  <c r="R2237" i="1"/>
  <c r="R1502" i="1"/>
  <c r="R925" i="1"/>
  <c r="R570" i="1"/>
  <c r="R450" i="1"/>
  <c r="R586" i="1"/>
  <c r="R181" i="1"/>
  <c r="R111" i="1"/>
  <c r="R2208" i="1"/>
  <c r="R2550" i="1"/>
  <c r="R1326" i="1"/>
  <c r="R2592" i="1"/>
  <c r="R1712" i="1"/>
  <c r="R1430" i="1"/>
  <c r="R1041" i="1"/>
  <c r="R418" i="1"/>
  <c r="R217" i="1"/>
  <c r="R2579" i="1"/>
  <c r="R1305" i="1"/>
  <c r="R1811" i="1"/>
  <c r="R2206" i="1"/>
  <c r="R830" i="1"/>
  <c r="R1732" i="1"/>
  <c r="R798" i="1"/>
  <c r="R813" i="1"/>
  <c r="R769" i="1"/>
  <c r="R728" i="1"/>
  <c r="R616" i="1"/>
  <c r="R476" i="1"/>
  <c r="R345" i="1"/>
  <c r="R227" i="1"/>
  <c r="R76" i="1"/>
  <c r="R2455" i="1"/>
  <c r="R945" i="1"/>
  <c r="R1321" i="1"/>
  <c r="R659" i="1"/>
  <c r="R2320" i="1"/>
  <c r="R2166" i="1"/>
  <c r="R1858" i="1"/>
  <c r="R571" i="1"/>
  <c r="R1450" i="1"/>
  <c r="R1149" i="1"/>
  <c r="R1831" i="1"/>
  <c r="R579" i="1"/>
  <c r="R2464" i="1"/>
  <c r="R2094" i="1"/>
  <c r="R2000" i="1"/>
  <c r="R1873" i="1"/>
  <c r="R1768" i="1"/>
  <c r="R1713" i="1"/>
  <c r="R1616" i="1"/>
  <c r="R1541" i="1"/>
  <c r="R1434" i="1"/>
  <c r="R1316" i="1"/>
  <c r="R1083" i="1"/>
  <c r="R799" i="1"/>
  <c r="R1880" i="1"/>
  <c r="R2361" i="1"/>
  <c r="R2203" i="1"/>
  <c r="R1519" i="1"/>
  <c r="R1315" i="1"/>
  <c r="R1171" i="1"/>
  <c r="R864" i="1"/>
  <c r="R786" i="1"/>
  <c r="R691" i="1"/>
  <c r="R614" i="1"/>
  <c r="R573" i="1"/>
  <c r="R525" i="1"/>
  <c r="R452" i="1"/>
  <c r="R407" i="1"/>
  <c r="R379" i="1"/>
  <c r="R279" i="1"/>
  <c r="R234" i="1"/>
  <c r="R224" i="1"/>
  <c r="R1119" i="1"/>
  <c r="R683" i="1"/>
  <c r="R2480" i="1"/>
  <c r="R629" i="1"/>
  <c r="R1508" i="1"/>
  <c r="R624" i="1"/>
  <c r="R349" i="1"/>
  <c r="R2270" i="1"/>
  <c r="R2122" i="1"/>
  <c r="R705" i="1"/>
  <c r="R423" i="1"/>
  <c r="R2547" i="1"/>
  <c r="R1348" i="1"/>
  <c r="R2589" i="1"/>
  <c r="R2412" i="1"/>
  <c r="R2278" i="1"/>
  <c r="R1491" i="1"/>
  <c r="R116" i="1"/>
  <c r="R22" i="1"/>
  <c r="R940" i="1"/>
  <c r="R2344" i="1"/>
  <c r="R1193" i="1"/>
  <c r="R1855" i="1"/>
  <c r="R1603" i="1"/>
  <c r="R1336" i="1"/>
  <c r="R1061" i="1"/>
  <c r="R866" i="1"/>
  <c r="R589" i="1"/>
  <c r="R302" i="1"/>
  <c r="R197" i="1"/>
  <c r="R161" i="1"/>
  <c r="R2425" i="1"/>
  <c r="R1156" i="1"/>
  <c r="R2300" i="1"/>
  <c r="R1515" i="1"/>
  <c r="R702" i="1"/>
  <c r="R499" i="1"/>
  <c r="R271" i="1"/>
  <c r="R219" i="1"/>
  <c r="R96" i="1"/>
  <c r="R1934" i="1"/>
  <c r="R2553" i="1"/>
  <c r="R1111" i="1"/>
  <c r="R665" i="1"/>
  <c r="R2379" i="1"/>
  <c r="R2341" i="1"/>
  <c r="R2323" i="1"/>
  <c r="R2305" i="1"/>
  <c r="R2286" i="1"/>
  <c r="R2261" i="1"/>
  <c r="R2234" i="1"/>
  <c r="R2220" i="1"/>
  <c r="R2200" i="1"/>
  <c r="R2178" i="1"/>
  <c r="R2161" i="1"/>
  <c r="R2140" i="1"/>
  <c r="R2032" i="1"/>
  <c r="R34" i="1"/>
  <c r="R2107" i="1"/>
  <c r="R1178" i="1"/>
  <c r="R2582" i="1"/>
  <c r="R2264" i="1"/>
  <c r="R2076" i="1"/>
  <c r="R1891" i="1"/>
  <c r="R1685" i="1"/>
  <c r="R1629" i="1"/>
  <c r="R1561" i="1"/>
  <c r="R1431" i="1"/>
  <c r="R1337" i="1"/>
  <c r="R1265" i="1"/>
  <c r="R1066" i="1"/>
  <c r="R855" i="1"/>
  <c r="R735" i="1"/>
  <c r="R68" i="1"/>
  <c r="R578" i="1"/>
  <c r="R2535" i="1"/>
  <c r="R1954" i="1"/>
  <c r="R1350" i="1"/>
  <c r="R872" i="1"/>
  <c r="R471" i="1"/>
  <c r="R385" i="1"/>
  <c r="R2413" i="1"/>
  <c r="R2102" i="1"/>
  <c r="R1947" i="1"/>
  <c r="R1157" i="1"/>
  <c r="R488" i="1"/>
  <c r="R180" i="1"/>
  <c r="R19" i="1"/>
  <c r="R1104" i="1"/>
  <c r="R2136" i="1"/>
  <c r="R1921" i="1"/>
  <c r="R2516" i="1"/>
  <c r="R1424" i="1"/>
  <c r="R688" i="1"/>
  <c r="R2167" i="1"/>
  <c r="R2123" i="1"/>
  <c r="R805" i="1"/>
  <c r="R814" i="1"/>
  <c r="R770" i="1"/>
  <c r="R669" i="1"/>
  <c r="R540" i="1"/>
  <c r="R387" i="1"/>
  <c r="R186" i="1"/>
  <c r="R776" i="1"/>
  <c r="R388" i="1"/>
  <c r="R954" i="1"/>
  <c r="R1124" i="1"/>
  <c r="R2408" i="1"/>
  <c r="R9" i="1"/>
  <c r="R640" i="1"/>
  <c r="R1807" i="1"/>
  <c r="R2040" i="1"/>
  <c r="R990" i="1"/>
  <c r="R1284" i="1"/>
  <c r="R546" i="1"/>
  <c r="R1331" i="1"/>
  <c r="R1525" i="1"/>
  <c r="R2466" i="1"/>
  <c r="R2125" i="1"/>
  <c r="R1564" i="1"/>
  <c r="R1704" i="1"/>
  <c r="R644" i="1"/>
  <c r="R520" i="1"/>
  <c r="R310" i="1"/>
  <c r="R322" i="1"/>
  <c r="R243" i="1"/>
  <c r="R107" i="1"/>
  <c r="R51" i="1"/>
  <c r="R2607" i="1"/>
  <c r="R1007" i="1"/>
  <c r="R2482" i="1"/>
  <c r="R1845" i="1"/>
  <c r="R1428" i="1"/>
  <c r="R1482" i="1"/>
  <c r="R1754" i="1"/>
  <c r="R1487" i="1"/>
  <c r="R875" i="1"/>
  <c r="R778" i="1"/>
  <c r="R29" i="1"/>
  <c r="R996" i="1"/>
  <c r="R817" i="1"/>
  <c r="R653" i="1"/>
  <c r="R572" i="1"/>
  <c r="R484" i="1"/>
  <c r="R396" i="1"/>
  <c r="R341" i="1"/>
  <c r="R275" i="1"/>
  <c r="R218" i="1"/>
  <c r="R143" i="1"/>
  <c r="R113" i="1"/>
  <c r="R1670" i="1"/>
  <c r="R2101" i="1"/>
  <c r="R2154" i="1"/>
  <c r="R563" i="1"/>
  <c r="R1514" i="1"/>
  <c r="R2069" i="1"/>
  <c r="R657" i="1"/>
  <c r="R390" i="1"/>
  <c r="R1985" i="1"/>
  <c r="R230" i="1"/>
  <c r="R2438" i="1"/>
  <c r="R2218" i="1"/>
  <c r="R663" i="1"/>
  <c r="R612" i="1"/>
  <c r="R597" i="1"/>
  <c r="R332" i="1"/>
  <c r="R2116" i="1"/>
  <c r="R18" i="1"/>
  <c r="R155" i="1"/>
  <c r="R1740" i="1"/>
  <c r="R375" i="1"/>
  <c r="R2492" i="1"/>
  <c r="R1932" i="1"/>
  <c r="R1535" i="1"/>
  <c r="R1165" i="1"/>
  <c r="R882" i="1"/>
  <c r="R700" i="1"/>
  <c r="R304" i="1"/>
  <c r="R703" i="1"/>
  <c r="R964" i="1"/>
  <c r="R592" i="1"/>
  <c r="R2292" i="1"/>
  <c r="R1660" i="1"/>
  <c r="R2042" i="1"/>
  <c r="R1550" i="1"/>
  <c r="R1044" i="1"/>
  <c r="R826" i="1"/>
  <c r="R784" i="1"/>
  <c r="R736" i="1"/>
  <c r="R584" i="1"/>
  <c r="R453" i="1"/>
  <c r="R330" i="1"/>
  <c r="R165" i="1"/>
  <c r="R1863" i="1"/>
  <c r="R446" i="1"/>
  <c r="R505" i="1"/>
  <c r="R1154" i="1"/>
  <c r="R821" i="1"/>
  <c r="R438" i="1"/>
  <c r="R2349" i="1"/>
  <c r="R2262" i="1"/>
  <c r="R2179" i="1"/>
  <c r="R1785" i="1"/>
  <c r="R33" i="1"/>
  <c r="R2517" i="1"/>
  <c r="R1566" i="1"/>
  <c r="R983" i="1"/>
  <c r="R1358" i="1"/>
  <c r="R325" i="1"/>
  <c r="R1152" i="1"/>
  <c r="R1737" i="1"/>
  <c r="R44" i="1"/>
  <c r="R1546" i="1"/>
  <c r="R495" i="1"/>
  <c r="R1744" i="1"/>
  <c r="R1037" i="1"/>
  <c r="R383" i="1"/>
  <c r="R2185" i="1"/>
  <c r="R264" i="1"/>
  <c r="R1778" i="1"/>
  <c r="R1623" i="1"/>
  <c r="R473" i="1"/>
  <c r="R750" i="1"/>
  <c r="R262" i="1"/>
  <c r="R1631" i="1"/>
  <c r="R862" i="1"/>
  <c r="R2528" i="1"/>
  <c r="R362" i="1"/>
  <c r="R2554" i="1"/>
  <c r="R2080" i="1"/>
  <c r="R205" i="1"/>
  <c r="R2293" i="1"/>
  <c r="R2359" i="1"/>
  <c r="R1686" i="1"/>
  <c r="R1230" i="1"/>
  <c r="R1046" i="1"/>
  <c r="R2451" i="1"/>
  <c r="R1882" i="1"/>
  <c r="R1610" i="1"/>
  <c r="R1268" i="1"/>
  <c r="R943" i="1"/>
  <c r="R2525" i="1"/>
  <c r="R2433" i="1"/>
  <c r="R2378" i="1"/>
  <c r="R2035" i="1"/>
  <c r="R1926" i="1"/>
  <c r="R1575" i="1"/>
  <c r="R1492" i="1"/>
  <c r="R1327" i="1"/>
  <c r="R2337" i="1"/>
  <c r="R1876" i="1"/>
  <c r="R1263" i="1"/>
  <c r="R2357" i="1"/>
  <c r="R1896" i="1"/>
  <c r="R258" i="1"/>
  <c r="R1285" i="1"/>
  <c r="R2215" i="1"/>
  <c r="R739" i="1"/>
  <c r="R2180" i="1"/>
  <c r="R1501" i="1"/>
  <c r="R2524" i="1"/>
  <c r="R1750" i="1"/>
  <c r="R365" i="1"/>
  <c r="R2156" i="1"/>
  <c r="R338" i="1"/>
  <c r="R2258" i="1"/>
  <c r="R707" i="1"/>
  <c r="R31" i="1"/>
  <c r="R1992" i="1"/>
  <c r="R1416" i="1"/>
  <c r="R2358" i="1"/>
  <c r="R1875" i="1"/>
  <c r="R1400" i="1"/>
  <c r="R2496" i="1"/>
  <c r="R2475" i="1"/>
  <c r="R1720" i="1"/>
  <c r="R2105" i="1"/>
  <c r="R1523" i="1"/>
  <c r="R2507" i="1"/>
  <c r="R1640" i="1"/>
  <c r="R1131" i="1"/>
  <c r="R1710" i="1"/>
  <c r="R2314" i="1"/>
  <c r="R1593" i="1"/>
  <c r="R151" i="1"/>
  <c r="R92" i="1"/>
  <c r="R758" i="1"/>
  <c r="R2447" i="1"/>
  <c r="R2081" i="1"/>
  <c r="R212" i="1"/>
  <c r="R615" i="1"/>
  <c r="R1317" i="1"/>
  <c r="R1840" i="1"/>
  <c r="R896" i="1"/>
  <c r="R2588" i="1"/>
  <c r="R2508" i="1"/>
  <c r="R2436" i="1"/>
  <c r="R2391" i="1"/>
  <c r="R1410" i="1"/>
  <c r="R1009" i="1"/>
  <c r="R932" i="1"/>
  <c r="R1021" i="1"/>
  <c r="R2616" i="1"/>
  <c r="R2087" i="1"/>
  <c r="R1897" i="1"/>
  <c r="R1620" i="1"/>
  <c r="R1208" i="1"/>
  <c r="R1418" i="1"/>
  <c r="R1972" i="1"/>
  <c r="R1619" i="1"/>
  <c r="R2483" i="1"/>
  <c r="R2277" i="1"/>
  <c r="R1402" i="1"/>
  <c r="R1181" i="1"/>
  <c r="R2596" i="1"/>
  <c r="R2404" i="1"/>
  <c r="R1086" i="1"/>
  <c r="R1420" i="1"/>
  <c r="R1234" i="1"/>
  <c r="R1607" i="1"/>
  <c r="R2502" i="1"/>
  <c r="R2419" i="1"/>
  <c r="R2191" i="1"/>
  <c r="R2016" i="1"/>
  <c r="R1913" i="1"/>
  <c r="R1565" i="1"/>
  <c r="R1477" i="1"/>
  <c r="R2478" i="1"/>
  <c r="R2077" i="1"/>
  <c r="R1812" i="1"/>
  <c r="R1212" i="1"/>
  <c r="R2283" i="1"/>
  <c r="R1726" i="1"/>
  <c r="R229" i="1"/>
  <c r="R1771" i="1"/>
  <c r="R1729" i="1"/>
  <c r="R2163" i="1"/>
  <c r="R2240" i="1"/>
  <c r="R2014" i="1"/>
  <c r="R1191" i="1"/>
  <c r="R109" i="1"/>
  <c r="R1213" i="1"/>
  <c r="R982" i="1"/>
  <c r="R2226" i="1"/>
  <c r="R633" i="1"/>
  <c r="R17" i="1"/>
  <c r="R1612" i="1"/>
  <c r="R685" i="1"/>
  <c r="R193" i="1"/>
  <c r="R1596" i="1"/>
  <c r="R903" i="1"/>
  <c r="R2470" i="1"/>
  <c r="R2384" i="1"/>
  <c r="R1388" i="1"/>
  <c r="R1866" i="1"/>
  <c r="R1390" i="1"/>
  <c r="R1935" i="1"/>
  <c r="R1493" i="1"/>
  <c r="R1050" i="1"/>
  <c r="R2611" i="1"/>
  <c r="R2164" i="1"/>
  <c r="R1582" i="1"/>
  <c r="R122" i="1"/>
  <c r="R65" i="1"/>
  <c r="R527" i="1"/>
  <c r="R2439" i="1"/>
  <c r="R447" i="1"/>
  <c r="R231" i="1"/>
  <c r="R2613" i="1"/>
  <c r="R839" i="1"/>
  <c r="R651" i="1"/>
  <c r="R507" i="1"/>
  <c r="R526" i="1"/>
  <c r="R411" i="1"/>
  <c r="R126" i="1"/>
  <c r="R236" i="1"/>
  <c r="R179" i="1"/>
  <c r="R1319" i="1"/>
  <c r="R492" i="1"/>
  <c r="R2038" i="1"/>
  <c r="R1092" i="1"/>
  <c r="R1622" i="1"/>
  <c r="R261" i="1"/>
  <c r="R1035" i="1"/>
  <c r="R1027" i="1"/>
  <c r="R561" i="1"/>
  <c r="R299" i="1"/>
  <c r="R2186" i="1"/>
  <c r="R1851" i="1"/>
  <c r="R1384" i="1"/>
  <c r="R2197" i="1"/>
  <c r="R1957" i="1"/>
  <c r="R1602" i="1"/>
  <c r="R1376" i="1"/>
  <c r="R1217" i="1"/>
  <c r="R1016" i="1"/>
  <c r="R950" i="1"/>
  <c r="R82" i="1"/>
  <c r="R2078" i="1"/>
  <c r="R1905" i="1"/>
  <c r="R1739" i="1"/>
  <c r="R1632" i="1"/>
  <c r="R1383" i="1"/>
  <c r="R1303" i="1"/>
  <c r="R1438" i="1"/>
  <c r="R1020" i="1"/>
  <c r="R935" i="1"/>
  <c r="R870" i="1"/>
  <c r="R2445" i="1"/>
  <c r="R2009" i="1"/>
  <c r="R2543" i="1"/>
  <c r="R2093" i="1"/>
  <c r="R1991" i="1"/>
  <c r="R1746" i="1"/>
  <c r="R1599" i="1"/>
  <c r="R1496" i="1"/>
  <c r="R1404" i="1"/>
  <c r="R1332" i="1"/>
  <c r="R1280" i="1"/>
  <c r="R1153" i="1"/>
  <c r="R1058" i="1"/>
  <c r="R1011" i="1"/>
  <c r="R961" i="1"/>
  <c r="R900" i="1"/>
  <c r="R1333" i="1"/>
  <c r="R842" i="1"/>
  <c r="R1349" i="1"/>
  <c r="R2473" i="1"/>
  <c r="R2138" i="1"/>
  <c r="R1937" i="1"/>
  <c r="R1794" i="1"/>
  <c r="R583" i="1"/>
  <c r="R241" i="1"/>
  <c r="R1133" i="1"/>
  <c r="R763" i="1"/>
  <c r="R1834" i="1"/>
  <c r="R2372" i="1"/>
  <c r="R1243" i="1"/>
  <c r="R565" i="1"/>
  <c r="R399" i="1"/>
  <c r="R242" i="1"/>
  <c r="R95" i="1"/>
  <c r="R39" i="1"/>
  <c r="R2481" i="1"/>
  <c r="R812" i="1"/>
  <c r="R2399" i="1"/>
  <c r="R1409" i="1"/>
  <c r="R638" i="1"/>
  <c r="R2142" i="1"/>
  <c r="R1539" i="1"/>
  <c r="R1984" i="1"/>
  <c r="R670" i="1"/>
  <c r="R2066" i="1"/>
  <c r="R1678" i="1"/>
  <c r="R1398" i="1"/>
  <c r="R1095" i="1"/>
  <c r="R356" i="1"/>
  <c r="R167" i="1"/>
  <c r="R152" i="1"/>
  <c r="R1601" i="1"/>
  <c r="R715" i="1"/>
  <c r="R2609" i="1"/>
  <c r="R2427" i="1"/>
  <c r="R1618" i="1"/>
  <c r="R2113" i="1"/>
  <c r="R564" i="1"/>
  <c r="R420" i="1"/>
  <c r="R1903" i="1"/>
  <c r="R160" i="1"/>
  <c r="R89" i="1"/>
  <c r="R841" i="1"/>
  <c r="R1885" i="1"/>
  <c r="R2393" i="1"/>
  <c r="R1085" i="1"/>
  <c r="R2461" i="1"/>
  <c r="R1782" i="1"/>
  <c r="R1306" i="1"/>
  <c r="R373" i="1"/>
  <c r="R2026" i="1"/>
  <c r="R1567" i="1"/>
  <c r="R2504" i="1"/>
  <c r="R1507" i="1"/>
  <c r="R298" i="1"/>
  <c r="R1684" i="1"/>
  <c r="R2139" i="1"/>
  <c r="R2574" i="1"/>
  <c r="R1939" i="1"/>
  <c r="R1627" i="1"/>
  <c r="R1437" i="1"/>
  <c r="R1200" i="1"/>
  <c r="R881" i="1"/>
  <c r="R1354" i="1"/>
  <c r="R2002" i="1"/>
  <c r="R2050" i="1"/>
  <c r="R2448" i="1"/>
  <c r="R1916" i="1"/>
  <c r="R1087" i="1"/>
  <c r="R2010" i="1"/>
  <c r="R2375" i="1"/>
  <c r="R2217" i="1"/>
  <c r="R2022" i="1"/>
  <c r="R1906" i="1"/>
  <c r="R1806" i="1"/>
  <c r="R1724" i="1"/>
  <c r="R1630" i="1"/>
  <c r="R1552" i="1"/>
  <c r="R1440" i="1"/>
  <c r="R1339" i="1"/>
  <c r="R1235" i="1"/>
  <c r="R1146" i="1"/>
  <c r="R1039" i="1"/>
  <c r="R885" i="1"/>
  <c r="R865" i="1"/>
  <c r="R2617" i="1"/>
  <c r="R2429" i="1"/>
  <c r="R1405" i="1"/>
  <c r="R1328" i="1"/>
  <c r="R2573" i="1"/>
  <c r="R2036" i="1"/>
  <c r="R1843" i="1"/>
  <c r="R1497" i="1"/>
  <c r="R1408" i="1"/>
  <c r="R1297" i="1"/>
  <c r="R1136" i="1"/>
  <c r="R1026" i="1"/>
  <c r="R924" i="1"/>
  <c r="R860" i="1"/>
  <c r="R2495" i="1"/>
  <c r="R958" i="1"/>
  <c r="R2444" i="1"/>
  <c r="R2296" i="1"/>
  <c r="R2024" i="1"/>
  <c r="R1758" i="1"/>
  <c r="R1700" i="1"/>
  <c r="R1554" i="1"/>
  <c r="R1443" i="1"/>
  <c r="R1251" i="1"/>
  <c r="R1138" i="1"/>
  <c r="R1031" i="1"/>
  <c r="R967" i="1"/>
  <c r="R2133" i="1"/>
  <c r="R2294" i="1"/>
  <c r="R559" i="1"/>
  <c r="R366" i="1"/>
  <c r="R50" i="1"/>
  <c r="R2276" i="1"/>
  <c r="R1675" i="1"/>
  <c r="R1323" i="1"/>
  <c r="R1028" i="1"/>
  <c r="R16" i="1"/>
  <c r="R2531" i="1"/>
  <c r="R2018" i="1"/>
  <c r="R1655" i="1"/>
  <c r="R343" i="1"/>
  <c r="R35" i="1"/>
  <c r="R1199" i="1"/>
  <c r="R1676" i="1"/>
  <c r="R2512" i="1"/>
  <c r="R2184" i="1"/>
  <c r="R965" i="1"/>
  <c r="R852" i="1"/>
  <c r="R1203" i="1"/>
  <c r="R761" i="1"/>
  <c r="R724" i="1"/>
  <c r="R602" i="1"/>
  <c r="R426" i="1"/>
  <c r="R187" i="1"/>
  <c r="R1579" i="1"/>
  <c r="R2172" i="1"/>
  <c r="R1800" i="1"/>
  <c r="R829" i="1"/>
  <c r="R2194" i="1"/>
  <c r="R1489" i="1"/>
  <c r="R699" i="1"/>
  <c r="R46" i="1"/>
  <c r="R2006" i="1"/>
  <c r="R1766" i="1"/>
  <c r="R1415" i="1"/>
  <c r="R1126" i="1"/>
  <c r="R1721" i="1"/>
  <c r="R596" i="1"/>
  <c r="R414" i="1"/>
  <c r="R119" i="1"/>
  <c r="R1870" i="1"/>
  <c r="R989" i="1"/>
  <c r="R14" i="1"/>
  <c r="R2585" i="1"/>
  <c r="R2249" i="1"/>
  <c r="R1030" i="1"/>
  <c r="R1466" i="1"/>
  <c r="R668" i="1"/>
  <c r="R5" i="1"/>
  <c r="R2012" i="1"/>
  <c r="R12" i="1"/>
  <c r="R2196" i="1"/>
  <c r="R1401" i="1"/>
  <c r="R2343" i="1"/>
  <c r="R1821" i="1"/>
  <c r="R1267" i="1"/>
  <c r="R2309" i="1"/>
  <c r="R1970" i="1"/>
  <c r="R1662" i="1"/>
  <c r="R2422" i="1"/>
  <c r="R787" i="1"/>
  <c r="R2387" i="1"/>
  <c r="R1904" i="1"/>
  <c r="R1966" i="1"/>
  <c r="R2608" i="1"/>
  <c r="R1850" i="1"/>
  <c r="R946" i="1"/>
  <c r="R1833" i="1"/>
  <c r="R1576" i="1"/>
  <c r="R1394" i="1"/>
  <c r="R1229" i="1"/>
  <c r="R2340" i="1"/>
  <c r="R1214" i="1"/>
  <c r="R1135" i="1"/>
  <c r="R916" i="1"/>
  <c r="R726" i="1"/>
  <c r="R619" i="1"/>
  <c r="R493" i="1"/>
  <c r="R458" i="1"/>
  <c r="R357" i="1"/>
  <c r="R168" i="1"/>
  <c r="R97" i="1"/>
  <c r="R49" i="1"/>
  <c r="R308" i="1"/>
  <c r="R2440" i="1"/>
  <c r="R2285" i="1"/>
  <c r="R1113" i="1"/>
  <c r="R1503" i="1"/>
  <c r="R535" i="1"/>
  <c r="R2615" i="1"/>
  <c r="R2402" i="1"/>
  <c r="R2219" i="1"/>
  <c r="R1236" i="1"/>
  <c r="R491" i="1"/>
  <c r="R233" i="1"/>
  <c r="R942" i="1"/>
  <c r="R2401" i="1"/>
  <c r="R2051" i="1"/>
  <c r="R1455" i="1"/>
  <c r="R709" i="1"/>
  <c r="R501" i="1"/>
  <c r="R435" i="1"/>
  <c r="R346" i="1"/>
  <c r="R166" i="1"/>
  <c r="R851" i="1"/>
  <c r="R1320" i="1"/>
  <c r="R2530" i="1"/>
  <c r="R1308" i="1"/>
  <c r="R2119" i="1"/>
  <c r="R1663" i="1"/>
  <c r="R1304" i="1"/>
  <c r="R1022" i="1"/>
  <c r="R377" i="1"/>
  <c r="R132" i="1"/>
  <c r="R2597" i="1"/>
  <c r="R1025" i="1"/>
  <c r="R1644" i="1"/>
  <c r="R405" i="1"/>
  <c r="R783" i="1"/>
  <c r="R1594" i="1"/>
  <c r="R843" i="1"/>
  <c r="R790" i="1"/>
  <c r="R753" i="1"/>
  <c r="R719" i="1"/>
  <c r="R594" i="1"/>
  <c r="R431" i="1"/>
  <c r="R326" i="1"/>
  <c r="R139" i="1"/>
  <c r="R1040" i="1"/>
  <c r="R1998" i="1"/>
  <c r="R170" i="1"/>
  <c r="R1032" i="1"/>
  <c r="R314" i="1"/>
  <c r="R2298" i="1"/>
  <c r="R2148" i="1"/>
  <c r="R1817" i="1"/>
  <c r="R1577" i="1"/>
  <c r="R1427" i="1"/>
  <c r="R1446" i="1"/>
  <c r="R1210" i="1"/>
  <c r="R2587" i="1"/>
  <c r="R2431" i="1"/>
  <c r="R1974" i="1"/>
  <c r="R1960" i="1"/>
  <c r="R2319" i="1"/>
  <c r="R1757" i="1"/>
  <c r="R1701" i="1"/>
  <c r="R1583" i="1"/>
  <c r="R1530" i="1"/>
  <c r="R1403" i="1"/>
  <c r="R1277" i="1"/>
  <c r="R1067" i="1"/>
  <c r="R1177" i="1"/>
  <c r="R37" i="1"/>
  <c r="R2274" i="1"/>
  <c r="R2144" i="1"/>
  <c r="R1422" i="1"/>
  <c r="R1257" i="1"/>
  <c r="R911" i="1"/>
  <c r="R840" i="1"/>
  <c r="R742" i="1"/>
  <c r="R658" i="1"/>
  <c r="R603" i="1"/>
  <c r="R566" i="1"/>
  <c r="R532" i="1"/>
  <c r="R442" i="1"/>
  <c r="R305" i="1"/>
  <c r="R344" i="1"/>
  <c r="R270" i="1"/>
  <c r="R960" i="1"/>
  <c r="R164" i="1"/>
  <c r="R2605" i="1"/>
  <c r="R1637" i="1"/>
  <c r="R1830" i="1"/>
  <c r="R2247" i="1"/>
  <c r="R1160" i="1"/>
  <c r="R389" i="1"/>
  <c r="R123" i="1"/>
  <c r="R2259" i="1"/>
  <c r="R2039" i="1"/>
  <c r="R481" i="1"/>
  <c r="R391" i="1"/>
  <c r="R2070" i="1"/>
  <c r="R378" i="1"/>
  <c r="R2575" i="1"/>
  <c r="R2031" i="1"/>
  <c r="R2263" i="1"/>
  <c r="R1117" i="1"/>
  <c r="R66" i="1"/>
  <c r="R54" i="1"/>
  <c r="R647" i="1"/>
  <c r="R1964" i="1"/>
  <c r="R1175" i="1"/>
  <c r="R1859" i="1"/>
  <c r="R1558" i="1"/>
  <c r="R1279" i="1"/>
  <c r="R999" i="1"/>
  <c r="R751" i="1"/>
  <c r="R504" i="1"/>
  <c r="R339" i="1"/>
  <c r="R57" i="1"/>
  <c r="R869" i="1"/>
  <c r="R2118" i="1"/>
  <c r="R1741" i="1"/>
  <c r="R2176" i="1"/>
  <c r="R1185" i="1"/>
  <c r="R625" i="1"/>
  <c r="R462" i="1"/>
  <c r="R235" i="1"/>
  <c r="R178" i="1"/>
  <c r="R47" i="1"/>
  <c r="R1703" i="1"/>
  <c r="R1908" i="1"/>
  <c r="R879" i="1"/>
  <c r="R637" i="1"/>
  <c r="R2370" i="1"/>
  <c r="R2284" i="1"/>
  <c r="R2318" i="1"/>
  <c r="R2306" i="1"/>
  <c r="R2275" i="1"/>
  <c r="R2252" i="1"/>
  <c r="R2228" i="1"/>
  <c r="R2214" i="1"/>
  <c r="R2195" i="1"/>
  <c r="R2174" i="1"/>
  <c r="R2153" i="1"/>
  <c r="R2108" i="1"/>
  <c r="R2011" i="1"/>
  <c r="R2423" i="1"/>
  <c r="R2030" i="1"/>
  <c r="R2084" i="1"/>
  <c r="R2563" i="1"/>
  <c r="R2238" i="1"/>
  <c r="R2045" i="1"/>
  <c r="R1872" i="1"/>
  <c r="R1664" i="1"/>
  <c r="R1621" i="1"/>
  <c r="R1524" i="1"/>
  <c r="R196" i="1"/>
  <c r="R1300" i="1"/>
  <c r="R1144" i="1"/>
  <c r="R1049" i="1"/>
  <c r="R926" i="1"/>
  <c r="R213" i="1"/>
  <c r="R24" i="1"/>
  <c r="R2034" i="1"/>
  <c r="R2489" i="1"/>
  <c r="R10" i="1"/>
  <c r="R1195" i="1"/>
  <c r="R781" i="1"/>
  <c r="R1091" i="1"/>
  <c r="R2568" i="1"/>
  <c r="R2395" i="1"/>
  <c r="R2056" i="1"/>
  <c r="R1283" i="1"/>
  <c r="R695" i="1"/>
  <c r="R436" i="1"/>
  <c r="R142" i="1"/>
  <c r="R11" i="1"/>
  <c r="R1451" i="1"/>
  <c r="R464" i="1"/>
  <c r="R1698" i="1"/>
  <c r="R2369" i="1"/>
  <c r="R1127" i="1"/>
  <c r="R2562" i="1"/>
  <c r="R1940" i="1"/>
  <c r="R2086" i="1"/>
  <c r="R836" i="1"/>
  <c r="R766" i="1"/>
  <c r="R754" i="1"/>
  <c r="R645" i="1"/>
  <c r="R485" i="1"/>
  <c r="R336" i="1"/>
  <c r="R687" i="1"/>
  <c r="R1211" i="1"/>
  <c r="R1526" i="1"/>
  <c r="R2193" i="1"/>
  <c r="R692" i="1"/>
  <c r="R2289" i="1"/>
  <c r="R1480" i="1"/>
  <c r="R443" i="1"/>
  <c r="R1725" i="1"/>
  <c r="R1464" i="1"/>
  <c r="R937" i="1"/>
  <c r="R710" i="1"/>
  <c r="R913" i="1"/>
  <c r="R1184" i="1"/>
  <c r="R456" i="1"/>
  <c r="R2360" i="1"/>
  <c r="R1902" i="1"/>
  <c r="R1275" i="1"/>
  <c r="R1672" i="1"/>
  <c r="R620" i="1"/>
  <c r="R557" i="1"/>
  <c r="R284" i="1"/>
  <c r="R267" i="1"/>
  <c r="R209" i="1"/>
  <c r="R59" i="1"/>
  <c r="R104" i="1"/>
  <c r="R2299" i="1"/>
  <c r="R727" i="1"/>
  <c r="R3" i="1"/>
  <c r="R1878" i="1"/>
  <c r="R1215" i="1"/>
  <c r="R1936" i="1"/>
  <c r="R1578" i="1"/>
  <c r="R1445" i="1"/>
  <c r="R853" i="1"/>
  <c r="R771" i="1"/>
  <c r="R2059" i="1"/>
  <c r="R923" i="1"/>
  <c r="R759" i="1"/>
  <c r="R631" i="1"/>
  <c r="R524" i="1"/>
  <c r="R448" i="1"/>
  <c r="R303" i="1"/>
  <c r="R335" i="1"/>
  <c r="R254" i="1"/>
  <c r="R208" i="1"/>
  <c r="R114" i="1"/>
  <c r="R30" i="1"/>
  <c r="R1941" i="1"/>
  <c r="R1649" i="1"/>
  <c r="R1784" i="1"/>
  <c r="R201" i="1"/>
  <c r="R382" i="1"/>
  <c r="R2049" i="1"/>
  <c r="R588" i="1"/>
  <c r="R337" i="1"/>
  <c r="R1322" i="1"/>
  <c r="R2604" i="1"/>
  <c r="R2385" i="1"/>
  <c r="R2083" i="1"/>
  <c r="R656" i="1"/>
  <c r="R595" i="1"/>
  <c r="R479" i="1"/>
  <c r="R281" i="1"/>
  <c r="R206" i="1"/>
  <c r="R756" i="1"/>
  <c r="R194" i="1"/>
  <c r="R582" i="1"/>
  <c r="R158" i="1"/>
  <c r="R2441" i="1"/>
  <c r="R1881" i="1"/>
  <c r="R1386" i="1"/>
  <c r="R1139" i="1"/>
  <c r="R899" i="1"/>
  <c r="R483" i="1"/>
  <c r="R221" i="1"/>
  <c r="R215" i="1"/>
  <c r="R2013" i="1"/>
  <c r="R300" i="1"/>
  <c r="R2198" i="1"/>
  <c r="R905" i="1"/>
  <c r="R1773" i="1"/>
  <c r="R1364" i="1"/>
  <c r="R846" i="1"/>
  <c r="R818" i="1"/>
  <c r="R2449" i="1"/>
  <c r="R1500" i="1"/>
  <c r="R568" i="1"/>
  <c r="R306" i="1"/>
  <c r="R280" i="1"/>
  <c r="R101" i="1"/>
  <c r="R1857" i="1"/>
  <c r="R2549" i="1"/>
  <c r="R2558" i="1"/>
  <c r="R1094" i="1"/>
  <c r="R741" i="1"/>
  <c r="R2417" i="1"/>
  <c r="R2325" i="1"/>
  <c r="R2230" i="1"/>
  <c r="R2162" i="1"/>
  <c r="R1666" i="1"/>
  <c r="R1793" i="1"/>
  <c r="R2523" i="1"/>
  <c r="R1444" i="1"/>
  <c r="R1378" i="1"/>
  <c r="R1223" i="1"/>
  <c r="R85" i="1"/>
  <c r="R717" i="1"/>
  <c r="R1687" i="1"/>
  <c r="R486" i="1"/>
  <c r="R127" i="1"/>
  <c r="R2025" i="1"/>
  <c r="R2202" i="1"/>
  <c r="R973" i="1"/>
  <c r="R2129" i="1"/>
  <c r="R1919" i="1"/>
  <c r="R1534" i="1"/>
  <c r="R2540" i="1"/>
  <c r="R693" i="1"/>
  <c r="R2302" i="1"/>
  <c r="R1291" i="1"/>
  <c r="R2224" i="1"/>
  <c r="R1192" i="1"/>
  <c r="R460" i="1"/>
  <c r="R1389" i="1"/>
  <c r="R2409" i="1"/>
  <c r="R1973" i="1"/>
  <c r="R1915" i="1"/>
  <c r="R2256" i="1"/>
  <c r="R2001" i="1"/>
  <c r="V298" i="1" l="1"/>
  <c r="V1739" i="1"/>
  <c r="AQ29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11" i="1"/>
  <c r="Z17" i="1"/>
  <c r="Z22" i="1"/>
  <c r="Z27" i="1"/>
  <c r="Z33" i="1"/>
  <c r="Z38" i="1"/>
  <c r="Z43" i="1"/>
  <c r="Z49" i="1"/>
  <c r="Z54" i="1"/>
  <c r="Z59" i="1"/>
  <c r="Z65" i="1"/>
  <c r="Z70" i="1"/>
  <c r="Z75" i="1"/>
  <c r="Z81" i="1"/>
  <c r="Z86" i="1"/>
  <c r="Z91" i="1"/>
  <c r="Z97" i="1"/>
  <c r="Z102" i="1"/>
  <c r="Z107" i="1"/>
  <c r="Z113" i="1"/>
  <c r="Z118" i="1"/>
  <c r="Z123" i="1"/>
  <c r="Z129" i="1"/>
  <c r="Z134" i="1"/>
  <c r="Z139" i="1"/>
  <c r="Z145" i="1"/>
  <c r="Z150" i="1"/>
  <c r="Z155" i="1"/>
  <c r="Z161" i="1"/>
  <c r="Z166" i="1"/>
  <c r="Z171" i="1"/>
  <c r="Z177" i="1"/>
  <c r="Z182" i="1"/>
  <c r="Z187" i="1"/>
  <c r="Z193" i="1"/>
  <c r="Z198" i="1"/>
  <c r="Z203" i="1"/>
  <c r="Z209" i="1"/>
  <c r="Z214" i="1"/>
  <c r="Z219" i="1"/>
  <c r="Z225" i="1"/>
  <c r="Z230" i="1"/>
  <c r="Z235" i="1"/>
  <c r="Z241" i="1"/>
  <c r="Z246" i="1"/>
  <c r="Z251" i="1"/>
  <c r="Z257" i="1"/>
  <c r="Z262" i="1"/>
  <c r="Z267" i="1"/>
  <c r="Z273" i="1"/>
  <c r="Z278" i="1"/>
  <c r="Z283" i="1"/>
  <c r="Z289" i="1"/>
  <c r="Z294" i="1"/>
  <c r="Z299" i="1"/>
  <c r="Z305" i="1"/>
  <c r="Z310" i="1"/>
  <c r="Z315" i="1"/>
  <c r="Z321" i="1"/>
  <c r="Z326" i="1"/>
  <c r="Z331" i="1"/>
  <c r="Z337" i="1"/>
  <c r="Z342" i="1"/>
  <c r="Z347" i="1"/>
  <c r="Z351" i="1"/>
  <c r="Z355" i="1"/>
  <c r="Z359" i="1"/>
  <c r="Z363" i="1"/>
  <c r="Z367" i="1"/>
  <c r="Z371" i="1"/>
  <c r="Z375" i="1"/>
  <c r="Z13" i="1"/>
  <c r="Z18" i="1"/>
  <c r="Z23" i="1"/>
  <c r="Z29" i="1"/>
  <c r="Z34" i="1"/>
  <c r="Z39" i="1"/>
  <c r="Z45" i="1"/>
  <c r="Z50" i="1"/>
  <c r="Z55" i="1"/>
  <c r="Z61" i="1"/>
  <c r="Z66" i="1"/>
  <c r="Z71" i="1"/>
  <c r="Z77" i="1"/>
  <c r="Z82" i="1"/>
  <c r="Z87" i="1"/>
  <c r="Z93" i="1"/>
  <c r="Z98" i="1"/>
  <c r="Z103" i="1"/>
  <c r="Z109" i="1"/>
  <c r="Z114" i="1"/>
  <c r="Z119" i="1"/>
  <c r="Z125" i="1"/>
  <c r="Z130" i="1"/>
  <c r="Z135" i="1"/>
  <c r="Z141" i="1"/>
  <c r="Z146" i="1"/>
  <c r="Z151" i="1"/>
  <c r="Z157" i="1"/>
  <c r="Z162" i="1"/>
  <c r="Z167" i="1"/>
  <c r="Z173" i="1"/>
  <c r="Z178" i="1"/>
  <c r="Z183" i="1"/>
  <c r="Z189" i="1"/>
  <c r="Z194" i="1"/>
  <c r="Z199" i="1"/>
  <c r="Z205" i="1"/>
  <c r="Z210" i="1"/>
  <c r="Z215" i="1"/>
  <c r="Z221" i="1"/>
  <c r="Z226" i="1"/>
  <c r="Z231" i="1"/>
  <c r="Z237" i="1"/>
  <c r="Z242" i="1"/>
  <c r="Z247" i="1"/>
  <c r="Z253" i="1"/>
  <c r="Z258" i="1"/>
  <c r="Z263" i="1"/>
  <c r="Z269" i="1"/>
  <c r="Z274" i="1"/>
  <c r="Z279" i="1"/>
  <c r="Z285" i="1"/>
  <c r="Z290" i="1"/>
  <c r="Z295" i="1"/>
  <c r="Z301" i="1"/>
  <c r="Z306" i="1"/>
  <c r="Z311" i="1"/>
  <c r="Z317" i="1"/>
  <c r="Z322" i="1"/>
  <c r="Z327" i="1"/>
  <c r="Z333" i="1"/>
  <c r="Z338" i="1"/>
  <c r="Z343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14" i="1"/>
  <c r="Z25" i="1"/>
  <c r="Z35" i="1"/>
  <c r="Z46" i="1"/>
  <c r="Z57" i="1"/>
  <c r="Z67" i="1"/>
  <c r="Z78" i="1"/>
  <c r="Z89" i="1"/>
  <c r="Z99" i="1"/>
  <c r="Z110" i="1"/>
  <c r="Z121" i="1"/>
  <c r="Z131" i="1"/>
  <c r="Z142" i="1"/>
  <c r="Z153" i="1"/>
  <c r="Z163" i="1"/>
  <c r="Z174" i="1"/>
  <c r="Z185" i="1"/>
  <c r="Z195" i="1"/>
  <c r="Z206" i="1"/>
  <c r="Z217" i="1"/>
  <c r="Z227" i="1"/>
  <c r="Z238" i="1"/>
  <c r="Z249" i="1"/>
  <c r="Z259" i="1"/>
  <c r="Z270" i="1"/>
  <c r="Z281" i="1"/>
  <c r="Z291" i="1"/>
  <c r="Z302" i="1"/>
  <c r="Z313" i="1"/>
  <c r="Z323" i="1"/>
  <c r="Z334" i="1"/>
  <c r="Z345" i="1"/>
  <c r="Z353" i="1"/>
  <c r="Z361" i="1"/>
  <c r="Z369" i="1"/>
  <c r="Z377" i="1"/>
  <c r="Z382" i="1"/>
  <c r="Z387" i="1"/>
  <c r="Z393" i="1"/>
  <c r="Z398" i="1"/>
  <c r="Z403" i="1"/>
  <c r="Z409" i="1"/>
  <c r="Z414" i="1"/>
  <c r="Z419" i="1"/>
  <c r="Z425" i="1"/>
  <c r="Z430" i="1"/>
  <c r="Z435" i="1"/>
  <c r="Z439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511" i="1"/>
  <c r="Z515" i="1"/>
  <c r="Z519" i="1"/>
  <c r="Z523" i="1"/>
  <c r="Z527" i="1"/>
  <c r="Z531" i="1"/>
  <c r="Z535" i="1"/>
  <c r="Z539" i="1"/>
  <c r="Z543" i="1"/>
  <c r="Z547" i="1"/>
  <c r="Z551" i="1"/>
  <c r="Z555" i="1"/>
  <c r="Z559" i="1"/>
  <c r="Z563" i="1"/>
  <c r="Z567" i="1"/>
  <c r="Z571" i="1"/>
  <c r="Z575" i="1"/>
  <c r="Z579" i="1"/>
  <c r="Z583" i="1"/>
  <c r="Z587" i="1"/>
  <c r="Z591" i="1"/>
  <c r="Z595" i="1"/>
  <c r="Z599" i="1"/>
  <c r="Z603" i="1"/>
  <c r="Z607" i="1"/>
  <c r="Z611" i="1"/>
  <c r="Z615" i="1"/>
  <c r="Z619" i="1"/>
  <c r="Z623" i="1"/>
  <c r="Z627" i="1"/>
  <c r="Z631" i="1"/>
  <c r="Z635" i="1"/>
  <c r="Z639" i="1"/>
  <c r="Z643" i="1"/>
  <c r="Z647" i="1"/>
  <c r="Z651" i="1"/>
  <c r="Z21" i="1"/>
  <c r="Z31" i="1"/>
  <c r="Z42" i="1"/>
  <c r="Z53" i="1"/>
  <c r="Z63" i="1"/>
  <c r="Z74" i="1"/>
  <c r="Z85" i="1"/>
  <c r="Z95" i="1"/>
  <c r="Z106" i="1"/>
  <c r="Z117" i="1"/>
  <c r="Z127" i="1"/>
  <c r="Z138" i="1"/>
  <c r="Z149" i="1"/>
  <c r="Z159" i="1"/>
  <c r="Z170" i="1"/>
  <c r="Z181" i="1"/>
  <c r="Z191" i="1"/>
  <c r="Z202" i="1"/>
  <c r="Z213" i="1"/>
  <c r="Z223" i="1"/>
  <c r="Z234" i="1"/>
  <c r="Z245" i="1"/>
  <c r="Z255" i="1"/>
  <c r="Z266" i="1"/>
  <c r="Z277" i="1"/>
  <c r="Z287" i="1"/>
  <c r="Z298" i="1"/>
  <c r="Z309" i="1"/>
  <c r="Z319" i="1"/>
  <c r="Z330" i="1"/>
  <c r="Z341" i="1"/>
  <c r="Z350" i="1"/>
  <c r="Z358" i="1"/>
  <c r="Z366" i="1"/>
  <c r="Z374" i="1"/>
  <c r="Z381" i="1"/>
  <c r="Z386" i="1"/>
  <c r="Z391" i="1"/>
  <c r="Z397" i="1"/>
  <c r="Z402" i="1"/>
  <c r="Z407" i="1"/>
  <c r="Z413" i="1"/>
  <c r="Z418" i="1"/>
  <c r="Z423" i="1"/>
  <c r="Z429" i="1"/>
  <c r="Z434" i="1"/>
  <c r="Z438" i="1"/>
  <c r="Z442" i="1"/>
  <c r="Z446" i="1"/>
  <c r="Z450" i="1"/>
  <c r="Z454" i="1"/>
  <c r="Z458" i="1"/>
  <c r="Z462" i="1"/>
  <c r="Z466" i="1"/>
  <c r="Z470" i="1"/>
  <c r="Z474" i="1"/>
  <c r="Z478" i="1"/>
  <c r="Z482" i="1"/>
  <c r="Z486" i="1"/>
  <c r="Z490" i="1"/>
  <c r="Z494" i="1"/>
  <c r="Z498" i="1"/>
  <c r="Z502" i="1"/>
  <c r="Z506" i="1"/>
  <c r="Z510" i="1"/>
  <c r="Z514" i="1"/>
  <c r="Z518" i="1"/>
  <c r="Z522" i="1"/>
  <c r="Z526" i="1"/>
  <c r="Z530" i="1"/>
  <c r="Z534" i="1"/>
  <c r="Z538" i="1"/>
  <c r="Z542" i="1"/>
  <c r="Z546" i="1"/>
  <c r="Z550" i="1"/>
  <c r="Z554" i="1"/>
  <c r="Z558" i="1"/>
  <c r="Z562" i="1"/>
  <c r="Z566" i="1"/>
  <c r="Z570" i="1"/>
  <c r="Z574" i="1"/>
  <c r="Z578" i="1"/>
  <c r="Z582" i="1"/>
  <c r="Z586" i="1"/>
  <c r="Z590" i="1"/>
  <c r="Z19" i="1"/>
  <c r="Z41" i="1"/>
  <c r="Z62" i="1"/>
  <c r="Z83" i="1"/>
  <c r="Z105" i="1"/>
  <c r="Z126" i="1"/>
  <c r="Z147" i="1"/>
  <c r="Z169" i="1"/>
  <c r="Z190" i="1"/>
  <c r="Z211" i="1"/>
  <c r="Z233" i="1"/>
  <c r="Z254" i="1"/>
  <c r="Z275" i="1"/>
  <c r="Z297" i="1"/>
  <c r="Z318" i="1"/>
  <c r="Z339" i="1"/>
  <c r="Z357" i="1"/>
  <c r="Z373" i="1"/>
  <c r="Z385" i="1"/>
  <c r="Z395" i="1"/>
  <c r="Z406" i="1"/>
  <c r="Z417" i="1"/>
  <c r="Z427" i="1"/>
  <c r="Z437" i="1"/>
  <c r="Z445" i="1"/>
  <c r="Z453" i="1"/>
  <c r="Z461" i="1"/>
  <c r="Z469" i="1"/>
  <c r="Z477" i="1"/>
  <c r="Z485" i="1"/>
  <c r="Z493" i="1"/>
  <c r="Z501" i="1"/>
  <c r="Z509" i="1"/>
  <c r="Z517" i="1"/>
  <c r="Z525" i="1"/>
  <c r="Z533" i="1"/>
  <c r="Z541" i="1"/>
  <c r="Z549" i="1"/>
  <c r="Z557" i="1"/>
  <c r="Z565" i="1"/>
  <c r="Z573" i="1"/>
  <c r="Z581" i="1"/>
  <c r="Z589" i="1"/>
  <c r="Z596" i="1"/>
  <c r="Z601" i="1"/>
  <c r="Z606" i="1"/>
  <c r="Z612" i="1"/>
  <c r="Z617" i="1"/>
  <c r="Z622" i="1"/>
  <c r="Z628" i="1"/>
  <c r="Z633" i="1"/>
  <c r="Z638" i="1"/>
  <c r="Z644" i="1"/>
  <c r="Z649" i="1"/>
  <c r="Z654" i="1"/>
  <c r="Z658" i="1"/>
  <c r="Z662" i="1"/>
  <c r="Z666" i="1"/>
  <c r="Z670" i="1"/>
  <c r="Z674" i="1"/>
  <c r="Z678" i="1"/>
  <c r="Z682" i="1"/>
  <c r="Z686" i="1"/>
  <c r="Z690" i="1"/>
  <c r="Z694" i="1"/>
  <c r="Z698" i="1"/>
  <c r="Z702" i="1"/>
  <c r="Z706" i="1"/>
  <c r="Z710" i="1"/>
  <c r="Z714" i="1"/>
  <c r="Z718" i="1"/>
  <c r="Z722" i="1"/>
  <c r="Z726" i="1"/>
  <c r="Z730" i="1"/>
  <c r="Z734" i="1"/>
  <c r="Z738" i="1"/>
  <c r="Z742" i="1"/>
  <c r="Z746" i="1"/>
  <c r="Z750" i="1"/>
  <c r="Z754" i="1"/>
  <c r="Z758" i="1"/>
  <c r="Z762" i="1"/>
  <c r="Z766" i="1"/>
  <c r="Z770" i="1"/>
  <c r="Z774" i="1"/>
  <c r="Z778" i="1"/>
  <c r="Z782" i="1"/>
  <c r="Z786" i="1"/>
  <c r="Z790" i="1"/>
  <c r="Z794" i="1"/>
  <c r="Z798" i="1"/>
  <c r="Z802" i="1"/>
  <c r="Z806" i="1"/>
  <c r="Z810" i="1"/>
  <c r="Z814" i="1"/>
  <c r="Z818" i="1"/>
  <c r="Z822" i="1"/>
  <c r="Z826" i="1"/>
  <c r="Z830" i="1"/>
  <c r="Z834" i="1"/>
  <c r="Z838" i="1"/>
  <c r="Z842" i="1"/>
  <c r="Z846" i="1"/>
  <c r="Z850" i="1"/>
  <c r="Z854" i="1"/>
  <c r="Z858" i="1"/>
  <c r="Z862" i="1"/>
  <c r="Z866" i="1"/>
  <c r="Z870" i="1"/>
  <c r="Z874" i="1"/>
  <c r="Z878" i="1"/>
  <c r="Z882" i="1"/>
  <c r="Z886" i="1"/>
  <c r="Z890" i="1"/>
  <c r="Z894" i="1"/>
  <c r="Z898" i="1"/>
  <c r="Z902" i="1"/>
  <c r="Z906" i="1"/>
  <c r="Z910" i="1"/>
  <c r="Z914" i="1"/>
  <c r="Z918" i="1"/>
  <c r="Z922" i="1"/>
  <c r="Z926" i="1"/>
  <c r="Z930" i="1"/>
  <c r="Z934" i="1"/>
  <c r="Z938" i="1"/>
  <c r="Z942" i="1"/>
  <c r="Z946" i="1"/>
  <c r="Z950" i="1"/>
  <c r="Z954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Z1006" i="1"/>
  <c r="Z1010" i="1"/>
  <c r="Z1014" i="1"/>
  <c r="Z1018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Z1070" i="1"/>
  <c r="Z1074" i="1"/>
  <c r="Z1078" i="1"/>
  <c r="Z1082" i="1"/>
  <c r="Z1086" i="1"/>
  <c r="Z1090" i="1"/>
  <c r="Z1094" i="1"/>
  <c r="Z1098" i="1"/>
  <c r="Z1102" i="1"/>
  <c r="Z1106" i="1"/>
  <c r="Z1110" i="1"/>
  <c r="Z1114" i="1"/>
  <c r="Z15" i="1"/>
  <c r="Z47" i="1"/>
  <c r="Z73" i="1"/>
  <c r="Z101" i="1"/>
  <c r="Z133" i="1"/>
  <c r="Z158" i="1"/>
  <c r="Z186" i="1"/>
  <c r="Z218" i="1"/>
  <c r="Z243" i="1"/>
  <c r="Z271" i="1"/>
  <c r="Z303" i="1"/>
  <c r="Z329" i="1"/>
  <c r="Z354" i="1"/>
  <c r="Z378" i="1"/>
  <c r="Z390" i="1"/>
  <c r="Z405" i="1"/>
  <c r="Z421" i="1"/>
  <c r="Z433" i="1"/>
  <c r="Z444" i="1"/>
  <c r="Z456" i="1"/>
  <c r="Z465" i="1"/>
  <c r="Z476" i="1"/>
  <c r="Z488" i="1"/>
  <c r="Z497" i="1"/>
  <c r="Z508" i="1"/>
  <c r="Z520" i="1"/>
  <c r="Z529" i="1"/>
  <c r="Z540" i="1"/>
  <c r="Z552" i="1"/>
  <c r="Z561" i="1"/>
  <c r="Z572" i="1"/>
  <c r="Z584" i="1"/>
  <c r="Z593" i="1"/>
  <c r="Z600" i="1"/>
  <c r="Z608" i="1"/>
  <c r="Z614" i="1"/>
  <c r="Z621" i="1"/>
  <c r="Z629" i="1"/>
  <c r="Z636" i="1"/>
  <c r="Z642" i="1"/>
  <c r="Z650" i="1"/>
  <c r="Z656" i="1"/>
  <c r="Z661" i="1"/>
  <c r="Z667" i="1"/>
  <c r="Z672" i="1"/>
  <c r="Z677" i="1"/>
  <c r="Z683" i="1"/>
  <c r="Z688" i="1"/>
  <c r="Z693" i="1"/>
  <c r="Z699" i="1"/>
  <c r="Z704" i="1"/>
  <c r="Z709" i="1"/>
  <c r="Z715" i="1"/>
  <c r="Z720" i="1"/>
  <c r="Z725" i="1"/>
  <c r="Z731" i="1"/>
  <c r="Z736" i="1"/>
  <c r="Z741" i="1"/>
  <c r="Z747" i="1"/>
  <c r="Z752" i="1"/>
  <c r="Z757" i="1"/>
  <c r="Z763" i="1"/>
  <c r="Z768" i="1"/>
  <c r="Z773" i="1"/>
  <c r="Z779" i="1"/>
  <c r="Z784" i="1"/>
  <c r="Z789" i="1"/>
  <c r="Z795" i="1"/>
  <c r="Z800" i="1"/>
  <c r="Z805" i="1"/>
  <c r="Z811" i="1"/>
  <c r="Z816" i="1"/>
  <c r="Z821" i="1"/>
  <c r="Z827" i="1"/>
  <c r="Z832" i="1"/>
  <c r="Z837" i="1"/>
  <c r="Z843" i="1"/>
  <c r="Z848" i="1"/>
  <c r="Z853" i="1"/>
  <c r="Z859" i="1"/>
  <c r="Z864" i="1"/>
  <c r="Z869" i="1"/>
  <c r="Z875" i="1"/>
  <c r="Z880" i="1"/>
  <c r="Z885" i="1"/>
  <c r="Z891" i="1"/>
  <c r="Z896" i="1"/>
  <c r="Z901" i="1"/>
  <c r="Z907" i="1"/>
  <c r="Z912" i="1"/>
  <c r="Z917" i="1"/>
  <c r="Z923" i="1"/>
  <c r="Z928" i="1"/>
  <c r="Z933" i="1"/>
  <c r="Z939" i="1"/>
  <c r="Z944" i="1"/>
  <c r="Z26" i="1"/>
  <c r="Z51" i="1"/>
  <c r="Z79" i="1"/>
  <c r="Z111" i="1"/>
  <c r="Z137" i="1"/>
  <c r="Z165" i="1"/>
  <c r="Z197" i="1"/>
  <c r="Z222" i="1"/>
  <c r="Z250" i="1"/>
  <c r="Z282" i="1"/>
  <c r="Z307" i="1"/>
  <c r="Z335" i="1"/>
  <c r="Z362" i="1"/>
  <c r="Z379" i="1"/>
  <c r="Z394" i="1"/>
  <c r="Z410" i="1"/>
  <c r="Z422" i="1"/>
  <c r="Z436" i="1"/>
  <c r="Z448" i="1"/>
  <c r="Z457" i="1"/>
  <c r="Z468" i="1"/>
  <c r="Z480" i="1"/>
  <c r="Z489" i="1"/>
  <c r="Z500" i="1"/>
  <c r="Z512" i="1"/>
  <c r="Z521" i="1"/>
  <c r="Z532" i="1"/>
  <c r="Z544" i="1"/>
  <c r="Z553" i="1"/>
  <c r="Z564" i="1"/>
  <c r="Z576" i="1"/>
  <c r="Z585" i="1"/>
  <c r="Z594" i="1"/>
  <c r="Z602" i="1"/>
  <c r="Z609" i="1"/>
  <c r="Z616" i="1"/>
  <c r="Z624" i="1"/>
  <c r="Z630" i="1"/>
  <c r="Z637" i="1"/>
  <c r="Z645" i="1"/>
  <c r="Z652" i="1"/>
  <c r="Z657" i="1"/>
  <c r="Z663" i="1"/>
  <c r="Z668" i="1"/>
  <c r="Z673" i="1"/>
  <c r="Z679" i="1"/>
  <c r="Z684" i="1"/>
  <c r="Z689" i="1"/>
  <c r="Z695" i="1"/>
  <c r="Z700" i="1"/>
  <c r="Z705" i="1"/>
  <c r="Z711" i="1"/>
  <c r="Z716" i="1"/>
  <c r="Z721" i="1"/>
  <c r="Z727" i="1"/>
  <c r="Z732" i="1"/>
  <c r="Z737" i="1"/>
  <c r="Z743" i="1"/>
  <c r="Z748" i="1"/>
  <c r="Z753" i="1"/>
  <c r="Z759" i="1"/>
  <c r="Z764" i="1"/>
  <c r="Z769" i="1"/>
  <c r="Z775" i="1"/>
  <c r="Z780" i="1"/>
  <c r="Z785" i="1"/>
  <c r="Z791" i="1"/>
  <c r="Z796" i="1"/>
  <c r="Z801" i="1"/>
  <c r="Z807" i="1"/>
  <c r="Z812" i="1"/>
  <c r="Z817" i="1"/>
  <c r="Z823" i="1"/>
  <c r="Z828" i="1"/>
  <c r="Z833" i="1"/>
  <c r="Z839" i="1"/>
  <c r="Z844" i="1"/>
  <c r="Z849" i="1"/>
  <c r="Z855" i="1"/>
  <c r="Z860" i="1"/>
  <c r="Z865" i="1"/>
  <c r="Z871" i="1"/>
  <c r="Z876" i="1"/>
  <c r="Z881" i="1"/>
  <c r="Z887" i="1"/>
  <c r="Z892" i="1"/>
  <c r="Z897" i="1"/>
  <c r="Z903" i="1"/>
  <c r="Z908" i="1"/>
  <c r="Z913" i="1"/>
  <c r="Z919" i="1"/>
  <c r="Z924" i="1"/>
  <c r="Z929" i="1"/>
  <c r="Z935" i="1"/>
  <c r="Z940" i="1"/>
  <c r="Z945" i="1"/>
  <c r="Z951" i="1"/>
  <c r="Z956" i="1"/>
  <c r="Z961" i="1"/>
  <c r="Z967" i="1"/>
  <c r="Z972" i="1"/>
  <c r="Z977" i="1"/>
  <c r="Z983" i="1"/>
  <c r="Z988" i="1"/>
  <c r="Z993" i="1"/>
  <c r="Z999" i="1"/>
  <c r="Z1004" i="1"/>
  <c r="Z1009" i="1"/>
  <c r="Z1015" i="1"/>
  <c r="Z1020" i="1"/>
  <c r="Z1025" i="1"/>
  <c r="Z1031" i="1"/>
  <c r="Z1036" i="1"/>
  <c r="Z1041" i="1"/>
  <c r="Z1047" i="1"/>
  <c r="Z1052" i="1"/>
  <c r="Z1057" i="1"/>
  <c r="Z1063" i="1"/>
  <c r="Z1068" i="1"/>
  <c r="Z1073" i="1"/>
  <c r="Z1079" i="1"/>
  <c r="Z1084" i="1"/>
  <c r="Z1089" i="1"/>
  <c r="Z1095" i="1"/>
  <c r="Z1100" i="1"/>
  <c r="Z1105" i="1"/>
  <c r="Z1111" i="1"/>
  <c r="Z1116" i="1"/>
  <c r="Z1120" i="1"/>
  <c r="Z1124" i="1"/>
  <c r="Z1128" i="1"/>
  <c r="Z1132" i="1"/>
  <c r="Z1136" i="1"/>
  <c r="Z1140" i="1"/>
  <c r="Z1144" i="1"/>
  <c r="Z1148" i="1"/>
  <c r="Z1152" i="1"/>
  <c r="Z1156" i="1"/>
  <c r="Z1160" i="1"/>
  <c r="Z1164" i="1"/>
  <c r="Z1168" i="1"/>
  <c r="Z1172" i="1"/>
  <c r="Z1176" i="1"/>
  <c r="Z1180" i="1"/>
  <c r="Z1184" i="1"/>
  <c r="Z1188" i="1"/>
  <c r="Z1192" i="1"/>
  <c r="Z1196" i="1"/>
  <c r="Z1200" i="1"/>
  <c r="Z1204" i="1"/>
  <c r="Z1208" i="1"/>
  <c r="Z1212" i="1"/>
  <c r="Z1216" i="1"/>
  <c r="Z1220" i="1"/>
  <c r="Z1224" i="1"/>
  <c r="Z1228" i="1"/>
  <c r="Z1232" i="1"/>
  <c r="Z1236" i="1"/>
  <c r="Z1240" i="1"/>
  <c r="Z1244" i="1"/>
  <c r="Z1248" i="1"/>
  <c r="Z1252" i="1"/>
  <c r="Z1256" i="1"/>
  <c r="Z1260" i="1"/>
  <c r="Z1264" i="1"/>
  <c r="Z1268" i="1"/>
  <c r="Z1272" i="1"/>
  <c r="Z1276" i="1"/>
  <c r="Z1280" i="1"/>
  <c r="Z1284" i="1"/>
  <c r="Z1288" i="1"/>
  <c r="Z1292" i="1"/>
  <c r="Z1296" i="1"/>
  <c r="Z1300" i="1"/>
  <c r="Z1304" i="1"/>
  <c r="Z1308" i="1"/>
  <c r="Z1312" i="1"/>
  <c r="Z1316" i="1"/>
  <c r="Z1320" i="1"/>
  <c r="Z1324" i="1"/>
  <c r="Z1328" i="1"/>
  <c r="Z1332" i="1"/>
  <c r="Z1336" i="1"/>
  <c r="Z1340" i="1"/>
  <c r="Z1344" i="1"/>
  <c r="Z1348" i="1"/>
  <c r="Z1352" i="1"/>
  <c r="Z1356" i="1"/>
  <c r="Z1360" i="1"/>
  <c r="Z1364" i="1"/>
  <c r="Z1368" i="1"/>
  <c r="Z1372" i="1"/>
  <c r="Z1376" i="1"/>
  <c r="Z1380" i="1"/>
  <c r="Z1384" i="1"/>
  <c r="Z1388" i="1"/>
  <c r="Z1392" i="1"/>
  <c r="Z1396" i="1"/>
  <c r="Z1400" i="1"/>
  <c r="Z1404" i="1"/>
  <c r="Z1408" i="1"/>
  <c r="Z1412" i="1"/>
  <c r="Z1416" i="1"/>
  <c r="Z1420" i="1"/>
  <c r="Z1424" i="1"/>
  <c r="Z1428" i="1"/>
  <c r="Z1432" i="1"/>
  <c r="Z1436" i="1"/>
  <c r="Z1440" i="1"/>
  <c r="Z1444" i="1"/>
  <c r="Z1448" i="1"/>
  <c r="Z1452" i="1"/>
  <c r="Z1456" i="1"/>
  <c r="Z1460" i="1"/>
  <c r="Z1464" i="1"/>
  <c r="Z1468" i="1"/>
  <c r="Z1472" i="1"/>
  <c r="Z1476" i="1"/>
  <c r="Z1480" i="1"/>
  <c r="Z1484" i="1"/>
  <c r="Z1488" i="1"/>
  <c r="Z1492" i="1"/>
  <c r="Z1496" i="1"/>
  <c r="Z1500" i="1"/>
  <c r="Z1504" i="1"/>
  <c r="Z1508" i="1"/>
  <c r="Z1512" i="1"/>
  <c r="Z1516" i="1"/>
  <c r="Z1520" i="1"/>
  <c r="Z1524" i="1"/>
  <c r="Z1528" i="1"/>
  <c r="Z1532" i="1"/>
  <c r="Z1536" i="1"/>
  <c r="Z1540" i="1"/>
  <c r="Z1544" i="1"/>
  <c r="Z1548" i="1"/>
  <c r="Z1552" i="1"/>
  <c r="Z1556" i="1"/>
  <c r="Z1560" i="1"/>
  <c r="Z1564" i="1"/>
  <c r="Z1568" i="1"/>
  <c r="Z1572" i="1"/>
  <c r="Z1576" i="1"/>
  <c r="Z1580" i="1"/>
  <c r="Z1584" i="1"/>
  <c r="Z1588" i="1"/>
  <c r="Z1592" i="1"/>
  <c r="Z1596" i="1"/>
  <c r="Z1600" i="1"/>
  <c r="Z1604" i="1"/>
  <c r="Z1608" i="1"/>
  <c r="Z1612" i="1"/>
  <c r="Z1616" i="1"/>
  <c r="Z1620" i="1"/>
  <c r="Z1624" i="1"/>
  <c r="Z1628" i="1"/>
  <c r="Z1632" i="1"/>
  <c r="Z1636" i="1"/>
  <c r="Z1640" i="1"/>
  <c r="Z1644" i="1"/>
  <c r="Z1648" i="1"/>
  <c r="Z1652" i="1"/>
  <c r="Z1656" i="1"/>
  <c r="Z1660" i="1"/>
  <c r="Z1664" i="1"/>
  <c r="Z1668" i="1"/>
  <c r="Z1672" i="1"/>
  <c r="Z1676" i="1"/>
  <c r="Z1680" i="1"/>
  <c r="Z1684" i="1"/>
  <c r="Z1688" i="1"/>
  <c r="Z1692" i="1"/>
  <c r="Z1696" i="1"/>
  <c r="Z1700" i="1"/>
  <c r="Z1704" i="1"/>
  <c r="Z1708" i="1"/>
  <c r="Z1712" i="1"/>
  <c r="Z1716" i="1"/>
  <c r="Z1720" i="1"/>
  <c r="Z1724" i="1"/>
  <c r="Z1728" i="1"/>
  <c r="Z1732" i="1"/>
  <c r="Z1736" i="1"/>
  <c r="Z1740" i="1"/>
  <c r="Z1744" i="1"/>
  <c r="Z1748" i="1"/>
  <c r="Z1752" i="1"/>
  <c r="Z1756" i="1"/>
  <c r="Z1760" i="1"/>
  <c r="Z1764" i="1"/>
  <c r="Z1768" i="1"/>
  <c r="Z1772" i="1"/>
  <c r="Z1776" i="1"/>
  <c r="Z1780" i="1"/>
  <c r="Z1784" i="1"/>
  <c r="Z1788" i="1"/>
  <c r="Z1792" i="1"/>
  <c r="Z1796" i="1"/>
  <c r="Z1800" i="1"/>
  <c r="Z1804" i="1"/>
  <c r="Z1808" i="1"/>
  <c r="Z1812" i="1"/>
  <c r="Z1816" i="1"/>
  <c r="Z1820" i="1"/>
  <c r="Z1824" i="1"/>
  <c r="Z1828" i="1"/>
  <c r="Z1832" i="1"/>
  <c r="Z1836" i="1"/>
  <c r="Z1840" i="1"/>
  <c r="Z1844" i="1"/>
  <c r="Z1848" i="1"/>
  <c r="Z1852" i="1"/>
  <c r="Z1856" i="1"/>
  <c r="Z1860" i="1"/>
  <c r="Z1864" i="1"/>
  <c r="Z1868" i="1"/>
  <c r="Z1872" i="1"/>
  <c r="Z1876" i="1"/>
  <c r="Z1880" i="1"/>
  <c r="Z1884" i="1"/>
  <c r="Z1888" i="1"/>
  <c r="Z1892" i="1"/>
  <c r="Z1896" i="1"/>
  <c r="Z1900" i="1"/>
  <c r="Z1904" i="1"/>
  <c r="Z1908" i="1"/>
  <c r="Z1912" i="1"/>
  <c r="Z1916" i="1"/>
  <c r="Z1920" i="1"/>
  <c r="Z1924" i="1"/>
  <c r="Z1928" i="1"/>
  <c r="Z1932" i="1"/>
  <c r="Z1936" i="1"/>
  <c r="Z1940" i="1"/>
  <c r="Z1944" i="1"/>
  <c r="Z1948" i="1"/>
  <c r="Z1952" i="1"/>
  <c r="Z1956" i="1"/>
  <c r="Z1960" i="1"/>
  <c r="Z1964" i="1"/>
  <c r="Z1968" i="1"/>
  <c r="Z30" i="1"/>
  <c r="Z90" i="1"/>
  <c r="Z143" i="1"/>
  <c r="Z201" i="1"/>
  <c r="Z261" i="1"/>
  <c r="Z314" i="1"/>
  <c r="Z365" i="1"/>
  <c r="Z399" i="1"/>
  <c r="Z426" i="1"/>
  <c r="Z449" i="1"/>
  <c r="Z472" i="1"/>
  <c r="Z492" i="1"/>
  <c r="Z513" i="1"/>
  <c r="Z536" i="1"/>
  <c r="Z556" i="1"/>
  <c r="Z577" i="1"/>
  <c r="Z597" i="1"/>
  <c r="Z610" i="1"/>
  <c r="Z625" i="1"/>
  <c r="Z640" i="1"/>
  <c r="Z653" i="1"/>
  <c r="Z664" i="1"/>
  <c r="Z675" i="1"/>
  <c r="Z685" i="1"/>
  <c r="Z696" i="1"/>
  <c r="Z707" i="1"/>
  <c r="Z717" i="1"/>
  <c r="Z728" i="1"/>
  <c r="Z739" i="1"/>
  <c r="Z749" i="1"/>
  <c r="Z760" i="1"/>
  <c r="Z771" i="1"/>
  <c r="Z781" i="1"/>
  <c r="Z792" i="1"/>
  <c r="Z803" i="1"/>
  <c r="Z813" i="1"/>
  <c r="Z824" i="1"/>
  <c r="Z835" i="1"/>
  <c r="Z845" i="1"/>
  <c r="Z856" i="1"/>
  <c r="Z867" i="1"/>
  <c r="Z877" i="1"/>
  <c r="Z888" i="1"/>
  <c r="Z899" i="1"/>
  <c r="Z909" i="1"/>
  <c r="Z920" i="1"/>
  <c r="Z931" i="1"/>
  <c r="Z941" i="1"/>
  <c r="Z949" i="1"/>
  <c r="Z957" i="1"/>
  <c r="Z964" i="1"/>
  <c r="Z971" i="1"/>
  <c r="Z979" i="1"/>
  <c r="Z985" i="1"/>
  <c r="Z992" i="1"/>
  <c r="Z1000" i="1"/>
  <c r="Z1007" i="1"/>
  <c r="Z1013" i="1"/>
  <c r="Z1021" i="1"/>
  <c r="Z1028" i="1"/>
  <c r="Z1035" i="1"/>
  <c r="Z1043" i="1"/>
  <c r="Z1049" i="1"/>
  <c r="Z1056" i="1"/>
  <c r="Z1064" i="1"/>
  <c r="Z1071" i="1"/>
  <c r="Z1077" i="1"/>
  <c r="Z1085" i="1"/>
  <c r="Z1092" i="1"/>
  <c r="Z1099" i="1"/>
  <c r="Z1107" i="1"/>
  <c r="Z1113" i="1"/>
  <c r="Z1119" i="1"/>
  <c r="Z1125" i="1"/>
  <c r="Z1130" i="1"/>
  <c r="Z1135" i="1"/>
  <c r="Z1141" i="1"/>
  <c r="Z1146" i="1"/>
  <c r="Z1151" i="1"/>
  <c r="Z1157" i="1"/>
  <c r="Z1162" i="1"/>
  <c r="Z1167" i="1"/>
  <c r="Z1173" i="1"/>
  <c r="Z1178" i="1"/>
  <c r="Z1183" i="1"/>
  <c r="Z1189" i="1"/>
  <c r="Z1194" i="1"/>
  <c r="Z1199" i="1"/>
  <c r="Z1205" i="1"/>
  <c r="Z1210" i="1"/>
  <c r="Z1215" i="1"/>
  <c r="Z1221" i="1"/>
  <c r="Z1226" i="1"/>
  <c r="Z1231" i="1"/>
  <c r="Z1237" i="1"/>
  <c r="Z1242" i="1"/>
  <c r="Z1247" i="1"/>
  <c r="Z1253" i="1"/>
  <c r="Z1258" i="1"/>
  <c r="Z1263" i="1"/>
  <c r="Z1269" i="1"/>
  <c r="Z1274" i="1"/>
  <c r="Z1279" i="1"/>
  <c r="Z1285" i="1"/>
  <c r="Z1290" i="1"/>
  <c r="Z1295" i="1"/>
  <c r="Z1301" i="1"/>
  <c r="Z1306" i="1"/>
  <c r="Z1311" i="1"/>
  <c r="Z1317" i="1"/>
  <c r="Z1322" i="1"/>
  <c r="Z1327" i="1"/>
  <c r="Z1333" i="1"/>
  <c r="Z1338" i="1"/>
  <c r="Z1343" i="1"/>
  <c r="Z1349" i="1"/>
  <c r="Z1354" i="1"/>
  <c r="Z1359" i="1"/>
  <c r="Z1365" i="1"/>
  <c r="Z1370" i="1"/>
  <c r="Z1375" i="1"/>
  <c r="Z1381" i="1"/>
  <c r="Z1386" i="1"/>
  <c r="Z1391" i="1"/>
  <c r="Z1397" i="1"/>
  <c r="Z1402" i="1"/>
  <c r="Z1407" i="1"/>
  <c r="Z1413" i="1"/>
  <c r="Z1418" i="1"/>
  <c r="Z1423" i="1"/>
  <c r="Z1429" i="1"/>
  <c r="Z1434" i="1"/>
  <c r="Z1439" i="1"/>
  <c r="Z1445" i="1"/>
  <c r="Z1450" i="1"/>
  <c r="Z1455" i="1"/>
  <c r="Z1461" i="1"/>
  <c r="Z1466" i="1"/>
  <c r="Z1471" i="1"/>
  <c r="Z1477" i="1"/>
  <c r="Z1482" i="1"/>
  <c r="Z1487" i="1"/>
  <c r="Z1493" i="1"/>
  <c r="Z1498" i="1"/>
  <c r="Z1503" i="1"/>
  <c r="Z1509" i="1"/>
  <c r="Z1514" i="1"/>
  <c r="Z1519" i="1"/>
  <c r="Z1525" i="1"/>
  <c r="Z1530" i="1"/>
  <c r="Z1535" i="1"/>
  <c r="Z1541" i="1"/>
  <c r="Z1546" i="1"/>
  <c r="Z1551" i="1"/>
  <c r="Z1557" i="1"/>
  <c r="Z1562" i="1"/>
  <c r="Z1567" i="1"/>
  <c r="Z1573" i="1"/>
  <c r="Z1578" i="1"/>
  <c r="Z1583" i="1"/>
  <c r="Z1589" i="1"/>
  <c r="Z1594" i="1"/>
  <c r="Z1599" i="1"/>
  <c r="Z1605" i="1"/>
  <c r="Z1610" i="1"/>
  <c r="Z1615" i="1"/>
  <c r="Z1621" i="1"/>
  <c r="Z1626" i="1"/>
  <c r="Z1631" i="1"/>
  <c r="Z1637" i="1"/>
  <c r="Z69" i="1"/>
  <c r="Z122" i="1"/>
  <c r="Z179" i="1"/>
  <c r="Z239" i="1"/>
  <c r="Z293" i="1"/>
  <c r="Z349" i="1"/>
  <c r="Z389" i="1"/>
  <c r="Z415" i="1"/>
  <c r="Z441" i="1"/>
  <c r="Z464" i="1"/>
  <c r="Z484" i="1"/>
  <c r="Z505" i="1"/>
  <c r="Z528" i="1"/>
  <c r="Z548" i="1"/>
  <c r="Z569" i="1"/>
  <c r="Z592" i="1"/>
  <c r="Z605" i="1"/>
  <c r="Z620" i="1"/>
  <c r="Z634" i="1"/>
  <c r="Z648" i="1"/>
  <c r="Z660" i="1"/>
  <c r="Z671" i="1"/>
  <c r="Z681" i="1"/>
  <c r="Z692" i="1"/>
  <c r="Z703" i="1"/>
  <c r="Z713" i="1"/>
  <c r="Z724" i="1"/>
  <c r="Z735" i="1"/>
  <c r="Z745" i="1"/>
  <c r="Z756" i="1"/>
  <c r="Z767" i="1"/>
  <c r="Z777" i="1"/>
  <c r="Z788" i="1"/>
  <c r="Z799" i="1"/>
  <c r="Z809" i="1"/>
  <c r="Z820" i="1"/>
  <c r="Z831" i="1"/>
  <c r="Z841" i="1"/>
  <c r="Z852" i="1"/>
  <c r="Z863" i="1"/>
  <c r="Z873" i="1"/>
  <c r="Z884" i="1"/>
  <c r="Z895" i="1"/>
  <c r="Z905" i="1"/>
  <c r="Z916" i="1"/>
  <c r="Z927" i="1"/>
  <c r="Z937" i="1"/>
  <c r="Z948" i="1"/>
  <c r="Z955" i="1"/>
  <c r="Z963" i="1"/>
  <c r="Z969" i="1"/>
  <c r="Z976" i="1"/>
  <c r="Z984" i="1"/>
  <c r="Z991" i="1"/>
  <c r="Z997" i="1"/>
  <c r="Z1005" i="1"/>
  <c r="Z1012" i="1"/>
  <c r="Z1019" i="1"/>
  <c r="Z1027" i="1"/>
  <c r="Z1033" i="1"/>
  <c r="Z1040" i="1"/>
  <c r="Z1048" i="1"/>
  <c r="Z1055" i="1"/>
  <c r="Z1061" i="1"/>
  <c r="Z1069" i="1"/>
  <c r="Z1076" i="1"/>
  <c r="Z1083" i="1"/>
  <c r="Z1091" i="1"/>
  <c r="Z1097" i="1"/>
  <c r="Z1104" i="1"/>
  <c r="Z1112" i="1"/>
  <c r="Z1118" i="1"/>
  <c r="Z1123" i="1"/>
  <c r="Z1129" i="1"/>
  <c r="Z1134" i="1"/>
  <c r="Z1139" i="1"/>
  <c r="Z1145" i="1"/>
  <c r="Z1150" i="1"/>
  <c r="Z1155" i="1"/>
  <c r="Z1161" i="1"/>
  <c r="Z1166" i="1"/>
  <c r="Z1171" i="1"/>
  <c r="Z1177" i="1"/>
  <c r="Z1182" i="1"/>
  <c r="Z1187" i="1"/>
  <c r="Z1193" i="1"/>
  <c r="Z1198" i="1"/>
  <c r="Z1203" i="1"/>
  <c r="Z1209" i="1"/>
  <c r="Z1214" i="1"/>
  <c r="Z1219" i="1"/>
  <c r="Z1225" i="1"/>
  <c r="Z1230" i="1"/>
  <c r="Z1235" i="1"/>
  <c r="Z1241" i="1"/>
  <c r="Z1246" i="1"/>
  <c r="Z1251" i="1"/>
  <c r="Z1257" i="1"/>
  <c r="Z1262" i="1"/>
  <c r="Z1267" i="1"/>
  <c r="Z1273" i="1"/>
  <c r="Z1278" i="1"/>
  <c r="Z1283" i="1"/>
  <c r="Z1289" i="1"/>
  <c r="Z1294" i="1"/>
  <c r="Z1299" i="1"/>
  <c r="Z1305" i="1"/>
  <c r="Z1310" i="1"/>
  <c r="Z1315" i="1"/>
  <c r="Z1321" i="1"/>
  <c r="Z1326" i="1"/>
  <c r="Z1331" i="1"/>
  <c r="Z1337" i="1"/>
  <c r="Z1342" i="1"/>
  <c r="Z1347" i="1"/>
  <c r="Z1353" i="1"/>
  <c r="Z1358" i="1"/>
  <c r="Z1363" i="1"/>
  <c r="Z1369" i="1"/>
  <c r="Z1374" i="1"/>
  <c r="Z1379" i="1"/>
  <c r="Z1385" i="1"/>
  <c r="Z1390" i="1"/>
  <c r="Z1395" i="1"/>
  <c r="Z1401" i="1"/>
  <c r="Z1406" i="1"/>
  <c r="Z1411" i="1"/>
  <c r="Z1417" i="1"/>
  <c r="Z1422" i="1"/>
  <c r="Z1427" i="1"/>
  <c r="Z1433" i="1"/>
  <c r="Z1438" i="1"/>
  <c r="Z1443" i="1"/>
  <c r="Z1449" i="1"/>
  <c r="Z1454" i="1"/>
  <c r="Z1459" i="1"/>
  <c r="Z1465" i="1"/>
  <c r="Z1470" i="1"/>
  <c r="Z1475" i="1"/>
  <c r="Z1481" i="1"/>
  <c r="Z1486" i="1"/>
  <c r="Z1491" i="1"/>
  <c r="Z1497" i="1"/>
  <c r="Z1502" i="1"/>
  <c r="Z1507" i="1"/>
  <c r="Z1513" i="1"/>
  <c r="Z1518" i="1"/>
  <c r="Z1523" i="1"/>
  <c r="Z1529" i="1"/>
  <c r="Z1534" i="1"/>
  <c r="Z1539" i="1"/>
  <c r="Z1545" i="1"/>
  <c r="Z1550" i="1"/>
  <c r="Z1555" i="1"/>
  <c r="Z1561" i="1"/>
  <c r="Z1566" i="1"/>
  <c r="Z1571" i="1"/>
  <c r="Z1577" i="1"/>
  <c r="Z1582" i="1"/>
  <c r="Z1587" i="1"/>
  <c r="Z1593" i="1"/>
  <c r="Z1598" i="1"/>
  <c r="Z1603" i="1"/>
  <c r="Z37" i="1"/>
  <c r="Z154" i="1"/>
  <c r="Z265" i="1"/>
  <c r="Z370" i="1"/>
  <c r="Z431" i="1"/>
  <c r="Z473" i="1"/>
  <c r="Z516" i="1"/>
  <c r="Z560" i="1"/>
  <c r="Z598" i="1"/>
  <c r="Z626" i="1"/>
  <c r="Z655" i="1"/>
  <c r="Z676" i="1"/>
  <c r="Z697" i="1"/>
  <c r="Z719" i="1"/>
  <c r="Z740" i="1"/>
  <c r="Z761" i="1"/>
  <c r="Z783" i="1"/>
  <c r="Z804" i="1"/>
  <c r="Z825" i="1"/>
  <c r="Z847" i="1"/>
  <c r="Z868" i="1"/>
  <c r="Z889" i="1"/>
  <c r="Z911" i="1"/>
  <c r="Z932" i="1"/>
  <c r="Z952" i="1"/>
  <c r="Z965" i="1"/>
  <c r="Z980" i="1"/>
  <c r="Z995" i="1"/>
  <c r="Z1008" i="1"/>
  <c r="Z1023" i="1"/>
  <c r="Z1037" i="1"/>
  <c r="Z1051" i="1"/>
  <c r="Z1065" i="1"/>
  <c r="Z1080" i="1"/>
  <c r="Z1093" i="1"/>
  <c r="Z1108" i="1"/>
  <c r="Z1121" i="1"/>
  <c r="Z1131" i="1"/>
  <c r="Z1142" i="1"/>
  <c r="Z1153" i="1"/>
  <c r="Z1163" i="1"/>
  <c r="Z1174" i="1"/>
  <c r="Z1185" i="1"/>
  <c r="Z1195" i="1"/>
  <c r="Z1206" i="1"/>
  <c r="Z1217" i="1"/>
  <c r="Z1227" i="1"/>
  <c r="Z1238" i="1"/>
  <c r="Z1249" i="1"/>
  <c r="Z1259" i="1"/>
  <c r="Z1270" i="1"/>
  <c r="Z1281" i="1"/>
  <c r="Z1291" i="1"/>
  <c r="Z1302" i="1"/>
  <c r="Z1313" i="1"/>
  <c r="Z1323" i="1"/>
  <c r="Z1334" i="1"/>
  <c r="Z1345" i="1"/>
  <c r="Z1355" i="1"/>
  <c r="Z1366" i="1"/>
  <c r="Z1377" i="1"/>
  <c r="Z1387" i="1"/>
  <c r="Z1398" i="1"/>
  <c r="Z1409" i="1"/>
  <c r="Z1419" i="1"/>
  <c r="Z1430" i="1"/>
  <c r="Z1441" i="1"/>
  <c r="Z1451" i="1"/>
  <c r="Z1462" i="1"/>
  <c r="Z1473" i="1"/>
  <c r="Z1483" i="1"/>
  <c r="Z1494" i="1"/>
  <c r="Z1505" i="1"/>
  <c r="Z1515" i="1"/>
  <c r="Z1526" i="1"/>
  <c r="Z1537" i="1"/>
  <c r="Z1547" i="1"/>
  <c r="Z1558" i="1"/>
  <c r="Z1569" i="1"/>
  <c r="Z1579" i="1"/>
  <c r="Z1590" i="1"/>
  <c r="Z1601" i="1"/>
  <c r="Z1609" i="1"/>
  <c r="Z1617" i="1"/>
  <c r="Z1623" i="1"/>
  <c r="Z1630" i="1"/>
  <c r="Z1638" i="1"/>
  <c r="Z1643" i="1"/>
  <c r="Z1649" i="1"/>
  <c r="Z1654" i="1"/>
  <c r="Z1659" i="1"/>
  <c r="Z1665" i="1"/>
  <c r="Z1670" i="1"/>
  <c r="Z1675" i="1"/>
  <c r="Z1681" i="1"/>
  <c r="Z1686" i="1"/>
  <c r="Z1691" i="1"/>
  <c r="Z1697" i="1"/>
  <c r="Z1702" i="1"/>
  <c r="Z1707" i="1"/>
  <c r="Z1713" i="1"/>
  <c r="Z1718" i="1"/>
  <c r="Z1723" i="1"/>
  <c r="Z1729" i="1"/>
  <c r="Z1734" i="1"/>
  <c r="Z1739" i="1"/>
  <c r="Z1745" i="1"/>
  <c r="Z1750" i="1"/>
  <c r="Z1755" i="1"/>
  <c r="Z1761" i="1"/>
  <c r="Z1766" i="1"/>
  <c r="Z1771" i="1"/>
  <c r="Z1777" i="1"/>
  <c r="Z1782" i="1"/>
  <c r="Z1787" i="1"/>
  <c r="Z1793" i="1"/>
  <c r="Z1798" i="1"/>
  <c r="Z1803" i="1"/>
  <c r="Z1809" i="1"/>
  <c r="Z1814" i="1"/>
  <c r="Z1819" i="1"/>
  <c r="Z1825" i="1"/>
  <c r="Z1830" i="1"/>
  <c r="Z1835" i="1"/>
  <c r="Z1841" i="1"/>
  <c r="Z1846" i="1"/>
  <c r="Z1851" i="1"/>
  <c r="Z1857" i="1"/>
  <c r="Z1862" i="1"/>
  <c r="Z1867" i="1"/>
  <c r="Z115" i="1"/>
  <c r="Z229" i="1"/>
  <c r="Z346" i="1"/>
  <c r="Z411" i="1"/>
  <c r="Z460" i="1"/>
  <c r="Z504" i="1"/>
  <c r="Z545" i="1"/>
  <c r="Z588" i="1"/>
  <c r="Z618" i="1"/>
  <c r="Z646" i="1"/>
  <c r="Z669" i="1"/>
  <c r="Z691" i="1"/>
  <c r="Z712" i="1"/>
  <c r="Z733" i="1"/>
  <c r="Z755" i="1"/>
  <c r="Z776" i="1"/>
  <c r="Z797" i="1"/>
  <c r="Z819" i="1"/>
  <c r="Z840" i="1"/>
  <c r="Z861" i="1"/>
  <c r="Z883" i="1"/>
  <c r="Z904" i="1"/>
  <c r="Z925" i="1"/>
  <c r="Z947" i="1"/>
  <c r="Z960" i="1"/>
  <c r="Z975" i="1"/>
  <c r="Z989" i="1"/>
  <c r="Z1003" i="1"/>
  <c r="Z1017" i="1"/>
  <c r="Z1032" i="1"/>
  <c r="Z1045" i="1"/>
  <c r="Z1060" i="1"/>
  <c r="Z1075" i="1"/>
  <c r="Z1088" i="1"/>
  <c r="Z1103" i="1"/>
  <c r="Z1117" i="1"/>
  <c r="Z1127" i="1"/>
  <c r="Z1138" i="1"/>
  <c r="Z1149" i="1"/>
  <c r="Z1159" i="1"/>
  <c r="Z1170" i="1"/>
  <c r="Z1181" i="1"/>
  <c r="Z1191" i="1"/>
  <c r="Z1202" i="1"/>
  <c r="Z1213" i="1"/>
  <c r="Z1223" i="1"/>
  <c r="Z1234" i="1"/>
  <c r="Z1245" i="1"/>
  <c r="Z1255" i="1"/>
  <c r="Z1266" i="1"/>
  <c r="Z1277" i="1"/>
  <c r="Z1287" i="1"/>
  <c r="Z1298" i="1"/>
  <c r="Z1309" i="1"/>
  <c r="Z1319" i="1"/>
  <c r="Z1330" i="1"/>
  <c r="Z1341" i="1"/>
  <c r="Z1351" i="1"/>
  <c r="Z1362" i="1"/>
  <c r="Z1373" i="1"/>
  <c r="Z1383" i="1"/>
  <c r="Z1394" i="1"/>
  <c r="Z1405" i="1"/>
  <c r="Z1415" i="1"/>
  <c r="Z1426" i="1"/>
  <c r="Z1437" i="1"/>
  <c r="Z1447" i="1"/>
  <c r="Z1458" i="1"/>
  <c r="Z1469" i="1"/>
  <c r="Z1479" i="1"/>
  <c r="Z1490" i="1"/>
  <c r="Z1501" i="1"/>
  <c r="Z1511" i="1"/>
  <c r="Z1522" i="1"/>
  <c r="Z1533" i="1"/>
  <c r="Z1543" i="1"/>
  <c r="Z1554" i="1"/>
  <c r="Z1565" i="1"/>
  <c r="Z1575" i="1"/>
  <c r="Z1586" i="1"/>
  <c r="Z1597" i="1"/>
  <c r="Z1607" i="1"/>
  <c r="Z1614" i="1"/>
  <c r="Z1622" i="1"/>
  <c r="Z1629" i="1"/>
  <c r="Z1635" i="1"/>
  <c r="Z1642" i="1"/>
  <c r="Z1647" i="1"/>
  <c r="Z1653" i="1"/>
  <c r="Z1658" i="1"/>
  <c r="Z1663" i="1"/>
  <c r="Z1669" i="1"/>
  <c r="Z1674" i="1"/>
  <c r="Z1679" i="1"/>
  <c r="Z1685" i="1"/>
  <c r="Z1690" i="1"/>
  <c r="Z1695" i="1"/>
  <c r="Z1701" i="1"/>
  <c r="Z1706" i="1"/>
  <c r="Z1711" i="1"/>
  <c r="Z1717" i="1"/>
  <c r="Z1722" i="1"/>
  <c r="Z1727" i="1"/>
  <c r="Z1733" i="1"/>
  <c r="Z1738" i="1"/>
  <c r="Z1743" i="1"/>
  <c r="Z1749" i="1"/>
  <c r="Z1754" i="1"/>
  <c r="Z1759" i="1"/>
  <c r="Z1765" i="1"/>
  <c r="Z1770" i="1"/>
  <c r="Z1775" i="1"/>
  <c r="Z1781" i="1"/>
  <c r="Z1786" i="1"/>
  <c r="Z1791" i="1"/>
  <c r="Z1797" i="1"/>
  <c r="Z1802" i="1"/>
  <c r="Z1807" i="1"/>
  <c r="Z1813" i="1"/>
  <c r="Z1818" i="1"/>
  <c r="Z1823" i="1"/>
  <c r="Z1829" i="1"/>
  <c r="Z1834" i="1"/>
  <c r="Z1839" i="1"/>
  <c r="Z1845" i="1"/>
  <c r="Z1850" i="1"/>
  <c r="Z1855" i="1"/>
  <c r="Z1861" i="1"/>
  <c r="Z1866" i="1"/>
  <c r="Z1871" i="1"/>
  <c r="Z1877" i="1"/>
  <c r="Z1882" i="1"/>
  <c r="Z1887" i="1"/>
  <c r="Z1893" i="1"/>
  <c r="Z1898" i="1"/>
  <c r="Z1903" i="1"/>
  <c r="Z1909" i="1"/>
  <c r="Z1914" i="1"/>
  <c r="Z1919" i="1"/>
  <c r="Z1925" i="1"/>
  <c r="Z1930" i="1"/>
  <c r="Z1935" i="1"/>
  <c r="Z1941" i="1"/>
  <c r="Z1946" i="1"/>
  <c r="Z1951" i="1"/>
  <c r="Z1957" i="1"/>
  <c r="Z1962" i="1"/>
  <c r="Z1967" i="1"/>
  <c r="Z1972" i="1"/>
  <c r="Z1976" i="1"/>
  <c r="Z1980" i="1"/>
  <c r="Z1984" i="1"/>
  <c r="Z1988" i="1"/>
  <c r="Z1992" i="1"/>
  <c r="Z1996" i="1"/>
  <c r="Z2000" i="1"/>
  <c r="Z2004" i="1"/>
  <c r="Z2008" i="1"/>
  <c r="Z2012" i="1"/>
  <c r="Z2016" i="1"/>
  <c r="Z2020" i="1"/>
  <c r="Z2024" i="1"/>
  <c r="Z2028" i="1"/>
  <c r="Z2032" i="1"/>
  <c r="Z2036" i="1"/>
  <c r="Z2040" i="1"/>
  <c r="Z2044" i="1"/>
  <c r="Z2048" i="1"/>
  <c r="Z2052" i="1"/>
  <c r="Z2056" i="1"/>
  <c r="Z58" i="1"/>
  <c r="Z286" i="1"/>
  <c r="Z440" i="1"/>
  <c r="Z524" i="1"/>
  <c r="Z604" i="1"/>
  <c r="Z659" i="1"/>
  <c r="Z701" i="1"/>
  <c r="Z744" i="1"/>
  <c r="Z787" i="1"/>
  <c r="Z829" i="1"/>
  <c r="Z872" i="1"/>
  <c r="Z915" i="1"/>
  <c r="Z953" i="1"/>
  <c r="Z981" i="1"/>
  <c r="Z1011" i="1"/>
  <c r="Z1039" i="1"/>
  <c r="Z1067" i="1"/>
  <c r="Z1096" i="1"/>
  <c r="Z1122" i="1"/>
  <c r="Z1143" i="1"/>
  <c r="Z1165" i="1"/>
  <c r="Z1186" i="1"/>
  <c r="Z1207" i="1"/>
  <c r="Z1229" i="1"/>
  <c r="Z1250" i="1"/>
  <c r="Z1271" i="1"/>
  <c r="Z1293" i="1"/>
  <c r="Z1314" i="1"/>
  <c r="Z1335" i="1"/>
  <c r="Z1357" i="1"/>
  <c r="Z1378" i="1"/>
  <c r="Z1399" i="1"/>
  <c r="Z1421" i="1"/>
  <c r="Z1442" i="1"/>
  <c r="Z1463" i="1"/>
  <c r="Z1485" i="1"/>
  <c r="Z1506" i="1"/>
  <c r="Z1527" i="1"/>
  <c r="Z1549" i="1"/>
  <c r="Z1570" i="1"/>
  <c r="Z1591" i="1"/>
  <c r="Z1611" i="1"/>
  <c r="Z1625" i="1"/>
  <c r="Z1639" i="1"/>
  <c r="Z1650" i="1"/>
  <c r="Z1661" i="1"/>
  <c r="Z1671" i="1"/>
  <c r="Z1682" i="1"/>
  <c r="Z1693" i="1"/>
  <c r="Z1703" i="1"/>
  <c r="Z1714" i="1"/>
  <c r="Z1725" i="1"/>
  <c r="Z1735" i="1"/>
  <c r="Z1746" i="1"/>
  <c r="Z1757" i="1"/>
  <c r="Z1767" i="1"/>
  <c r="Z1778" i="1"/>
  <c r="Z1789" i="1"/>
  <c r="Z1799" i="1"/>
  <c r="Z1810" i="1"/>
  <c r="Z1821" i="1"/>
  <c r="Z1831" i="1"/>
  <c r="Z1842" i="1"/>
  <c r="Z1853" i="1"/>
  <c r="Z1863" i="1"/>
  <c r="Z1873" i="1"/>
  <c r="Z1879" i="1"/>
  <c r="Z1886" i="1"/>
  <c r="Z1894" i="1"/>
  <c r="Z1901" i="1"/>
  <c r="Z1907" i="1"/>
  <c r="Z1915" i="1"/>
  <c r="Z1922" i="1"/>
  <c r="Z1929" i="1"/>
  <c r="Z1937" i="1"/>
  <c r="Z1943" i="1"/>
  <c r="Z1950" i="1"/>
  <c r="Z1958" i="1"/>
  <c r="Z1965" i="1"/>
  <c r="Z1971" i="1"/>
  <c r="Z1977" i="1"/>
  <c r="Z1982" i="1"/>
  <c r="Z1987" i="1"/>
  <c r="Z1993" i="1"/>
  <c r="Z1998" i="1"/>
  <c r="Z2003" i="1"/>
  <c r="Z2009" i="1"/>
  <c r="Z2014" i="1"/>
  <c r="Z2019" i="1"/>
  <c r="Z2025" i="1"/>
  <c r="Z2030" i="1"/>
  <c r="Z2035" i="1"/>
  <c r="Z2041" i="1"/>
  <c r="Z2046" i="1"/>
  <c r="Z2051" i="1"/>
  <c r="Z2057" i="1"/>
  <c r="Z2061" i="1"/>
  <c r="Z2065" i="1"/>
  <c r="Z2069" i="1"/>
  <c r="Z2073" i="1"/>
  <c r="Z2077" i="1"/>
  <c r="Z2081" i="1"/>
  <c r="Z2085" i="1"/>
  <c r="Z2089" i="1"/>
  <c r="Z2093" i="1"/>
  <c r="Z2097" i="1"/>
  <c r="Z2101" i="1"/>
  <c r="Z2105" i="1"/>
  <c r="Z2109" i="1"/>
  <c r="Z2113" i="1"/>
  <c r="Z2117" i="1"/>
  <c r="Z2121" i="1"/>
  <c r="Z2125" i="1"/>
  <c r="Z2129" i="1"/>
  <c r="Z2133" i="1"/>
  <c r="Z2137" i="1"/>
  <c r="Z2141" i="1"/>
  <c r="Z2145" i="1"/>
  <c r="Z2149" i="1"/>
  <c r="Z2153" i="1"/>
  <c r="Z2157" i="1"/>
  <c r="Z2161" i="1"/>
  <c r="Z2165" i="1"/>
  <c r="Z2169" i="1"/>
  <c r="Z2173" i="1"/>
  <c r="Z2177" i="1"/>
  <c r="Z2181" i="1"/>
  <c r="Z2185" i="1"/>
  <c r="Z2189" i="1"/>
  <c r="Z2193" i="1"/>
  <c r="Z2197" i="1"/>
  <c r="Z2201" i="1"/>
  <c r="Z2205" i="1"/>
  <c r="Z2209" i="1"/>
  <c r="Z2213" i="1"/>
  <c r="Z2217" i="1"/>
  <c r="Z2221" i="1"/>
  <c r="Z2225" i="1"/>
  <c r="Z2229" i="1"/>
  <c r="Z2233" i="1"/>
  <c r="Z2237" i="1"/>
  <c r="Z2241" i="1"/>
  <c r="Z2245" i="1"/>
  <c r="Z2249" i="1"/>
  <c r="Z2253" i="1"/>
  <c r="Z2257" i="1"/>
  <c r="Z2261" i="1"/>
  <c r="Z2265" i="1"/>
  <c r="Z2269" i="1"/>
  <c r="Z2273" i="1"/>
  <c r="Z2277" i="1"/>
  <c r="Z2281" i="1"/>
  <c r="Z2285" i="1"/>
  <c r="Z2289" i="1"/>
  <c r="Z2293" i="1"/>
  <c r="Z2297" i="1"/>
  <c r="Z2301" i="1"/>
  <c r="Z2305" i="1"/>
  <c r="Z2309" i="1"/>
  <c r="Z2313" i="1"/>
  <c r="Z2317" i="1"/>
  <c r="Z2321" i="1"/>
  <c r="Z2325" i="1"/>
  <c r="Z2329" i="1"/>
  <c r="Z2333" i="1"/>
  <c r="Z2337" i="1"/>
  <c r="Z2341" i="1"/>
  <c r="Z2345" i="1"/>
  <c r="Z2349" i="1"/>
  <c r="Z2353" i="1"/>
  <c r="Z2357" i="1"/>
  <c r="Z2361" i="1"/>
  <c r="Z2365" i="1"/>
  <c r="Z2369" i="1"/>
  <c r="Z2373" i="1"/>
  <c r="Z2377" i="1"/>
  <c r="Z2381" i="1"/>
  <c r="Z2385" i="1"/>
  <c r="Z2389" i="1"/>
  <c r="Z2393" i="1"/>
  <c r="Z2397" i="1"/>
  <c r="Z2401" i="1"/>
  <c r="Z2405" i="1"/>
  <c r="Z2409" i="1"/>
  <c r="Z2413" i="1"/>
  <c r="Z2417" i="1"/>
  <c r="Z2421" i="1"/>
  <c r="Z2425" i="1"/>
  <c r="Z2429" i="1"/>
  <c r="Z2433" i="1"/>
  <c r="Z2437" i="1"/>
  <c r="Z2441" i="1"/>
  <c r="Z2445" i="1"/>
  <c r="Z2449" i="1"/>
  <c r="Z2453" i="1"/>
  <c r="Z2457" i="1"/>
  <c r="Z2461" i="1"/>
  <c r="Z2465" i="1"/>
  <c r="Z2469" i="1"/>
  <c r="Z2473" i="1"/>
  <c r="Z2477" i="1"/>
  <c r="Z2481" i="1"/>
  <c r="Z2485" i="1"/>
  <c r="Z2489" i="1"/>
  <c r="Z2493" i="1"/>
  <c r="Z2497" i="1"/>
  <c r="Z2501" i="1"/>
  <c r="Z2505" i="1"/>
  <c r="Z2509" i="1"/>
  <c r="Z2513" i="1"/>
  <c r="Z2517" i="1"/>
  <c r="Z2521" i="1"/>
  <c r="Z2525" i="1"/>
  <c r="Z2529" i="1"/>
  <c r="Z2533" i="1"/>
  <c r="Z2537" i="1"/>
  <c r="Z2541" i="1"/>
  <c r="Z2545" i="1"/>
  <c r="Z2549" i="1"/>
  <c r="Z2553" i="1"/>
  <c r="Z2557" i="1"/>
  <c r="Z2561" i="1"/>
  <c r="Z2565" i="1"/>
  <c r="Z2569" i="1"/>
  <c r="Z2573" i="1"/>
  <c r="Z2577" i="1"/>
  <c r="Z2581" i="1"/>
  <c r="Z2585" i="1"/>
  <c r="Z2589" i="1"/>
  <c r="Z2593" i="1"/>
  <c r="Z2597" i="1"/>
  <c r="Z2601" i="1"/>
  <c r="Z2605" i="1"/>
  <c r="Z2609" i="1"/>
  <c r="Z2613" i="1"/>
  <c r="Z2617" i="1"/>
  <c r="Z6" i="1"/>
  <c r="Z10" i="1"/>
  <c r="Z207" i="1"/>
  <c r="Z580" i="1"/>
  <c r="Z687" i="1"/>
  <c r="Z772" i="1"/>
  <c r="Z900" i="1"/>
  <c r="Z973" i="1"/>
  <c r="Z1029" i="1"/>
  <c r="Z1087" i="1"/>
  <c r="Z1137" i="1"/>
  <c r="Z1179" i="1"/>
  <c r="Z1222" i="1"/>
  <c r="Z1265" i="1"/>
  <c r="Z1307" i="1"/>
  <c r="Z1350" i="1"/>
  <c r="Z1393" i="1"/>
  <c r="Z1435" i="1"/>
  <c r="Z1478" i="1"/>
  <c r="Z1521" i="1"/>
  <c r="Z1563" i="1"/>
  <c r="Z1606" i="1"/>
  <c r="Z1634" i="1"/>
  <c r="Z1657" i="1"/>
  <c r="Z1678" i="1"/>
  <c r="Z1699" i="1"/>
  <c r="Z1721" i="1"/>
  <c r="Z1742" i="1"/>
  <c r="Z1763" i="1"/>
  <c r="Z1785" i="1"/>
  <c r="Z1806" i="1"/>
  <c r="Z1827" i="1"/>
  <c r="Z1849" i="1"/>
  <c r="Z1870" i="1"/>
  <c r="Z1885" i="1"/>
  <c r="Z1891" i="1"/>
  <c r="Z1906" i="1"/>
  <c r="Z1921" i="1"/>
  <c r="Z1934" i="1"/>
  <c r="Z1949" i="1"/>
  <c r="Z1963" i="1"/>
  <c r="Z1975" i="1"/>
  <c r="Z1986" i="1"/>
  <c r="Z1997" i="1"/>
  <c r="Z2007" i="1"/>
  <c r="Z2018" i="1"/>
  <c r="Z2029" i="1"/>
  <c r="Z2039" i="1"/>
  <c r="Z2050" i="1"/>
  <c r="Z2060" i="1"/>
  <c r="Z2068" i="1"/>
  <c r="Z2076" i="1"/>
  <c r="Z2084" i="1"/>
  <c r="Z2092" i="1"/>
  <c r="Z2100" i="1"/>
  <c r="Z2108" i="1"/>
  <c r="Z2116" i="1"/>
  <c r="Z2124" i="1"/>
  <c r="Z2132" i="1"/>
  <c r="Z2144" i="1"/>
  <c r="Z2152" i="1"/>
  <c r="Z2160" i="1"/>
  <c r="Z2168" i="1"/>
  <c r="Z2176" i="1"/>
  <c r="Z2184" i="1"/>
  <c r="Z2192" i="1"/>
  <c r="Z2200" i="1"/>
  <c r="Z2208" i="1"/>
  <c r="Z2216" i="1"/>
  <c r="Z2224" i="1"/>
  <c r="Z2236" i="1"/>
  <c r="Z2244" i="1"/>
  <c r="Z2252" i="1"/>
  <c r="Z2260" i="1"/>
  <c r="Z2268" i="1"/>
  <c r="Z2276" i="1"/>
  <c r="Z2284" i="1"/>
  <c r="Z2296" i="1"/>
  <c r="Z2304" i="1"/>
  <c r="Z2312" i="1"/>
  <c r="Z2320" i="1"/>
  <c r="Z2328" i="1"/>
  <c r="Z2336" i="1"/>
  <c r="Z2344" i="1"/>
  <c r="Z2352" i="1"/>
  <c r="Z2360" i="1"/>
  <c r="Z2368" i="1"/>
  <c r="Z2376" i="1"/>
  <c r="Z2384" i="1"/>
  <c r="Z2392" i="1"/>
  <c r="Z2400" i="1"/>
  <c r="Z2408" i="1"/>
  <c r="Z2416" i="1"/>
  <c r="Z2424" i="1"/>
  <c r="Z2432" i="1"/>
  <c r="Z2440" i="1"/>
  <c r="Z2448" i="1"/>
  <c r="Z2456" i="1"/>
  <c r="Z2464" i="1"/>
  <c r="Z2472" i="1"/>
  <c r="Z2480" i="1"/>
  <c r="Z2488" i="1"/>
  <c r="Z2496" i="1"/>
  <c r="Z2504" i="1"/>
  <c r="Z2512" i="1"/>
  <c r="Z94" i="1"/>
  <c r="Z325" i="1"/>
  <c r="Z452" i="1"/>
  <c r="Z537" i="1"/>
  <c r="Z613" i="1"/>
  <c r="Z665" i="1"/>
  <c r="Z708" i="1"/>
  <c r="Z751" i="1"/>
  <c r="Z793" i="1"/>
  <c r="Z836" i="1"/>
  <c r="Z879" i="1"/>
  <c r="Z921" i="1"/>
  <c r="Z959" i="1"/>
  <c r="Z987" i="1"/>
  <c r="Z1016" i="1"/>
  <c r="Z1044" i="1"/>
  <c r="Z1072" i="1"/>
  <c r="Z1101" i="1"/>
  <c r="Z1126" i="1"/>
  <c r="Z1147" i="1"/>
  <c r="Z1169" i="1"/>
  <c r="Z1190" i="1"/>
  <c r="Z1211" i="1"/>
  <c r="Z1233" i="1"/>
  <c r="Z1254" i="1"/>
  <c r="Z1275" i="1"/>
  <c r="Z1297" i="1"/>
  <c r="Z1318" i="1"/>
  <c r="Z1339" i="1"/>
  <c r="Z1361" i="1"/>
  <c r="Z1382" i="1"/>
  <c r="Z1403" i="1"/>
  <c r="Z1425" i="1"/>
  <c r="Z1446" i="1"/>
  <c r="Z1467" i="1"/>
  <c r="Z1489" i="1"/>
  <c r="Z1510" i="1"/>
  <c r="Z1531" i="1"/>
  <c r="Z1553" i="1"/>
  <c r="Z1574" i="1"/>
  <c r="Z1595" i="1"/>
  <c r="Z1613" i="1"/>
  <c r="Z1627" i="1"/>
  <c r="Z1641" i="1"/>
  <c r="Z1651" i="1"/>
  <c r="Z1662" i="1"/>
  <c r="Z1673" i="1"/>
  <c r="Z1683" i="1"/>
  <c r="Z1694" i="1"/>
  <c r="Z1705" i="1"/>
  <c r="Z1715" i="1"/>
  <c r="Z1726" i="1"/>
  <c r="Z1737" i="1"/>
  <c r="Z1747" i="1"/>
  <c r="Z1758" i="1"/>
  <c r="Z1769" i="1"/>
  <c r="Z1779" i="1"/>
  <c r="Z1790" i="1"/>
  <c r="Z1801" i="1"/>
  <c r="Z1811" i="1"/>
  <c r="Z1822" i="1"/>
  <c r="Z1833" i="1"/>
  <c r="Z1843" i="1"/>
  <c r="Z1854" i="1"/>
  <c r="Z1865" i="1"/>
  <c r="Z1874" i="1"/>
  <c r="Z1881" i="1"/>
  <c r="Z1889" i="1"/>
  <c r="Z1895" i="1"/>
  <c r="Z1902" i="1"/>
  <c r="Z1910" i="1"/>
  <c r="Z1917" i="1"/>
  <c r="Z1923" i="1"/>
  <c r="Z1931" i="1"/>
  <c r="Z1938" i="1"/>
  <c r="Z1945" i="1"/>
  <c r="Z1953" i="1"/>
  <c r="Z1959" i="1"/>
  <c r="Z1966" i="1"/>
  <c r="Z1973" i="1"/>
  <c r="Z1978" i="1"/>
  <c r="Z1983" i="1"/>
  <c r="Z1989" i="1"/>
  <c r="Z1994" i="1"/>
  <c r="Z1999" i="1"/>
  <c r="Z2005" i="1"/>
  <c r="Z2010" i="1"/>
  <c r="Z2015" i="1"/>
  <c r="Z2021" i="1"/>
  <c r="Z2026" i="1"/>
  <c r="Z2031" i="1"/>
  <c r="Z2037" i="1"/>
  <c r="Z2042" i="1"/>
  <c r="Z2047" i="1"/>
  <c r="Z2053" i="1"/>
  <c r="Z2058" i="1"/>
  <c r="Z2062" i="1"/>
  <c r="Z2066" i="1"/>
  <c r="Z2070" i="1"/>
  <c r="Z2074" i="1"/>
  <c r="Z2078" i="1"/>
  <c r="Z2082" i="1"/>
  <c r="Z2086" i="1"/>
  <c r="Z2090" i="1"/>
  <c r="Z2094" i="1"/>
  <c r="Z2098" i="1"/>
  <c r="Z2102" i="1"/>
  <c r="Z2106" i="1"/>
  <c r="Z2110" i="1"/>
  <c r="Z2114" i="1"/>
  <c r="Z2118" i="1"/>
  <c r="Z2122" i="1"/>
  <c r="Z2126" i="1"/>
  <c r="Z2130" i="1"/>
  <c r="Z2134" i="1"/>
  <c r="Z2138" i="1"/>
  <c r="Z2142" i="1"/>
  <c r="Z2146" i="1"/>
  <c r="Z2150" i="1"/>
  <c r="Z2154" i="1"/>
  <c r="Z2158" i="1"/>
  <c r="Z2162" i="1"/>
  <c r="Z2166" i="1"/>
  <c r="Z2170" i="1"/>
  <c r="Z2174" i="1"/>
  <c r="Z2178" i="1"/>
  <c r="Z2182" i="1"/>
  <c r="Z2186" i="1"/>
  <c r="Z2190" i="1"/>
  <c r="Z2194" i="1"/>
  <c r="Z2198" i="1"/>
  <c r="Z2202" i="1"/>
  <c r="Z2206" i="1"/>
  <c r="Z2210" i="1"/>
  <c r="Z2214" i="1"/>
  <c r="Z2218" i="1"/>
  <c r="Z2222" i="1"/>
  <c r="Z2226" i="1"/>
  <c r="Z2230" i="1"/>
  <c r="Z2234" i="1"/>
  <c r="Z2238" i="1"/>
  <c r="Z2242" i="1"/>
  <c r="Z2246" i="1"/>
  <c r="Z2250" i="1"/>
  <c r="Z2254" i="1"/>
  <c r="Z2258" i="1"/>
  <c r="Z2262" i="1"/>
  <c r="Z2266" i="1"/>
  <c r="Z2270" i="1"/>
  <c r="Z2274" i="1"/>
  <c r="Z2278" i="1"/>
  <c r="Z2282" i="1"/>
  <c r="Z2286" i="1"/>
  <c r="Z2290" i="1"/>
  <c r="Z2294" i="1"/>
  <c r="Z2298" i="1"/>
  <c r="Z2302" i="1"/>
  <c r="Z2306" i="1"/>
  <c r="Z2310" i="1"/>
  <c r="Z2314" i="1"/>
  <c r="Z2318" i="1"/>
  <c r="Z2322" i="1"/>
  <c r="Z2326" i="1"/>
  <c r="Z2330" i="1"/>
  <c r="Z2334" i="1"/>
  <c r="Z2338" i="1"/>
  <c r="Z2342" i="1"/>
  <c r="Z2346" i="1"/>
  <c r="Z2350" i="1"/>
  <c r="Z2354" i="1"/>
  <c r="Z2358" i="1"/>
  <c r="Z2362" i="1"/>
  <c r="Z2366" i="1"/>
  <c r="Z2370" i="1"/>
  <c r="Z2374" i="1"/>
  <c r="Z2378" i="1"/>
  <c r="Z2382" i="1"/>
  <c r="Z2386" i="1"/>
  <c r="Z2390" i="1"/>
  <c r="Z2394" i="1"/>
  <c r="Z2398" i="1"/>
  <c r="Z2402" i="1"/>
  <c r="Z2406" i="1"/>
  <c r="Z2410" i="1"/>
  <c r="Z2414" i="1"/>
  <c r="Z2418" i="1"/>
  <c r="Z2422" i="1"/>
  <c r="Z2426" i="1"/>
  <c r="Z2430" i="1"/>
  <c r="Z2434" i="1"/>
  <c r="Z2438" i="1"/>
  <c r="Z2442" i="1"/>
  <c r="Z2446" i="1"/>
  <c r="Z2450" i="1"/>
  <c r="Z2454" i="1"/>
  <c r="Z2458" i="1"/>
  <c r="Z2462" i="1"/>
  <c r="Z2466" i="1"/>
  <c r="Z2470" i="1"/>
  <c r="Z2474" i="1"/>
  <c r="Z2478" i="1"/>
  <c r="Z2482" i="1"/>
  <c r="Z2486" i="1"/>
  <c r="Z2490" i="1"/>
  <c r="Z2494" i="1"/>
  <c r="Z2498" i="1"/>
  <c r="Z2502" i="1"/>
  <c r="Z2506" i="1"/>
  <c r="Z2510" i="1"/>
  <c r="Z2514" i="1"/>
  <c r="Z2518" i="1"/>
  <c r="Z2522" i="1"/>
  <c r="Z2526" i="1"/>
  <c r="Z2530" i="1"/>
  <c r="Z2534" i="1"/>
  <c r="Z2538" i="1"/>
  <c r="Z2542" i="1"/>
  <c r="Z2546" i="1"/>
  <c r="Z2550" i="1"/>
  <c r="Z2554" i="1"/>
  <c r="Z2558" i="1"/>
  <c r="Z2562" i="1"/>
  <c r="Z2566" i="1"/>
  <c r="Z2570" i="1"/>
  <c r="Z2574" i="1"/>
  <c r="Z2578" i="1"/>
  <c r="Z2582" i="1"/>
  <c r="Z2586" i="1"/>
  <c r="Z2590" i="1"/>
  <c r="Z2594" i="1"/>
  <c r="Z2598" i="1"/>
  <c r="Z2602" i="1"/>
  <c r="Z2606" i="1"/>
  <c r="Z2610" i="1"/>
  <c r="Z2614" i="1"/>
  <c r="Z3" i="1"/>
  <c r="Z7" i="1"/>
  <c r="Z2" i="1"/>
  <c r="Z175" i="1"/>
  <c r="Z383" i="1"/>
  <c r="Z481" i="1"/>
  <c r="Z568" i="1"/>
  <c r="Z632" i="1"/>
  <c r="Z680" i="1"/>
  <c r="Z723" i="1"/>
  <c r="Z765" i="1"/>
  <c r="Z808" i="1"/>
  <c r="Z851" i="1"/>
  <c r="Z893" i="1"/>
  <c r="Z936" i="1"/>
  <c r="Z968" i="1"/>
  <c r="Z996" i="1"/>
  <c r="Z1024" i="1"/>
  <c r="Z1053" i="1"/>
  <c r="Z1081" i="1"/>
  <c r="Z1109" i="1"/>
  <c r="Z1133" i="1"/>
  <c r="Z1154" i="1"/>
  <c r="Z1175" i="1"/>
  <c r="Z1197" i="1"/>
  <c r="Z1218" i="1"/>
  <c r="Z1239" i="1"/>
  <c r="Z1261" i="1"/>
  <c r="Z1282" i="1"/>
  <c r="Z1303" i="1"/>
  <c r="Z1325" i="1"/>
  <c r="Z1346" i="1"/>
  <c r="Z1367" i="1"/>
  <c r="Z1389" i="1"/>
  <c r="Z1410" i="1"/>
  <c r="Z1431" i="1"/>
  <c r="Z1453" i="1"/>
  <c r="Z1474" i="1"/>
  <c r="Z1495" i="1"/>
  <c r="Z1517" i="1"/>
  <c r="Z1538" i="1"/>
  <c r="Z1559" i="1"/>
  <c r="Z1581" i="1"/>
  <c r="Z1602" i="1"/>
  <c r="Z1618" i="1"/>
  <c r="Z1633" i="1"/>
  <c r="Z1645" i="1"/>
  <c r="Z1655" i="1"/>
  <c r="Z1666" i="1"/>
  <c r="Z1677" i="1"/>
  <c r="Z1687" i="1"/>
  <c r="Z1698" i="1"/>
  <c r="Z1709" i="1"/>
  <c r="Z1719" i="1"/>
  <c r="Z1730" i="1"/>
  <c r="Z1741" i="1"/>
  <c r="Z1751" i="1"/>
  <c r="Z1762" i="1"/>
  <c r="Z1773" i="1"/>
  <c r="Z1783" i="1"/>
  <c r="Z1794" i="1"/>
  <c r="Z1805" i="1"/>
  <c r="Z1815" i="1"/>
  <c r="Z1826" i="1"/>
  <c r="Z1837" i="1"/>
  <c r="Z1847" i="1"/>
  <c r="Z1858" i="1"/>
  <c r="Z1869" i="1"/>
  <c r="Z1875" i="1"/>
  <c r="Z1883" i="1"/>
  <c r="Z1890" i="1"/>
  <c r="Z1897" i="1"/>
  <c r="Z1905" i="1"/>
  <c r="Z1911" i="1"/>
  <c r="Z1918" i="1"/>
  <c r="Z1926" i="1"/>
  <c r="Z1933" i="1"/>
  <c r="Z1939" i="1"/>
  <c r="Z1947" i="1"/>
  <c r="Z1954" i="1"/>
  <c r="Z1961" i="1"/>
  <c r="Z1969" i="1"/>
  <c r="Z1974" i="1"/>
  <c r="Z1979" i="1"/>
  <c r="Z1985" i="1"/>
  <c r="Z1990" i="1"/>
  <c r="Z1995" i="1"/>
  <c r="Z2001" i="1"/>
  <c r="Z2006" i="1"/>
  <c r="Z2011" i="1"/>
  <c r="Z2017" i="1"/>
  <c r="Z2022" i="1"/>
  <c r="Z2027" i="1"/>
  <c r="Z2033" i="1"/>
  <c r="Z2038" i="1"/>
  <c r="Z2043" i="1"/>
  <c r="Z2049" i="1"/>
  <c r="Z2054" i="1"/>
  <c r="Z2059" i="1"/>
  <c r="Z2063" i="1"/>
  <c r="Z2067" i="1"/>
  <c r="Z2071" i="1"/>
  <c r="Z2075" i="1"/>
  <c r="Z2079" i="1"/>
  <c r="Z2083" i="1"/>
  <c r="Z2087" i="1"/>
  <c r="Z2091" i="1"/>
  <c r="Z2095" i="1"/>
  <c r="Z2099" i="1"/>
  <c r="Z2103" i="1"/>
  <c r="Z2107" i="1"/>
  <c r="Z2111" i="1"/>
  <c r="Z2115" i="1"/>
  <c r="Z2119" i="1"/>
  <c r="Z2123" i="1"/>
  <c r="Z2127" i="1"/>
  <c r="Z2131" i="1"/>
  <c r="Z2135" i="1"/>
  <c r="Z2139" i="1"/>
  <c r="Z2143" i="1"/>
  <c r="Z2147" i="1"/>
  <c r="Z2151" i="1"/>
  <c r="Z2155" i="1"/>
  <c r="Z2159" i="1"/>
  <c r="Z2163" i="1"/>
  <c r="Z2167" i="1"/>
  <c r="Z2171" i="1"/>
  <c r="Z2175" i="1"/>
  <c r="Z2179" i="1"/>
  <c r="Z2183" i="1"/>
  <c r="Z2187" i="1"/>
  <c r="Z2191" i="1"/>
  <c r="Z2195" i="1"/>
  <c r="Z2199" i="1"/>
  <c r="Z2203" i="1"/>
  <c r="Z2207" i="1"/>
  <c r="Z2211" i="1"/>
  <c r="Z2215" i="1"/>
  <c r="Z2219" i="1"/>
  <c r="Z2223" i="1"/>
  <c r="Z2227" i="1"/>
  <c r="Z2231" i="1"/>
  <c r="Z2235" i="1"/>
  <c r="Z2239" i="1"/>
  <c r="Z2243" i="1"/>
  <c r="Z2247" i="1"/>
  <c r="Z2251" i="1"/>
  <c r="Z2255" i="1"/>
  <c r="Z2259" i="1"/>
  <c r="Z2263" i="1"/>
  <c r="Z2267" i="1"/>
  <c r="Z2271" i="1"/>
  <c r="Z2275" i="1"/>
  <c r="Z2279" i="1"/>
  <c r="Z2283" i="1"/>
  <c r="Z2287" i="1"/>
  <c r="Z2291" i="1"/>
  <c r="Z2295" i="1"/>
  <c r="Z2299" i="1"/>
  <c r="Z2303" i="1"/>
  <c r="Z2307" i="1"/>
  <c r="Z2311" i="1"/>
  <c r="Z2315" i="1"/>
  <c r="Z2319" i="1"/>
  <c r="Z2323" i="1"/>
  <c r="Z2327" i="1"/>
  <c r="Z2331" i="1"/>
  <c r="Z2335" i="1"/>
  <c r="Z2339" i="1"/>
  <c r="Z2343" i="1"/>
  <c r="Z2347" i="1"/>
  <c r="Z2351" i="1"/>
  <c r="Z2355" i="1"/>
  <c r="Z2359" i="1"/>
  <c r="Z2363" i="1"/>
  <c r="Z2367" i="1"/>
  <c r="Z2371" i="1"/>
  <c r="Z2375" i="1"/>
  <c r="Z2379" i="1"/>
  <c r="Z2383" i="1"/>
  <c r="Z2387" i="1"/>
  <c r="Z2391" i="1"/>
  <c r="Z2395" i="1"/>
  <c r="Z2399" i="1"/>
  <c r="Z2403" i="1"/>
  <c r="Z2407" i="1"/>
  <c r="Z2411" i="1"/>
  <c r="Z2415" i="1"/>
  <c r="Z2419" i="1"/>
  <c r="Z2423" i="1"/>
  <c r="Z2427" i="1"/>
  <c r="Z2431" i="1"/>
  <c r="Z2435" i="1"/>
  <c r="Z2439" i="1"/>
  <c r="Z2443" i="1"/>
  <c r="Z2447" i="1"/>
  <c r="Z2451" i="1"/>
  <c r="Z2455" i="1"/>
  <c r="Z2459" i="1"/>
  <c r="Z2463" i="1"/>
  <c r="Z2467" i="1"/>
  <c r="Z2471" i="1"/>
  <c r="Z2475" i="1"/>
  <c r="Z2479" i="1"/>
  <c r="Z2483" i="1"/>
  <c r="Z2487" i="1"/>
  <c r="Z2491" i="1"/>
  <c r="Z2495" i="1"/>
  <c r="Z2499" i="1"/>
  <c r="Z2503" i="1"/>
  <c r="Z2507" i="1"/>
  <c r="Z2511" i="1"/>
  <c r="Z2515" i="1"/>
  <c r="Z2519" i="1"/>
  <c r="Z2523" i="1"/>
  <c r="Z2527" i="1"/>
  <c r="Z2531" i="1"/>
  <c r="Z2535" i="1"/>
  <c r="Z2539" i="1"/>
  <c r="Z2543" i="1"/>
  <c r="Z2547" i="1"/>
  <c r="Z2551" i="1"/>
  <c r="Z2555" i="1"/>
  <c r="Z2559" i="1"/>
  <c r="Z2563" i="1"/>
  <c r="Z2567" i="1"/>
  <c r="Z2571" i="1"/>
  <c r="Z2575" i="1"/>
  <c r="Z2579" i="1"/>
  <c r="Z2583" i="1"/>
  <c r="Z2587" i="1"/>
  <c r="Z2591" i="1"/>
  <c r="Z2595" i="1"/>
  <c r="Z2599" i="1"/>
  <c r="Z2603" i="1"/>
  <c r="Z2607" i="1"/>
  <c r="Z2611" i="1"/>
  <c r="Z2615" i="1"/>
  <c r="Z4" i="1"/>
  <c r="Z8" i="1"/>
  <c r="Z401" i="1"/>
  <c r="Z496" i="1"/>
  <c r="Z641" i="1"/>
  <c r="Z729" i="1"/>
  <c r="Z815" i="1"/>
  <c r="Z857" i="1"/>
  <c r="Z943" i="1"/>
  <c r="Z1001" i="1"/>
  <c r="Z1059" i="1"/>
  <c r="Z1115" i="1"/>
  <c r="Z1158" i="1"/>
  <c r="Z1201" i="1"/>
  <c r="Z1243" i="1"/>
  <c r="Z1286" i="1"/>
  <c r="Z1329" i="1"/>
  <c r="Z1371" i="1"/>
  <c r="Z1414" i="1"/>
  <c r="Z1457" i="1"/>
  <c r="Z1499" i="1"/>
  <c r="Z1542" i="1"/>
  <c r="Z1585" i="1"/>
  <c r="Z1619" i="1"/>
  <c r="Z1646" i="1"/>
  <c r="Z1667" i="1"/>
  <c r="Z1689" i="1"/>
  <c r="Z1710" i="1"/>
  <c r="Z1731" i="1"/>
  <c r="Z1753" i="1"/>
  <c r="Z1774" i="1"/>
  <c r="Z1795" i="1"/>
  <c r="Z1817" i="1"/>
  <c r="Z1838" i="1"/>
  <c r="Z1859" i="1"/>
  <c r="Z1878" i="1"/>
  <c r="Z1899" i="1"/>
  <c r="Z1913" i="1"/>
  <c r="Z1927" i="1"/>
  <c r="Z1942" i="1"/>
  <c r="Z1955" i="1"/>
  <c r="Z1970" i="1"/>
  <c r="Z1981" i="1"/>
  <c r="Z1991" i="1"/>
  <c r="Z2002" i="1"/>
  <c r="Z2013" i="1"/>
  <c r="Z2023" i="1"/>
  <c r="Z2034" i="1"/>
  <c r="Z2045" i="1"/>
  <c r="Z2055" i="1"/>
  <c r="Z2064" i="1"/>
  <c r="Z2072" i="1"/>
  <c r="Z2080" i="1"/>
  <c r="Z2088" i="1"/>
  <c r="Z2096" i="1"/>
  <c r="Z2104" i="1"/>
  <c r="Z2112" i="1"/>
  <c r="Z2120" i="1"/>
  <c r="Z2128" i="1"/>
  <c r="Z2136" i="1"/>
  <c r="Z2140" i="1"/>
  <c r="Z2148" i="1"/>
  <c r="Z2156" i="1"/>
  <c r="Z2164" i="1"/>
  <c r="Z2172" i="1"/>
  <c r="Z2180" i="1"/>
  <c r="Z2188" i="1"/>
  <c r="Z2196" i="1"/>
  <c r="Z2204" i="1"/>
  <c r="Z2212" i="1"/>
  <c r="Z2220" i="1"/>
  <c r="Z2228" i="1"/>
  <c r="Z2232" i="1"/>
  <c r="Z2240" i="1"/>
  <c r="Z2248" i="1"/>
  <c r="Z2256" i="1"/>
  <c r="Z2264" i="1"/>
  <c r="Z2272" i="1"/>
  <c r="Z2280" i="1"/>
  <c r="Z2288" i="1"/>
  <c r="Z2292" i="1"/>
  <c r="Z2300" i="1"/>
  <c r="Z2308" i="1"/>
  <c r="Z2316" i="1"/>
  <c r="Z2324" i="1"/>
  <c r="Z2332" i="1"/>
  <c r="Z2340" i="1"/>
  <c r="Z2348" i="1"/>
  <c r="Z2356" i="1"/>
  <c r="Z2364" i="1"/>
  <c r="Z2372" i="1"/>
  <c r="Z2380" i="1"/>
  <c r="Z2388" i="1"/>
  <c r="Z2396" i="1"/>
  <c r="Z2404" i="1"/>
  <c r="Z2412" i="1"/>
  <c r="Z2420" i="1"/>
  <c r="Z2428" i="1"/>
  <c r="Z2436" i="1"/>
  <c r="Z2444" i="1"/>
  <c r="Z2452" i="1"/>
  <c r="Z2460" i="1"/>
  <c r="Z2468" i="1"/>
  <c r="Z2476" i="1"/>
  <c r="Z2484" i="1"/>
  <c r="Z2492" i="1"/>
  <c r="Z2500" i="1"/>
  <c r="Z2508" i="1"/>
  <c r="Z2516" i="1"/>
  <c r="Z2520" i="1"/>
  <c r="Z2536" i="1"/>
  <c r="Z2552" i="1"/>
  <c r="Z2568" i="1"/>
  <c r="Z2584" i="1"/>
  <c r="Z2600" i="1"/>
  <c r="Z2616" i="1"/>
  <c r="Z2524" i="1"/>
  <c r="Z2540" i="1"/>
  <c r="Z2556" i="1"/>
  <c r="Z2572" i="1"/>
  <c r="Z2588" i="1"/>
  <c r="Z2604" i="1"/>
  <c r="Z5" i="1"/>
  <c r="Z2528" i="1"/>
  <c r="Z2544" i="1"/>
  <c r="Z2560" i="1"/>
  <c r="Z2576" i="1"/>
  <c r="Z2592" i="1"/>
  <c r="Z2608" i="1"/>
  <c r="Z9" i="1"/>
  <c r="Z2532" i="1"/>
  <c r="Z2548" i="1"/>
  <c r="Z2564" i="1"/>
  <c r="Z2580" i="1"/>
  <c r="Z2596" i="1"/>
  <c r="Z2612" i="1"/>
  <c r="S1192" i="1"/>
  <c r="AA1192" i="1" s="1"/>
  <c r="S2224" i="1"/>
  <c r="AA2224" i="1" s="1"/>
  <c r="S2540" i="1"/>
  <c r="AA2540" i="1" s="1"/>
  <c r="S973" i="1"/>
  <c r="AA973" i="1" s="1"/>
  <c r="S486" i="1"/>
  <c r="AA486" i="1" s="1"/>
  <c r="S1223" i="1"/>
  <c r="AA1223" i="1" s="1"/>
  <c r="S1793" i="1"/>
  <c r="AA1793" i="1" s="1"/>
  <c r="S2558" i="1"/>
  <c r="AA2558" i="1" s="1"/>
  <c r="S1773" i="1"/>
  <c r="AA1773" i="1" s="1"/>
  <c r="S756" i="1"/>
  <c r="AA756" i="1" s="1"/>
  <c r="S595" i="1"/>
  <c r="AA595" i="1" s="1"/>
  <c r="S1649" i="1"/>
  <c r="AA1649" i="1" s="1"/>
  <c r="S1445" i="1"/>
  <c r="AA1445" i="1" s="1"/>
  <c r="S1878" i="1"/>
  <c r="AA1878" i="1" s="1"/>
  <c r="S1275" i="1"/>
  <c r="AA1275" i="1" s="1"/>
  <c r="S1184" i="1"/>
  <c r="AA1184" i="1" s="1"/>
  <c r="S1211" i="1"/>
  <c r="AA1211" i="1" s="1"/>
  <c r="S645" i="1"/>
  <c r="AA645" i="1" s="1"/>
  <c r="S2086" i="1"/>
  <c r="AA2086" i="1" s="1"/>
  <c r="S2369" i="1"/>
  <c r="AA2369" i="1" s="1"/>
  <c r="S11" i="1"/>
  <c r="AA11" i="1" s="1"/>
  <c r="S1283" i="1"/>
  <c r="AA1283" i="1" s="1"/>
  <c r="S1091" i="1"/>
  <c r="AA1091" i="1" s="1"/>
  <c r="S2489" i="1"/>
  <c r="AA2489" i="1" s="1"/>
  <c r="S926" i="1"/>
  <c r="AA926" i="1" s="1"/>
  <c r="S2108" i="1"/>
  <c r="AA2108" i="1" s="1"/>
  <c r="S2214" i="1"/>
  <c r="AA2214" i="1" s="1"/>
  <c r="S2306" i="1"/>
  <c r="AA2306" i="1" s="1"/>
  <c r="S637" i="1"/>
  <c r="AA637" i="1" s="1"/>
  <c r="S47" i="1"/>
  <c r="AA47" i="1" s="1"/>
  <c r="S625" i="1"/>
  <c r="S2118" i="1"/>
  <c r="AA2118" i="1" s="1"/>
  <c r="S647" i="1"/>
  <c r="AA647" i="1" s="1"/>
  <c r="S2263" i="1"/>
  <c r="AA2263" i="1" s="1"/>
  <c r="S2070" i="1"/>
  <c r="AA2070" i="1" s="1"/>
  <c r="S2259" i="1"/>
  <c r="AA2259" i="1" s="1"/>
  <c r="S2247" i="1"/>
  <c r="AA2247" i="1" s="1"/>
  <c r="S164" i="1"/>
  <c r="AA164" i="1" s="1"/>
  <c r="S305" i="1"/>
  <c r="AA305" i="1" s="1"/>
  <c r="S603" i="1"/>
  <c r="AA603" i="1" s="1"/>
  <c r="S2274" i="1"/>
  <c r="AA2274" i="1" s="1"/>
  <c r="S1277" i="1"/>
  <c r="AA1277" i="1" s="1"/>
  <c r="S1701" i="1"/>
  <c r="AA1701" i="1" s="1"/>
  <c r="S1974" i="1"/>
  <c r="AA1974" i="1" s="1"/>
  <c r="S2148" i="1"/>
  <c r="AA2148" i="1" s="1"/>
  <c r="S2597" i="1"/>
  <c r="AA2597" i="1" s="1"/>
  <c r="S2530" i="1"/>
  <c r="AA2530" i="1" s="1"/>
  <c r="S1455" i="1"/>
  <c r="AA1455" i="1" s="1"/>
  <c r="S233" i="1"/>
  <c r="AA233" i="1" s="1"/>
  <c r="S2402" i="1"/>
  <c r="AA2402" i="1" s="1"/>
  <c r="S1113" i="1"/>
  <c r="AA1113" i="1" s="1"/>
  <c r="S49" i="1"/>
  <c r="AA49" i="1" s="1"/>
  <c r="S916" i="1"/>
  <c r="AA916" i="1" s="1"/>
  <c r="S1229" i="1"/>
  <c r="AA1229" i="1" s="1"/>
  <c r="S946" i="1"/>
  <c r="AA946" i="1" s="1"/>
  <c r="S12" i="1"/>
  <c r="AA12" i="1" s="1"/>
  <c r="S1466" i="1"/>
  <c r="AA1466" i="1" s="1"/>
  <c r="S14" i="1"/>
  <c r="AA14" i="1" s="1"/>
  <c r="S1415" i="1"/>
  <c r="AA1415" i="1" s="1"/>
  <c r="S699" i="1"/>
  <c r="AA699" i="1" s="1"/>
  <c r="S1800" i="1"/>
  <c r="S1203" i="1"/>
  <c r="AA1203" i="1" s="1"/>
  <c r="S2512" i="1"/>
  <c r="AA2512" i="1" s="1"/>
  <c r="S343" i="1"/>
  <c r="AA343" i="1" s="1"/>
  <c r="S16" i="1"/>
  <c r="AA16" i="1" s="1"/>
  <c r="S2294" i="1"/>
  <c r="AA2294" i="1" s="1"/>
  <c r="S1138" i="1"/>
  <c r="AA1138" i="1" s="1"/>
  <c r="S2444" i="1"/>
  <c r="AA2444" i="1" s="1"/>
  <c r="S924" i="1"/>
  <c r="AA924" i="1" s="1"/>
  <c r="S1408" i="1"/>
  <c r="AA1408" i="1" s="1"/>
  <c r="S2573" i="1"/>
  <c r="AA2573" i="1" s="1"/>
  <c r="S2617" i="1"/>
  <c r="AA2617" i="1" s="1"/>
  <c r="S1146" i="1"/>
  <c r="AA1146" i="1" s="1"/>
  <c r="S1906" i="1"/>
  <c r="AA1906" i="1" s="1"/>
  <c r="S2010" i="1"/>
  <c r="AA2010" i="1" s="1"/>
  <c r="S2050" i="1"/>
  <c r="AA2050" i="1" s="1"/>
  <c r="S2574" i="1"/>
  <c r="AA2574" i="1" s="1"/>
  <c r="S1507" i="1"/>
  <c r="AA1507" i="1" s="1"/>
  <c r="S1085" i="1"/>
  <c r="AA1085" i="1" s="1"/>
  <c r="S89" i="1"/>
  <c r="AA89" i="1" s="1"/>
  <c r="S2609" i="1"/>
  <c r="AA2609" i="1" s="1"/>
  <c r="S167" i="1"/>
  <c r="AA167" i="1" s="1"/>
  <c r="S1539" i="1"/>
  <c r="AA1539" i="1" s="1"/>
  <c r="S95" i="1"/>
  <c r="AA95" i="1" s="1"/>
  <c r="S1243" i="1"/>
  <c r="AA1243" i="1" s="1"/>
  <c r="S1133" i="1"/>
  <c r="S842" i="1"/>
  <c r="AA842" i="1" s="1"/>
  <c r="S1011" i="1"/>
  <c r="AA1011" i="1" s="1"/>
  <c r="S561" i="1"/>
  <c r="AA561" i="1" s="1"/>
  <c r="S1319" i="1"/>
  <c r="AA1319" i="1" s="1"/>
  <c r="S411" i="1"/>
  <c r="AA411" i="1" s="1"/>
  <c r="S2439" i="1"/>
  <c r="AA2439" i="1" s="1"/>
  <c r="S1493" i="1"/>
  <c r="AA1493" i="1" s="1"/>
  <c r="S17" i="1"/>
  <c r="AA17" i="1" s="1"/>
  <c r="S1213" i="1"/>
  <c r="AA1213" i="1" s="1"/>
  <c r="S2240" i="1"/>
  <c r="AA2240" i="1" s="1"/>
  <c r="S2409" i="1"/>
  <c r="AA2409" i="1" s="1"/>
  <c r="S1291" i="1"/>
  <c r="AA1291" i="1" s="1"/>
  <c r="S1534" i="1"/>
  <c r="AA1534" i="1" s="1"/>
  <c r="S2202" i="1"/>
  <c r="AA2202" i="1" s="1"/>
  <c r="S1687" i="1"/>
  <c r="S1666" i="1"/>
  <c r="AA1666" i="1" s="1"/>
  <c r="S2417" i="1"/>
  <c r="AA2417" i="1" s="1"/>
  <c r="S306" i="1"/>
  <c r="AA306" i="1" s="1"/>
  <c r="S818" i="1"/>
  <c r="AA818" i="1" s="1"/>
  <c r="S215" i="1"/>
  <c r="S1139" i="1"/>
  <c r="AA1139" i="1" s="1"/>
  <c r="S1322" i="1"/>
  <c r="AA1322" i="1" s="1"/>
  <c r="S3" i="1"/>
  <c r="S59" i="1"/>
  <c r="AA59" i="1" s="1"/>
  <c r="S557" i="1"/>
  <c r="AA557" i="1" s="1"/>
  <c r="S913" i="1"/>
  <c r="S1725" i="1"/>
  <c r="AA1725" i="1" s="1"/>
  <c r="S692" i="1"/>
  <c r="AA692" i="1" s="1"/>
  <c r="S754" i="1"/>
  <c r="S1940" i="1"/>
  <c r="AA1940" i="1" s="1"/>
  <c r="S1698" i="1"/>
  <c r="AA1698" i="1" s="1"/>
  <c r="S142" i="1"/>
  <c r="AA142" i="1" s="1"/>
  <c r="S2056" i="1"/>
  <c r="S781" i="1"/>
  <c r="AA781" i="1" s="1"/>
  <c r="S2034" i="1"/>
  <c r="AA2034" i="1" s="1"/>
  <c r="S1049" i="1"/>
  <c r="AA1049" i="1" s="1"/>
  <c r="S2030" i="1"/>
  <c r="AA2030" i="1" s="1"/>
  <c r="S2153" i="1"/>
  <c r="AA2153" i="1" s="1"/>
  <c r="S2228" i="1"/>
  <c r="S2318" i="1"/>
  <c r="AA2318" i="1" s="1"/>
  <c r="S1185" i="1"/>
  <c r="S751" i="1"/>
  <c r="AA751" i="1" s="1"/>
  <c r="S1859" i="1"/>
  <c r="AA1859" i="1" s="1"/>
  <c r="S391" i="1"/>
  <c r="AA391" i="1" s="1"/>
  <c r="S123" i="1"/>
  <c r="AA123" i="1" s="1"/>
  <c r="S1257" i="1"/>
  <c r="S37" i="1"/>
  <c r="AA37" i="1" s="1"/>
  <c r="S1403" i="1"/>
  <c r="AA1403" i="1" s="1"/>
  <c r="S1757" i="1"/>
  <c r="AA1757" i="1" s="1"/>
  <c r="S1427" i="1"/>
  <c r="AA1427" i="1" s="1"/>
  <c r="S2298" i="1"/>
  <c r="AA2298" i="1" s="1"/>
  <c r="S1998" i="1"/>
  <c r="AA1998" i="1" s="1"/>
  <c r="S431" i="1"/>
  <c r="S790" i="1"/>
  <c r="AA790" i="1" s="1"/>
  <c r="S405" i="1"/>
  <c r="AA405" i="1" s="1"/>
  <c r="S1663" i="1"/>
  <c r="S435" i="1"/>
  <c r="AA435" i="1" s="1"/>
  <c r="S2051" i="1"/>
  <c r="AA2051" i="1" s="1"/>
  <c r="S491" i="1"/>
  <c r="S2615" i="1"/>
  <c r="AA2615" i="1" s="1"/>
  <c r="S2285" i="1"/>
  <c r="AA2285" i="1" s="1"/>
  <c r="S97" i="1"/>
  <c r="AA97" i="1" s="1"/>
  <c r="S493" i="1"/>
  <c r="S1135" i="1"/>
  <c r="AA1135" i="1" s="1"/>
  <c r="S1970" i="1"/>
  <c r="S2343" i="1"/>
  <c r="AA2343" i="1" s="1"/>
  <c r="S2012" i="1"/>
  <c r="AA2012" i="1" s="1"/>
  <c r="S1030" i="1"/>
  <c r="AA1030" i="1" s="1"/>
  <c r="S989" i="1"/>
  <c r="S1489" i="1"/>
  <c r="AA1489" i="1" s="1"/>
  <c r="S2172" i="1"/>
  <c r="S852" i="1"/>
  <c r="AA852" i="1" s="1"/>
  <c r="S1655" i="1"/>
  <c r="S1251" i="1"/>
  <c r="S958" i="1"/>
  <c r="AA958" i="1" s="1"/>
  <c r="S1026" i="1"/>
  <c r="AA1026" i="1" s="1"/>
  <c r="S1497" i="1"/>
  <c r="S865" i="1"/>
  <c r="AA865" i="1" s="1"/>
  <c r="S1235" i="1"/>
  <c r="AA1235" i="1" s="1"/>
  <c r="S2022" i="1"/>
  <c r="AA2022" i="1" s="1"/>
  <c r="S1087" i="1"/>
  <c r="AA1087" i="1" s="1"/>
  <c r="S2002" i="1"/>
  <c r="AA2002" i="1" s="1"/>
  <c r="S1437" i="1"/>
  <c r="S2504" i="1"/>
  <c r="AA2504" i="1" s="1"/>
  <c r="S2393" i="1"/>
  <c r="S160" i="1"/>
  <c r="AA160" i="1" s="1"/>
  <c r="S2113" i="1"/>
  <c r="AA2113" i="1" s="1"/>
  <c r="S715" i="1"/>
  <c r="AA715" i="1" s="1"/>
  <c r="S2066" i="1"/>
  <c r="AA2066" i="1" s="1"/>
  <c r="S2142" i="1"/>
  <c r="S812" i="1"/>
  <c r="AA812" i="1" s="1"/>
  <c r="S242" i="1"/>
  <c r="AA242" i="1" s="1"/>
  <c r="S2372" i="1"/>
  <c r="AA2372" i="1" s="1"/>
  <c r="S2138" i="1"/>
  <c r="AA2138" i="1" s="1"/>
  <c r="S1333" i="1"/>
  <c r="AA1333" i="1" s="1"/>
  <c r="S1058" i="1"/>
  <c r="AA1058" i="1" s="1"/>
  <c r="S1404" i="1"/>
  <c r="S1739" i="1"/>
  <c r="S950" i="1"/>
  <c r="AA950" i="1" s="1"/>
  <c r="S1027" i="1"/>
  <c r="S179" i="1"/>
  <c r="AA179" i="1" s="1"/>
  <c r="S526" i="1"/>
  <c r="AA526" i="1" s="1"/>
  <c r="S2613" i="1"/>
  <c r="S527" i="1"/>
  <c r="AA527" i="1" s="1"/>
  <c r="S2164" i="1"/>
  <c r="AA2164" i="1" s="1"/>
  <c r="S1935" i="1"/>
  <c r="AA1935" i="1" s="1"/>
  <c r="S2384" i="1"/>
  <c r="S633" i="1"/>
  <c r="AA633" i="1" s="1"/>
  <c r="S109" i="1"/>
  <c r="AA109" i="1" s="1"/>
  <c r="S1913" i="1"/>
  <c r="AA1913" i="1" s="1"/>
  <c r="S2256" i="1"/>
  <c r="AA2256" i="1" s="1"/>
  <c r="S1915" i="1"/>
  <c r="AA1915" i="1" s="1"/>
  <c r="S1919" i="1"/>
  <c r="S2162" i="1"/>
  <c r="S1857" i="1"/>
  <c r="AA1857" i="1" s="1"/>
  <c r="S846" i="1"/>
  <c r="S2198" i="1"/>
  <c r="AA2198" i="1" s="1"/>
  <c r="S1386" i="1"/>
  <c r="AA1386" i="1" s="1"/>
  <c r="S582" i="1"/>
  <c r="S281" i="1"/>
  <c r="AA281" i="1" s="1"/>
  <c r="S337" i="1"/>
  <c r="AA337" i="1" s="1"/>
  <c r="S201" i="1"/>
  <c r="S631" i="1"/>
  <c r="AA631" i="1" s="1"/>
  <c r="S1936" i="1"/>
  <c r="AA1936" i="1" s="1"/>
  <c r="S209" i="1"/>
  <c r="AA209" i="1" s="1"/>
  <c r="S2360" i="1"/>
  <c r="AA2360" i="1" s="1"/>
  <c r="S710" i="1"/>
  <c r="AA710" i="1" s="1"/>
  <c r="S443" i="1"/>
  <c r="AA443" i="1" s="1"/>
  <c r="S766" i="1"/>
  <c r="AA766" i="1" s="1"/>
  <c r="S2562" i="1"/>
  <c r="AA2562" i="1" s="1"/>
  <c r="S436" i="1"/>
  <c r="AA436" i="1" s="1"/>
  <c r="S1195" i="1"/>
  <c r="AA1195" i="1" s="1"/>
  <c r="S24" i="1"/>
  <c r="S1621" i="1"/>
  <c r="AA1621" i="1" s="1"/>
  <c r="S2238" i="1"/>
  <c r="AA2238" i="1" s="1"/>
  <c r="S2252" i="1"/>
  <c r="AA2252" i="1" s="1"/>
  <c r="S2284" i="1"/>
  <c r="AA2284" i="1" s="1"/>
  <c r="S235" i="1"/>
  <c r="AA235" i="1" s="1"/>
  <c r="S2176" i="1"/>
  <c r="AA2176" i="1" s="1"/>
  <c r="S57" i="1"/>
  <c r="AA57" i="1" s="1"/>
  <c r="S999" i="1"/>
  <c r="S1175" i="1"/>
  <c r="AA1175" i="1" s="1"/>
  <c r="S66" i="1"/>
  <c r="AA66" i="1" s="1"/>
  <c r="S2575" i="1"/>
  <c r="AA2575" i="1" s="1"/>
  <c r="S481" i="1"/>
  <c r="S389" i="1"/>
  <c r="AA389" i="1" s="1"/>
  <c r="S1637" i="1"/>
  <c r="AA1637" i="1" s="1"/>
  <c r="S270" i="1"/>
  <c r="AA270" i="1" s="1"/>
  <c r="S742" i="1"/>
  <c r="AA742" i="1" s="1"/>
  <c r="S1177" i="1"/>
  <c r="AA1177" i="1" s="1"/>
  <c r="S1530" i="1"/>
  <c r="S2587" i="1"/>
  <c r="AA2587" i="1" s="1"/>
  <c r="S1577" i="1"/>
  <c r="AA1577" i="1" s="1"/>
  <c r="S314" i="1"/>
  <c r="S843" i="1"/>
  <c r="AA843" i="1" s="1"/>
  <c r="S377" i="1"/>
  <c r="AA377" i="1" s="1"/>
  <c r="S501" i="1"/>
  <c r="S2401" i="1"/>
  <c r="AA2401" i="1" s="1"/>
  <c r="S1236" i="1"/>
  <c r="AA1236" i="1" s="1"/>
  <c r="S535" i="1"/>
  <c r="AA535" i="1" s="1"/>
  <c r="S2440" i="1"/>
  <c r="S168" i="1"/>
  <c r="AA168" i="1" s="1"/>
  <c r="S619" i="1"/>
  <c r="AA619" i="1" s="1"/>
  <c r="S1576" i="1"/>
  <c r="S2608" i="1"/>
  <c r="AA2608" i="1" s="1"/>
  <c r="S787" i="1"/>
  <c r="AA787" i="1" s="1"/>
  <c r="S2309" i="1"/>
  <c r="AA2309" i="1" s="1"/>
  <c r="S1401" i="1"/>
  <c r="S5" i="1"/>
  <c r="AA5" i="1" s="1"/>
  <c r="S1721" i="1"/>
  <c r="S2006" i="1"/>
  <c r="AA2006" i="1" s="1"/>
  <c r="S2194" i="1"/>
  <c r="AA2194" i="1" s="1"/>
  <c r="S1579" i="1"/>
  <c r="AA1579" i="1" s="1"/>
  <c r="S965" i="1"/>
  <c r="AA965" i="1" s="1"/>
  <c r="S1199" i="1"/>
  <c r="AA1199" i="1" s="1"/>
  <c r="S2018" i="1"/>
  <c r="AA2018" i="1" s="1"/>
  <c r="S1323" i="1"/>
  <c r="S967" i="1"/>
  <c r="AA967" i="1" s="1"/>
  <c r="S1443" i="1"/>
  <c r="AA1443" i="1" s="1"/>
  <c r="S2024" i="1"/>
  <c r="S1843" i="1"/>
  <c r="AA1843" i="1" s="1"/>
  <c r="S1405" i="1"/>
  <c r="S1339" i="1"/>
  <c r="AA1339" i="1" s="1"/>
  <c r="S1916" i="1"/>
  <c r="AA1916" i="1" s="1"/>
  <c r="S1627" i="1"/>
  <c r="AA1627" i="1" s="1"/>
  <c r="S1567" i="1"/>
  <c r="AA1567" i="1" s="1"/>
  <c r="S1885" i="1"/>
  <c r="AA1885" i="1" s="1"/>
  <c r="S1903" i="1"/>
  <c r="S1601" i="1"/>
  <c r="AA1601" i="1" s="1"/>
  <c r="S1095" i="1"/>
  <c r="AA1095" i="1" s="1"/>
  <c r="S670" i="1"/>
  <c r="S399" i="1"/>
  <c r="AA399" i="1" s="1"/>
  <c r="S1834" i="1"/>
  <c r="S583" i="1"/>
  <c r="AA583" i="1" s="1"/>
  <c r="S2473" i="1"/>
  <c r="AA2473" i="1" s="1"/>
  <c r="S900" i="1"/>
  <c r="AA900" i="1" s="1"/>
  <c r="S1153" i="1"/>
  <c r="S870" i="1"/>
  <c r="AA870" i="1" s="1"/>
  <c r="S1303" i="1"/>
  <c r="S1905" i="1"/>
  <c r="AA1905" i="1" s="1"/>
  <c r="S1016" i="1"/>
  <c r="AA1016" i="1" s="1"/>
  <c r="S2186" i="1"/>
  <c r="S1035" i="1"/>
  <c r="AA1035" i="1" s="1"/>
  <c r="S2038" i="1"/>
  <c r="AA2038" i="1" s="1"/>
  <c r="S507" i="1"/>
  <c r="S231" i="1"/>
  <c r="AA231" i="1" s="1"/>
  <c r="S65" i="1"/>
  <c r="AA65" i="1" s="1"/>
  <c r="S2611" i="1"/>
  <c r="AA2611" i="1" s="1"/>
  <c r="S2470" i="1"/>
  <c r="AA2470" i="1" s="1"/>
  <c r="S685" i="1"/>
  <c r="AA685" i="1" s="1"/>
  <c r="S2226" i="1"/>
  <c r="AA2226" i="1" s="1"/>
  <c r="S1191" i="1"/>
  <c r="S2129" i="1"/>
  <c r="AA2129" i="1" s="1"/>
  <c r="S127" i="1"/>
  <c r="AA127" i="1" s="1"/>
  <c r="S85" i="1"/>
  <c r="AA85" i="1" s="1"/>
  <c r="S2230" i="1"/>
  <c r="AA2230" i="1" s="1"/>
  <c r="S1094" i="1"/>
  <c r="AA1094" i="1" s="1"/>
  <c r="S101" i="1"/>
  <c r="AA101" i="1" s="1"/>
  <c r="S1500" i="1"/>
  <c r="AA1500" i="1" s="1"/>
  <c r="S483" i="1"/>
  <c r="AA483" i="1" s="1"/>
  <c r="S1881" i="1"/>
  <c r="AA1881" i="1" s="1"/>
  <c r="S479" i="1"/>
  <c r="AA479" i="1" s="1"/>
  <c r="S2385" i="1"/>
  <c r="AA2385" i="1" s="1"/>
  <c r="S1784" i="1"/>
  <c r="AA1784" i="1" s="1"/>
  <c r="S114" i="1"/>
  <c r="AA114" i="1" s="1"/>
  <c r="S303" i="1"/>
  <c r="AA303" i="1" s="1"/>
  <c r="S759" i="1"/>
  <c r="AA759" i="1" s="1"/>
  <c r="S853" i="1"/>
  <c r="AA853" i="1" s="1"/>
  <c r="S1215" i="1"/>
  <c r="AA1215" i="1" s="1"/>
  <c r="S2299" i="1"/>
  <c r="AA2299" i="1" s="1"/>
  <c r="S267" i="1"/>
  <c r="AA267" i="1" s="1"/>
  <c r="S456" i="1"/>
  <c r="AA456" i="1" s="1"/>
  <c r="S485" i="1"/>
  <c r="AA485" i="1" s="1"/>
  <c r="S1127" i="1"/>
  <c r="AA1127" i="1" s="1"/>
  <c r="S1451" i="1"/>
  <c r="AA1451" i="1" s="1"/>
  <c r="S2568" i="1"/>
  <c r="AA2568" i="1" s="1"/>
  <c r="S213" i="1"/>
  <c r="AA213" i="1" s="1"/>
  <c r="S2011" i="1"/>
  <c r="AA2011" i="1" s="1"/>
  <c r="S2195" i="1"/>
  <c r="AA2195" i="1" s="1"/>
  <c r="S2275" i="1"/>
  <c r="AA2275" i="1" s="1"/>
  <c r="S2370" i="1"/>
  <c r="AA2370" i="1" s="1"/>
  <c r="S1703" i="1"/>
  <c r="AA1703" i="1" s="1"/>
  <c r="S462" i="1"/>
  <c r="AA462" i="1" s="1"/>
  <c r="S1741" i="1"/>
  <c r="AA1741" i="1" s="1"/>
  <c r="S339" i="1"/>
  <c r="AA339" i="1" s="1"/>
  <c r="S1279" i="1"/>
  <c r="AA1279" i="1" s="1"/>
  <c r="S1964" i="1"/>
  <c r="AA1964" i="1" s="1"/>
  <c r="S1117" i="1"/>
  <c r="AA1117" i="1" s="1"/>
  <c r="S378" i="1"/>
  <c r="AA378" i="1" s="1"/>
  <c r="S1160" i="1"/>
  <c r="S2605" i="1"/>
  <c r="AA2605" i="1" s="1"/>
  <c r="S566" i="1"/>
  <c r="AA566" i="1" s="1"/>
  <c r="S840" i="1"/>
  <c r="AA840" i="1" s="1"/>
  <c r="S2144" i="1"/>
  <c r="AA2144" i="1" s="1"/>
  <c r="S1067" i="1"/>
  <c r="AA1067" i="1" s="1"/>
  <c r="S1960" i="1"/>
  <c r="AA1960" i="1" s="1"/>
  <c r="S1817" i="1"/>
  <c r="AA1817" i="1" s="1"/>
  <c r="S139" i="1"/>
  <c r="AA139" i="1" s="1"/>
  <c r="S1025" i="1"/>
  <c r="AA1025" i="1" s="1"/>
  <c r="S1022" i="1"/>
  <c r="AA1022" i="1" s="1"/>
  <c r="S1308" i="1"/>
  <c r="AA1308" i="1" s="1"/>
  <c r="S709" i="1"/>
  <c r="AA709" i="1" s="1"/>
  <c r="S942" i="1"/>
  <c r="AA942" i="1" s="1"/>
  <c r="S308" i="1"/>
  <c r="AA308" i="1" s="1"/>
  <c r="S357" i="1"/>
  <c r="AA357" i="1" s="1"/>
  <c r="S726" i="1"/>
  <c r="AA726" i="1" s="1"/>
  <c r="S2340" i="1"/>
  <c r="AA2340" i="1" s="1"/>
  <c r="S1833" i="1"/>
  <c r="AA1833" i="1" s="1"/>
  <c r="S1966" i="1"/>
  <c r="AA1966" i="1" s="1"/>
  <c r="S2422" i="1"/>
  <c r="AA2422" i="1" s="1"/>
  <c r="S1267" i="1"/>
  <c r="AA1267" i="1" s="1"/>
  <c r="S2196" i="1"/>
  <c r="AA2196" i="1" s="1"/>
  <c r="S668" i="1"/>
  <c r="AA668" i="1" s="1"/>
  <c r="S2585" i="1"/>
  <c r="AA2585" i="1" s="1"/>
  <c r="S119" i="1"/>
  <c r="AA119" i="1" s="1"/>
  <c r="S1126" i="1"/>
  <c r="AA1126" i="1" s="1"/>
  <c r="S829" i="1"/>
  <c r="AA829" i="1" s="1"/>
  <c r="S187" i="1"/>
  <c r="AA187" i="1" s="1"/>
  <c r="S2184" i="1"/>
  <c r="AA2184" i="1" s="1"/>
  <c r="S35" i="1"/>
  <c r="AA35" i="1" s="1"/>
  <c r="S2531" i="1"/>
  <c r="AA2531" i="1" s="1"/>
  <c r="S1675" i="1"/>
  <c r="AA1675" i="1" s="1"/>
  <c r="S559" i="1"/>
  <c r="AA559" i="1" s="1"/>
  <c r="S1031" i="1"/>
  <c r="AA1031" i="1" s="1"/>
  <c r="S1554" i="1"/>
  <c r="AA1554" i="1" s="1"/>
  <c r="S2296" i="1"/>
  <c r="AA2296" i="1" s="1"/>
  <c r="S860" i="1"/>
  <c r="AA860" i="1" s="1"/>
  <c r="S1297" i="1"/>
  <c r="AA1297" i="1" s="1"/>
  <c r="S2036" i="1"/>
  <c r="AA2036" i="1" s="1"/>
  <c r="S2429" i="1"/>
  <c r="AA2429" i="1" s="1"/>
  <c r="S1039" i="1"/>
  <c r="AA1039" i="1" s="1"/>
  <c r="S1440" i="1"/>
  <c r="AA1440" i="1" s="1"/>
  <c r="S2448" i="1"/>
  <c r="AA2448" i="1" s="1"/>
  <c r="S1939" i="1"/>
  <c r="AA1939" i="1" s="1"/>
  <c r="S298" i="1"/>
  <c r="AA298" i="1" s="1"/>
  <c r="S2026" i="1"/>
  <c r="AA2026" i="1" s="1"/>
  <c r="S2461" i="1"/>
  <c r="AA2461" i="1" s="1"/>
  <c r="S841" i="1"/>
  <c r="AA841" i="1" s="1"/>
  <c r="S420" i="1"/>
  <c r="AA420" i="1" s="1"/>
  <c r="S152" i="1"/>
  <c r="AA152" i="1" s="1"/>
  <c r="S1984" i="1"/>
  <c r="AA1984" i="1" s="1"/>
  <c r="S1409" i="1"/>
  <c r="AA1409" i="1" s="1"/>
  <c r="S39" i="1"/>
  <c r="AA39" i="1" s="1"/>
  <c r="S565" i="1"/>
  <c r="AA565" i="1" s="1"/>
  <c r="S763" i="1"/>
  <c r="AA763" i="1" s="1"/>
  <c r="S1349" i="1"/>
  <c r="S961" i="1"/>
  <c r="AA961" i="1" s="1"/>
  <c r="S1280" i="1"/>
  <c r="AA1280" i="1" s="1"/>
  <c r="S1599" i="1"/>
  <c r="AA1599" i="1" s="1"/>
  <c r="S2543" i="1"/>
  <c r="AA2543" i="1" s="1"/>
  <c r="S935" i="1"/>
  <c r="AA935" i="1" s="1"/>
  <c r="S1383" i="1"/>
  <c r="AA1383" i="1" s="1"/>
  <c r="S2078" i="1"/>
  <c r="AA2078" i="1" s="1"/>
  <c r="S1217" i="1"/>
  <c r="AA1217" i="1" s="1"/>
  <c r="S299" i="1"/>
  <c r="AA299" i="1" s="1"/>
  <c r="S261" i="1"/>
  <c r="AA261" i="1" s="1"/>
  <c r="S126" i="1"/>
  <c r="AA126" i="1" s="1"/>
  <c r="S651" i="1"/>
  <c r="AA651" i="1" s="1"/>
  <c r="S447" i="1"/>
  <c r="AA447" i="1" s="1"/>
  <c r="S122" i="1"/>
  <c r="AA122" i="1" s="1"/>
  <c r="S1050" i="1"/>
  <c r="AA1050" i="1" s="1"/>
  <c r="S1866" i="1"/>
  <c r="AA1866" i="1" s="1"/>
  <c r="S903" i="1"/>
  <c r="AA903" i="1" s="1"/>
  <c r="S2014" i="1"/>
  <c r="AA2014" i="1" s="1"/>
  <c r="S1771" i="1"/>
  <c r="AA1771" i="1" s="1"/>
  <c r="S1212" i="1"/>
  <c r="AA1212" i="1" s="1"/>
  <c r="S1477" i="1"/>
  <c r="AA1477" i="1" s="1"/>
  <c r="S2191" i="1"/>
  <c r="AA2191" i="1" s="1"/>
  <c r="S2596" i="1"/>
  <c r="AA2596" i="1" s="1"/>
  <c r="S2483" i="1"/>
  <c r="AA2483" i="1" s="1"/>
  <c r="S1565" i="1"/>
  <c r="AA1565" i="1" s="1"/>
  <c r="S1420" i="1"/>
  <c r="AA1420" i="1" s="1"/>
  <c r="S1181" i="1"/>
  <c r="AA1181" i="1" s="1"/>
  <c r="S1619" i="1"/>
  <c r="AA1619" i="1" s="1"/>
  <c r="S1021" i="1"/>
  <c r="AA1021" i="1" s="1"/>
  <c r="S896" i="1"/>
  <c r="AA896" i="1" s="1"/>
  <c r="S212" i="1"/>
  <c r="AA212" i="1" s="1"/>
  <c r="S1523" i="1"/>
  <c r="S2496" i="1"/>
  <c r="AA2496" i="1" s="1"/>
  <c r="S1416" i="1"/>
  <c r="AA1416" i="1" s="1"/>
  <c r="S2258" i="1"/>
  <c r="AA2258" i="1" s="1"/>
  <c r="S1750" i="1"/>
  <c r="AA1750" i="1" s="1"/>
  <c r="S2525" i="1"/>
  <c r="AA2525" i="1" s="1"/>
  <c r="S1882" i="1"/>
  <c r="AA1882" i="1" s="1"/>
  <c r="S2080" i="1"/>
  <c r="AA2080" i="1" s="1"/>
  <c r="S862" i="1"/>
  <c r="AA862" i="1" s="1"/>
  <c r="S473" i="1"/>
  <c r="AA473" i="1" s="1"/>
  <c r="S495" i="1"/>
  <c r="AA495" i="1" s="1"/>
  <c r="S1566" i="1"/>
  <c r="AA1566" i="1" s="1"/>
  <c r="S2179" i="1"/>
  <c r="AA2179" i="1" s="1"/>
  <c r="S821" i="1"/>
  <c r="AA821" i="1" s="1"/>
  <c r="S1863" i="1"/>
  <c r="AA1863" i="1" s="1"/>
  <c r="S2292" i="1"/>
  <c r="AA2292" i="1" s="1"/>
  <c r="S1535" i="1"/>
  <c r="AA1535" i="1" s="1"/>
  <c r="S1740" i="1"/>
  <c r="AA1740" i="1" s="1"/>
  <c r="S332" i="1"/>
  <c r="AA332" i="1" s="1"/>
  <c r="S2218" i="1"/>
  <c r="AA2218" i="1" s="1"/>
  <c r="S390" i="1"/>
  <c r="AA390" i="1" s="1"/>
  <c r="S563" i="1"/>
  <c r="AA563" i="1" s="1"/>
  <c r="S113" i="1"/>
  <c r="AA113" i="1" s="1"/>
  <c r="S341" i="1"/>
  <c r="T341" i="1" s="1"/>
  <c r="S653" i="1"/>
  <c r="AA653" i="1" s="1"/>
  <c r="S778" i="1"/>
  <c r="AA778" i="1" s="1"/>
  <c r="S1482" i="1"/>
  <c r="AA1482" i="1" s="1"/>
  <c r="S1007" i="1"/>
  <c r="AA1007" i="1" s="1"/>
  <c r="S243" i="1"/>
  <c r="AA243" i="1" s="1"/>
  <c r="S644" i="1"/>
  <c r="AA644" i="1" s="1"/>
  <c r="S2466" i="1"/>
  <c r="AA2466" i="1" s="1"/>
  <c r="S1284" i="1"/>
  <c r="AA1284" i="1" s="1"/>
  <c r="S954" i="1"/>
  <c r="AA954" i="1" s="1"/>
  <c r="S387" i="1"/>
  <c r="AA387" i="1" s="1"/>
  <c r="S2136" i="1"/>
  <c r="AA2136" i="1" s="1"/>
  <c r="S2413" i="1"/>
  <c r="AA2413" i="1" s="1"/>
  <c r="S68" i="1"/>
  <c r="AA68" i="1" s="1"/>
  <c r="S1265" i="1"/>
  <c r="AA1265" i="1" s="1"/>
  <c r="S1629" i="1"/>
  <c r="AA1629" i="1" s="1"/>
  <c r="S2264" i="1"/>
  <c r="AA2264" i="1" s="1"/>
  <c r="S2178" i="1"/>
  <c r="S2553" i="1"/>
  <c r="AA2553" i="1" s="1"/>
  <c r="S271" i="1"/>
  <c r="AA271" i="1" s="1"/>
  <c r="S2300" i="1"/>
  <c r="AA2300" i="1" s="1"/>
  <c r="S197" i="1"/>
  <c r="AA197" i="1" s="1"/>
  <c r="S1061" i="1"/>
  <c r="AA1061" i="1" s="1"/>
  <c r="S705" i="1"/>
  <c r="T705" i="1" s="1"/>
  <c r="S624" i="1"/>
  <c r="AA624" i="1" s="1"/>
  <c r="S683" i="1"/>
  <c r="AA683" i="1" s="1"/>
  <c r="S525" i="1"/>
  <c r="AA525" i="1" s="1"/>
  <c r="S786" i="1"/>
  <c r="AA786" i="1" s="1"/>
  <c r="S1519" i="1"/>
  <c r="AA1519" i="1" s="1"/>
  <c r="S1541" i="1"/>
  <c r="AA1541" i="1" s="1"/>
  <c r="S1873" i="1"/>
  <c r="AA1873" i="1" s="1"/>
  <c r="S579" i="1"/>
  <c r="AA579" i="1" s="1"/>
  <c r="S571" i="1"/>
  <c r="T571" i="1" s="1"/>
  <c r="S659" i="1"/>
  <c r="AA659" i="1" s="1"/>
  <c r="S76" i="1"/>
  <c r="AA76" i="1" s="1"/>
  <c r="S616" i="1"/>
  <c r="AA616" i="1" s="1"/>
  <c r="S798" i="1"/>
  <c r="AA798" i="1" s="1"/>
  <c r="S1811" i="1"/>
  <c r="AA1811" i="1" s="1"/>
  <c r="S2592" i="1"/>
  <c r="AA2592" i="1" s="1"/>
  <c r="S111" i="1"/>
  <c r="AA111" i="1" s="1"/>
  <c r="S2450" i="1"/>
  <c r="AA2450" i="1" s="1"/>
  <c r="S2100" i="1"/>
  <c r="AA2100" i="1" s="1"/>
  <c r="S569" i="1"/>
  <c r="AA569" i="1" s="1"/>
  <c r="S560" i="1"/>
  <c r="AA560" i="1" s="1"/>
  <c r="S643" i="1"/>
  <c r="AA643" i="1" s="1"/>
  <c r="S1233" i="1"/>
  <c r="T1233" i="1" s="1"/>
  <c r="S1719" i="1"/>
  <c r="AA1719" i="1" s="1"/>
  <c r="S1313" i="1"/>
  <c r="AA1313" i="1" s="1"/>
  <c r="S1307" i="1"/>
  <c r="T1307" i="1" s="1"/>
  <c r="S697" i="1"/>
  <c r="AA697" i="1" s="1"/>
  <c r="S2598" i="1"/>
  <c r="AA2598" i="1" s="1"/>
  <c r="S176" i="1"/>
  <c r="AA176" i="1" s="1"/>
  <c r="S1018" i="1"/>
  <c r="AA1018" i="1" s="1"/>
  <c r="S777" i="1"/>
  <c r="AA777" i="1" s="1"/>
  <c r="S2336" i="1"/>
  <c r="S79" i="1"/>
  <c r="AA79" i="1" s="1"/>
  <c r="S2586" i="1"/>
  <c r="AA2586" i="1" s="1"/>
  <c r="S1071" i="1"/>
  <c r="AA1071" i="1" s="1"/>
  <c r="S878" i="1"/>
  <c r="AA878" i="1" s="1"/>
  <c r="S1329" i="1"/>
  <c r="AA1329" i="1" s="1"/>
  <c r="S2098" i="1"/>
  <c r="AA2098" i="1" s="1"/>
  <c r="S2476" i="1"/>
  <c r="AA2476" i="1" s="1"/>
  <c r="S2518" i="1"/>
  <c r="T2518" i="1" s="1"/>
  <c r="S2465" i="1"/>
  <c r="T2465" i="1" s="1"/>
  <c r="S2145" i="1"/>
  <c r="AA2145" i="1" s="1"/>
  <c r="S2068" i="1"/>
  <c r="AA2068" i="1" s="1"/>
  <c r="S316" i="1"/>
  <c r="AA316" i="1" s="1"/>
  <c r="S2472" i="1"/>
  <c r="AA2472" i="1" s="1"/>
  <c r="S2356" i="1"/>
  <c r="T2356" i="1" s="1"/>
  <c r="S1547" i="1"/>
  <c r="T1547" i="1" s="1"/>
  <c r="S1735" i="1"/>
  <c r="AA1735" i="1" s="1"/>
  <c r="S72" i="1"/>
  <c r="AA72" i="1" s="1"/>
  <c r="S590" i="1"/>
  <c r="AA590" i="1" s="1"/>
  <c r="S655" i="1"/>
  <c r="AA655" i="1" s="1"/>
  <c r="S970" i="1"/>
  <c r="AA970" i="1" s="1"/>
  <c r="S1290" i="1"/>
  <c r="T1290" i="1" s="1"/>
  <c r="S1671" i="1"/>
  <c r="AA1671" i="1" s="1"/>
  <c r="S2599" i="1"/>
  <c r="AA2599" i="1" s="1"/>
  <c r="S962" i="1"/>
  <c r="T962" i="1" s="1"/>
  <c r="S1439" i="1"/>
  <c r="AA1439" i="1" s="1"/>
  <c r="S2134" i="1"/>
  <c r="AA2134" i="1" s="1"/>
  <c r="S1261" i="1"/>
  <c r="AA1261" i="1" s="1"/>
  <c r="S469" i="1"/>
  <c r="AA469" i="1" s="1"/>
  <c r="S395" i="1"/>
  <c r="AA395" i="1" s="1"/>
  <c r="S425" i="1"/>
  <c r="S369" i="1"/>
  <c r="AA369" i="1" s="1"/>
  <c r="S679" i="1"/>
  <c r="AA679" i="1" s="1"/>
  <c r="S933" i="1"/>
  <c r="AA933" i="1" s="1"/>
  <c r="S1598" i="1"/>
  <c r="AA1598" i="1" s="1"/>
  <c r="S850" i="1"/>
  <c r="S69" i="1"/>
  <c r="AA69" i="1" s="1"/>
  <c r="S2381" i="1"/>
  <c r="AA2381" i="1" s="1"/>
  <c r="S352" i="1"/>
  <c r="AA352" i="1" s="1"/>
  <c r="S2268" i="1"/>
  <c r="AA2268" i="1" s="1"/>
  <c r="S788" i="1"/>
  <c r="AA788" i="1" s="1"/>
  <c r="S75" i="1"/>
  <c r="AA75" i="1" s="1"/>
  <c r="S297" i="1"/>
  <c r="AA297" i="1" s="1"/>
  <c r="S706" i="1"/>
  <c r="T706" i="1" s="1"/>
  <c r="S816" i="1"/>
  <c r="AA816" i="1" s="1"/>
  <c r="S211" i="1"/>
  <c r="AA211" i="1" s="1"/>
  <c r="S1615" i="1"/>
  <c r="AA1615" i="1" s="1"/>
  <c r="S240" i="1"/>
  <c r="T240" i="1" s="1"/>
  <c r="S2501" i="1"/>
  <c r="AA2501" i="1" s="1"/>
  <c r="S1890" i="1"/>
  <c r="AA1890" i="1" s="1"/>
  <c r="S2497" i="1"/>
  <c r="T2497" i="1" s="1"/>
  <c r="S1463" i="1"/>
  <c r="AA1463" i="1" s="1"/>
  <c r="S774" i="1"/>
  <c r="AA774" i="1" s="1"/>
  <c r="S2313" i="1"/>
  <c r="T2313" i="1" s="1"/>
  <c r="S2342" i="1"/>
  <c r="AA2342" i="1" s="1"/>
  <c r="S278" i="1"/>
  <c r="AA278" i="1" s="1"/>
  <c r="S1004" i="1"/>
  <c r="T1004" i="1" s="1"/>
  <c r="S1241" i="1"/>
  <c r="AA1241" i="1" s="1"/>
  <c r="S1082" i="1"/>
  <c r="AA1082" i="1" s="1"/>
  <c r="S2114" i="1"/>
  <c r="T2114" i="1" s="1"/>
  <c r="S287" i="1"/>
  <c r="AA287" i="1" s="1"/>
  <c r="S191" i="1"/>
  <c r="AA191" i="1" s="1"/>
  <c r="S941" i="1"/>
  <c r="T941" i="1" s="1"/>
  <c r="S1952" i="1"/>
  <c r="AA1952" i="1" s="1"/>
  <c r="S71" i="1"/>
  <c r="AA71" i="1" s="1"/>
  <c r="S2446" i="1"/>
  <c r="T2446" i="1" s="1"/>
  <c r="S528" i="1"/>
  <c r="AA528" i="1" s="1"/>
  <c r="S311" i="1"/>
  <c r="AA311" i="1" s="1"/>
  <c r="S1432" i="1"/>
  <c r="AA1432" i="1" s="1"/>
  <c r="S1387" i="1"/>
  <c r="AA1387" i="1" s="1"/>
  <c r="S1458" i="1"/>
  <c r="AA1458" i="1" s="1"/>
  <c r="S1783" i="1"/>
  <c r="AA1783" i="1" s="1"/>
  <c r="S2468" i="1"/>
  <c r="AA2468" i="1" s="1"/>
  <c r="S2345" i="1"/>
  <c r="AA2345" i="1" s="1"/>
  <c r="S523" i="1"/>
  <c r="AA523" i="1" s="1"/>
  <c r="S820" i="1"/>
  <c r="T820" i="1" s="1"/>
  <c r="S1293" i="1"/>
  <c r="T1293" i="1" s="1"/>
  <c r="S454" i="1"/>
  <c r="AA454" i="1" s="1"/>
  <c r="S2502" i="1"/>
  <c r="S1086" i="1"/>
  <c r="AA1086" i="1" s="1"/>
  <c r="S1897" i="1"/>
  <c r="S932" i="1"/>
  <c r="AA932" i="1" s="1"/>
  <c r="S2436" i="1"/>
  <c r="AA2436" i="1" s="1"/>
  <c r="S151" i="1"/>
  <c r="AA151" i="1" s="1"/>
  <c r="S1131" i="1"/>
  <c r="AA1131" i="1" s="1"/>
  <c r="S2105" i="1"/>
  <c r="AA2105" i="1" s="1"/>
  <c r="S1400" i="1"/>
  <c r="S1992" i="1"/>
  <c r="AA1992" i="1" s="1"/>
  <c r="S2524" i="1"/>
  <c r="AA2524" i="1" s="1"/>
  <c r="S2357" i="1"/>
  <c r="AA2357" i="1" s="1"/>
  <c r="S1327" i="1"/>
  <c r="AA1327" i="1" s="1"/>
  <c r="S2035" i="1"/>
  <c r="AA2035" i="1" s="1"/>
  <c r="S2451" i="1"/>
  <c r="AA2451" i="1" s="1"/>
  <c r="S2554" i="1"/>
  <c r="AA2554" i="1" s="1"/>
  <c r="S1631" i="1"/>
  <c r="S383" i="1"/>
  <c r="AA383" i="1" s="1"/>
  <c r="S1546" i="1"/>
  <c r="AA1546" i="1" s="1"/>
  <c r="S2517" i="1"/>
  <c r="AA2517" i="1" s="1"/>
  <c r="S2262" i="1"/>
  <c r="AA2262" i="1" s="1"/>
  <c r="S165" i="1"/>
  <c r="S736" i="1"/>
  <c r="AA736" i="1" s="1"/>
  <c r="S1550" i="1"/>
  <c r="AA1550" i="1" s="1"/>
  <c r="S592" i="1"/>
  <c r="AA592" i="1" s="1"/>
  <c r="S700" i="1"/>
  <c r="S1932" i="1"/>
  <c r="AA1932" i="1" s="1"/>
  <c r="S155" i="1"/>
  <c r="AA155" i="1" s="1"/>
  <c r="S597" i="1"/>
  <c r="AA597" i="1" s="1"/>
  <c r="S2438" i="1"/>
  <c r="S657" i="1"/>
  <c r="AA657" i="1" s="1"/>
  <c r="S2154" i="1"/>
  <c r="AA2154" i="1" s="1"/>
  <c r="S143" i="1"/>
  <c r="AA143" i="1" s="1"/>
  <c r="S396" i="1"/>
  <c r="S875" i="1"/>
  <c r="AA875" i="1" s="1"/>
  <c r="S1428" i="1"/>
  <c r="AA1428" i="1" s="1"/>
  <c r="S2607" i="1"/>
  <c r="S322" i="1"/>
  <c r="AA322" i="1" s="1"/>
  <c r="S9" i="1"/>
  <c r="AA9" i="1" s="1"/>
  <c r="S388" i="1"/>
  <c r="AA388" i="1" s="1"/>
  <c r="S1424" i="1"/>
  <c r="AA1424" i="1" s="1"/>
  <c r="S1157" i="1"/>
  <c r="AA1157" i="1" s="1"/>
  <c r="S1954" i="1"/>
  <c r="AA1954" i="1" s="1"/>
  <c r="S735" i="1"/>
  <c r="AA735" i="1" s="1"/>
  <c r="S1337" i="1"/>
  <c r="AA1337" i="1" s="1"/>
  <c r="S1685" i="1"/>
  <c r="S2582" i="1"/>
  <c r="AA2582" i="1" s="1"/>
  <c r="S2032" i="1"/>
  <c r="AA2032" i="1" s="1"/>
  <c r="S2200" i="1"/>
  <c r="AA2200" i="1" s="1"/>
  <c r="S1934" i="1"/>
  <c r="AA1934" i="1" s="1"/>
  <c r="S499" i="1"/>
  <c r="AA499" i="1" s="1"/>
  <c r="S1156" i="1"/>
  <c r="S1336" i="1"/>
  <c r="AA1336" i="1" s="1"/>
  <c r="S1491" i="1"/>
  <c r="S1348" i="1"/>
  <c r="AA1348" i="1" s="1"/>
  <c r="S2122" i="1"/>
  <c r="AA2122" i="1" s="1"/>
  <c r="S1508" i="1"/>
  <c r="AA1508" i="1" s="1"/>
  <c r="S1119" i="1"/>
  <c r="S379" i="1"/>
  <c r="AA379" i="1" s="1"/>
  <c r="S573" i="1"/>
  <c r="AA573" i="1" s="1"/>
  <c r="S864" i="1"/>
  <c r="AA864" i="1" s="1"/>
  <c r="S2203" i="1"/>
  <c r="S1083" i="1"/>
  <c r="AA1083" i="1" s="1"/>
  <c r="S1616" i="1"/>
  <c r="AA1616" i="1" s="1"/>
  <c r="S2000" i="1"/>
  <c r="AA2000" i="1" s="1"/>
  <c r="S1831" i="1"/>
  <c r="S1858" i="1"/>
  <c r="AA1858" i="1" s="1"/>
  <c r="S1321" i="1"/>
  <c r="AA1321" i="1" s="1"/>
  <c r="S227" i="1"/>
  <c r="AA227" i="1" s="1"/>
  <c r="S1732" i="1"/>
  <c r="AA1732" i="1" s="1"/>
  <c r="S1041" i="1"/>
  <c r="AA1041" i="1" s="1"/>
  <c r="S1326" i="1"/>
  <c r="S181" i="1"/>
  <c r="AA181" i="1" s="1"/>
  <c r="S925" i="1"/>
  <c r="AA925" i="1" s="1"/>
  <c r="S515" i="1"/>
  <c r="AA515" i="1" s="1"/>
  <c r="S2232" i="1"/>
  <c r="S307" i="1"/>
  <c r="AA307" i="1" s="1"/>
  <c r="S764" i="1"/>
  <c r="S904" i="1"/>
  <c r="AA904" i="1" s="1"/>
  <c r="S1938" i="1"/>
  <c r="AA1938" i="1" s="1"/>
  <c r="S2130" i="1"/>
  <c r="AA2130" i="1" s="1"/>
  <c r="S1051" i="1"/>
  <c r="S1839" i="1"/>
  <c r="AA1839" i="1" s="1"/>
  <c r="S1789" i="1"/>
  <c r="AA1789" i="1" s="1"/>
  <c r="S451" i="1"/>
  <c r="AA451" i="1" s="1"/>
  <c r="S743" i="1"/>
  <c r="AA743" i="1" s="1"/>
  <c r="S2546" i="1"/>
  <c r="S459" i="1"/>
  <c r="AA459" i="1" s="1"/>
  <c r="S822" i="1"/>
  <c r="AA822" i="1" s="1"/>
  <c r="S412" i="1"/>
  <c r="S768" i="1"/>
  <c r="AA768" i="1" s="1"/>
  <c r="S1201" i="1"/>
  <c r="S2522" i="1"/>
  <c r="AA2522" i="1" s="1"/>
  <c r="S948" i="1"/>
  <c r="AA948" i="1" s="1"/>
  <c r="S2583" i="1"/>
  <c r="AA2583" i="1" s="1"/>
  <c r="S1745" i="1"/>
  <c r="AA1745" i="1" s="1"/>
  <c r="S1161" i="1"/>
  <c r="AA1161" i="1" s="1"/>
  <c r="S1573" i="1"/>
  <c r="S886" i="1"/>
  <c r="AA886" i="1" s="1"/>
  <c r="S1961" i="1"/>
  <c r="S350" i="1"/>
  <c r="AA350" i="1" s="1"/>
  <c r="S1272" i="1"/>
  <c r="S171" i="1"/>
  <c r="AA171" i="1" s="1"/>
  <c r="S510" i="1"/>
  <c r="S207" i="1"/>
  <c r="S1893" i="1"/>
  <c r="AA1893" i="1" s="1"/>
  <c r="S1634" i="1"/>
  <c r="S2577" i="1"/>
  <c r="AA2577" i="1" s="1"/>
  <c r="S145" i="1"/>
  <c r="S1917" i="1"/>
  <c r="AA1917" i="1" s="1"/>
  <c r="S1914" i="1"/>
  <c r="S1023" i="1"/>
  <c r="AA1023" i="1" s="1"/>
  <c r="S1355" i="1"/>
  <c r="S1996" i="1"/>
  <c r="S1063" i="1"/>
  <c r="AA1063" i="1" s="1"/>
  <c r="S1659" i="1"/>
  <c r="S902" i="1"/>
  <c r="AA902" i="1" s="1"/>
  <c r="S2526" i="1"/>
  <c r="AA2526" i="1" s="1"/>
  <c r="S574" i="1"/>
  <c r="S2231" i="1"/>
  <c r="AA2231" i="1" s="1"/>
  <c r="S429" i="1"/>
  <c r="AA429" i="1" s="1"/>
  <c r="S32" i="1"/>
  <c r="AA32" i="1" s="1"/>
  <c r="S794" i="1"/>
  <c r="S1269" i="1"/>
  <c r="AA1269" i="1" s="1"/>
  <c r="S489" i="1"/>
  <c r="S623" i="1"/>
  <c r="S2288" i="1"/>
  <c r="S1362" i="1"/>
  <c r="AA1362" i="1" s="1"/>
  <c r="S1271" i="1"/>
  <c r="S1606" i="1"/>
  <c r="S1059" i="1"/>
  <c r="S502" i="1"/>
  <c r="AA502" i="1" s="1"/>
  <c r="S1110" i="1"/>
  <c r="AA1110" i="1" s="1"/>
  <c r="S175" i="1"/>
  <c r="AA175" i="1" s="1"/>
  <c r="S413" i="1"/>
  <c r="S894" i="1"/>
  <c r="AA894" i="1" s="1"/>
  <c r="S1707" i="1"/>
  <c r="AA1707" i="1" s="1"/>
  <c r="S956" i="1"/>
  <c r="S321" i="1"/>
  <c r="AA321" i="1" s="1"/>
  <c r="S1930" i="1"/>
  <c r="S470" i="1"/>
  <c r="AA470" i="1" s="1"/>
  <c r="S804" i="1"/>
  <c r="AA804" i="1" s="1"/>
  <c r="S2614" i="1"/>
  <c r="S359" i="1"/>
  <c r="AA359" i="1" s="1"/>
  <c r="S810" i="1"/>
  <c r="S567" i="1"/>
  <c r="AA567" i="1" s="1"/>
  <c r="S1605" i="1"/>
  <c r="AA1605" i="1" s="1"/>
  <c r="S98" i="1"/>
  <c r="S1461" i="1"/>
  <c r="S2182" i="1"/>
  <c r="AA2182" i="1" s="1"/>
  <c r="S2348" i="1"/>
  <c r="AA2348" i="1" s="1"/>
  <c r="S1485" i="1"/>
  <c r="S237" i="1"/>
  <c r="AA237" i="1" s="1"/>
  <c r="S1205" i="1"/>
  <c r="S1228" i="1"/>
  <c r="AA1228" i="1" s="1"/>
  <c r="S1867" i="1"/>
  <c r="S930" i="1"/>
  <c r="S549" i="1"/>
  <c r="S807" i="1"/>
  <c r="S1570" i="1"/>
  <c r="S884" i="1"/>
  <c r="AA884" i="1" s="1"/>
  <c r="S1556" i="1"/>
  <c r="S1074" i="1"/>
  <c r="T1074" i="1" s="1"/>
  <c r="S1714" i="1"/>
  <c r="AA1714" i="1" s="1"/>
  <c r="S636" i="1"/>
  <c r="T636" i="1" s="1"/>
  <c r="S1172" i="1"/>
  <c r="AA1172" i="1" s="1"/>
  <c r="S2458" i="1"/>
  <c r="T2458" i="1" s="1"/>
  <c r="S497" i="1"/>
  <c r="T497" i="1" s="1"/>
  <c r="S153" i="1"/>
  <c r="AA153" i="1" s="1"/>
  <c r="S2542" i="1"/>
  <c r="T2542" i="1" s="1"/>
  <c r="S1729" i="1"/>
  <c r="AA1729" i="1" s="1"/>
  <c r="S2016" i="1"/>
  <c r="S1607" i="1"/>
  <c r="AA1607" i="1" s="1"/>
  <c r="S2404" i="1"/>
  <c r="AA2404" i="1" s="1"/>
  <c r="S2277" i="1"/>
  <c r="AA2277" i="1" s="1"/>
  <c r="S1009" i="1"/>
  <c r="AA1009" i="1" s="1"/>
  <c r="S2508" i="1"/>
  <c r="AA2508" i="1" s="1"/>
  <c r="S2447" i="1"/>
  <c r="AA2447" i="1" s="1"/>
  <c r="S1593" i="1"/>
  <c r="AA1593" i="1" s="1"/>
  <c r="S1875" i="1"/>
  <c r="AA1875" i="1" s="1"/>
  <c r="S31" i="1"/>
  <c r="AA31" i="1" s="1"/>
  <c r="S2156" i="1"/>
  <c r="AA2156" i="1" s="1"/>
  <c r="S1501" i="1"/>
  <c r="S1285" i="1"/>
  <c r="AA1285" i="1" s="1"/>
  <c r="S1263" i="1"/>
  <c r="AA1263" i="1" s="1"/>
  <c r="S2378" i="1"/>
  <c r="S1268" i="1"/>
  <c r="AA1268" i="1" s="1"/>
  <c r="S1046" i="1"/>
  <c r="AA1046" i="1" s="1"/>
  <c r="S262" i="1"/>
  <c r="AA262" i="1" s="1"/>
  <c r="S1037" i="1"/>
  <c r="AA1037" i="1" s="1"/>
  <c r="S33" i="1"/>
  <c r="AA33" i="1" s="1"/>
  <c r="S505" i="1"/>
  <c r="S784" i="1"/>
  <c r="AA784" i="1" s="1"/>
  <c r="S2042" i="1"/>
  <c r="AA2042" i="1" s="1"/>
  <c r="S882" i="1"/>
  <c r="AA882" i="1" s="1"/>
  <c r="S2492" i="1"/>
  <c r="AA2492" i="1" s="1"/>
  <c r="S996" i="1"/>
  <c r="S1487" i="1"/>
  <c r="AA1487" i="1" s="1"/>
  <c r="S1845" i="1"/>
  <c r="AA1845" i="1" s="1"/>
  <c r="S51" i="1"/>
  <c r="AA51" i="1" s="1"/>
  <c r="S1331" i="1"/>
  <c r="AA1331" i="1" s="1"/>
  <c r="S2040" i="1"/>
  <c r="AA2040" i="1" s="1"/>
  <c r="S2408" i="1"/>
  <c r="S776" i="1"/>
  <c r="AA776" i="1" s="1"/>
  <c r="S669" i="1"/>
  <c r="AA669" i="1" s="1"/>
  <c r="S2516" i="1"/>
  <c r="S19" i="1"/>
  <c r="AA19" i="1" s="1"/>
  <c r="S471" i="1"/>
  <c r="AA471" i="1" s="1"/>
  <c r="S2535" i="1"/>
  <c r="S1431" i="1"/>
  <c r="AA1431" i="1" s="1"/>
  <c r="S1891" i="1"/>
  <c r="AA1891" i="1" s="1"/>
  <c r="S2140" i="1"/>
  <c r="AA2140" i="1" s="1"/>
  <c r="S2220" i="1"/>
  <c r="AA2220" i="1" s="1"/>
  <c r="S2305" i="1"/>
  <c r="AA2305" i="1" s="1"/>
  <c r="S665" i="1"/>
  <c r="S702" i="1"/>
  <c r="AA702" i="1" s="1"/>
  <c r="S2425" i="1"/>
  <c r="AA2425" i="1" s="1"/>
  <c r="S589" i="1"/>
  <c r="S1603" i="1"/>
  <c r="AA1603" i="1" s="1"/>
  <c r="S940" i="1"/>
  <c r="AA940" i="1" s="1"/>
  <c r="S2278" i="1"/>
  <c r="AA2278" i="1" s="1"/>
  <c r="S2547" i="1"/>
  <c r="S2270" i="1"/>
  <c r="AA2270" i="1" s="1"/>
  <c r="S629" i="1"/>
  <c r="AA629" i="1" s="1"/>
  <c r="S407" i="1"/>
  <c r="S1171" i="1"/>
  <c r="AA1171" i="1" s="1"/>
  <c r="S2361" i="1"/>
  <c r="AA2361" i="1" s="1"/>
  <c r="S1316" i="1"/>
  <c r="S1713" i="1"/>
  <c r="AA1713" i="1" s="1"/>
  <c r="S2094" i="1"/>
  <c r="AA2094" i="1" s="1"/>
  <c r="S1149" i="1"/>
  <c r="AA1149" i="1" s="1"/>
  <c r="S2166" i="1"/>
  <c r="S945" i="1"/>
  <c r="AA945" i="1" s="1"/>
  <c r="S345" i="1"/>
  <c r="AA345" i="1" s="1"/>
  <c r="S2579" i="1"/>
  <c r="AA2579" i="1" s="1"/>
  <c r="S2550" i="1"/>
  <c r="AA2550" i="1" s="1"/>
  <c r="S269" i="1"/>
  <c r="S1240" i="1"/>
  <c r="S1143" i="1"/>
  <c r="S1134" i="1"/>
  <c r="S1709" i="1"/>
  <c r="S2406" i="1"/>
  <c r="S1423" i="1"/>
  <c r="S1252" i="1"/>
  <c r="S617" i="1"/>
  <c r="S1869" i="1"/>
  <c r="S225" i="1"/>
  <c r="S621" i="1"/>
  <c r="S1330" i="1"/>
  <c r="S1751" i="1"/>
  <c r="S1187" i="1"/>
  <c r="S992" i="1"/>
  <c r="S849" i="1"/>
  <c r="S1363" i="1"/>
  <c r="S1033" i="1"/>
  <c r="S1527" i="1"/>
  <c r="S1299" i="1"/>
  <c r="S888" i="1"/>
  <c r="S1255" i="1"/>
  <c r="S1657" i="1"/>
  <c r="S1475" i="1"/>
  <c r="S1077" i="1"/>
  <c r="S223" i="1"/>
  <c r="S929" i="1"/>
  <c r="S2332" i="1"/>
  <c r="S2092" i="1"/>
  <c r="S2462" i="1"/>
  <c r="S319" i="1"/>
  <c r="S1589" i="1"/>
  <c r="S2266" i="1"/>
  <c r="S718" i="1"/>
  <c r="S1105" i="1"/>
  <c r="S1417" i="1"/>
  <c r="S2544" i="1"/>
  <c r="S1189" i="1"/>
  <c r="S971" i="1"/>
  <c r="S1642" i="1"/>
  <c r="S815" i="1"/>
  <c r="S1715" i="1"/>
  <c r="S220" i="1"/>
  <c r="S543" i="1"/>
  <c r="S762" i="1"/>
  <c r="S1611" i="1"/>
  <c r="S110" i="1"/>
  <c r="S1474" i="1"/>
  <c r="S1365" i="1"/>
  <c r="S2362" i="1"/>
  <c r="S367" i="1"/>
  <c r="S796" i="1"/>
  <c r="S2052" i="1"/>
  <c r="S2490" i="1"/>
  <c r="S951" i="1"/>
  <c r="S2207" i="1"/>
  <c r="S1980" i="1"/>
  <c r="S403" i="1"/>
  <c r="S545" i="1"/>
  <c r="S1019" i="1"/>
  <c r="S1517" i="1"/>
  <c r="S21" i="1"/>
  <c r="S437" i="1"/>
  <c r="S2536" i="1"/>
  <c r="S547" i="1"/>
  <c r="S858" i="1"/>
  <c r="S1490" i="1"/>
  <c r="S1673" i="1"/>
  <c r="S1763" i="1"/>
  <c r="S2377" i="1"/>
  <c r="S752" i="1"/>
  <c r="S1341" i="1"/>
  <c r="S2590" i="1"/>
  <c r="S2074" i="1"/>
  <c r="S2204" i="1"/>
  <c r="S2281" i="1"/>
  <c r="S1065" i="1"/>
  <c r="S550" i="1"/>
  <c r="S1411" i="1"/>
  <c r="S461" i="1"/>
  <c r="S2538" i="1"/>
  <c r="S1650" i="1"/>
  <c r="S1433" i="1"/>
  <c r="S2146" i="1"/>
  <c r="S1699" i="1"/>
  <c r="S138" i="1"/>
  <c r="S521" i="1"/>
  <c r="S876" i="1"/>
  <c r="S1167" i="1"/>
  <c r="S1665" i="1"/>
  <c r="S1353" i="1"/>
  <c r="S1462" i="1"/>
  <c r="S251" i="1"/>
  <c r="S1879" i="1"/>
  <c r="S1555" i="1"/>
  <c r="S1081" i="1"/>
  <c r="S1842" i="1"/>
  <c r="S1208" i="1"/>
  <c r="AA1208" i="1" s="1"/>
  <c r="S2616" i="1"/>
  <c r="AA2616" i="1" s="1"/>
  <c r="S2588" i="1"/>
  <c r="AA2588" i="1" s="1"/>
  <c r="S615" i="1"/>
  <c r="AA615" i="1" s="1"/>
  <c r="S758" i="1"/>
  <c r="AA758" i="1" s="1"/>
  <c r="S2314" i="1"/>
  <c r="AA2314" i="1" s="1"/>
  <c r="S2358" i="1"/>
  <c r="AA2358" i="1" s="1"/>
  <c r="S365" i="1"/>
  <c r="AA365" i="1" s="1"/>
  <c r="S2180" i="1"/>
  <c r="AA2180" i="1" s="1"/>
  <c r="S1575" i="1"/>
  <c r="AA1575" i="1" s="1"/>
  <c r="S2433" i="1"/>
  <c r="AA2433" i="1" s="1"/>
  <c r="S205" i="1"/>
  <c r="AA205" i="1" s="1"/>
  <c r="S750" i="1"/>
  <c r="AA750" i="1" s="1"/>
  <c r="S1737" i="1"/>
  <c r="AA1737" i="1" s="1"/>
  <c r="S983" i="1"/>
  <c r="AA983" i="1" s="1"/>
  <c r="S1785" i="1"/>
  <c r="AA1785" i="1" s="1"/>
  <c r="S446" i="1"/>
  <c r="AA446" i="1" s="1"/>
  <c r="S453" i="1"/>
  <c r="AA453" i="1" s="1"/>
  <c r="S826" i="1"/>
  <c r="AA826" i="1" s="1"/>
  <c r="S1165" i="1"/>
  <c r="AA1165" i="1" s="1"/>
  <c r="S375" i="1"/>
  <c r="AA375" i="1" s="1"/>
  <c r="S2116" i="1"/>
  <c r="AA2116" i="1" s="1"/>
  <c r="S663" i="1"/>
  <c r="AA663" i="1" s="1"/>
  <c r="S275" i="1"/>
  <c r="AA275" i="1" s="1"/>
  <c r="S29" i="1"/>
  <c r="AA29" i="1" s="1"/>
  <c r="S2482" i="1"/>
  <c r="AA2482" i="1" s="1"/>
  <c r="S107" i="1"/>
  <c r="AA107" i="1" s="1"/>
  <c r="S1807" i="1"/>
  <c r="AA1807" i="1" s="1"/>
  <c r="S186" i="1"/>
  <c r="AA186" i="1" s="1"/>
  <c r="S770" i="1"/>
  <c r="AA770" i="1" s="1"/>
  <c r="S1921" i="1"/>
  <c r="AA1921" i="1" s="1"/>
  <c r="S2102" i="1"/>
  <c r="AA2102" i="1" s="1"/>
  <c r="S872" i="1"/>
  <c r="AA872" i="1" s="1"/>
  <c r="S1066" i="1"/>
  <c r="AA1066" i="1" s="1"/>
  <c r="S1561" i="1"/>
  <c r="AA1561" i="1" s="1"/>
  <c r="S2076" i="1"/>
  <c r="AA2076" i="1" s="1"/>
  <c r="S2161" i="1"/>
  <c r="AA2161" i="1" s="1"/>
  <c r="S2234" i="1"/>
  <c r="AA2234" i="1" s="1"/>
  <c r="S2323" i="1"/>
  <c r="AA2323" i="1" s="1"/>
  <c r="S1111" i="1"/>
  <c r="AA1111" i="1" s="1"/>
  <c r="S219" i="1"/>
  <c r="AA219" i="1" s="1"/>
  <c r="S1515" i="1"/>
  <c r="AA1515" i="1" s="1"/>
  <c r="S161" i="1"/>
  <c r="AA161" i="1" s="1"/>
  <c r="S22" i="1"/>
  <c r="AA22" i="1" s="1"/>
  <c r="S2412" i="1"/>
  <c r="AA2412" i="1" s="1"/>
  <c r="S423" i="1"/>
  <c r="AA423" i="1" s="1"/>
  <c r="S349" i="1"/>
  <c r="AA349" i="1" s="1"/>
  <c r="S2480" i="1"/>
  <c r="AA2480" i="1" s="1"/>
  <c r="S1315" i="1"/>
  <c r="AA1315" i="1" s="1"/>
  <c r="S1768" i="1"/>
  <c r="AA1768" i="1" s="1"/>
  <c r="S2464" i="1"/>
  <c r="AA2464" i="1" s="1"/>
  <c r="S2320" i="1"/>
  <c r="AA2320" i="1" s="1"/>
  <c r="S2206" i="1"/>
  <c r="AA2206" i="1" s="1"/>
  <c r="S217" i="1"/>
  <c r="AA217" i="1" s="1"/>
  <c r="S2208" i="1"/>
  <c r="AA2208" i="1" s="1"/>
  <c r="S494" i="1"/>
  <c r="AA494" i="1" s="1"/>
  <c r="S2600" i="1"/>
  <c r="AA2600" i="1" s="1"/>
  <c r="S156" i="1"/>
  <c r="AA156" i="1" s="1"/>
  <c r="S517" i="1"/>
  <c r="AA517" i="1" s="1"/>
  <c r="S1498" i="1"/>
  <c r="AA1498" i="1" s="1"/>
  <c r="S716" i="1"/>
  <c r="AA716" i="1" s="1"/>
  <c r="S1801" i="1"/>
  <c r="AA1801" i="1" s="1"/>
  <c r="S157" i="1"/>
  <c r="AA157" i="1" s="1"/>
  <c r="S2432" i="1"/>
  <c r="AA2432" i="1" s="1"/>
  <c r="S2019" i="1"/>
  <c r="AA2019" i="1" s="1"/>
  <c r="S1761" i="1"/>
  <c r="AA1761" i="1" s="1"/>
  <c r="S2048" i="1"/>
  <c r="AA2048" i="1" s="1"/>
  <c r="S731" i="1"/>
  <c r="AA731" i="1" s="1"/>
  <c r="S2242" i="1"/>
  <c r="AA2242" i="1" s="1"/>
  <c r="S2169" i="1"/>
  <c r="AA2169" i="1" s="1"/>
  <c r="S1396" i="1"/>
  <c r="AA1396" i="1" s="1"/>
  <c r="S1457" i="1"/>
  <c r="AA1457" i="1" s="1"/>
  <c r="S838" i="1"/>
  <c r="AA838" i="1" s="1"/>
  <c r="S1148" i="1"/>
  <c r="AA1148" i="1" s="1"/>
  <c r="S1950" i="1"/>
  <c r="AA1950" i="1" s="1"/>
  <c r="S2188" i="1"/>
  <c r="AA2188" i="1" s="1"/>
  <c r="S975" i="1"/>
  <c r="AA975" i="1" s="1"/>
  <c r="S1382" i="1"/>
  <c r="AA1382" i="1" s="1"/>
  <c r="S1748" i="1"/>
  <c r="AA1748" i="1" s="1"/>
  <c r="S2128" i="1"/>
  <c r="AA2128" i="1" s="1"/>
  <c r="S1760" i="1"/>
  <c r="AA1760" i="1" s="1"/>
  <c r="S1755" i="1"/>
  <c r="AA1755" i="1" s="1"/>
  <c r="S1925" i="1"/>
  <c r="AA1925" i="1" s="1"/>
  <c r="S2027" i="1"/>
  <c r="AA2027" i="1" s="1"/>
  <c r="S1929" i="1"/>
  <c r="AA1929" i="1" s="1"/>
  <c r="S686" i="1"/>
  <c r="AA686" i="1" s="1"/>
  <c r="S1895" i="1"/>
  <c r="AA1895" i="1" s="1"/>
  <c r="S2556" i="1"/>
  <c r="AA2556" i="1" s="1"/>
  <c r="S890" i="1"/>
  <c r="AA890" i="1" s="1"/>
  <c r="S1179" i="1"/>
  <c r="AA1179" i="1" s="1"/>
  <c r="S2227" i="1"/>
  <c r="AA2227" i="1" s="1"/>
  <c r="S856" i="1"/>
  <c r="AA856" i="1" s="1"/>
  <c r="S1311" i="1"/>
  <c r="AA1311" i="1" s="1"/>
  <c r="S1923" i="1"/>
  <c r="AA1923" i="1" s="1"/>
  <c r="S1069" i="1"/>
  <c r="AA1069" i="1" s="1"/>
  <c r="S2082" i="1"/>
  <c r="AA2082" i="1" s="1"/>
  <c r="S409" i="1"/>
  <c r="AA409" i="1" s="1"/>
  <c r="S2137" i="1"/>
  <c r="AA2137" i="1" s="1"/>
  <c r="S463" i="1"/>
  <c r="AA463" i="1" s="1"/>
  <c r="S509" i="1"/>
  <c r="AA509" i="1" s="1"/>
  <c r="S1505" i="1"/>
  <c r="AA1505" i="1" s="1"/>
  <c r="S189" i="1"/>
  <c r="AA189" i="1" s="1"/>
  <c r="S581" i="1"/>
  <c r="AA581" i="1" s="1"/>
  <c r="S2388" i="1"/>
  <c r="AA2388" i="1" s="1"/>
  <c r="S1899" i="1"/>
  <c r="AA1899" i="1" s="1"/>
  <c r="S1198" i="1"/>
  <c r="AA1198" i="1" s="1"/>
  <c r="S2043" i="1"/>
  <c r="AA2043" i="1" s="1"/>
  <c r="S2192" i="1"/>
  <c r="AA2192" i="1" s="1"/>
  <c r="S496" i="1"/>
  <c r="AA496" i="1" s="1"/>
  <c r="S239" i="1"/>
  <c r="AA239" i="1" s="1"/>
  <c r="S23" i="1"/>
  <c r="AA23" i="1" s="1"/>
  <c r="S1256" i="1"/>
  <c r="AA1256" i="1" s="1"/>
  <c r="S393" i="1"/>
  <c r="AA393" i="1" s="1"/>
  <c r="S1661" i="1"/>
  <c r="AA1661" i="1" s="1"/>
  <c r="S1079" i="1"/>
  <c r="AA1079" i="1" s="1"/>
  <c r="S285" i="1"/>
  <c r="AA285" i="1" s="1"/>
  <c r="S725" i="1"/>
  <c r="AA725" i="1" s="1"/>
  <c r="S1769" i="1"/>
  <c r="AA1769" i="1" s="1"/>
  <c r="S125" i="1"/>
  <c r="AA125" i="1" s="1"/>
  <c r="S577" i="1"/>
  <c r="AA577" i="1" s="1"/>
  <c r="S553" i="1"/>
  <c r="AA553" i="1" s="1"/>
  <c r="S2088" i="1"/>
  <c r="AA2088" i="1" s="1"/>
  <c r="S2453" i="1"/>
  <c r="AA2453" i="1" s="1"/>
  <c r="S331" i="1"/>
  <c r="AA331" i="1" s="1"/>
  <c r="S720" i="1"/>
  <c r="AA720" i="1" s="1"/>
  <c r="S1340" i="1"/>
  <c r="AA1340" i="1" s="1"/>
  <c r="S628" i="1"/>
  <c r="AA628" i="1" s="1"/>
  <c r="S63" i="1"/>
  <c r="AA63" i="1" s="1"/>
  <c r="S673" i="1"/>
  <c r="AA673" i="1" s="1"/>
  <c r="S898" i="1"/>
  <c r="AA898" i="1" s="1"/>
  <c r="S1465" i="1"/>
  <c r="AA1465" i="1" s="1"/>
  <c r="S1942" i="1"/>
  <c r="AA1942" i="1" s="1"/>
  <c r="S2160" i="1"/>
  <c r="AA2160" i="1" s="1"/>
  <c r="S2222" i="1"/>
  <c r="S1545" i="1"/>
  <c r="AA1545" i="1" s="1"/>
  <c r="S1645" i="1"/>
  <c r="AA1645" i="1" s="1"/>
  <c r="S204" i="1"/>
  <c r="S2339" i="1"/>
  <c r="AA2339" i="1" s="1"/>
  <c r="S103" i="1"/>
  <c r="AA103" i="1" s="1"/>
  <c r="S2282" i="1"/>
  <c r="AA2282" i="1" s="1"/>
  <c r="S2548" i="1"/>
  <c r="AA2548" i="1" s="1"/>
  <c r="S419" i="1"/>
  <c r="AA419" i="1" s="1"/>
  <c r="S635" i="1"/>
  <c r="AA635" i="1" s="1"/>
  <c r="S2124" i="1"/>
  <c r="AA2124" i="1" s="1"/>
  <c r="S1239" i="1"/>
  <c r="AA1239" i="1" s="1"/>
  <c r="S1118" i="1"/>
  <c r="AA1118" i="1" s="1"/>
  <c r="S1360" i="1"/>
  <c r="AA1360" i="1" s="1"/>
  <c r="S1473" i="1"/>
  <c r="AA1473" i="1" s="1"/>
  <c r="S949" i="1"/>
  <c r="AA949" i="1" s="1"/>
  <c r="S401" i="1"/>
  <c r="AA401" i="1" s="1"/>
  <c r="S1633" i="1"/>
  <c r="AA1633" i="1" s="1"/>
  <c r="S2498" i="1"/>
  <c r="AA2498" i="1" s="1"/>
  <c r="S58" i="1"/>
  <c r="AA58" i="1" s="1"/>
  <c r="S529" i="1"/>
  <c r="AA529" i="1" s="1"/>
  <c r="S2295" i="1"/>
  <c r="AA2295" i="1" s="1"/>
  <c r="S1538" i="1"/>
  <c r="AA1538" i="1" s="1"/>
  <c r="S277" i="1"/>
  <c r="T277" i="1" s="1"/>
  <c r="S133" i="1"/>
  <c r="AA133" i="1" s="1"/>
  <c r="S599" i="1"/>
  <c r="AA599" i="1" s="1"/>
  <c r="S1176" i="1"/>
  <c r="T1176" i="1" s="1"/>
  <c r="S2566" i="1"/>
  <c r="AA2566" i="1" s="1"/>
  <c r="S738" i="1"/>
  <c r="AA738" i="1" s="1"/>
  <c r="S920" i="1"/>
  <c r="AA920" i="1" s="1"/>
  <c r="S2479" i="1"/>
  <c r="AA2479" i="1" s="1"/>
  <c r="S893" i="1"/>
  <c r="AA893" i="1" s="1"/>
  <c r="S2106" i="1"/>
  <c r="AA2106" i="1" s="1"/>
  <c r="S45" i="1"/>
  <c r="AA45" i="1" s="1"/>
  <c r="S172" i="1"/>
  <c r="T172" i="1" s="1"/>
  <c r="S734" i="1"/>
  <c r="AA734" i="1" s="1"/>
  <c r="S2254" i="1"/>
  <c r="T2254" i="1" s="1"/>
  <c r="S313" i="1"/>
  <c r="AA313" i="1" s="1"/>
  <c r="S985" i="1"/>
  <c r="AA985" i="1" s="1"/>
  <c r="S404" i="1"/>
  <c r="AA404" i="1" s="1"/>
  <c r="S1224" i="1"/>
  <c r="AA1224" i="1" s="1"/>
  <c r="S15" i="1"/>
  <c r="T15" i="1" s="1"/>
  <c r="S2272" i="1"/>
  <c r="AA2272" i="1" s="1"/>
  <c r="S1393" i="1"/>
  <c r="AA1393" i="1" s="1"/>
  <c r="S1765" i="1"/>
  <c r="T1765" i="1" s="1"/>
  <c r="S117" i="1"/>
  <c r="AA117" i="1" s="1"/>
  <c r="S1779" i="1"/>
  <c r="AA1779" i="1" s="1"/>
  <c r="S806" i="1"/>
  <c r="AA806" i="1" s="1"/>
  <c r="S1979" i="1"/>
  <c r="AA1979" i="1" s="1"/>
  <c r="S2168" i="1"/>
  <c r="AA2168" i="1" s="1"/>
  <c r="S2239" i="1"/>
  <c r="T2239" i="1" s="1"/>
  <c r="S2335" i="1"/>
  <c r="AA2335" i="1" s="1"/>
  <c r="S1318" i="1"/>
  <c r="T1318" i="1" s="1"/>
  <c r="S730" i="1"/>
  <c r="AA730" i="1" s="1"/>
  <c r="S1098" i="1"/>
  <c r="AA1098" i="1" s="1"/>
  <c r="S102" i="1"/>
  <c r="AA102" i="1" s="1"/>
  <c r="S2576" i="1"/>
  <c r="AA2576" i="1" s="1"/>
  <c r="S1533" i="1"/>
  <c r="AA1533" i="1" s="1"/>
  <c r="S2304" i="1"/>
  <c r="AA2304" i="1" s="1"/>
  <c r="S891" i="1"/>
  <c r="T891" i="1" s="1"/>
  <c r="S1976" i="1"/>
  <c r="AA1976" i="1" s="1"/>
  <c r="S1123" i="1"/>
  <c r="AA1123" i="1" s="1"/>
  <c r="S609" i="1"/>
  <c r="AA609" i="1" s="1"/>
  <c r="S1097" i="1"/>
  <c r="AA1097" i="1" s="1"/>
  <c r="S301" i="1"/>
  <c r="T301" i="1" s="1"/>
  <c r="S704" i="1"/>
  <c r="AA704" i="1" s="1"/>
  <c r="S250" i="1"/>
  <c r="AA250" i="1" s="1"/>
  <c r="S94" i="1"/>
  <c r="AA94" i="1" s="1"/>
  <c r="S1553" i="1"/>
  <c r="AA1553" i="1" s="1"/>
  <c r="S2510" i="1"/>
  <c r="AA2510" i="1" s="1"/>
  <c r="S2346" i="1"/>
  <c r="T2346" i="1" s="1"/>
  <c r="S2486" i="1"/>
  <c r="AA2486" i="1" s="1"/>
  <c r="S2373" i="1"/>
  <c r="AA2373" i="1" s="1"/>
  <c r="S2126" i="1"/>
  <c r="AA2126" i="1" s="1"/>
  <c r="S1101" i="1"/>
  <c r="AA1101" i="1" s="1"/>
  <c r="S2500" i="1"/>
  <c r="AA2500" i="1" s="1"/>
  <c r="S974" i="1"/>
  <c r="AA974" i="1" s="1"/>
  <c r="S1956" i="1"/>
  <c r="AA1956" i="1" s="1"/>
  <c r="S1130" i="1"/>
  <c r="AA1130" i="1" s="1"/>
  <c r="S1159" i="1"/>
  <c r="T1159" i="1" s="1"/>
  <c r="S2044" i="1"/>
  <c r="AA2044" i="1" s="1"/>
  <c r="S1691" i="1"/>
  <c r="AA1691" i="1" s="1"/>
  <c r="S1962" i="1"/>
  <c r="AA1962" i="1" s="1"/>
  <c r="S1884" i="1"/>
  <c r="T1884" i="1" s="1"/>
  <c r="S1894" i="1"/>
  <c r="AA1894" i="1" s="1"/>
  <c r="S714" i="1"/>
  <c r="AA714" i="1" s="1"/>
  <c r="S1669" i="1"/>
  <c r="AA1669" i="1" s="1"/>
  <c r="S195" i="1"/>
  <c r="T195" i="1" s="1"/>
  <c r="S1301" i="1"/>
  <c r="AA1301" i="1" s="1"/>
  <c r="S938" i="1"/>
  <c r="T938" i="1" s="1"/>
  <c r="S2072" i="1"/>
  <c r="AA2072" i="1" s="1"/>
  <c r="S1856" i="1"/>
  <c r="AA1856" i="1" s="1"/>
  <c r="S880" i="1"/>
  <c r="AA880" i="1" s="1"/>
  <c r="S1689" i="1"/>
  <c r="T1689" i="1" s="1"/>
  <c r="S1706" i="1"/>
  <c r="AA1706" i="1" s="1"/>
  <c r="S2334" i="1"/>
  <c r="T2334" i="1" s="1"/>
  <c r="S1264" i="1"/>
  <c r="AA1264" i="1" s="1"/>
  <c r="S1225" i="1"/>
  <c r="AA1225" i="1" s="1"/>
  <c r="S1682" i="1"/>
  <c r="T1682" i="1" s="1"/>
  <c r="S1791" i="1"/>
  <c r="AA1791" i="1" s="1"/>
  <c r="S1412" i="1"/>
  <c r="AA1412" i="1" s="1"/>
  <c r="S1309" i="1"/>
  <c r="T1309" i="1" s="1"/>
  <c r="S1055" i="1"/>
  <c r="AA1055" i="1" s="1"/>
  <c r="S48" i="1"/>
  <c r="AA48" i="1" s="1"/>
  <c r="S475" i="1"/>
  <c r="AA475" i="1" s="1"/>
  <c r="S667" i="1"/>
  <c r="T667" i="1" s="1"/>
  <c r="S1407" i="1"/>
  <c r="S1759" i="1"/>
  <c r="T1759" i="1" s="1"/>
  <c r="S995" i="1"/>
  <c r="T995" i="1" s="1"/>
  <c r="S835" i="1"/>
  <c r="T835" i="1" s="1"/>
  <c r="S1853" i="1"/>
  <c r="T1853" i="1" s="1"/>
  <c r="S661" i="1"/>
  <c r="T661" i="1" s="1"/>
  <c r="S363" i="1"/>
  <c r="S782" i="1"/>
  <c r="T782" i="1" s="1"/>
  <c r="S1889" i="1"/>
  <c r="T1889" i="1" s="1"/>
  <c r="S1381" i="1"/>
  <c r="T1381" i="1" s="1"/>
  <c r="S1114" i="1"/>
  <c r="T1114" i="1" s="1"/>
  <c r="S1658" i="1"/>
  <c r="S901" i="1"/>
  <c r="T901" i="1" s="1"/>
  <c r="S2110" i="1"/>
  <c r="S1102" i="1"/>
  <c r="T1102" i="1" s="1"/>
  <c r="S1481" i="1"/>
  <c r="T1481" i="1" s="1"/>
  <c r="S1868" i="1"/>
  <c r="S2514" i="1"/>
  <c r="T2514" i="1" s="1"/>
  <c r="S1109" i="1"/>
  <c r="T1109" i="1" s="1"/>
  <c r="S2223" i="1"/>
  <c r="S2104" i="1"/>
  <c r="T2104" i="1" s="1"/>
  <c r="S449" i="1"/>
  <c r="T449" i="1" s="1"/>
  <c r="S2521" i="1"/>
  <c r="T2521" i="1" s="1"/>
  <c r="S40" i="1"/>
  <c r="T40" i="1" s="1"/>
  <c r="S1591" i="1"/>
  <c r="S1375" i="1"/>
  <c r="T1375" i="1" s="1"/>
  <c r="S93" i="1"/>
  <c r="T93" i="1" s="1"/>
  <c r="S2551" i="1"/>
  <c r="T2551" i="1" s="1"/>
  <c r="S1841" i="1"/>
  <c r="T1841" i="1" s="1"/>
  <c r="S2532" i="1"/>
  <c r="S1015" i="1"/>
  <c r="T1015" i="1" s="1"/>
  <c r="S1861" i="1"/>
  <c r="T1861" i="1" s="1"/>
  <c r="S1312" i="1"/>
  <c r="T1312" i="1" s="1"/>
  <c r="S2584" i="1"/>
  <c r="S381" i="1"/>
  <c r="T381" i="1" s="1"/>
  <c r="S445" i="1"/>
  <c r="S129" i="1"/>
  <c r="T129" i="1" s="1"/>
  <c r="S1220" i="1"/>
  <c r="S1221" i="1"/>
  <c r="T1221" i="1" s="1"/>
  <c r="S1435" i="1"/>
  <c r="T1435" i="1" s="1"/>
  <c r="S1042" i="1"/>
  <c r="T1042" i="1" s="1"/>
  <c r="S1013" i="1"/>
  <c r="T1013" i="1" s="1"/>
  <c r="S1705" i="1"/>
  <c r="T1705" i="1" s="1"/>
  <c r="S1540" i="1"/>
  <c r="S2386" i="1"/>
  <c r="T2386" i="1" s="1"/>
  <c r="S1115" i="1"/>
  <c r="T1115" i="1" s="1"/>
  <c r="S2578" i="1"/>
  <c r="T2578" i="1" s="1"/>
  <c r="S1173" i="1"/>
  <c r="T1173" i="1" s="1"/>
  <c r="S2534" i="1"/>
  <c r="S415" i="1"/>
  <c r="T415" i="1" s="1"/>
  <c r="S1871" i="1"/>
  <c r="T1871" i="1" s="1"/>
  <c r="S601" i="1"/>
  <c r="T601" i="1" s="1"/>
  <c r="S2509" i="1"/>
  <c r="S1352" i="1"/>
  <c r="T1352" i="1" s="1"/>
  <c r="S1070" i="1"/>
  <c r="T1070" i="1" s="1"/>
  <c r="S2593" i="1"/>
  <c r="T2593" i="1" s="1"/>
  <c r="S591" i="1"/>
  <c r="S746" i="1"/>
  <c r="T746" i="1" s="1"/>
  <c r="S1260" i="1"/>
  <c r="S2287" i="1"/>
  <c r="T2287" i="1" s="1"/>
  <c r="S1571" i="1"/>
  <c r="T1571" i="1" s="1"/>
  <c r="S542" i="1"/>
  <c r="T542" i="1" s="1"/>
  <c r="S1003" i="1"/>
  <c r="S1549" i="1"/>
  <c r="T1549" i="1" s="1"/>
  <c r="S2213" i="1"/>
  <c r="T2213" i="1" s="1"/>
  <c r="S2020" i="1"/>
  <c r="T2020" i="1" s="1"/>
  <c r="S2353" i="1"/>
  <c r="T2353" i="1" s="1"/>
  <c r="S1029" i="1"/>
  <c r="T1029" i="1" s="1"/>
  <c r="S1421" i="1"/>
  <c r="S1787" i="1"/>
  <c r="T1787" i="1" s="1"/>
  <c r="S2338" i="1"/>
  <c r="T2338" i="1" s="1"/>
  <c r="S2394" i="1"/>
  <c r="T2394" i="1" s="1"/>
  <c r="S1901" i="1"/>
  <c r="T1901" i="1" s="1"/>
  <c r="S2418" i="1"/>
  <c r="S467" i="1"/>
  <c r="T467" i="1" s="1"/>
  <c r="S2244" i="1"/>
  <c r="T2244" i="1" s="1"/>
  <c r="S2561" i="1"/>
  <c r="S1366" i="1"/>
  <c r="T1366" i="1" s="1"/>
  <c r="S793" i="1"/>
  <c r="T793" i="1" s="1"/>
  <c r="S1169" i="1"/>
  <c r="T1169" i="1" s="1"/>
  <c r="S539" i="1"/>
  <c r="T539" i="1" s="1"/>
  <c r="S959" i="1"/>
  <c r="S2310" i="1"/>
  <c r="T2310" i="1" s="1"/>
  <c r="S641" i="1"/>
  <c r="T641" i="1" s="1"/>
  <c r="S917" i="1"/>
  <c r="T917" i="1" s="1"/>
  <c r="S309" i="1"/>
  <c r="S928" i="1"/>
  <c r="T928" i="1" s="1"/>
  <c r="S1248" i="1"/>
  <c r="T1248" i="1" s="1"/>
  <c r="S909" i="1"/>
  <c r="S1467" i="1"/>
  <c r="T1467" i="1" s="1"/>
  <c r="S1924" i="1"/>
  <c r="T1924" i="1" s="1"/>
  <c r="S115" i="1"/>
  <c r="T115" i="1" s="1"/>
  <c r="S2004" i="1"/>
  <c r="S723" i="1"/>
  <c r="T723" i="1" s="1"/>
  <c r="S857" i="1"/>
  <c r="S1837" i="1"/>
  <c r="T1837" i="1" s="1"/>
  <c r="S1219" i="1"/>
  <c r="T1219" i="1" s="1"/>
  <c r="S1731" i="1"/>
  <c r="T1731" i="1" s="1"/>
  <c r="S2610" i="1"/>
  <c r="T2610" i="1" s="1"/>
  <c r="S675" i="1"/>
  <c r="S360" i="1"/>
  <c r="T360" i="1" s="1"/>
  <c r="S163" i="1"/>
  <c r="T163" i="1" s="1"/>
  <c r="S1595" i="1"/>
  <c r="T1595" i="1" s="1"/>
  <c r="S87" i="1"/>
  <c r="T87" i="1" s="1"/>
  <c r="S1298" i="1"/>
  <c r="T1298" i="1" s="1"/>
  <c r="S537" i="1"/>
  <c r="S606" i="1"/>
  <c r="T606" i="1" s="1"/>
  <c r="S247" i="1"/>
  <c r="T247" i="1" s="1"/>
  <c r="S1674" i="1"/>
  <c r="T1674" i="1" s="1"/>
  <c r="S824" i="1"/>
  <c r="S135" i="1"/>
  <c r="T135" i="1" s="1"/>
  <c r="S2190" i="1"/>
  <c r="T2190" i="1" s="1"/>
  <c r="S1995" i="1"/>
  <c r="S1045" i="1"/>
  <c r="T1045" i="1" s="1"/>
  <c r="S1043" i="1"/>
  <c r="T1043" i="1" s="1"/>
  <c r="S1367" i="1"/>
  <c r="T1367" i="1" s="1"/>
  <c r="S1695" i="1"/>
  <c r="T1695" i="1" s="1"/>
  <c r="S919" i="1"/>
  <c r="S1494" i="1"/>
  <c r="T1494" i="1" s="1"/>
  <c r="S2557" i="1"/>
  <c r="T2557" i="1" s="1"/>
  <c r="S797" i="1"/>
  <c r="T797" i="1" s="1"/>
  <c r="S551" i="1"/>
  <c r="T551" i="1" s="1"/>
  <c r="S1580" i="1"/>
  <c r="AA1580" i="1" s="1"/>
  <c r="S1809" i="1"/>
  <c r="T1809" i="1" s="1"/>
  <c r="S2267" i="1"/>
  <c r="T2267" i="1" s="1"/>
  <c r="S2064" i="1"/>
  <c r="S531" i="1"/>
  <c r="T531" i="1" s="1"/>
  <c r="S2469" i="1"/>
  <c r="T2469" i="1" s="1"/>
  <c r="S288" i="1"/>
  <c r="S1625" i="1"/>
  <c r="T1625" i="1" s="1"/>
  <c r="S2454" i="1"/>
  <c r="T2454" i="1" s="1"/>
  <c r="S2601" i="1"/>
  <c r="T2601" i="1" s="1"/>
  <c r="S1334" i="1"/>
  <c r="T1334" i="1" s="1"/>
  <c r="S1639" i="1"/>
  <c r="T1639" i="1" s="1"/>
  <c r="S1643" i="1"/>
  <c r="S1399" i="1"/>
  <c r="T1399" i="1" s="1"/>
  <c r="S371" i="1"/>
  <c r="T371" i="1" s="1"/>
  <c r="S1295" i="1"/>
  <c r="S681" i="1"/>
  <c r="T681" i="1" s="1"/>
  <c r="S792" i="1"/>
  <c r="S2376" i="1"/>
  <c r="T2376" i="1" s="1"/>
  <c r="S265" i="1"/>
  <c r="T265" i="1" s="1"/>
  <c r="S1121" i="1"/>
  <c r="T1121" i="1" s="1"/>
  <c r="S1677" i="1"/>
  <c r="T1677" i="1" s="1"/>
  <c r="S2400" i="1"/>
  <c r="S908" i="1"/>
  <c r="T908" i="1" s="1"/>
  <c r="S1385" i="1"/>
  <c r="T1385" i="1" s="1"/>
  <c r="S2456" i="1"/>
  <c r="T2456" i="1" s="1"/>
  <c r="S2580" i="1"/>
  <c r="S1531" i="1"/>
  <c r="T1531" i="1" s="1"/>
  <c r="S963" i="1"/>
  <c r="S2564" i="1"/>
  <c r="T2564" i="1" s="1"/>
  <c r="S1151" i="1"/>
  <c r="T1151" i="1" s="1"/>
  <c r="S2457" i="1"/>
  <c r="T2457" i="1" s="1"/>
  <c r="S2505" i="1"/>
  <c r="S671" i="1"/>
  <c r="T671" i="1" s="1"/>
  <c r="S1395" i="1"/>
  <c r="S2071" i="1"/>
  <c r="T2071" i="1" s="1"/>
  <c r="S86" i="1"/>
  <c r="T86" i="1" s="1"/>
  <c r="S1001" i="1"/>
  <c r="T1001" i="1" s="1"/>
  <c r="S1499" i="1"/>
  <c r="T1499" i="1" s="1"/>
  <c r="S1062" i="1"/>
  <c r="AA1062" i="1" s="1"/>
  <c r="S1281" i="1"/>
  <c r="AA1281" i="1" s="1"/>
  <c r="S1441" i="1"/>
  <c r="T1441" i="1" s="1"/>
  <c r="S854" i="1"/>
  <c r="AA854" i="1" s="1"/>
  <c r="S652" i="1"/>
  <c r="S1641" i="1"/>
  <c r="AA1641" i="1" s="1"/>
  <c r="S698" i="1"/>
  <c r="AA698" i="1" s="1"/>
  <c r="S2424" i="1"/>
  <c r="AA2424" i="1" s="1"/>
  <c r="S1781" i="1"/>
  <c r="AA1781" i="1" s="1"/>
  <c r="S41" i="1"/>
  <c r="AA41" i="1" s="1"/>
  <c r="S859" i="1"/>
  <c r="T859" i="1" s="1"/>
  <c r="S1808" i="1"/>
  <c r="AA1808" i="1" s="1"/>
  <c r="S1986" i="1"/>
  <c r="AA1986" i="1" s="1"/>
  <c r="S2322" i="1"/>
  <c r="S1294" i="1"/>
  <c r="AA1294" i="1" s="1"/>
  <c r="S1681" i="1"/>
  <c r="AA1681" i="1" s="1"/>
  <c r="S1733" i="1"/>
  <c r="AA1733" i="1" s="1"/>
  <c r="S2248" i="1"/>
  <c r="AA2248" i="1" s="1"/>
  <c r="S1197" i="1"/>
  <c r="S1137" i="1"/>
  <c r="AA1137" i="1" s="1"/>
  <c r="S2250" i="1"/>
  <c r="AA2250" i="1" s="1"/>
  <c r="S199" i="1"/>
  <c r="S1038" i="1"/>
  <c r="AA1038" i="1" s="1"/>
  <c r="S1459" i="1"/>
  <c r="AA1459" i="1" s="1"/>
  <c r="S2506" i="1"/>
  <c r="AA2506" i="1" s="1"/>
  <c r="S1883" i="1"/>
  <c r="AA1883" i="1" s="1"/>
  <c r="S433" i="1"/>
  <c r="S427" i="1"/>
  <c r="AA427" i="1" s="1"/>
  <c r="S2280" i="1"/>
  <c r="AA2280" i="1" s="1"/>
  <c r="S834" i="1"/>
  <c r="AA834" i="1" s="1"/>
  <c r="S1129" i="1"/>
  <c r="S1453" i="1"/>
  <c r="AA1453" i="1" s="1"/>
  <c r="S2477" i="1"/>
  <c r="AA2477" i="1" s="1"/>
  <c r="S1188" i="1"/>
  <c r="S1777" i="1"/>
  <c r="AA1777" i="1" s="1"/>
  <c r="S980" i="1"/>
  <c r="AA980" i="1" s="1"/>
  <c r="S27" i="1"/>
  <c r="S368" i="1"/>
  <c r="AA368" i="1" s="1"/>
  <c r="S272" i="1"/>
  <c r="AA272" i="1" s="1"/>
  <c r="S1289" i="1"/>
  <c r="AA1289" i="1" s="1"/>
  <c r="S20" i="1"/>
  <c r="AA20" i="1" s="1"/>
  <c r="S2368" i="1"/>
  <c r="T2368" i="1" s="1"/>
  <c r="S2569" i="1"/>
  <c r="AA2569" i="1" s="1"/>
  <c r="S2421" i="1"/>
  <c r="AA2421" i="1" s="1"/>
  <c r="S2365" i="1"/>
  <c r="AA2365" i="1" s="1"/>
  <c r="S634" i="1"/>
  <c r="AA634" i="1" s="1"/>
  <c r="S837" i="1"/>
  <c r="AA837" i="1" s="1"/>
  <c r="S2089" i="1"/>
  <c r="AA2089" i="1" s="1"/>
  <c r="S2398" i="1"/>
  <c r="T2398" i="1" s="1"/>
  <c r="S1944" i="1"/>
  <c r="AA1944" i="1" s="1"/>
  <c r="S2152" i="1"/>
  <c r="AA2152" i="1" s="1"/>
  <c r="S1690" i="1"/>
  <c r="AA1690" i="1" s="1"/>
  <c r="S1543" i="1"/>
  <c r="AA1543" i="1" s="1"/>
  <c r="S2121" i="1"/>
  <c r="T2121" i="1" s="1"/>
  <c r="S185" i="1"/>
  <c r="AA185" i="1" s="1"/>
  <c r="S73" i="1"/>
  <c r="AA73" i="1" s="1"/>
  <c r="S877" i="1"/>
  <c r="AA877" i="1" s="1"/>
  <c r="S1419" i="1"/>
  <c r="AA1419" i="1" s="1"/>
  <c r="S922" i="1"/>
  <c r="AA922" i="1" s="1"/>
  <c r="S587" i="1"/>
  <c r="T587" i="1" s="1"/>
  <c r="S844" i="1"/>
  <c r="AA844" i="1" s="1"/>
  <c r="S1635" i="1"/>
  <c r="AA1635" i="1" s="1"/>
  <c r="S511" i="1"/>
  <c r="AA511" i="1" s="1"/>
  <c r="S825" i="1"/>
  <c r="T825" i="1" s="1"/>
  <c r="S1345" i="1"/>
  <c r="AA1345" i="1" s="1"/>
  <c r="S1237" i="1"/>
  <c r="AA1237" i="1" s="1"/>
  <c r="S1005" i="1"/>
  <c r="T1005" i="1" s="1"/>
  <c r="S1471" i="1"/>
  <c r="AA1471" i="1" s="1"/>
  <c r="S77" i="1"/>
  <c r="AA77" i="1" s="1"/>
  <c r="S1209" i="1"/>
  <c r="AA1209" i="1" s="1"/>
  <c r="S1617" i="1"/>
  <c r="AA1617" i="1" s="1"/>
  <c r="S1978" i="1"/>
  <c r="T1978" i="1" s="1"/>
  <c r="S1697" i="1"/>
  <c r="AA1697" i="1" s="1"/>
  <c r="S1351" i="1"/>
  <c r="AA1351" i="1" s="1"/>
  <c r="S1047" i="1"/>
  <c r="T1047" i="1" s="1"/>
  <c r="S2090" i="1"/>
  <c r="AA2090" i="1" s="1"/>
  <c r="S1202" i="1"/>
  <c r="AA1202" i="1" s="1"/>
  <c r="S134" i="1"/>
  <c r="T134" i="1" s="1"/>
  <c r="S2235" i="1"/>
  <c r="AA2235" i="1" s="1"/>
  <c r="S2028" i="1"/>
  <c r="T2028" i="1" s="1"/>
  <c r="S323" i="1"/>
  <c r="AA323" i="1" s="1"/>
  <c r="S2326" i="1"/>
  <c r="T2326" i="1" s="1"/>
  <c r="S2150" i="1"/>
  <c r="AA2150" i="1" s="1"/>
  <c r="S121" i="1"/>
  <c r="AA121" i="1" s="1"/>
  <c r="S1054" i="1"/>
  <c r="T1054" i="1" s="1"/>
  <c r="S2390" i="1"/>
  <c r="S1907" i="1"/>
  <c r="T1907" i="1" s="1"/>
  <c r="S740" i="1"/>
  <c r="T740" i="1" s="1"/>
  <c r="S1000" i="1"/>
  <c r="T1000" i="1" s="1"/>
  <c r="S1722" i="1"/>
  <c r="T1722" i="1" s="1"/>
  <c r="S1012" i="1"/>
  <c r="T1012" i="1" s="1"/>
  <c r="S1483" i="1"/>
  <c r="S897" i="1"/>
  <c r="T897" i="1" s="1"/>
  <c r="S1273" i="1"/>
  <c r="T1273" i="1" s="1"/>
  <c r="S361" i="1"/>
  <c r="T361" i="1" s="1"/>
  <c r="S721" i="1"/>
  <c r="S2364" i="1"/>
  <c r="T2364" i="1" s="1"/>
  <c r="S1529" i="1"/>
  <c r="T1529" i="1" s="1"/>
  <c r="S1259" i="1"/>
  <c r="T1259" i="1" s="1"/>
  <c r="S1034" i="1"/>
  <c r="S1711" i="1"/>
  <c r="T1711" i="1" s="1"/>
  <c r="S662" i="1"/>
  <c r="T662" i="1" s="1"/>
  <c r="S1347" i="1"/>
  <c r="S137" i="1"/>
  <c r="T137" i="1" s="1"/>
  <c r="S1743" i="1"/>
  <c r="T1743" i="1" s="1"/>
  <c r="S1356" i="1"/>
  <c r="T1356" i="1" s="1"/>
  <c r="S1142" i="1"/>
  <c r="T1142" i="1" s="1"/>
  <c r="S1693" i="1"/>
  <c r="T1693" i="1" s="1"/>
  <c r="S1799" i="1"/>
  <c r="S957" i="1"/>
  <c r="S1900" i="1"/>
  <c r="T1900" i="1" s="1"/>
  <c r="S944" i="1"/>
  <c r="T944" i="1" s="1"/>
  <c r="S2442" i="1"/>
  <c r="T2442" i="1" s="1"/>
  <c r="S2606" i="1"/>
  <c r="S1948" i="1"/>
  <c r="T1948" i="1" s="1"/>
  <c r="S1717" i="1"/>
  <c r="T1717" i="1" s="1"/>
  <c r="S1053" i="1"/>
  <c r="T1053" i="1" s="1"/>
  <c r="S1819" i="1"/>
  <c r="AA1819" i="1" s="1"/>
  <c r="S2380" i="1"/>
  <c r="T2380" i="1" s="1"/>
  <c r="S354" i="1"/>
  <c r="T354" i="1" s="1"/>
  <c r="S808" i="1"/>
  <c r="T808" i="1" s="1"/>
  <c r="S987" i="1"/>
  <c r="AA987" i="1" s="1"/>
  <c r="S2612" i="1"/>
  <c r="T2612" i="1" s="1"/>
  <c r="S1232" i="1"/>
  <c r="T1232" i="1" s="1"/>
  <c r="S7" i="1"/>
  <c r="T7" i="1" s="1"/>
  <c r="S598" i="1"/>
  <c r="AA598" i="1" s="1"/>
  <c r="S1089" i="1"/>
  <c r="T1089" i="1" s="1"/>
  <c r="S1537" i="1"/>
  <c r="T1537" i="1" s="1"/>
  <c r="S43" i="1"/>
  <c r="T43" i="1" s="1"/>
  <c r="S457" i="1"/>
  <c r="AA457" i="1" s="1"/>
  <c r="S1653" i="1"/>
  <c r="T1653" i="1" s="1"/>
  <c r="S118" i="1"/>
  <c r="T118" i="1" s="1"/>
  <c r="S737" i="1"/>
  <c r="S2062" i="1"/>
  <c r="AA2062" i="1" s="1"/>
  <c r="S91" i="1"/>
  <c r="T91" i="1" s="1"/>
  <c r="S2008" i="1"/>
  <c r="S684" i="1"/>
  <c r="T684" i="1" s="1"/>
  <c r="S952" i="1"/>
  <c r="AA952" i="1" s="1"/>
  <c r="S2255" i="1"/>
  <c r="S130" i="1"/>
  <c r="T130" i="1" s="1"/>
  <c r="S1429" i="1"/>
  <c r="T1429" i="1" s="1"/>
  <c r="S1797" i="1"/>
  <c r="AA1797" i="1" s="1"/>
  <c r="S874" i="1"/>
  <c r="S2354" i="1"/>
  <c r="T2354" i="1" s="1"/>
  <c r="S273" i="1"/>
  <c r="T273" i="1" s="1"/>
  <c r="S1551" i="1"/>
  <c r="AA1551" i="1" s="1"/>
  <c r="S203" i="1"/>
  <c r="T203" i="1" s="1"/>
  <c r="S317" i="1"/>
  <c r="T317" i="1" s="1"/>
  <c r="S649" i="1"/>
  <c r="T649" i="1" s="1"/>
  <c r="S1227" i="1"/>
  <c r="AA1227" i="1" s="1"/>
  <c r="S1587" i="1"/>
  <c r="T1587" i="1" s="1"/>
  <c r="S1374" i="1"/>
  <c r="T1374" i="1" s="1"/>
  <c r="S1747" i="1"/>
  <c r="T1747" i="1" s="1"/>
  <c r="S2396" i="1"/>
  <c r="AA2396" i="1" s="1"/>
  <c r="S1343" i="1"/>
  <c r="T1343" i="1" s="1"/>
  <c r="S2236" i="1"/>
  <c r="T2236" i="1" s="1"/>
  <c r="S421" i="1"/>
  <c r="S780" i="1"/>
  <c r="AA780" i="1" s="1"/>
  <c r="S1990" i="1"/>
  <c r="T1990" i="1" s="1"/>
  <c r="S1581" i="1"/>
  <c r="S422" i="1"/>
  <c r="T422" i="1" s="1"/>
  <c r="S1792" i="1"/>
  <c r="AA1792" i="1" s="1"/>
  <c r="S428" i="1"/>
  <c r="S2513" i="1"/>
  <c r="T2513" i="1" s="1"/>
  <c r="S1943" i="1"/>
  <c r="T1943" i="1" s="1"/>
  <c r="S90" i="1"/>
  <c r="AA90" i="1" s="1"/>
  <c r="S1075" i="1"/>
  <c r="T1075" i="1" s="1"/>
  <c r="S1392" i="1"/>
  <c r="T1392" i="1" s="1"/>
  <c r="S1803" i="1"/>
  <c r="T1803" i="1" s="1"/>
  <c r="S1877" i="1"/>
  <c r="AA1877" i="1" s="1"/>
  <c r="S1835" i="1"/>
  <c r="T1835" i="1" s="1"/>
  <c r="S1379" i="1"/>
  <c r="AA1379" i="1" s="1"/>
  <c r="S1968" i="1"/>
  <c r="AA1968" i="1" s="1"/>
  <c r="S2079" i="1"/>
  <c r="AA2079" i="1" s="1"/>
  <c r="S1122" i="1"/>
  <c r="T1122" i="1" s="1"/>
  <c r="S1723" i="1"/>
  <c r="AA1723" i="1" s="1"/>
  <c r="S936" i="1"/>
  <c r="AA936" i="1" s="1"/>
  <c r="S1557" i="1"/>
  <c r="AA1557" i="1" s="1"/>
  <c r="S677" i="1"/>
  <c r="AA677" i="1" s="1"/>
  <c r="S147" i="1"/>
  <c r="AA147" i="1" s="1"/>
  <c r="S131" i="1"/>
  <c r="AA131" i="1" s="1"/>
  <c r="S465" i="1"/>
  <c r="AA465" i="1" s="1"/>
  <c r="S2460" i="1"/>
  <c r="AA2460" i="1" s="1"/>
  <c r="S329" i="1"/>
  <c r="AA329" i="1" s="1"/>
  <c r="S2097" i="1"/>
  <c r="AA2097" i="1" s="1"/>
  <c r="S1910" i="1"/>
  <c r="AA1910" i="1" s="1"/>
  <c r="S2312" i="1"/>
  <c r="AA2312" i="1" s="1"/>
  <c r="S2435" i="1"/>
  <c r="AA2435" i="1" s="1"/>
  <c r="S487" i="1"/>
  <c r="AA487" i="1" s="1"/>
  <c r="S455" i="1"/>
  <c r="AA455" i="1" s="1"/>
  <c r="S1994" i="1"/>
  <c r="AA1994" i="1" s="1"/>
  <c r="S1776" i="1"/>
  <c r="T1776" i="1" s="1"/>
  <c r="S2484" i="1"/>
  <c r="AA2484" i="1" s="1"/>
  <c r="S1679" i="1"/>
  <c r="AA1679" i="1" s="1"/>
  <c r="S1359" i="1"/>
  <c r="AA1359" i="1" s="1"/>
  <c r="S993" i="1"/>
  <c r="AA993" i="1" s="1"/>
  <c r="S2493" i="1"/>
  <c r="AA2493" i="1" s="1"/>
  <c r="S914" i="1"/>
  <c r="AA914" i="1" s="1"/>
  <c r="S1093" i="1"/>
  <c r="AA1093" i="1" s="1"/>
  <c r="S1073" i="1"/>
  <c r="AA1073" i="1" s="1"/>
  <c r="S1805" i="1"/>
  <c r="S613" i="1"/>
  <c r="AA613" i="1" s="1"/>
  <c r="S295" i="1"/>
  <c r="S676" i="1"/>
  <c r="S2366" i="1"/>
  <c r="T2366" i="1" s="1"/>
  <c r="S503" i="1"/>
  <c r="AA503" i="1" s="1"/>
  <c r="S848" i="1"/>
  <c r="T848" i="1" s="1"/>
  <c r="S146" i="1"/>
  <c r="T146" i="1" s="1"/>
  <c r="S1357" i="1"/>
  <c r="T1357" i="1" s="1"/>
  <c r="S477" i="1"/>
  <c r="AA477" i="1" s="1"/>
  <c r="S173" i="1"/>
  <c r="T173" i="1" s="1"/>
  <c r="S53" i="1"/>
  <c r="S289" i="1"/>
  <c r="T289" i="1" s="1"/>
  <c r="S747" i="1"/>
  <c r="AA747" i="1" s="1"/>
  <c r="S1849" i="1"/>
  <c r="S169" i="1"/>
  <c r="T169" i="1" s="1"/>
  <c r="S585" i="1"/>
  <c r="T585" i="1" s="1"/>
  <c r="S513" i="1"/>
  <c r="AA513" i="1" s="1"/>
  <c r="S397" i="1"/>
  <c r="T397" i="1" s="1"/>
  <c r="S1988" i="1"/>
  <c r="T1988" i="1" s="1"/>
  <c r="S785" i="1"/>
  <c r="T785" i="1" s="1"/>
  <c r="S1597" i="1"/>
  <c r="AA1597" i="1" s="1"/>
  <c r="S607" i="1"/>
  <c r="S183" i="1"/>
  <c r="T183" i="1" s="1"/>
  <c r="S2132" i="1"/>
  <c r="T2132" i="1" s="1"/>
  <c r="S2591" i="1"/>
  <c r="AA2591" i="1" s="1"/>
  <c r="S2170" i="1"/>
  <c r="S2246" i="1"/>
  <c r="T2246" i="1" s="1"/>
  <c r="S1168" i="1"/>
  <c r="T1168" i="1" s="1"/>
  <c r="S214" i="1"/>
  <c r="AA214" i="1" s="1"/>
  <c r="S2096" i="1"/>
  <c r="T2096" i="1" s="1"/>
  <c r="S52" i="1"/>
  <c r="T52" i="1" s="1"/>
  <c r="S13" i="1"/>
  <c r="T13" i="1" s="1"/>
  <c r="S1325" i="1"/>
  <c r="AA1325" i="1" s="1"/>
  <c r="S105" i="1"/>
  <c r="S991" i="1"/>
  <c r="T991" i="1" s="1"/>
  <c r="S2290" i="1"/>
  <c r="T2290" i="1" s="1"/>
  <c r="S712" i="1"/>
  <c r="AA712" i="1" s="1"/>
  <c r="S1391" i="1"/>
  <c r="T1391" i="1" s="1"/>
  <c r="S2420" i="1"/>
  <c r="T2420" i="1" s="1"/>
  <c r="S1518" i="1"/>
  <c r="T1518" i="1" s="1"/>
  <c r="S1795" i="1"/>
  <c r="AA1795" i="1" s="1"/>
  <c r="S1563" i="1"/>
  <c r="AA1563" i="1" s="1"/>
  <c r="S519" i="1"/>
  <c r="S533" i="1"/>
  <c r="T533" i="1" s="1"/>
  <c r="S832" i="1"/>
  <c r="AA832" i="1" s="1"/>
  <c r="S2329" i="1"/>
  <c r="AA2329" i="1" s="1"/>
  <c r="S1818" i="1"/>
  <c r="T1818" i="1" s="1"/>
  <c r="S62" i="1"/>
  <c r="T62" i="1" s="1"/>
  <c r="S534" i="1"/>
  <c r="AA534" i="1" s="1"/>
  <c r="S732" i="1"/>
  <c r="AA732" i="1" s="1"/>
  <c r="S159" i="1"/>
  <c r="S605" i="1"/>
  <c r="T605" i="1" s="1"/>
  <c r="S1562" i="1"/>
  <c r="AA1562" i="1" s="1"/>
  <c r="S2603" i="1"/>
  <c r="AA2603" i="1" s="1"/>
  <c r="S868" i="1"/>
  <c r="AA868" i="1" s="1"/>
  <c r="S81" i="1"/>
  <c r="AA81" i="1" s="1"/>
  <c r="S801" i="1"/>
  <c r="AA801" i="1" s="1"/>
  <c r="S1216" i="1"/>
  <c r="AA1216" i="1" s="1"/>
  <c r="S1864" i="1"/>
  <c r="AA1864" i="1" s="1"/>
  <c r="S984" i="1"/>
  <c r="T984" i="1" s="1"/>
  <c r="S1911" i="1"/>
  <c r="AA1911" i="1" s="1"/>
  <c r="S2602" i="1"/>
  <c r="AA2602" i="1" s="1"/>
  <c r="S767" i="1"/>
  <c r="AA767" i="1" s="1"/>
  <c r="S1369" i="1"/>
  <c r="AA1369" i="1" s="1"/>
  <c r="S2374" i="1"/>
  <c r="AA2374" i="1" s="1"/>
  <c r="S2112" i="1"/>
  <c r="AA2112" i="1" s="1"/>
  <c r="S910" i="1"/>
  <c r="AA910" i="1" s="1"/>
  <c r="S1090" i="1"/>
  <c r="AA1090" i="1" s="1"/>
  <c r="S2426" i="1"/>
  <c r="AA2426" i="1" s="1"/>
  <c r="S1953" i="1"/>
  <c r="AA1953" i="1" s="1"/>
  <c r="S1057" i="1"/>
  <c r="AA1057" i="1" s="1"/>
  <c r="S1874" i="1"/>
  <c r="AA1874" i="1" s="1"/>
  <c r="S2595" i="1"/>
  <c r="AA2595" i="1" s="1"/>
  <c r="S1245" i="1"/>
  <c r="AA1245" i="1" s="1"/>
  <c r="S441" i="1"/>
  <c r="AA441" i="1" s="1"/>
  <c r="S2539" i="1"/>
  <c r="AA2539" i="1" s="1"/>
  <c r="S1125" i="1"/>
  <c r="AA1125" i="1" s="1"/>
  <c r="S713" i="1"/>
  <c r="AA713" i="1" s="1"/>
  <c r="S2063" i="1"/>
  <c r="AA2063" i="1" s="1"/>
  <c r="S1099" i="1"/>
  <c r="AA1099" i="1" s="1"/>
  <c r="S966" i="1"/>
  <c r="AA966" i="1" s="1"/>
  <c r="S2260" i="1"/>
  <c r="AA2260" i="1" s="1"/>
  <c r="S1253" i="1"/>
  <c r="AA1253" i="1" s="1"/>
  <c r="S2443" i="1"/>
  <c r="AA2443" i="1" s="1"/>
  <c r="S575" i="1"/>
  <c r="AA575" i="1" s="1"/>
  <c r="S1775" i="1"/>
  <c r="AA1775" i="1" s="1"/>
  <c r="S2003" i="1"/>
  <c r="AA2003" i="1" s="1"/>
  <c r="S355" i="1"/>
  <c r="AA355" i="1" s="1"/>
  <c r="S2350" i="1"/>
  <c r="AA2350" i="1" s="1"/>
  <c r="S541" i="1"/>
  <c r="AA541" i="1" s="1"/>
  <c r="S106" i="1"/>
  <c r="AA106" i="1" s="1"/>
  <c r="S748" i="1"/>
  <c r="AA748" i="1" s="1"/>
  <c r="S518" i="1"/>
  <c r="AA518" i="1" s="1"/>
  <c r="S249" i="1"/>
  <c r="AA249" i="1" s="1"/>
  <c r="S1145" i="1"/>
  <c r="AA1145" i="1" s="1"/>
  <c r="S1958" i="1"/>
  <c r="AA1958" i="1" s="1"/>
  <c r="S979" i="1"/>
  <c r="AA979" i="1" s="1"/>
  <c r="S1909" i="1"/>
  <c r="AA1909" i="1" s="1"/>
  <c r="S828" i="1"/>
  <c r="AA828" i="1" s="1"/>
  <c r="S257" i="1"/>
  <c r="AA257" i="1" s="1"/>
  <c r="S1898" i="1"/>
  <c r="AA1898" i="1" s="1"/>
  <c r="S2520" i="1"/>
  <c r="AA2520" i="1" s="1"/>
  <c r="S232" i="1"/>
  <c r="AA232" i="1" s="1"/>
  <c r="S1276" i="1"/>
  <c r="AA1276" i="1" s="1"/>
  <c r="S1651" i="1"/>
  <c r="AA1651" i="1" s="1"/>
  <c r="S2494" i="1"/>
  <c r="AA2494" i="1" s="1"/>
  <c r="S1987" i="1"/>
  <c r="AA1987" i="1" s="1"/>
  <c r="S2187" i="1"/>
  <c r="AA2187" i="1" s="1"/>
  <c r="S2271" i="1"/>
  <c r="AA2271" i="1" s="1"/>
  <c r="S2352" i="1"/>
  <c r="AA2352" i="1" s="1"/>
  <c r="S1509" i="1"/>
  <c r="AA1509" i="1" s="1"/>
  <c r="S283" i="1"/>
  <c r="AA283" i="1" s="1"/>
  <c r="S1247" i="1"/>
  <c r="AA1247" i="1" s="1"/>
  <c r="S969" i="1"/>
  <c r="AA969" i="1" s="1"/>
  <c r="S2428" i="1"/>
  <c r="AA2428" i="1" s="1"/>
  <c r="S1078" i="1"/>
  <c r="AA1078" i="1" s="1"/>
  <c r="S1141" i="1"/>
  <c r="AA1141" i="1" s="1"/>
  <c r="S293" i="1"/>
  <c r="AA293" i="1" s="1"/>
  <c r="S831" i="1"/>
  <c r="AA831" i="1" s="1"/>
  <c r="S1982" i="1"/>
  <c r="AA1982" i="1" s="1"/>
  <c r="S918" i="1"/>
  <c r="AA918" i="1" s="1"/>
  <c r="S1572" i="1"/>
  <c r="AA1572" i="1" s="1"/>
  <c r="S1927" i="1"/>
  <c r="AA1927" i="1" s="1"/>
  <c r="S1103" i="1"/>
  <c r="AA1103" i="1" s="1"/>
  <c r="S660" i="1"/>
  <c r="AA660" i="1" s="1"/>
  <c r="S1448" i="1"/>
  <c r="AA1448" i="1" s="1"/>
  <c r="S333" i="1"/>
  <c r="AA333" i="1" s="1"/>
  <c r="S694" i="1"/>
  <c r="AA694" i="1" s="1"/>
  <c r="S2581" i="1"/>
  <c r="AA2581" i="1" s="1"/>
  <c r="S1425" i="1"/>
  <c r="AA1425" i="1" s="1"/>
  <c r="S2120" i="1"/>
  <c r="AA2120" i="1" s="1"/>
  <c r="S263" i="1"/>
  <c r="AA263" i="1" s="1"/>
  <c r="S1609" i="1"/>
  <c r="AA1609" i="1" s="1"/>
  <c r="S1815" i="1"/>
  <c r="AA1815" i="1" s="1"/>
  <c r="S1231" i="1"/>
  <c r="AA1231" i="1" s="1"/>
  <c r="S803" i="1"/>
  <c r="AA803" i="1" s="1"/>
  <c r="S2594" i="1"/>
  <c r="AA2594" i="1" s="1"/>
  <c r="S934" i="1"/>
  <c r="AA934" i="1" s="1"/>
  <c r="S1244" i="1"/>
  <c r="AA1244" i="1" s="1"/>
  <c r="S2324" i="1"/>
  <c r="AA2324" i="1" s="1"/>
  <c r="S912" i="1"/>
  <c r="AA912" i="1" s="1"/>
  <c r="S1163" i="1"/>
  <c r="AA1163" i="1" s="1"/>
  <c r="S2158" i="1"/>
  <c r="AA2158" i="1" s="1"/>
  <c r="S61" i="1"/>
  <c r="AA61" i="1" s="1"/>
  <c r="S2416" i="1"/>
  <c r="AA2416" i="1" s="1"/>
  <c r="S626" i="1"/>
  <c r="AA626" i="1" s="1"/>
  <c r="S99" i="1"/>
  <c r="AA99" i="1" s="1"/>
  <c r="S981" i="1"/>
  <c r="AA981" i="1" s="1"/>
  <c r="S1585" i="1"/>
  <c r="AA1585" i="1" s="1"/>
  <c r="S871" i="1"/>
  <c r="AA871" i="1" s="1"/>
  <c r="S1249" i="1"/>
  <c r="AA1249" i="1" s="1"/>
  <c r="S2405" i="1"/>
  <c r="AA2405" i="1" s="1"/>
  <c r="S1829" i="1"/>
  <c r="AA1829" i="1" s="1"/>
  <c r="S1107" i="1"/>
  <c r="AA1107" i="1" s="1"/>
  <c r="S2430" i="1"/>
  <c r="AA2430" i="1" s="1"/>
  <c r="S1447" i="1"/>
  <c r="AA1447" i="1" s="1"/>
  <c r="S25" i="1"/>
  <c r="AA25" i="1" s="1"/>
  <c r="S2560" i="1"/>
  <c r="AA2560" i="1" s="1"/>
  <c r="S1479" i="1"/>
  <c r="AA1479" i="1" s="1"/>
  <c r="S1569" i="1"/>
  <c r="AA1569" i="1" s="1"/>
  <c r="S1626" i="1"/>
  <c r="AA1626" i="1" s="1"/>
  <c r="S2397" i="1"/>
  <c r="AA2397" i="1" s="1"/>
  <c r="S1469" i="1"/>
  <c r="AA1469" i="1" s="1"/>
  <c r="S417" i="1"/>
  <c r="AA417" i="1" s="1"/>
  <c r="S2291" i="1"/>
  <c r="AA2291" i="1" s="1"/>
  <c r="S696" i="1"/>
  <c r="AA696" i="1" s="1"/>
  <c r="S1106" i="1"/>
  <c r="AA1106" i="1" s="1"/>
  <c r="S811" i="1"/>
  <c r="AA811" i="1" s="1"/>
  <c r="S2058" i="1"/>
  <c r="AA2058" i="1" s="1"/>
  <c r="S2308" i="1"/>
  <c r="AA2308" i="1" s="1"/>
  <c r="S1513" i="1"/>
  <c r="AA1513" i="1" s="1"/>
  <c r="S245" i="1"/>
  <c r="AA245" i="1" s="1"/>
  <c r="S760" i="1"/>
  <c r="AA760" i="1" s="1"/>
  <c r="S1647" i="1"/>
  <c r="AA1647" i="1" s="1"/>
  <c r="S708" i="1"/>
  <c r="AA708" i="1" s="1"/>
  <c r="S800" i="1"/>
  <c r="AA800" i="1" s="1"/>
  <c r="S2414" i="1"/>
  <c r="AA2414" i="1" s="1"/>
  <c r="S2487" i="1"/>
  <c r="AA2487" i="1" s="1"/>
  <c r="S555" i="1"/>
  <c r="AA555" i="1" s="1"/>
  <c r="S2571" i="1"/>
  <c r="AA2571" i="1" s="1"/>
  <c r="S141" i="1"/>
  <c r="AA141" i="1" s="1"/>
  <c r="S222" i="1"/>
  <c r="AA222" i="1" s="1"/>
  <c r="S315" i="1"/>
  <c r="AA315" i="1" s="1"/>
  <c r="S906" i="1"/>
  <c r="AA906" i="1" s="1"/>
  <c r="S1371" i="1"/>
  <c r="AA1371" i="1" s="1"/>
  <c r="S347" i="1"/>
  <c r="AA347" i="1" s="1"/>
  <c r="S1969" i="1"/>
  <c r="AA1969" i="1" s="1"/>
  <c r="S1344" i="1"/>
  <c r="AA1344" i="1" s="1"/>
  <c r="S1397" i="1"/>
  <c r="AA1397" i="1" s="1"/>
  <c r="S558" i="1"/>
  <c r="AA558" i="1" s="1"/>
  <c r="S2410" i="1"/>
  <c r="AA2410" i="1" s="1"/>
  <c r="S1373" i="1"/>
  <c r="AA1373" i="1" s="1"/>
  <c r="S1767" i="1"/>
  <c r="AA1767" i="1" s="1"/>
  <c r="S1495" i="1"/>
  <c r="AA1495" i="1" s="1"/>
  <c r="S2212" i="1"/>
  <c r="AA2212" i="1" s="1"/>
  <c r="S1559" i="1"/>
  <c r="AA1559" i="1" s="1"/>
  <c r="S2199" i="1"/>
  <c r="AA2199" i="1" s="1"/>
  <c r="S1887" i="1"/>
  <c r="AA1887" i="1" s="1"/>
  <c r="S177" i="1"/>
  <c r="AA177" i="1" s="1"/>
  <c r="S353" i="1"/>
  <c r="AA353" i="1" s="1"/>
  <c r="S593" i="1"/>
  <c r="AA593" i="1" s="1"/>
  <c r="S883" i="1"/>
  <c r="AA883" i="1" s="1"/>
  <c r="S1180" i="1"/>
  <c r="AA1180" i="1" s="1"/>
  <c r="S1683" i="1"/>
  <c r="AA1683" i="1" s="1"/>
  <c r="S2046" i="1"/>
  <c r="AA2046" i="1" s="1"/>
  <c r="S1377" i="1"/>
  <c r="AA1377" i="1" s="1"/>
  <c r="S1931" i="1"/>
  <c r="AA1931" i="1" s="1"/>
  <c r="S1667" i="1"/>
  <c r="AA1667" i="1" s="1"/>
  <c r="S259" i="1"/>
  <c r="AA259" i="1" s="1"/>
  <c r="S744" i="1"/>
  <c r="AA744" i="1" s="1"/>
  <c r="S2392" i="1"/>
  <c r="AA2392" i="1" s="1"/>
  <c r="S342" i="1"/>
  <c r="AA342" i="1" s="1"/>
  <c r="S1370" i="1"/>
  <c r="AA1370" i="1" s="1"/>
  <c r="S2382" i="1"/>
  <c r="AA2382" i="1" s="1"/>
  <c r="S997" i="1"/>
  <c r="AA997" i="1" s="1"/>
  <c r="S1468" i="1"/>
  <c r="AA1468" i="1" s="1"/>
  <c r="S1155" i="1"/>
  <c r="AA1155" i="1" s="1"/>
  <c r="S2474" i="1"/>
  <c r="AA2474" i="1" s="1"/>
  <c r="S1413" i="1"/>
  <c r="AA1413" i="1" s="1"/>
  <c r="S1183" i="1"/>
  <c r="AA1183" i="1" s="1"/>
  <c r="S2001" i="1"/>
  <c r="AA2001" i="1" s="1"/>
  <c r="S1973" i="1"/>
  <c r="AA1973" i="1" s="1"/>
  <c r="T1389" i="1"/>
  <c r="S1389" i="1"/>
  <c r="S460" i="1"/>
  <c r="AA460" i="1" s="1"/>
  <c r="S2302" i="1"/>
  <c r="AA2302" i="1" s="1"/>
  <c r="T2302" i="1"/>
  <c r="S693" i="1"/>
  <c r="AA693" i="1" s="1"/>
  <c r="S2025" i="1"/>
  <c r="AA2025" i="1" s="1"/>
  <c r="S717" i="1"/>
  <c r="AA717" i="1" s="1"/>
  <c r="S1378" i="1"/>
  <c r="T1378" i="1"/>
  <c r="S1444" i="1"/>
  <c r="AA1444" i="1" s="1"/>
  <c r="S2523" i="1"/>
  <c r="AA2523" i="1" s="1"/>
  <c r="S2325" i="1"/>
  <c r="AA2325" i="1" s="1"/>
  <c r="S741" i="1"/>
  <c r="AA741" i="1" s="1"/>
  <c r="S2549" i="1"/>
  <c r="AA2549" i="1" s="1"/>
  <c r="S280" i="1"/>
  <c r="AA280" i="1" s="1"/>
  <c r="T280" i="1"/>
  <c r="S568" i="1"/>
  <c r="AA568" i="1" s="1"/>
  <c r="S2449" i="1"/>
  <c r="AA2449" i="1" s="1"/>
  <c r="S1364" i="1"/>
  <c r="AA1364" i="1" s="1"/>
  <c r="S905" i="1"/>
  <c r="AA905" i="1" s="1"/>
  <c r="S300" i="1"/>
  <c r="AA300" i="1" s="1"/>
  <c r="S2013" i="1"/>
  <c r="AA2013" i="1" s="1"/>
  <c r="S221" i="1"/>
  <c r="AA221" i="1" s="1"/>
  <c r="T221" i="1"/>
  <c r="S899" i="1"/>
  <c r="AA899" i="1" s="1"/>
  <c r="S2441" i="1"/>
  <c r="AA2441" i="1" s="1"/>
  <c r="S158" i="1"/>
  <c r="AA158" i="1" s="1"/>
  <c r="S194" i="1"/>
  <c r="AA194" i="1" s="1"/>
  <c r="S206" i="1"/>
  <c r="AA206" i="1" s="1"/>
  <c r="S656" i="1"/>
  <c r="AA656" i="1" s="1"/>
  <c r="S2083" i="1"/>
  <c r="AA2083" i="1" s="1"/>
  <c r="T2604" i="1"/>
  <c r="S2604" i="1"/>
  <c r="S588" i="1"/>
  <c r="AA588" i="1" s="1"/>
  <c r="S2049" i="1"/>
  <c r="AA2049" i="1" s="1"/>
  <c r="S382" i="1"/>
  <c r="AA382" i="1" s="1"/>
  <c r="S1941" i="1"/>
  <c r="AA1941" i="1" s="1"/>
  <c r="S30" i="1"/>
  <c r="AA30" i="1" s="1"/>
  <c r="S208" i="1"/>
  <c r="AA208" i="1" s="1"/>
  <c r="S254" i="1"/>
  <c r="AA254" i="1" s="1"/>
  <c r="S335" i="1"/>
  <c r="AA335" i="1" s="1"/>
  <c r="T335" i="1"/>
  <c r="S448" i="1"/>
  <c r="AA448" i="1" s="1"/>
  <c r="S524" i="1"/>
  <c r="AA524" i="1" s="1"/>
  <c r="S923" i="1"/>
  <c r="AA923" i="1" s="1"/>
  <c r="S2059" i="1"/>
  <c r="AA2059" i="1" s="1"/>
  <c r="S771" i="1"/>
  <c r="AA771" i="1" s="1"/>
  <c r="T771" i="1"/>
  <c r="S1578" i="1"/>
  <c r="AA1578" i="1" s="1"/>
  <c r="S727" i="1"/>
  <c r="AA727" i="1" s="1"/>
  <c r="S104" i="1"/>
  <c r="AA104" i="1" s="1"/>
  <c r="S284" i="1"/>
  <c r="AA284" i="1" s="1"/>
  <c r="S620" i="1"/>
  <c r="AA620" i="1" s="1"/>
  <c r="S1672" i="1"/>
  <c r="AA1672" i="1" s="1"/>
  <c r="S1902" i="1"/>
  <c r="AA1902" i="1" s="1"/>
  <c r="S937" i="1"/>
  <c r="AA937" i="1" s="1"/>
  <c r="S1464" i="1"/>
  <c r="AA1464" i="1" s="1"/>
  <c r="S1480" i="1"/>
  <c r="AA1480" i="1" s="1"/>
  <c r="S2289" i="1"/>
  <c r="AA2289" i="1" s="1"/>
  <c r="S2193" i="1"/>
  <c r="AA2193" i="1" s="1"/>
  <c r="S1526" i="1"/>
  <c r="AA1526" i="1" s="1"/>
  <c r="T1526" i="1"/>
  <c r="S687" i="1"/>
  <c r="AA687" i="1" s="1"/>
  <c r="S336" i="1"/>
  <c r="AA336" i="1" s="1"/>
  <c r="S836" i="1"/>
  <c r="AA836" i="1" s="1"/>
  <c r="T836" i="1"/>
  <c r="T464" i="1"/>
  <c r="S464" i="1"/>
  <c r="AA464" i="1" s="1"/>
  <c r="S695" i="1"/>
  <c r="AA695" i="1" s="1"/>
  <c r="S2395" i="1"/>
  <c r="AA2395" i="1" s="1"/>
  <c r="S10" i="1"/>
  <c r="AA10" i="1" s="1"/>
  <c r="S1144" i="1"/>
  <c r="AA1144" i="1" s="1"/>
  <c r="S1300" i="1"/>
  <c r="AA1300" i="1" s="1"/>
  <c r="S196" i="1"/>
  <c r="AA196" i="1" s="1"/>
  <c r="T196" i="1"/>
  <c r="S1524" i="1"/>
  <c r="AA1524" i="1" s="1"/>
  <c r="S1664" i="1"/>
  <c r="AA1664" i="1" s="1"/>
  <c r="S1872" i="1"/>
  <c r="AA1872" i="1" s="1"/>
  <c r="S2045" i="1"/>
  <c r="AA2045" i="1" s="1"/>
  <c r="S2563" i="1"/>
  <c r="AA2563" i="1" s="1"/>
  <c r="S2084" i="1"/>
  <c r="AA2084" i="1" s="1"/>
  <c r="T2084" i="1"/>
  <c r="S2423" i="1"/>
  <c r="AA2423" i="1" s="1"/>
  <c r="S2174" i="1"/>
  <c r="T2174" i="1"/>
  <c r="S879" i="1"/>
  <c r="AA879" i="1" s="1"/>
  <c r="S1908" i="1"/>
  <c r="T1908" i="1"/>
  <c r="S178" i="1"/>
  <c r="AA178" i="1" s="1"/>
  <c r="S869" i="1"/>
  <c r="AA869" i="1" s="1"/>
  <c r="S504" i="1"/>
  <c r="AA504" i="1" s="1"/>
  <c r="S1558" i="1"/>
  <c r="AA1558" i="1" s="1"/>
  <c r="S54" i="1"/>
  <c r="AA54" i="1" s="1"/>
  <c r="S2031" i="1"/>
  <c r="AA2031" i="1" s="1"/>
  <c r="S2039" i="1"/>
  <c r="AA2039" i="1" s="1"/>
  <c r="S1830" i="1"/>
  <c r="AA1830" i="1" s="1"/>
  <c r="S960" i="1"/>
  <c r="AA960" i="1" s="1"/>
  <c r="S344" i="1"/>
  <c r="AA344" i="1" s="1"/>
  <c r="S442" i="1"/>
  <c r="AA442" i="1" s="1"/>
  <c r="S532" i="1"/>
  <c r="AA532" i="1" s="1"/>
  <c r="S658" i="1"/>
  <c r="AA658" i="1" s="1"/>
  <c r="S911" i="1"/>
  <c r="AA911" i="1" s="1"/>
  <c r="S1422" i="1"/>
  <c r="AA1422" i="1" s="1"/>
  <c r="T1583" i="1"/>
  <c r="S1583" i="1"/>
  <c r="AA1583" i="1" s="1"/>
  <c r="S2319" i="1"/>
  <c r="T2319" i="1"/>
  <c r="S2431" i="1"/>
  <c r="AA2431" i="1" s="1"/>
  <c r="S1210" i="1"/>
  <c r="AA1210" i="1" s="1"/>
  <c r="S1446" i="1"/>
  <c r="AA1446" i="1" s="1"/>
  <c r="S1032" i="1"/>
  <c r="AA1032" i="1" s="1"/>
  <c r="S170" i="1"/>
  <c r="AA170" i="1" s="1"/>
  <c r="S1040" i="1"/>
  <c r="AA1040" i="1" s="1"/>
  <c r="S326" i="1"/>
  <c r="AA326" i="1" s="1"/>
  <c r="S594" i="1"/>
  <c r="AA594" i="1" s="1"/>
  <c r="S719" i="1"/>
  <c r="AA719" i="1" s="1"/>
  <c r="S753" i="1"/>
  <c r="T753" i="1"/>
  <c r="S1594" i="1"/>
  <c r="AA1594" i="1" s="1"/>
  <c r="S783" i="1"/>
  <c r="AA783" i="1" s="1"/>
  <c r="S1644" i="1"/>
  <c r="AA1644" i="1" s="1"/>
  <c r="S132" i="1"/>
  <c r="AA132" i="1" s="1"/>
  <c r="S1304" i="1"/>
  <c r="AA1304" i="1" s="1"/>
  <c r="S2119" i="1"/>
  <c r="AA2119" i="1" s="1"/>
  <c r="S1320" i="1"/>
  <c r="T1320" i="1"/>
  <c r="S851" i="1"/>
  <c r="AA851" i="1" s="1"/>
  <c r="S166" i="1"/>
  <c r="AA166" i="1" s="1"/>
  <c r="S346" i="1"/>
  <c r="AA346" i="1" s="1"/>
  <c r="S2219" i="1"/>
  <c r="AA2219" i="1" s="1"/>
  <c r="S1503" i="1"/>
  <c r="AA1503" i="1" s="1"/>
  <c r="T1503" i="1"/>
  <c r="S458" i="1"/>
  <c r="AA458" i="1" s="1"/>
  <c r="S1214" i="1"/>
  <c r="AA1214" i="1" s="1"/>
  <c r="S1394" i="1"/>
  <c r="AA1394" i="1" s="1"/>
  <c r="S1850" i="1"/>
  <c r="AA1850" i="1" s="1"/>
  <c r="S1904" i="1"/>
  <c r="AA1904" i="1" s="1"/>
  <c r="S2387" i="1"/>
  <c r="AA2387" i="1" s="1"/>
  <c r="S1662" i="1"/>
  <c r="AA1662" i="1" s="1"/>
  <c r="T1821" i="1"/>
  <c r="S1821" i="1"/>
  <c r="S2249" i="1"/>
  <c r="AA2249" i="1" s="1"/>
  <c r="S1870" i="1"/>
  <c r="AA1870" i="1" s="1"/>
  <c r="S414" i="1"/>
  <c r="AA414" i="1" s="1"/>
  <c r="S596" i="1"/>
  <c r="AA596" i="1" s="1"/>
  <c r="S1766" i="1"/>
  <c r="AA1766" i="1" s="1"/>
  <c r="S46" i="1"/>
  <c r="AA46" i="1" s="1"/>
  <c r="S426" i="1"/>
  <c r="AA426" i="1" s="1"/>
  <c r="S602" i="1"/>
  <c r="AA602" i="1" s="1"/>
  <c r="S724" i="1"/>
  <c r="AA724" i="1" s="1"/>
  <c r="T724" i="1"/>
  <c r="S761" i="1"/>
  <c r="AA761" i="1" s="1"/>
  <c r="S1676" i="1"/>
  <c r="AA1676" i="1" s="1"/>
  <c r="S1028" i="1"/>
  <c r="AA1028" i="1" s="1"/>
  <c r="S2276" i="1"/>
  <c r="AA2276" i="1" s="1"/>
  <c r="T2276" i="1"/>
  <c r="S50" i="1"/>
  <c r="T50" i="1"/>
  <c r="S366" i="1"/>
  <c r="AA366" i="1" s="1"/>
  <c r="S2133" i="1"/>
  <c r="AA2133" i="1" s="1"/>
  <c r="S1700" i="1"/>
  <c r="AA1700" i="1" s="1"/>
  <c r="S1758" i="1"/>
  <c r="AA1758" i="1" s="1"/>
  <c r="S2495" i="1"/>
  <c r="AA2495" i="1" s="1"/>
  <c r="S1136" i="1"/>
  <c r="AA1136" i="1" s="1"/>
  <c r="S1328" i="1"/>
  <c r="AA1328" i="1" s="1"/>
  <c r="T1328" i="1"/>
  <c r="S885" i="1"/>
  <c r="AA885" i="1" s="1"/>
  <c r="S1552" i="1"/>
  <c r="AA1552" i="1" s="1"/>
  <c r="S1630" i="1"/>
  <c r="AA1630" i="1" s="1"/>
  <c r="S1724" i="1"/>
  <c r="AA1724" i="1" s="1"/>
  <c r="S1806" i="1"/>
  <c r="AA1806" i="1" s="1"/>
  <c r="S2217" i="1"/>
  <c r="AA2217" i="1" s="1"/>
  <c r="S2375" i="1"/>
  <c r="AA2375" i="1" s="1"/>
  <c r="S1354" i="1"/>
  <c r="AA1354" i="1" s="1"/>
  <c r="T1354" i="1"/>
  <c r="S881" i="1"/>
  <c r="AA881" i="1" s="1"/>
  <c r="S1200" i="1"/>
  <c r="AA1200" i="1" s="1"/>
  <c r="S2139" i="1"/>
  <c r="AA2139" i="1" s="1"/>
  <c r="S1684" i="1"/>
  <c r="AA1684" i="1" s="1"/>
  <c r="S373" i="1"/>
  <c r="T373" i="1"/>
  <c r="S1306" i="1"/>
  <c r="AA1306" i="1" s="1"/>
  <c r="S1782" i="1"/>
  <c r="AA1782" i="1" s="1"/>
  <c r="S564" i="1"/>
  <c r="AA564" i="1" s="1"/>
  <c r="S1618" i="1"/>
  <c r="AA1618" i="1" s="1"/>
  <c r="S2427" i="1"/>
  <c r="AA2427" i="1" s="1"/>
  <c r="S356" i="1"/>
  <c r="AA356" i="1" s="1"/>
  <c r="S1398" i="1"/>
  <c r="AA1398" i="1" s="1"/>
  <c r="S1678" i="1"/>
  <c r="AA1678" i="1" s="1"/>
  <c r="S638" i="1"/>
  <c r="AA638" i="1" s="1"/>
  <c r="S2399" i="1"/>
  <c r="AA2399" i="1" s="1"/>
  <c r="S2481" i="1"/>
  <c r="AA2481" i="1" s="1"/>
  <c r="S241" i="1"/>
  <c r="AA241" i="1" s="1"/>
  <c r="T241" i="1"/>
  <c r="S1794" i="1"/>
  <c r="AA1794" i="1" s="1"/>
  <c r="S1937" i="1"/>
  <c r="AA1937" i="1" s="1"/>
  <c r="S1332" i="1"/>
  <c r="AA1332" i="1" s="1"/>
  <c r="S1496" i="1"/>
  <c r="AA1496" i="1" s="1"/>
  <c r="S1746" i="1"/>
  <c r="AA1746" i="1" s="1"/>
  <c r="S1991" i="1"/>
  <c r="AA1991" i="1" s="1"/>
  <c r="S2093" i="1"/>
  <c r="AA2093" i="1" s="1"/>
  <c r="S2009" i="1"/>
  <c r="AA2009" i="1" s="1"/>
  <c r="S2445" i="1"/>
  <c r="AA2445" i="1" s="1"/>
  <c r="S1020" i="1"/>
  <c r="AA1020" i="1" s="1"/>
  <c r="S1438" i="1"/>
  <c r="AA1438" i="1" s="1"/>
  <c r="S1632" i="1"/>
  <c r="AA1632" i="1" s="1"/>
  <c r="S82" i="1"/>
  <c r="AA82" i="1" s="1"/>
  <c r="S1376" i="1"/>
  <c r="AA1376" i="1" s="1"/>
  <c r="S1602" i="1"/>
  <c r="AA1602" i="1" s="1"/>
  <c r="S1957" i="1"/>
  <c r="AA1957" i="1" s="1"/>
  <c r="S2197" i="1"/>
  <c r="AA2197" i="1" s="1"/>
  <c r="S1384" i="1"/>
  <c r="AA1384" i="1" s="1"/>
  <c r="T1851" i="1"/>
  <c r="S1851" i="1"/>
  <c r="S1622" i="1"/>
  <c r="AA1622" i="1" s="1"/>
  <c r="S1092" i="1"/>
  <c r="AA1092" i="1" s="1"/>
  <c r="S492" i="1"/>
  <c r="AA492" i="1" s="1"/>
  <c r="S236" i="1"/>
  <c r="AA236" i="1" s="1"/>
  <c r="S839" i="1"/>
  <c r="AA839" i="1" s="1"/>
  <c r="S1582" i="1"/>
  <c r="AA1582" i="1" s="1"/>
  <c r="S1390" i="1"/>
  <c r="AA1390" i="1" s="1"/>
  <c r="S1388" i="1"/>
  <c r="AA1388" i="1" s="1"/>
  <c r="S1596" i="1"/>
  <c r="AA1596" i="1" s="1"/>
  <c r="S193" i="1"/>
  <c r="AA193" i="1" s="1"/>
  <c r="T193" i="1"/>
  <c r="S1612" i="1"/>
  <c r="AA1612" i="1" s="1"/>
  <c r="S982" i="1"/>
  <c r="AA982" i="1" s="1"/>
  <c r="S2163" i="1"/>
  <c r="AA2163" i="1" s="1"/>
  <c r="S229" i="1"/>
  <c r="AA229" i="1" s="1"/>
  <c r="T229" i="1"/>
  <c r="S1726" i="1"/>
  <c r="AA1726" i="1" s="1"/>
  <c r="S2283" i="1"/>
  <c r="AA2283" i="1" s="1"/>
  <c r="S1812" i="1"/>
  <c r="AA1812" i="1" s="1"/>
  <c r="S2077" i="1"/>
  <c r="AA2077" i="1" s="1"/>
  <c r="S2478" i="1"/>
  <c r="AA2478" i="1" s="1"/>
  <c r="T2478" i="1"/>
  <c r="S2419" i="1"/>
  <c r="AA2419" i="1" s="1"/>
  <c r="S1234" i="1"/>
  <c r="AA1234" i="1" s="1"/>
  <c r="S1402" i="1"/>
  <c r="AA1402" i="1" s="1"/>
  <c r="T1972" i="1"/>
  <c r="S1972" i="1"/>
  <c r="AA1972" i="1" s="1"/>
  <c r="S1418" i="1"/>
  <c r="AA1418" i="1" s="1"/>
  <c r="S1620" i="1"/>
  <c r="AA1620" i="1" s="1"/>
  <c r="S2087" i="1"/>
  <c r="AA2087" i="1" s="1"/>
  <c r="S1410" i="1"/>
  <c r="AA1410" i="1" s="1"/>
  <c r="S2391" i="1"/>
  <c r="AA2391" i="1" s="1"/>
  <c r="S1840" i="1"/>
  <c r="AA1840" i="1" s="1"/>
  <c r="S1317" i="1"/>
  <c r="T1317" i="1"/>
  <c r="S2081" i="1"/>
  <c r="AA2081" i="1" s="1"/>
  <c r="S92" i="1"/>
  <c r="AA92" i="1" s="1"/>
  <c r="S1710" i="1"/>
  <c r="AA1710" i="1" s="1"/>
  <c r="T1710" i="1"/>
  <c r="S1640" i="1"/>
  <c r="AA1640" i="1" s="1"/>
  <c r="S2507" i="1"/>
  <c r="AA2507" i="1" s="1"/>
  <c r="S1720" i="1"/>
  <c r="AA1720" i="1" s="1"/>
  <c r="S2475" i="1"/>
  <c r="AA2475" i="1" s="1"/>
  <c r="S707" i="1"/>
  <c r="AA707" i="1" s="1"/>
  <c r="S338" i="1"/>
  <c r="AA338" i="1" s="1"/>
  <c r="T338" i="1"/>
  <c r="S739" i="1"/>
  <c r="AA739" i="1" s="1"/>
  <c r="S2215" i="1"/>
  <c r="AA2215" i="1" s="1"/>
  <c r="T2215" i="1"/>
  <c r="S258" i="1"/>
  <c r="AA258" i="1" s="1"/>
  <c r="S1896" i="1"/>
  <c r="AA1896" i="1" s="1"/>
  <c r="S1876" i="1"/>
  <c r="T1876" i="1"/>
  <c r="S2337" i="1"/>
  <c r="AA2337" i="1" s="1"/>
  <c r="S1492" i="1"/>
  <c r="AA1492" i="1" s="1"/>
  <c r="S1926" i="1"/>
  <c r="AA1926" i="1" s="1"/>
  <c r="S943" i="1"/>
  <c r="AA943" i="1" s="1"/>
  <c r="S1610" i="1"/>
  <c r="AA1610" i="1" s="1"/>
  <c r="S1230" i="1"/>
  <c r="AA1230" i="1" s="1"/>
  <c r="S1686" i="1"/>
  <c r="AA1686" i="1" s="1"/>
  <c r="S2359" i="1"/>
  <c r="AA2359" i="1" s="1"/>
  <c r="S2293" i="1"/>
  <c r="AA2293" i="1" s="1"/>
  <c r="S362" i="1"/>
  <c r="AA362" i="1" s="1"/>
  <c r="S2528" i="1"/>
  <c r="AA2528" i="1" s="1"/>
  <c r="T2528" i="1"/>
  <c r="S1623" i="1"/>
  <c r="AA1623" i="1" s="1"/>
  <c r="T1623" i="1"/>
  <c r="S1778" i="1"/>
  <c r="AA1778" i="1" s="1"/>
  <c r="S264" i="1"/>
  <c r="AA264" i="1" s="1"/>
  <c r="S2185" i="1"/>
  <c r="AA2185" i="1" s="1"/>
  <c r="S1744" i="1"/>
  <c r="AA1744" i="1" s="1"/>
  <c r="S44" i="1"/>
  <c r="AA44" i="1" s="1"/>
  <c r="T1152" i="1"/>
  <c r="S1152" i="1"/>
  <c r="AA1152" i="1" s="1"/>
  <c r="S325" i="1"/>
  <c r="AA325" i="1" s="1"/>
  <c r="S1358" i="1"/>
  <c r="AA1358" i="1" s="1"/>
  <c r="S2349" i="1"/>
  <c r="T2349" i="1"/>
  <c r="S438" i="1"/>
  <c r="AA438" i="1" s="1"/>
  <c r="S1154" i="1"/>
  <c r="T1154" i="1"/>
  <c r="S330" i="1"/>
  <c r="AA330" i="1" s="1"/>
  <c r="S584" i="1"/>
  <c r="AA584" i="1" s="1"/>
  <c r="T1044" i="1"/>
  <c r="S1044" i="1"/>
  <c r="AA1044" i="1" s="1"/>
  <c r="S1660" i="1"/>
  <c r="AA1660" i="1" s="1"/>
  <c r="S964" i="1"/>
  <c r="AA964" i="1" s="1"/>
  <c r="T964" i="1"/>
  <c r="S703" i="1"/>
  <c r="AA703" i="1" s="1"/>
  <c r="S304" i="1"/>
  <c r="AA304" i="1" s="1"/>
  <c r="S18" i="1"/>
  <c r="AA18" i="1" s="1"/>
  <c r="S612" i="1"/>
  <c r="AA612" i="1" s="1"/>
  <c r="S230" i="1"/>
  <c r="AA230" i="1" s="1"/>
  <c r="S1985" i="1"/>
  <c r="AA1985" i="1" s="1"/>
  <c r="S2069" i="1"/>
  <c r="AA2069" i="1" s="1"/>
  <c r="S1514" i="1"/>
  <c r="AA1514" i="1" s="1"/>
  <c r="S2101" i="1"/>
  <c r="AA2101" i="1" s="1"/>
  <c r="S1670" i="1"/>
  <c r="AA1670" i="1" s="1"/>
  <c r="S218" i="1"/>
  <c r="AA218" i="1" s="1"/>
  <c r="S484" i="1"/>
  <c r="AA484" i="1" s="1"/>
  <c r="S572" i="1"/>
  <c r="AA572" i="1" s="1"/>
  <c r="S817" i="1"/>
  <c r="AA817" i="1" s="1"/>
  <c r="S1754" i="1"/>
  <c r="AA1754" i="1" s="1"/>
  <c r="S310" i="1"/>
  <c r="AA310" i="1" s="1"/>
  <c r="S520" i="1"/>
  <c r="AA520" i="1" s="1"/>
  <c r="S1704" i="1"/>
  <c r="AA1704" i="1" s="1"/>
  <c r="S1564" i="1"/>
  <c r="AA1564" i="1" s="1"/>
  <c r="S2125" i="1"/>
  <c r="AA2125" i="1" s="1"/>
  <c r="T1525" i="1"/>
  <c r="S1525" i="1"/>
  <c r="AA1525" i="1" s="1"/>
  <c r="S546" i="1"/>
  <c r="AA546" i="1" s="1"/>
  <c r="S990" i="1"/>
  <c r="AA990" i="1" s="1"/>
  <c r="S640" i="1"/>
  <c r="AA640" i="1" s="1"/>
  <c r="S1124" i="1"/>
  <c r="AA1124" i="1" s="1"/>
  <c r="S540" i="1"/>
  <c r="AA540" i="1" s="1"/>
  <c r="S814" i="1"/>
  <c r="AA814" i="1" s="1"/>
  <c r="T814" i="1"/>
  <c r="S805" i="1"/>
  <c r="T805" i="1"/>
  <c r="S2123" i="1"/>
  <c r="AA2123" i="1" s="1"/>
  <c r="S2167" i="1"/>
  <c r="AA2167" i="1" s="1"/>
  <c r="S688" i="1"/>
  <c r="T688" i="1"/>
  <c r="S1104" i="1"/>
  <c r="AA1104" i="1" s="1"/>
  <c r="S180" i="1"/>
  <c r="AA180" i="1" s="1"/>
  <c r="S488" i="1"/>
  <c r="AA488" i="1" s="1"/>
  <c r="S1947" i="1"/>
  <c r="AA1947" i="1" s="1"/>
  <c r="S385" i="1"/>
  <c r="AA385" i="1" s="1"/>
  <c r="T385" i="1"/>
  <c r="S1350" i="1"/>
  <c r="AA1350" i="1" s="1"/>
  <c r="S578" i="1"/>
  <c r="AA578" i="1" s="1"/>
  <c r="S855" i="1"/>
  <c r="AA855" i="1" s="1"/>
  <c r="S1178" i="1"/>
  <c r="AA1178" i="1" s="1"/>
  <c r="S2107" i="1"/>
  <c r="AA2107" i="1" s="1"/>
  <c r="S34" i="1"/>
  <c r="AA34" i="1" s="1"/>
  <c r="S2261" i="1"/>
  <c r="AA2261" i="1" s="1"/>
  <c r="T2286" i="1"/>
  <c r="S2286" i="1"/>
  <c r="AA2286" i="1" s="1"/>
  <c r="S2341" i="1"/>
  <c r="AA2341" i="1" s="1"/>
  <c r="S2379" i="1"/>
  <c r="AA2379" i="1" s="1"/>
  <c r="S96" i="1"/>
  <c r="AA96" i="1" s="1"/>
  <c r="S302" i="1"/>
  <c r="AA302" i="1" s="1"/>
  <c r="S866" i="1"/>
  <c r="T866" i="1"/>
  <c r="S1855" i="1"/>
  <c r="AA1855" i="1" s="1"/>
  <c r="T1855" i="1"/>
  <c r="S1193" i="1"/>
  <c r="T1193" i="1"/>
  <c r="T2344" i="1"/>
  <c r="S2344" i="1"/>
  <c r="S116" i="1"/>
  <c r="AA116" i="1" s="1"/>
  <c r="T116" i="1"/>
  <c r="T2589" i="1"/>
  <c r="S2589" i="1"/>
  <c r="AA2589" i="1" s="1"/>
  <c r="S224" i="1"/>
  <c r="AA224" i="1" s="1"/>
  <c r="S234" i="1"/>
  <c r="AA234" i="1" s="1"/>
  <c r="S279" i="1"/>
  <c r="T279" i="1"/>
  <c r="S452" i="1"/>
  <c r="AA452" i="1" s="1"/>
  <c r="S614" i="1"/>
  <c r="AA614" i="1" s="1"/>
  <c r="S691" i="1"/>
  <c r="AA691" i="1" s="1"/>
  <c r="S1880" i="1"/>
  <c r="AA1880" i="1" s="1"/>
  <c r="S799" i="1"/>
  <c r="AA799" i="1" s="1"/>
  <c r="S1434" i="1"/>
  <c r="AA1434" i="1" s="1"/>
  <c r="T1450" i="1"/>
  <c r="S1450" i="1"/>
  <c r="AA1450" i="1" s="1"/>
  <c r="S2455" i="1"/>
  <c r="AA2455" i="1" s="1"/>
  <c r="S476" i="1"/>
  <c r="AA476" i="1" s="1"/>
  <c r="S728" i="1"/>
  <c r="AA728" i="1" s="1"/>
  <c r="T728" i="1"/>
  <c r="S769" i="1"/>
  <c r="T769" i="1"/>
  <c r="T813" i="1"/>
  <c r="S813" i="1"/>
  <c r="S830" i="1"/>
  <c r="AA830" i="1" s="1"/>
  <c r="T830" i="1"/>
  <c r="S1305" i="1"/>
  <c r="AA1305" i="1" s="1"/>
  <c r="T1305" i="1"/>
  <c r="S418" i="1"/>
  <c r="AA418" i="1" s="1"/>
  <c r="S1430" i="1"/>
  <c r="AA1430" i="1" s="1"/>
  <c r="S1712" i="1"/>
  <c r="AA1712" i="1" s="1"/>
  <c r="S586" i="1"/>
  <c r="AA586" i="1" s="1"/>
  <c r="S450" i="1"/>
  <c r="AA450" i="1" s="1"/>
  <c r="S570" i="1"/>
  <c r="AA570" i="1" s="1"/>
  <c r="S1502" i="1"/>
  <c r="AA1502" i="1" s="1"/>
  <c r="S2237" i="1"/>
  <c r="AA2237" i="1" s="1"/>
  <c r="S2463" i="1"/>
  <c r="AA2463" i="1" s="1"/>
  <c r="S2229" i="1"/>
  <c r="AA2229" i="1" s="1"/>
  <c r="S1636" i="1"/>
  <c r="AA1636" i="1" s="1"/>
  <c r="S424" i="1"/>
  <c r="AA424" i="1" s="1"/>
  <c r="S78" i="1"/>
  <c r="AA78" i="1" s="1"/>
  <c r="S198" i="1"/>
  <c r="AA198" i="1" s="1"/>
  <c r="S468" i="1"/>
  <c r="AA468" i="1" s="1"/>
  <c r="S947" i="1"/>
  <c r="AA947" i="1" s="1"/>
  <c r="S1166" i="1"/>
  <c r="AA1166" i="1" s="1"/>
  <c r="S1266" i="1"/>
  <c r="AA1266" i="1" s="1"/>
  <c r="S1521" i="1"/>
  <c r="AA1521" i="1" s="1"/>
  <c r="T1521" i="1"/>
  <c r="S2210" i="1"/>
  <c r="T2210" i="1"/>
  <c r="S927" i="1"/>
  <c r="AA927" i="1" s="1"/>
  <c r="S84" i="1"/>
  <c r="AA84" i="1" s="1"/>
  <c r="S276" i="1"/>
  <c r="AA276" i="1" s="1"/>
  <c r="S538" i="1"/>
  <c r="AA538" i="1" s="1"/>
  <c r="S646" i="1"/>
  <c r="AA646" i="1" s="1"/>
  <c r="S1170" i="1"/>
  <c r="AA1170" i="1" s="1"/>
  <c r="S1512" i="1"/>
  <c r="AA1512" i="1" s="1"/>
  <c r="S318" i="1"/>
  <c r="AA318" i="1" s="1"/>
  <c r="S1600" i="1"/>
  <c r="T1600" i="1"/>
  <c r="S2485" i="1"/>
  <c r="AA2485" i="1" s="1"/>
  <c r="S108" i="1"/>
  <c r="AA108" i="1" s="1"/>
  <c r="S268" i="1"/>
  <c r="AA268" i="1" s="1"/>
  <c r="S1112" i="1"/>
  <c r="AA1112" i="1" s="1"/>
  <c r="S672" i="1"/>
  <c r="AA672" i="1" s="1"/>
  <c r="S1718" i="1"/>
  <c r="AA1718" i="1" s="1"/>
  <c r="S664" i="1"/>
  <c r="AA664" i="1" s="1"/>
  <c r="S1838" i="1"/>
  <c r="AA1838" i="1" s="1"/>
  <c r="S2459" i="1"/>
  <c r="AA2459" i="1" s="1"/>
  <c r="S392" i="1"/>
  <c r="AA392" i="1" s="1"/>
  <c r="S508" i="1"/>
  <c r="AA508" i="1" s="1"/>
  <c r="S978" i="1"/>
  <c r="AA978" i="1" s="1"/>
  <c r="S1646" i="1"/>
  <c r="AA1646" i="1" s="1"/>
  <c r="T1827" i="1"/>
  <c r="S1827" i="1"/>
  <c r="AA1827" i="1" s="1"/>
  <c r="S1788" i="1"/>
  <c r="AA1788" i="1" s="1"/>
  <c r="S2330" i="1"/>
  <c r="T2330" i="1"/>
  <c r="S1862" i="1"/>
  <c r="AA1862" i="1" s="1"/>
  <c r="S2555" i="1"/>
  <c r="AA2555" i="1" s="1"/>
  <c r="S1426" i="1"/>
  <c r="AA1426" i="1" s="1"/>
  <c r="S1064" i="1"/>
  <c r="AA1064" i="1" s="1"/>
  <c r="T1064" i="1"/>
  <c r="S1826" i="1"/>
  <c r="T1826" i="1"/>
  <c r="S1928" i="1"/>
  <c r="AA1928" i="1" s="1"/>
  <c r="S2099" i="1"/>
  <c r="AA2099" i="1" s="1"/>
  <c r="S2253" i="1"/>
  <c r="AA2253" i="1" s="1"/>
  <c r="S2127" i="1"/>
  <c r="AA2127" i="1" s="1"/>
  <c r="S291" i="1"/>
  <c r="T291" i="1"/>
  <c r="S2499" i="1"/>
  <c r="AA2499" i="1" s="1"/>
  <c r="S1668" i="1"/>
  <c r="AA1668" i="1" s="1"/>
  <c r="S2171" i="1"/>
  <c r="AA2171" i="1" s="1"/>
  <c r="T2060" i="1"/>
  <c r="S2060" i="1"/>
  <c r="AA2060" i="1" s="1"/>
  <c r="S1060" i="1"/>
  <c r="AA1060" i="1" s="1"/>
  <c r="S1246" i="1"/>
  <c r="AA1246" i="1" s="1"/>
  <c r="S1150" i="1"/>
  <c r="AA1150" i="1" s="1"/>
  <c r="S2023" i="1"/>
  <c r="AA2023" i="1" s="1"/>
  <c r="S1324" i="1"/>
  <c r="AA1324" i="1" s="1"/>
  <c r="S2503" i="1"/>
  <c r="AA2503" i="1" s="1"/>
  <c r="S711" i="1"/>
  <c r="AA711" i="1" s="1"/>
  <c r="T711" i="1"/>
  <c r="S2007" i="1"/>
  <c r="AA2007" i="1" s="1"/>
  <c r="S1080" i="1"/>
  <c r="AA1080" i="1" s="1"/>
  <c r="S376" i="1"/>
  <c r="AA376" i="1" s="1"/>
  <c r="S765" i="1"/>
  <c r="AA765" i="1" s="1"/>
  <c r="T892" i="1"/>
  <c r="S892" i="1"/>
  <c r="AA892" i="1" s="1"/>
  <c r="S1951" i="1"/>
  <c r="AA1951" i="1" s="1"/>
  <c r="S1147" i="1"/>
  <c r="AA1147" i="1" s="1"/>
  <c r="T1147" i="1"/>
  <c r="S1036" i="1"/>
  <c r="AA1036" i="1" s="1"/>
  <c r="S755" i="1"/>
  <c r="AA755" i="1" s="1"/>
  <c r="S226" i="1"/>
  <c r="AA226" i="1" s="1"/>
  <c r="S430" i="1"/>
  <c r="AA430" i="1" s="1"/>
  <c r="S55" i="1"/>
  <c r="AA55" i="1" s="1"/>
  <c r="T55" i="1"/>
  <c r="S1506" i="1"/>
  <c r="AA1506" i="1" s="1"/>
  <c r="S372" i="1"/>
  <c r="AA372" i="1" s="1"/>
  <c r="S674" i="1"/>
  <c r="AA674" i="1" s="1"/>
  <c r="S1816" i="1"/>
  <c r="AA1816" i="1" s="1"/>
  <c r="S1959" i="1"/>
  <c r="AA1959" i="1" s="1"/>
  <c r="S931" i="1"/>
  <c r="AA931" i="1" s="1"/>
  <c r="S1516" i="1"/>
  <c r="AA1516" i="1" s="1"/>
  <c r="S1798" i="1"/>
  <c r="AA1798" i="1" s="1"/>
  <c r="S2053" i="1"/>
  <c r="AA2053" i="1" s="1"/>
  <c r="S1764" i="1"/>
  <c r="AA1764" i="1" s="1"/>
  <c r="S1414" i="1"/>
  <c r="AA1414" i="1" s="1"/>
  <c r="S2434" i="1"/>
  <c r="AA2434" i="1" s="1"/>
  <c r="T2434" i="1"/>
  <c r="S611" i="1"/>
  <c r="AA611" i="1" s="1"/>
  <c r="T611" i="1"/>
  <c r="S2307" i="1"/>
  <c r="AA2307" i="1" s="1"/>
  <c r="S252" i="1"/>
  <c r="AA252" i="1" s="1"/>
  <c r="S2017" i="1"/>
  <c r="AA2017" i="1" s="1"/>
  <c r="S791" i="1"/>
  <c r="AA791" i="1" s="1"/>
  <c r="T80" i="1"/>
  <c r="S80" i="1"/>
  <c r="S1702" i="1"/>
  <c r="AA1702" i="1" s="1"/>
  <c r="S823" i="1"/>
  <c r="AA823" i="1" s="1"/>
  <c r="S867" i="1"/>
  <c r="T867" i="1"/>
  <c r="S1449" i="1"/>
  <c r="T1449" i="1"/>
  <c r="S434" i="1"/>
  <c r="AA434" i="1" s="1"/>
  <c r="S1158" i="1"/>
  <c r="AA1158" i="1" s="1"/>
  <c r="S1052" i="1"/>
  <c r="AA1052" i="1" s="1"/>
  <c r="S2021" i="1"/>
  <c r="AA2021" i="1" s="1"/>
  <c r="S1836" i="1"/>
  <c r="AA1836" i="1" s="1"/>
  <c r="S2201" i="1"/>
  <c r="AA2201" i="1" s="1"/>
  <c r="T610" i="1"/>
  <c r="S610" i="1"/>
  <c r="S789" i="1"/>
  <c r="AA789" i="1" s="1"/>
  <c r="S650" i="1"/>
  <c r="AA650" i="1" s="1"/>
  <c r="S749" i="1"/>
  <c r="AA749" i="1" s="1"/>
  <c r="S1072" i="1"/>
  <c r="AA1072" i="1" s="1"/>
  <c r="S1967" i="1"/>
  <c r="AA1967" i="1" s="1"/>
  <c r="S2389" i="1"/>
  <c r="T2389" i="1"/>
  <c r="S548" i="1"/>
  <c r="AA548" i="1" s="1"/>
  <c r="S67" i="1"/>
  <c r="AA67" i="1" s="1"/>
  <c r="T67" i="1"/>
  <c r="S2511" i="1"/>
  <c r="AA2511" i="1" s="1"/>
  <c r="S2055" i="1"/>
  <c r="AA2055" i="1" s="1"/>
  <c r="S4" i="1"/>
  <c r="AA4" i="1" s="1"/>
  <c r="S1946" i="1"/>
  <c r="T1946" i="1"/>
  <c r="S140" i="1"/>
  <c r="AA140" i="1" s="1"/>
  <c r="S260" i="1"/>
  <c r="AA260" i="1" s="1"/>
  <c r="S618" i="1"/>
  <c r="AA618" i="1" s="1"/>
  <c r="S802" i="1"/>
  <c r="AA802" i="1" s="1"/>
  <c r="T802" i="1"/>
  <c r="T2488" i="1"/>
  <c r="S2488" i="1"/>
  <c r="AA2488" i="1" s="1"/>
  <c r="S394" i="1"/>
  <c r="AA394" i="1" s="1"/>
  <c r="S112" i="1"/>
  <c r="AA112" i="1" s="1"/>
  <c r="S466" i="1"/>
  <c r="AA466" i="1" s="1"/>
  <c r="S1696" i="1"/>
  <c r="AA1696" i="1" s="1"/>
  <c r="S576" i="1"/>
  <c r="AA576" i="1" s="1"/>
  <c r="S1190" i="1"/>
  <c r="AA1190" i="1" s="1"/>
  <c r="S1999" i="1"/>
  <c r="AA1999" i="1" s="1"/>
  <c r="S2529" i="1"/>
  <c r="AA2529" i="1" s="1"/>
  <c r="S2321" i="1"/>
  <c r="AA2321" i="1" s="1"/>
  <c r="S1608" i="1"/>
  <c r="AA1608" i="1" s="1"/>
  <c r="S642" i="1"/>
  <c r="AA642" i="1" s="1"/>
  <c r="S1010" i="1"/>
  <c r="AA1010" i="1" s="1"/>
  <c r="T1613" i="1"/>
  <c r="S1613" i="1"/>
  <c r="AA1613" i="1" s="1"/>
  <c r="S1688" i="1"/>
  <c r="AA1688" i="1" s="1"/>
  <c r="S889" i="1"/>
  <c r="AA889" i="1" s="1"/>
  <c r="S210" i="1"/>
  <c r="AA210" i="1" s="1"/>
  <c r="S819" i="1"/>
  <c r="AA819" i="1" s="1"/>
  <c r="S915" i="1"/>
  <c r="AA915" i="1" s="1"/>
  <c r="S1971" i="1"/>
  <c r="AA1971" i="1" s="1"/>
  <c r="S2245" i="1"/>
  <c r="AA2245" i="1" s="1"/>
  <c r="S2491" i="1"/>
  <c r="AA2491" i="1" s="1"/>
  <c r="T1548" i="1"/>
  <c r="S1548" i="1"/>
  <c r="AA1548" i="1" s="1"/>
  <c r="S2541" i="1"/>
  <c r="AA2541" i="1" s="1"/>
  <c r="S1270" i="1"/>
  <c r="AA1270" i="1" s="1"/>
  <c r="S1604" i="1"/>
  <c r="AA1604" i="1" s="1"/>
  <c r="S1638" i="1"/>
  <c r="AA1638" i="1" s="1"/>
  <c r="S1692" i="1"/>
  <c r="AA1692" i="1" s="1"/>
  <c r="S2467" i="1"/>
  <c r="AA2467" i="1" s="1"/>
  <c r="S1654" i="1"/>
  <c r="AA1654" i="1" s="1"/>
  <c r="S2165" i="1"/>
  <c r="AA2165" i="1" s="1"/>
  <c r="S2241" i="1"/>
  <c r="AA2241" i="1" s="1"/>
  <c r="S2265" i="1"/>
  <c r="AA2265" i="1" s="1"/>
  <c r="S2311" i="1"/>
  <c r="AA2311" i="1" s="1"/>
  <c r="T2327" i="1"/>
  <c r="S2327" i="1"/>
  <c r="AA2327" i="1" s="1"/>
  <c r="S2383" i="1"/>
  <c r="AA2383" i="1" s="1"/>
  <c r="S729" i="1"/>
  <c r="AA729" i="1" s="1"/>
  <c r="S630" i="1"/>
  <c r="AA630" i="1" s="1"/>
  <c r="T1823" i="1"/>
  <c r="S1823" i="1"/>
  <c r="AA1823" i="1" s="1"/>
  <c r="S124" i="1"/>
  <c r="AA124" i="1" s="1"/>
  <c r="T124" i="1"/>
  <c r="S294" i="1"/>
  <c r="AA294" i="1" s="1"/>
  <c r="S1780" i="1"/>
  <c r="AA1780" i="1" s="1"/>
  <c r="S1574" i="1"/>
  <c r="AA1574" i="1" s="1"/>
  <c r="S622" i="1"/>
  <c r="AA622" i="1" s="1"/>
  <c r="S921" i="1"/>
  <c r="AA921" i="1" s="1"/>
  <c r="S1452" i="1"/>
  <c r="AA1452" i="1" s="1"/>
  <c r="S148" i="1"/>
  <c r="AA148" i="1" s="1"/>
  <c r="S1810" i="1"/>
  <c r="T1810" i="1"/>
  <c r="S444" i="1"/>
  <c r="AA444" i="1" s="1"/>
  <c r="S190" i="1"/>
  <c r="AA190" i="1" s="1"/>
  <c r="S266" i="1"/>
  <c r="AA266" i="1" s="1"/>
  <c r="S292" i="1"/>
  <c r="AA292" i="1" s="1"/>
  <c r="S348" i="1"/>
  <c r="AA348" i="1" s="1"/>
  <c r="S474" i="1"/>
  <c r="AA474" i="1" s="1"/>
  <c r="S701" i="1"/>
  <c r="AA701" i="1" s="1"/>
  <c r="S74" i="1"/>
  <c r="AA74" i="1" s="1"/>
  <c r="S2221" i="1"/>
  <c r="AA2221" i="1" s="1"/>
  <c r="S2572" i="1"/>
  <c r="AA2572" i="1" s="1"/>
  <c r="S2111" i="1"/>
  <c r="AA2111" i="1" s="1"/>
  <c r="S1287" i="1"/>
  <c r="T1287" i="1"/>
  <c r="S1727" i="1"/>
  <c r="AA1727" i="1" s="1"/>
  <c r="T1727" i="1"/>
  <c r="S1848" i="1"/>
  <c r="AA1848" i="1" s="1"/>
  <c r="T1848" i="1"/>
  <c r="S2015" i="1"/>
  <c r="AA2015" i="1" s="1"/>
  <c r="S1542" i="1"/>
  <c r="AA1542" i="1" s="1"/>
  <c r="S1852" i="1"/>
  <c r="AA1852" i="1" s="1"/>
  <c r="S2205" i="1"/>
  <c r="AA2205" i="1" s="1"/>
  <c r="S690" i="1"/>
  <c r="T690" i="1"/>
  <c r="S1182" i="1"/>
  <c r="AA1182" i="1" s="1"/>
  <c r="S100" i="1"/>
  <c r="AA100" i="1" s="1"/>
  <c r="S380" i="1"/>
  <c r="AA380" i="1" s="1"/>
  <c r="S733" i="1"/>
  <c r="AA733" i="1" s="1"/>
  <c r="S773" i="1"/>
  <c r="AA773" i="1" s="1"/>
  <c r="S2303" i="1"/>
  <c r="AA2303" i="1" s="1"/>
  <c r="S26" i="1"/>
  <c r="AA26" i="1" s="1"/>
  <c r="T253" i="1"/>
  <c r="S253" i="1"/>
  <c r="S1736" i="1"/>
  <c r="AA1736" i="1" s="1"/>
  <c r="S1204" i="1"/>
  <c r="AA1204" i="1" s="1"/>
  <c r="S246" i="1"/>
  <c r="AA246" i="1" s="1"/>
  <c r="S512" i="1"/>
  <c r="AA512" i="1" s="1"/>
  <c r="S1206" i="1"/>
  <c r="AA1206" i="1" s="1"/>
  <c r="T1206" i="1"/>
  <c r="S402" i="1"/>
  <c r="AA402" i="1" s="1"/>
  <c r="S1983" i="1"/>
  <c r="AA1983" i="1" s="1"/>
  <c r="S608" i="1"/>
  <c r="AA608" i="1" s="1"/>
  <c r="T608" i="1"/>
  <c r="S1592" i="1"/>
  <c r="AA1592" i="1" s="1"/>
  <c r="S1014" i="1"/>
  <c r="AA1014" i="1" s="1"/>
  <c r="T1014" i="1"/>
  <c r="S580" i="1"/>
  <c r="AA580" i="1" s="1"/>
  <c r="S248" i="1"/>
  <c r="AA248" i="1" s="1"/>
  <c r="S1536" i="1"/>
  <c r="AA1536" i="1" s="1"/>
  <c r="S2403" i="1"/>
  <c r="AA2403" i="1" s="1"/>
  <c r="S1174" i="1"/>
  <c r="AA1174" i="1" s="1"/>
  <c r="S1790" i="1"/>
  <c r="AA1790" i="1" s="1"/>
  <c r="S384" i="1"/>
  <c r="AA384" i="1" s="1"/>
  <c r="S1488" i="1"/>
  <c r="AA1488" i="1" s="1"/>
  <c r="S2452" i="1"/>
  <c r="AA2452" i="1" s="1"/>
  <c r="T2452" i="1"/>
  <c r="S386" i="1"/>
  <c r="AA386" i="1" s="1"/>
  <c r="S490" i="1"/>
  <c r="AA490" i="1" s="1"/>
  <c r="S863" i="1"/>
  <c r="AA863" i="1" s="1"/>
  <c r="S1624" i="1"/>
  <c r="AA1624" i="1" s="1"/>
  <c r="T1288" i="1"/>
  <c r="S1288" i="1"/>
  <c r="AA1288" i="1" s="1"/>
  <c r="S682" i="1"/>
  <c r="AA682" i="1" s="1"/>
  <c r="S2257" i="1"/>
  <c r="AA2257" i="1" s="1"/>
  <c r="S334" i="1"/>
  <c r="AA334" i="1" s="1"/>
  <c r="S1218" i="1"/>
  <c r="AA1218" i="1" s="1"/>
  <c r="S1568" i="1"/>
  <c r="AA1568" i="1" s="1"/>
  <c r="S150" i="1"/>
  <c r="AA150" i="1" s="1"/>
  <c r="S1286" i="1"/>
  <c r="AA1286" i="1" s="1"/>
  <c r="S516" i="1"/>
  <c r="AA516" i="1" s="1"/>
  <c r="S1510" i="1"/>
  <c r="AA1510" i="1" s="1"/>
  <c r="S506" i="1"/>
  <c r="AA506" i="1" s="1"/>
  <c r="S833" i="1"/>
  <c r="AA833" i="1" s="1"/>
  <c r="S1528" i="1"/>
  <c r="AA1528" i="1" s="1"/>
  <c r="S1372" i="1"/>
  <c r="AA1372" i="1" s="1"/>
  <c r="S2041" i="1"/>
  <c r="AA2041" i="1" s="1"/>
  <c r="S795" i="1"/>
  <c r="AA795" i="1" s="1"/>
  <c r="S1820" i="1"/>
  <c r="AA1820" i="1" s="1"/>
  <c r="S202" i="1"/>
  <c r="AA202" i="1" s="1"/>
  <c r="S480" i="1"/>
  <c r="AA480" i="1" s="1"/>
  <c r="S1302" i="1"/>
  <c r="T1302" i="1"/>
  <c r="S1254" i="1"/>
  <c r="AA1254" i="1" s="1"/>
  <c r="T1486" i="1"/>
  <c r="S1486" i="1"/>
  <c r="AA1486" i="1" s="1"/>
  <c r="S2552" i="1"/>
  <c r="T2552" i="1"/>
  <c r="S772" i="1"/>
  <c r="T772" i="1"/>
  <c r="S1380" i="1"/>
  <c r="AA1380" i="1" s="1"/>
  <c r="S1504" i="1"/>
  <c r="AA1504" i="1" s="1"/>
  <c r="S2181" i="1"/>
  <c r="AA2181" i="1" s="1"/>
  <c r="S2351" i="1"/>
  <c r="AA2351" i="1" s="1"/>
  <c r="S1056" i="1"/>
  <c r="AA1056" i="1" s="1"/>
  <c r="S1342" i="1"/>
  <c r="AA1342" i="1" s="1"/>
  <c r="S1454" i="1"/>
  <c r="AA1454" i="1" s="1"/>
  <c r="S1656" i="1"/>
  <c r="AA1656" i="1" s="1"/>
  <c r="S2515" i="1"/>
  <c r="AA2515" i="1" s="1"/>
  <c r="S873" i="1"/>
  <c r="AA873" i="1" s="1"/>
  <c r="S998" i="1"/>
  <c r="AA998" i="1" s="1"/>
  <c r="S1196" i="1"/>
  <c r="AA1196" i="1" s="1"/>
  <c r="S2135" i="1"/>
  <c r="AA2135" i="1" s="1"/>
  <c r="S1975" i="1"/>
  <c r="AA1975" i="1" s="1"/>
  <c r="T1865" i="1"/>
  <c r="S1865" i="1"/>
  <c r="AA1865" i="1" s="1"/>
  <c r="S1730" i="1"/>
  <c r="AA1730" i="1" s="1"/>
  <c r="S1522" i="1"/>
  <c r="AA1522" i="1" s="1"/>
  <c r="S1802" i="1"/>
  <c r="AA1802" i="1" s="1"/>
  <c r="S1002" i="1"/>
  <c r="AA1002" i="1" s="1"/>
  <c r="S1770" i="1"/>
  <c r="AA1770" i="1" s="1"/>
  <c r="S2095" i="1"/>
  <c r="AA2095" i="1" s="1"/>
  <c r="S1824" i="1"/>
  <c r="T1824" i="1"/>
  <c r="S1590" i="1"/>
  <c r="AA1590" i="1" s="1"/>
  <c r="T1590" i="1"/>
  <c r="S2537" i="1"/>
  <c r="AA2537" i="1" s="1"/>
  <c r="S1716" i="1"/>
  <c r="AA1716" i="1" s="1"/>
  <c r="S38" i="1"/>
  <c r="AA38" i="1" s="1"/>
  <c r="S144" i="1"/>
  <c r="AA144" i="1" s="1"/>
  <c r="S351" i="1"/>
  <c r="T351" i="1"/>
  <c r="S1017" i="1"/>
  <c r="AA1017" i="1" s="1"/>
  <c r="T1017" i="1"/>
  <c r="S2033" i="1"/>
  <c r="AA2033" i="1" s="1"/>
  <c r="S1854" i="1"/>
  <c r="T1854" i="1"/>
  <c r="S1981" i="1"/>
  <c r="AA1981" i="1" s="1"/>
  <c r="S2149" i="1"/>
  <c r="AA2149" i="1" s="1"/>
  <c r="S1920" i="1"/>
  <c r="AA1920" i="1" s="1"/>
  <c r="S1762" i="1"/>
  <c r="AA1762" i="1" s="1"/>
  <c r="S290" i="1"/>
  <c r="AA290" i="1" s="1"/>
  <c r="S70" i="1"/>
  <c r="AA70" i="1" s="1"/>
  <c r="T70" i="1"/>
  <c r="S632" i="1"/>
  <c r="AA632" i="1" s="1"/>
  <c r="S1120" i="1"/>
  <c r="AA1120" i="1" s="1"/>
  <c r="S1756" i="1"/>
  <c r="AA1756" i="1" s="1"/>
  <c r="T689" i="1"/>
  <c r="S689" i="1"/>
  <c r="S907" i="1"/>
  <c r="T907" i="1"/>
  <c r="S1186" i="1"/>
  <c r="AA1186" i="1" s="1"/>
  <c r="S1296" i="1"/>
  <c r="AA1296" i="1" s="1"/>
  <c r="S8" i="1"/>
  <c r="AA8" i="1" s="1"/>
  <c r="S2065" i="1"/>
  <c r="AA2065" i="1" s="1"/>
  <c r="S2037" i="1"/>
  <c r="AA2037" i="1" s="1"/>
  <c r="S988" i="1"/>
  <c r="T988" i="1"/>
  <c r="S1076" i="1"/>
  <c r="AA1076" i="1" s="1"/>
  <c r="S1338" i="1"/>
  <c r="AA1338" i="1" s="1"/>
  <c r="S1472" i="1"/>
  <c r="AA1472" i="1" s="1"/>
  <c r="S2225" i="1"/>
  <c r="AA2225" i="1" s="1"/>
  <c r="S1728" i="1"/>
  <c r="AA1728" i="1" s="1"/>
  <c r="S2117" i="1"/>
  <c r="AA2117" i="1" s="1"/>
  <c r="S410" i="1"/>
  <c r="AA410" i="1" s="1"/>
  <c r="S522" i="1"/>
  <c r="AA522" i="1" s="1"/>
  <c r="S2143" i="1"/>
  <c r="AA2143" i="1" s="1"/>
  <c r="S88" i="1"/>
  <c r="AA88" i="1" s="1"/>
  <c r="S1846" i="1"/>
  <c r="T1846" i="1"/>
  <c r="S192" i="1"/>
  <c r="AA192" i="1" s="1"/>
  <c r="S604" i="1"/>
  <c r="AA604" i="1" s="1"/>
  <c r="S2131" i="1"/>
  <c r="AA2131" i="1" s="1"/>
  <c r="H2" i="2"/>
  <c r="H5" i="2"/>
  <c r="H3" i="2"/>
  <c r="H1" i="2"/>
  <c r="S2" i="1"/>
  <c r="S2177" i="1"/>
  <c r="AA2177" i="1" s="1"/>
  <c r="T953" i="1"/>
  <c r="S953" i="1"/>
  <c r="AA953" i="1" s="1"/>
  <c r="S1977" i="1"/>
  <c r="AA1977" i="1" s="1"/>
  <c r="S968" i="1"/>
  <c r="AA968" i="1" s="1"/>
  <c r="S2047" i="1"/>
  <c r="AA2047" i="1" s="1"/>
  <c r="S1222" i="1"/>
  <c r="AA1222" i="1" s="1"/>
  <c r="S1048" i="1"/>
  <c r="AA1048" i="1" s="1"/>
  <c r="S1786" i="1"/>
  <c r="AA1786" i="1" s="1"/>
  <c r="S2075" i="1"/>
  <c r="AA2075" i="1" s="1"/>
  <c r="S400" i="1"/>
  <c r="AA400" i="1" s="1"/>
  <c r="S1918" i="1"/>
  <c r="AA1918" i="1" s="1"/>
  <c r="S1346" i="1"/>
  <c r="AA1346" i="1" s="1"/>
  <c r="S1933" i="1"/>
  <c r="AA1933" i="1" s="1"/>
  <c r="T627" i="1"/>
  <c r="S627" i="1"/>
  <c r="AA627" i="1" s="1"/>
  <c r="S1292" i="1"/>
  <c r="AA1292" i="1" s="1"/>
  <c r="S1652" i="1"/>
  <c r="AA1652" i="1" s="1"/>
  <c r="S1084" i="1"/>
  <c r="AA1084" i="1" s="1"/>
  <c r="S1278" i="1"/>
  <c r="AA1278" i="1" s="1"/>
  <c r="T1813" i="1"/>
  <c r="S1813" i="1"/>
  <c r="S1886" i="1"/>
  <c r="AA1886" i="1" s="1"/>
  <c r="S1132" i="1"/>
  <c r="AA1132" i="1" s="1"/>
  <c r="S1532" i="1"/>
  <c r="AA1532" i="1" s="1"/>
  <c r="S2371" i="1"/>
  <c r="AA2371" i="1" s="1"/>
  <c r="S2328" i="1"/>
  <c r="AA2328" i="1" s="1"/>
  <c r="T2328" i="1"/>
  <c r="S2411" i="1"/>
  <c r="AA2411" i="1" s="1"/>
  <c r="S1258" i="1"/>
  <c r="AA1258" i="1" s="1"/>
  <c r="T1258" i="1"/>
  <c r="S2545" i="1"/>
  <c r="AA2545" i="1" s="1"/>
  <c r="S358" i="1"/>
  <c r="AA358" i="1" s="1"/>
  <c r="S1742" i="1"/>
  <c r="AA1742" i="1" s="1"/>
  <c r="S2073" i="1"/>
  <c r="AA2073" i="1" s="1"/>
  <c r="T2073" i="1"/>
  <c r="S514" i="1"/>
  <c r="T514" i="1"/>
  <c r="S1088" i="1"/>
  <c r="AA1088" i="1" s="1"/>
  <c r="S340" i="1"/>
  <c r="AA340" i="1" s="1"/>
  <c r="S1680" i="1"/>
  <c r="AA1680" i="1" s="1"/>
  <c r="S244" i="1"/>
  <c r="AA244" i="1" s="1"/>
  <c r="S406" i="1"/>
  <c r="AA406" i="1" s="1"/>
  <c r="S2159" i="1"/>
  <c r="AA2159" i="1" s="1"/>
  <c r="T1825" i="1"/>
  <c r="S1825" i="1"/>
  <c r="AA1825" i="1" s="1"/>
  <c r="T1922" i="1"/>
  <c r="S1922" i="1"/>
  <c r="AA1922" i="1" s="1"/>
  <c r="S2157" i="1"/>
  <c r="AA2157" i="1" s="1"/>
  <c r="S60" i="1"/>
  <c r="AA60" i="1" s="1"/>
  <c r="T722" i="1"/>
  <c r="S722" i="1"/>
  <c r="AA722" i="1" s="1"/>
  <c r="S775" i="1"/>
  <c r="AA775" i="1" s="1"/>
  <c r="S1436" i="1"/>
  <c r="AA1436" i="1" s="1"/>
  <c r="S1832" i="1"/>
  <c r="AA1832" i="1" s="1"/>
  <c r="T1164" i="1"/>
  <c r="S1164" i="1"/>
  <c r="AA1164" i="1" s="1"/>
  <c r="T2155" i="1"/>
  <c r="S2155" i="1"/>
  <c r="S1006" i="1"/>
  <c r="AA1006" i="1" s="1"/>
  <c r="T1108" i="1"/>
  <c r="S1108" i="1"/>
  <c r="AA1108" i="1" s="1"/>
  <c r="S1238" i="1"/>
  <c r="AA1238" i="1" s="1"/>
  <c r="S977" i="1"/>
  <c r="AA977" i="1" s="1"/>
  <c r="T977" i="1"/>
  <c r="S1361" i="1"/>
  <c r="T1361" i="1"/>
  <c r="S1116" i="1"/>
  <c r="AA1116" i="1" s="1"/>
  <c r="T1116" i="1"/>
  <c r="S1892" i="1"/>
  <c r="AA1892" i="1" s="1"/>
  <c r="S2175" i="1"/>
  <c r="AA2175" i="1" s="1"/>
  <c r="S1274" i="1"/>
  <c r="AA1274" i="1" s="1"/>
  <c r="S1945" i="1"/>
  <c r="AA1945" i="1" s="1"/>
  <c r="S895" i="1"/>
  <c r="AA895" i="1" s="1"/>
  <c r="S1588" i="1"/>
  <c r="AA1588" i="1" s="1"/>
  <c r="S1814" i="1"/>
  <c r="T1814" i="1"/>
  <c r="S2005" i="1"/>
  <c r="AA2005" i="1" s="1"/>
  <c r="S6" i="1"/>
  <c r="AA6" i="1" s="1"/>
  <c r="S1955" i="1"/>
  <c r="AA1955" i="1" s="1"/>
  <c r="S56" i="1"/>
  <c r="AA56" i="1" s="1"/>
  <c r="S256" i="1"/>
  <c r="AA256" i="1" s="1"/>
  <c r="S398" i="1"/>
  <c r="AA398" i="1" s="1"/>
  <c r="S552" i="1"/>
  <c r="AA552" i="1" s="1"/>
  <c r="S654" i="1"/>
  <c r="AA654" i="1" s="1"/>
  <c r="S2519" i="1"/>
  <c r="AA2519" i="1" s="1"/>
  <c r="S154" i="1"/>
  <c r="AA154" i="1" s="1"/>
  <c r="S282" i="1"/>
  <c r="AA282" i="1" s="1"/>
  <c r="S1628" i="1"/>
  <c r="AA1628" i="1" s="1"/>
  <c r="S1847" i="1"/>
  <c r="T1847" i="1"/>
  <c r="S2333" i="1"/>
  <c r="AA2333" i="1" s="1"/>
  <c r="S28" i="1"/>
  <c r="AA28" i="1" s="1"/>
  <c r="S228" i="1"/>
  <c r="AA228" i="1" s="1"/>
  <c r="S370" i="1"/>
  <c r="AA370" i="1" s="1"/>
  <c r="S500" i="1"/>
  <c r="AA500" i="1" s="1"/>
  <c r="S1194" i="1"/>
  <c r="AA1194" i="1" s="1"/>
  <c r="T1194" i="1"/>
  <c r="S1478" i="1"/>
  <c r="AA1478" i="1" s="1"/>
  <c r="S556" i="1"/>
  <c r="AA556" i="1" s="1"/>
  <c r="S1772" i="1"/>
  <c r="AA1772" i="1" s="1"/>
  <c r="S2301" i="1"/>
  <c r="AA2301" i="1" s="1"/>
  <c r="S1310" i="1"/>
  <c r="AA1310" i="1" s="1"/>
  <c r="S1484" i="1"/>
  <c r="AA1484" i="1" s="1"/>
  <c r="S1586" i="1"/>
  <c r="AA1586" i="1" s="1"/>
  <c r="S2085" i="1"/>
  <c r="AA2085" i="1" s="1"/>
  <c r="S1822" i="1"/>
  <c r="T1822" i="1"/>
  <c r="S1068" i="1"/>
  <c r="AA1068" i="1" s="1"/>
  <c r="S1993" i="1"/>
  <c r="AA1993" i="1" s="1"/>
  <c r="T2316" i="1"/>
  <c r="S2316" i="1"/>
  <c r="AA2316" i="1" s="1"/>
  <c r="S1335" i="1"/>
  <c r="T1335" i="1"/>
  <c r="S1456" i="1"/>
  <c r="AA1456" i="1" s="1"/>
  <c r="S1460" i="1"/>
  <c r="T1460" i="1"/>
  <c r="S312" i="1"/>
  <c r="AA312" i="1" s="1"/>
  <c r="S1912" i="1"/>
  <c r="AA1912" i="1" s="1"/>
  <c r="S416" i="1"/>
  <c r="AA416" i="1" s="1"/>
  <c r="S216" i="1"/>
  <c r="AA216" i="1" s="1"/>
  <c r="S327" i="1"/>
  <c r="AA327" i="1" s="1"/>
  <c r="S562" i="1"/>
  <c r="AA562" i="1" s="1"/>
  <c r="S128" i="1"/>
  <c r="AA128" i="1" s="1"/>
  <c r="S324" i="1"/>
  <c r="AA324" i="1" s="1"/>
  <c r="T36" i="1"/>
  <c r="S36" i="1"/>
  <c r="S1162" i="1"/>
  <c r="AA1162" i="1" s="1"/>
  <c r="S994" i="1"/>
  <c r="AA994" i="1" s="1"/>
  <c r="S1476" i="1"/>
  <c r="AA1476" i="1" s="1"/>
  <c r="T83" i="1"/>
  <c r="S83" i="1"/>
  <c r="S2151" i="1"/>
  <c r="AA2151" i="1" s="1"/>
  <c r="S2317" i="1"/>
  <c r="AA2317" i="1" s="1"/>
  <c r="S1544" i="1"/>
  <c r="AA1544" i="1" s="1"/>
  <c r="S64" i="1"/>
  <c r="T64" i="1"/>
  <c r="S2407" i="1"/>
  <c r="T2407" i="1"/>
  <c r="S2103" i="1"/>
  <c r="AA2103" i="1" s="1"/>
  <c r="S1965" i="1"/>
  <c r="AA1965" i="1" s="1"/>
  <c r="S986" i="1"/>
  <c r="AA986" i="1" s="1"/>
  <c r="S1140" i="1"/>
  <c r="AA1140" i="1" s="1"/>
  <c r="S2054" i="1"/>
  <c r="T2054" i="1"/>
  <c r="S861" i="1"/>
  <c r="AA861" i="1" s="1"/>
  <c r="S1262" i="1"/>
  <c r="AA1262" i="1" s="1"/>
  <c r="S2367" i="1"/>
  <c r="AA2367" i="1" s="1"/>
  <c r="S2415" i="1"/>
  <c r="AA2415" i="1" s="1"/>
  <c r="S2570" i="1"/>
  <c r="AA2570" i="1" s="1"/>
  <c r="S1511" i="1"/>
  <c r="T1511" i="1"/>
  <c r="S1708" i="1"/>
  <c r="AA1708" i="1" s="1"/>
  <c r="S887" i="1"/>
  <c r="AA887" i="1" s="1"/>
  <c r="T887" i="1"/>
  <c r="T1844" i="1"/>
  <c r="S1844" i="1"/>
  <c r="AA1844" i="1" s="1"/>
  <c r="S2115" i="1"/>
  <c r="AA2115" i="1" s="1"/>
  <c r="S1314" i="1"/>
  <c r="T1314" i="1"/>
  <c r="S2211" i="1"/>
  <c r="AA2211" i="1" s="1"/>
  <c r="S2243" i="1"/>
  <c r="AA2243" i="1" s="1"/>
  <c r="S2527" i="1"/>
  <c r="AA2527" i="1" s="1"/>
  <c r="S939" i="1"/>
  <c r="AA939" i="1" s="1"/>
  <c r="T939" i="1"/>
  <c r="S184" i="1"/>
  <c r="AA184" i="1" s="1"/>
  <c r="S1282" i="1"/>
  <c r="AA1282" i="1" s="1"/>
  <c r="S1752" i="1"/>
  <c r="AA1752" i="1" s="1"/>
  <c r="S2183" i="1"/>
  <c r="AA2183" i="1" s="1"/>
  <c r="S174" i="1"/>
  <c r="AA174" i="1" s="1"/>
  <c r="S536" i="1"/>
  <c r="AA536" i="1" s="1"/>
  <c r="S2109" i="1"/>
  <c r="AA2109" i="1" s="1"/>
  <c r="S1368" i="1"/>
  <c r="AA1368" i="1" s="1"/>
  <c r="S1648" i="1"/>
  <c r="AA1648" i="1" s="1"/>
  <c r="S2141" i="1"/>
  <c r="AA2141" i="1" s="1"/>
  <c r="S1520" i="1"/>
  <c r="AA1520" i="1" s="1"/>
  <c r="S1949" i="1"/>
  <c r="AA1949" i="1" s="1"/>
  <c r="S809" i="1"/>
  <c r="AA809" i="1" s="1"/>
  <c r="S2173" i="1"/>
  <c r="AA2173" i="1" s="1"/>
  <c r="S678" i="1"/>
  <c r="AA678" i="1" s="1"/>
  <c r="S200" i="1"/>
  <c r="T200" i="1"/>
  <c r="S274" i="1"/>
  <c r="AA274" i="1" s="1"/>
  <c r="T639" i="1"/>
  <c r="S639" i="1"/>
  <c r="AA639" i="1" s="1"/>
  <c r="S976" i="1"/>
  <c r="AA976" i="1" s="1"/>
  <c r="S1406" i="1"/>
  <c r="AA1406" i="1" s="1"/>
  <c r="T2216" i="1"/>
  <c r="S2216" i="1"/>
  <c r="S1442" i="1"/>
  <c r="AA1442" i="1" s="1"/>
  <c r="S1242" i="1"/>
  <c r="AA1242" i="1" s="1"/>
  <c r="S238" i="1"/>
  <c r="AA238" i="1" s="1"/>
  <c r="S374" i="1"/>
  <c r="AA374" i="1" s="1"/>
  <c r="S600" i="1"/>
  <c r="AA600" i="1" s="1"/>
  <c r="S845" i="1"/>
  <c r="AA845" i="1" s="1"/>
  <c r="S1738" i="1"/>
  <c r="AA1738" i="1" s="1"/>
  <c r="S2233" i="1"/>
  <c r="AA2233" i="1" s="1"/>
  <c r="T2233" i="1"/>
  <c r="S1128" i="1"/>
  <c r="AA1128" i="1" s="1"/>
  <c r="S2067" i="1"/>
  <c r="AA2067" i="1" s="1"/>
  <c r="S136" i="1"/>
  <c r="AA136" i="1" s="1"/>
  <c r="S1694" i="1"/>
  <c r="AA1694" i="1" s="1"/>
  <c r="S2273" i="1"/>
  <c r="AA2273" i="1" s="1"/>
  <c r="T2189" i="1"/>
  <c r="S2189" i="1"/>
  <c r="S745" i="1"/>
  <c r="AA745" i="1" s="1"/>
  <c r="S182" i="1"/>
  <c r="AA182" i="1" s="1"/>
  <c r="S1828" i="1"/>
  <c r="AA1828" i="1" s="1"/>
  <c r="T1828" i="1"/>
  <c r="T255" i="1"/>
  <c r="S255" i="1"/>
  <c r="AA255" i="1" s="1"/>
  <c r="S286" i="1"/>
  <c r="AA286" i="1" s="1"/>
  <c r="S440" i="1"/>
  <c r="AA440" i="1" s="1"/>
  <c r="S1096" i="1"/>
  <c r="AA1096" i="1" s="1"/>
  <c r="S1024" i="1"/>
  <c r="AA1024" i="1" s="1"/>
  <c r="S1888" i="1"/>
  <c r="AA1888" i="1" s="1"/>
  <c r="S955" i="1"/>
  <c r="AA955" i="1" s="1"/>
  <c r="S1560" i="1"/>
  <c r="AA1560" i="1" s="1"/>
  <c r="S1989" i="1"/>
  <c r="AA1989" i="1" s="1"/>
  <c r="S1804" i="1"/>
  <c r="AA1804" i="1" s="1"/>
  <c r="S2347" i="1"/>
  <c r="AA2347" i="1" s="1"/>
  <c r="S2355" i="1"/>
  <c r="AA2355" i="1" s="1"/>
  <c r="T2355" i="1"/>
  <c r="S432" i="1"/>
  <c r="AA432" i="1" s="1"/>
  <c r="S1734" i="1"/>
  <c r="AA1734" i="1" s="1"/>
  <c r="S2565" i="1"/>
  <c r="AA2565" i="1" s="1"/>
  <c r="S779" i="1"/>
  <c r="AA779" i="1" s="1"/>
  <c r="S1100" i="1"/>
  <c r="AA1100" i="1" s="1"/>
  <c r="S1470" i="1"/>
  <c r="AA1470" i="1" s="1"/>
  <c r="S1614" i="1"/>
  <c r="AA1614" i="1" s="1"/>
  <c r="S1963" i="1"/>
  <c r="AA1963" i="1" s="1"/>
  <c r="T478" i="1"/>
  <c r="S478" i="1"/>
  <c r="AA478" i="1" s="1"/>
  <c r="S1774" i="1"/>
  <c r="AA1774" i="1" s="1"/>
  <c r="S2091" i="1"/>
  <c r="AA2091" i="1" s="1"/>
  <c r="S2147" i="1"/>
  <c r="AA2147" i="1" s="1"/>
  <c r="S2209" i="1"/>
  <c r="AA2209" i="1" s="1"/>
  <c r="S2297" i="1"/>
  <c r="AA2297" i="1" s="1"/>
  <c r="S2315" i="1"/>
  <c r="AA2315" i="1" s="1"/>
  <c r="S2331" i="1"/>
  <c r="AA2331" i="1" s="1"/>
  <c r="T2331" i="1"/>
  <c r="S472" i="1"/>
  <c r="AA472" i="1" s="1"/>
  <c r="S827" i="1"/>
  <c r="AA827" i="1" s="1"/>
  <c r="S2437" i="1"/>
  <c r="AA2437" i="1" s="1"/>
  <c r="S1584" i="1"/>
  <c r="AA1584" i="1" s="1"/>
  <c r="S320" i="1"/>
  <c r="AA320" i="1" s="1"/>
  <c r="S482" i="1"/>
  <c r="AA482" i="1" s="1"/>
  <c r="S364" i="1"/>
  <c r="AA364" i="1" s="1"/>
  <c r="S1860" i="1"/>
  <c r="AA1860" i="1" s="1"/>
  <c r="S544" i="1"/>
  <c r="AA544" i="1" s="1"/>
  <c r="S666" i="1"/>
  <c r="AA666" i="1" s="1"/>
  <c r="S972" i="1"/>
  <c r="AA972" i="1" s="1"/>
  <c r="S1997" i="1"/>
  <c r="AA1997" i="1" s="1"/>
  <c r="S1749" i="1"/>
  <c r="T1749" i="1"/>
  <c r="S2559" i="1"/>
  <c r="AA2559" i="1" s="1"/>
  <c r="S2567" i="1"/>
  <c r="AA2567" i="1" s="1"/>
  <c r="S296" i="1"/>
  <c r="AA296" i="1" s="1"/>
  <c r="S120" i="1"/>
  <c r="AA120" i="1" s="1"/>
  <c r="S498" i="1"/>
  <c r="AA498" i="1" s="1"/>
  <c r="S554" i="1"/>
  <c r="AA554" i="1" s="1"/>
  <c r="S2251" i="1"/>
  <c r="AA2251" i="1" s="1"/>
  <c r="S2533" i="1"/>
  <c r="AA2533" i="1" s="1"/>
  <c r="T1753" i="1"/>
  <c r="S1753" i="1"/>
  <c r="AA1753" i="1" s="1"/>
  <c r="S42" i="1"/>
  <c r="AA42" i="1" s="1"/>
  <c r="S1008" i="1"/>
  <c r="AA1008" i="1" s="1"/>
  <c r="T1008" i="1"/>
  <c r="S1796" i="1"/>
  <c r="AA1796" i="1" s="1"/>
  <c r="S149" i="1"/>
  <c r="AA149" i="1" s="1"/>
  <c r="T149" i="1"/>
  <c r="S2057" i="1"/>
  <c r="AA2057" i="1" s="1"/>
  <c r="S2279" i="1"/>
  <c r="AA2279" i="1" s="1"/>
  <c r="S2471" i="1"/>
  <c r="AA2471" i="1" s="1"/>
  <c r="S328" i="1"/>
  <c r="AA328" i="1" s="1"/>
  <c r="S648" i="1"/>
  <c r="AA648" i="1" s="1"/>
  <c r="S1226" i="1"/>
  <c r="AA1226" i="1" s="1"/>
  <c r="S1250" i="1"/>
  <c r="AA1250" i="1" s="1"/>
  <c r="S2269" i="1"/>
  <c r="AA2269" i="1" s="1"/>
  <c r="S162" i="1"/>
  <c r="AA162" i="1" s="1"/>
  <c r="S2363" i="1"/>
  <c r="AA2363" i="1" s="1"/>
  <c r="S188" i="1"/>
  <c r="AA188" i="1" s="1"/>
  <c r="S2029" i="1"/>
  <c r="AA2029" i="1" s="1"/>
  <c r="S408" i="1"/>
  <c r="AA408" i="1" s="1"/>
  <c r="S2061" i="1"/>
  <c r="AA2061" i="1" s="1"/>
  <c r="S439" i="1"/>
  <c r="T439" i="1"/>
  <c r="S530" i="1"/>
  <c r="AA530" i="1" s="1"/>
  <c r="S680" i="1"/>
  <c r="AA680" i="1" s="1"/>
  <c r="S847" i="1"/>
  <c r="AA847" i="1" s="1"/>
  <c r="S1207" i="1"/>
  <c r="T1207" i="1"/>
  <c r="S757" i="1"/>
  <c r="AA757" i="1" s="1"/>
  <c r="T498" i="1" l="1"/>
  <c r="X6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7" i="1"/>
  <c r="X12" i="1"/>
  <c r="X17" i="1"/>
  <c r="X23" i="1"/>
  <c r="X28" i="1"/>
  <c r="X33" i="1"/>
  <c r="X39" i="1"/>
  <c r="X44" i="1"/>
  <c r="X49" i="1"/>
  <c r="X55" i="1"/>
  <c r="X60" i="1"/>
  <c r="X65" i="1"/>
  <c r="X71" i="1"/>
  <c r="X76" i="1"/>
  <c r="X81" i="1"/>
  <c r="X87" i="1"/>
  <c r="X92" i="1"/>
  <c r="X97" i="1"/>
  <c r="X103" i="1"/>
  <c r="X108" i="1"/>
  <c r="X113" i="1"/>
  <c r="X119" i="1"/>
  <c r="X124" i="1"/>
  <c r="X129" i="1"/>
  <c r="X135" i="1"/>
  <c r="X140" i="1"/>
  <c r="X145" i="1"/>
  <c r="X151" i="1"/>
  <c r="X156" i="1"/>
  <c r="X161" i="1"/>
  <c r="X167" i="1"/>
  <c r="X172" i="1"/>
  <c r="X177" i="1"/>
  <c r="X183" i="1"/>
  <c r="X188" i="1"/>
  <c r="X193" i="1"/>
  <c r="X199" i="1"/>
  <c r="X204" i="1"/>
  <c r="X209" i="1"/>
  <c r="X215" i="1"/>
  <c r="X220" i="1"/>
  <c r="X225" i="1"/>
  <c r="X231" i="1"/>
  <c r="X236" i="1"/>
  <c r="X241" i="1"/>
  <c r="X247" i="1"/>
  <c r="X252" i="1"/>
  <c r="X257" i="1"/>
  <c r="X263" i="1"/>
  <c r="X268" i="1"/>
  <c r="X273" i="1"/>
  <c r="X279" i="1"/>
  <c r="X284" i="1"/>
  <c r="X289" i="1"/>
  <c r="X295" i="1"/>
  <c r="X300" i="1"/>
  <c r="X305" i="1"/>
  <c r="X311" i="1"/>
  <c r="X316" i="1"/>
  <c r="X321" i="1"/>
  <c r="X327" i="1"/>
  <c r="X332" i="1"/>
  <c r="X337" i="1"/>
  <c r="X343" i="1"/>
  <c r="X347" i="1"/>
  <c r="X351" i="1"/>
  <c r="X355" i="1"/>
  <c r="X359" i="1"/>
  <c r="X363" i="1"/>
  <c r="X367" i="1"/>
  <c r="X371" i="1"/>
  <c r="X375" i="1"/>
  <c r="X379" i="1"/>
  <c r="X383" i="1"/>
  <c r="X387" i="1"/>
  <c r="X391" i="1"/>
  <c r="X395" i="1"/>
  <c r="X399" i="1"/>
  <c r="X403" i="1"/>
  <c r="X407" i="1"/>
  <c r="X411" i="1"/>
  <c r="X415" i="1"/>
  <c r="X419" i="1"/>
  <c r="X423" i="1"/>
  <c r="X427" i="1"/>
  <c r="X431" i="1"/>
  <c r="X435" i="1"/>
  <c r="X439" i="1"/>
  <c r="X443" i="1"/>
  <c r="X447" i="1"/>
  <c r="X451" i="1"/>
  <c r="X455" i="1"/>
  <c r="X459" i="1"/>
  <c r="X463" i="1"/>
  <c r="X467" i="1"/>
  <c r="X471" i="1"/>
  <c r="X475" i="1"/>
  <c r="X479" i="1"/>
  <c r="X483" i="1"/>
  <c r="X487" i="1"/>
  <c r="X491" i="1"/>
  <c r="X495" i="1"/>
  <c r="X499" i="1"/>
  <c r="X503" i="1"/>
  <c r="X507" i="1"/>
  <c r="X511" i="1"/>
  <c r="X515" i="1"/>
  <c r="X519" i="1"/>
  <c r="X523" i="1"/>
  <c r="X527" i="1"/>
  <c r="X531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599" i="1"/>
  <c r="X603" i="1"/>
  <c r="X607" i="1"/>
  <c r="X611" i="1"/>
  <c r="X615" i="1"/>
  <c r="X619" i="1"/>
  <c r="X623" i="1"/>
  <c r="X627" i="1"/>
  <c r="X631" i="1"/>
  <c r="X635" i="1"/>
  <c r="X639" i="1"/>
  <c r="X643" i="1"/>
  <c r="X647" i="1"/>
  <c r="X651" i="1"/>
  <c r="X655" i="1"/>
  <c r="X659" i="1"/>
  <c r="X663" i="1"/>
  <c r="X667" i="1"/>
  <c r="X671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5" i="1"/>
  <c r="X13" i="1"/>
  <c r="X20" i="1"/>
  <c r="X27" i="1"/>
  <c r="X35" i="1"/>
  <c r="X41" i="1"/>
  <c r="X48" i="1"/>
  <c r="X56" i="1"/>
  <c r="X63" i="1"/>
  <c r="X69" i="1"/>
  <c r="X77" i="1"/>
  <c r="X84" i="1"/>
  <c r="X91" i="1"/>
  <c r="X99" i="1"/>
  <c r="X105" i="1"/>
  <c r="X112" i="1"/>
  <c r="X120" i="1"/>
  <c r="X127" i="1"/>
  <c r="X133" i="1"/>
  <c r="X141" i="1"/>
  <c r="X148" i="1"/>
  <c r="X155" i="1"/>
  <c r="X163" i="1"/>
  <c r="X169" i="1"/>
  <c r="X176" i="1"/>
  <c r="X184" i="1"/>
  <c r="X191" i="1"/>
  <c r="X197" i="1"/>
  <c r="X205" i="1"/>
  <c r="X212" i="1"/>
  <c r="X219" i="1"/>
  <c r="X227" i="1"/>
  <c r="X233" i="1"/>
  <c r="X240" i="1"/>
  <c r="X248" i="1"/>
  <c r="X255" i="1"/>
  <c r="X261" i="1"/>
  <c r="X269" i="1"/>
  <c r="X276" i="1"/>
  <c r="X283" i="1"/>
  <c r="X291" i="1"/>
  <c r="X297" i="1"/>
  <c r="X304" i="1"/>
  <c r="X312" i="1"/>
  <c r="X319" i="1"/>
  <c r="X325" i="1"/>
  <c r="X333" i="1"/>
  <c r="X340" i="1"/>
  <c r="X346" i="1"/>
  <c r="X352" i="1"/>
  <c r="X357" i="1"/>
  <c r="X362" i="1"/>
  <c r="X368" i="1"/>
  <c r="X373" i="1"/>
  <c r="X378" i="1"/>
  <c r="X384" i="1"/>
  <c r="X389" i="1"/>
  <c r="X394" i="1"/>
  <c r="X400" i="1"/>
  <c r="X405" i="1"/>
  <c r="X410" i="1"/>
  <c r="X416" i="1"/>
  <c r="X421" i="1"/>
  <c r="X426" i="1"/>
  <c r="X432" i="1"/>
  <c r="X437" i="1"/>
  <c r="X442" i="1"/>
  <c r="X448" i="1"/>
  <c r="X453" i="1"/>
  <c r="X458" i="1"/>
  <c r="X464" i="1"/>
  <c r="X469" i="1"/>
  <c r="X474" i="1"/>
  <c r="X480" i="1"/>
  <c r="X485" i="1"/>
  <c r="X490" i="1"/>
  <c r="X496" i="1"/>
  <c r="X501" i="1"/>
  <c r="X506" i="1"/>
  <c r="X512" i="1"/>
  <c r="X517" i="1"/>
  <c r="X522" i="1"/>
  <c r="X528" i="1"/>
  <c r="X533" i="1"/>
  <c r="X538" i="1"/>
  <c r="X11" i="1"/>
  <c r="X19" i="1"/>
  <c r="X25" i="1"/>
  <c r="X32" i="1"/>
  <c r="X40" i="1"/>
  <c r="X47" i="1"/>
  <c r="X53" i="1"/>
  <c r="X61" i="1"/>
  <c r="X68" i="1"/>
  <c r="X75" i="1"/>
  <c r="X83" i="1"/>
  <c r="X89" i="1"/>
  <c r="X96" i="1"/>
  <c r="X104" i="1"/>
  <c r="X111" i="1"/>
  <c r="X117" i="1"/>
  <c r="X125" i="1"/>
  <c r="X132" i="1"/>
  <c r="X139" i="1"/>
  <c r="X147" i="1"/>
  <c r="X153" i="1"/>
  <c r="X160" i="1"/>
  <c r="X168" i="1"/>
  <c r="X175" i="1"/>
  <c r="X181" i="1"/>
  <c r="X189" i="1"/>
  <c r="X196" i="1"/>
  <c r="X203" i="1"/>
  <c r="X211" i="1"/>
  <c r="X217" i="1"/>
  <c r="X224" i="1"/>
  <c r="X232" i="1"/>
  <c r="X239" i="1"/>
  <c r="X245" i="1"/>
  <c r="X253" i="1"/>
  <c r="X260" i="1"/>
  <c r="X267" i="1"/>
  <c r="X275" i="1"/>
  <c r="X281" i="1"/>
  <c r="X288" i="1"/>
  <c r="X296" i="1"/>
  <c r="X303" i="1"/>
  <c r="X309" i="1"/>
  <c r="X317" i="1"/>
  <c r="X324" i="1"/>
  <c r="X331" i="1"/>
  <c r="X339" i="1"/>
  <c r="X345" i="1"/>
  <c r="X350" i="1"/>
  <c r="X356" i="1"/>
  <c r="X8" i="1"/>
  <c r="X21" i="1"/>
  <c r="X36" i="1"/>
  <c r="X51" i="1"/>
  <c r="X64" i="1"/>
  <c r="X79" i="1"/>
  <c r="X93" i="1"/>
  <c r="X107" i="1"/>
  <c r="X121" i="1"/>
  <c r="X136" i="1"/>
  <c r="X149" i="1"/>
  <c r="X164" i="1"/>
  <c r="X179" i="1"/>
  <c r="X192" i="1"/>
  <c r="X207" i="1"/>
  <c r="X221" i="1"/>
  <c r="X235" i="1"/>
  <c r="X249" i="1"/>
  <c r="X264" i="1"/>
  <c r="X277" i="1"/>
  <c r="X292" i="1"/>
  <c r="X307" i="1"/>
  <c r="X320" i="1"/>
  <c r="X335" i="1"/>
  <c r="X348" i="1"/>
  <c r="X358" i="1"/>
  <c r="X365" i="1"/>
  <c r="X372" i="1"/>
  <c r="X380" i="1"/>
  <c r="X386" i="1"/>
  <c r="X393" i="1"/>
  <c r="X401" i="1"/>
  <c r="X408" i="1"/>
  <c r="X414" i="1"/>
  <c r="X422" i="1"/>
  <c r="X429" i="1"/>
  <c r="X436" i="1"/>
  <c r="X444" i="1"/>
  <c r="X450" i="1"/>
  <c r="X457" i="1"/>
  <c r="X465" i="1"/>
  <c r="X472" i="1"/>
  <c r="X478" i="1"/>
  <c r="X486" i="1"/>
  <c r="X493" i="1"/>
  <c r="X500" i="1"/>
  <c r="X508" i="1"/>
  <c r="X514" i="1"/>
  <c r="X521" i="1"/>
  <c r="X529" i="1"/>
  <c r="X536" i="1"/>
  <c r="X542" i="1"/>
  <c r="X548" i="1"/>
  <c r="X553" i="1"/>
  <c r="X558" i="1"/>
  <c r="X564" i="1"/>
  <c r="X569" i="1"/>
  <c r="X574" i="1"/>
  <c r="X580" i="1"/>
  <c r="X585" i="1"/>
  <c r="X590" i="1"/>
  <c r="X596" i="1"/>
  <c r="X601" i="1"/>
  <c r="X606" i="1"/>
  <c r="X612" i="1"/>
  <c r="X617" i="1"/>
  <c r="X622" i="1"/>
  <c r="X628" i="1"/>
  <c r="X633" i="1"/>
  <c r="X638" i="1"/>
  <c r="X644" i="1"/>
  <c r="X649" i="1"/>
  <c r="X654" i="1"/>
  <c r="X660" i="1"/>
  <c r="X665" i="1"/>
  <c r="X670" i="1"/>
  <c r="X676" i="1"/>
  <c r="X681" i="1"/>
  <c r="X686" i="1"/>
  <c r="X692" i="1"/>
  <c r="X697" i="1"/>
  <c r="X702" i="1"/>
  <c r="X708" i="1"/>
  <c r="X713" i="1"/>
  <c r="X718" i="1"/>
  <c r="X724" i="1"/>
  <c r="X729" i="1"/>
  <c r="X16" i="1"/>
  <c r="X31" i="1"/>
  <c r="X45" i="1"/>
  <c r="X59" i="1"/>
  <c r="X73" i="1"/>
  <c r="X88" i="1"/>
  <c r="X101" i="1"/>
  <c r="X116" i="1"/>
  <c r="X131" i="1"/>
  <c r="X144" i="1"/>
  <c r="X159" i="1"/>
  <c r="X173" i="1"/>
  <c r="X187" i="1"/>
  <c r="X201" i="1"/>
  <c r="X216" i="1"/>
  <c r="X229" i="1"/>
  <c r="X244" i="1"/>
  <c r="X259" i="1"/>
  <c r="X272" i="1"/>
  <c r="X287" i="1"/>
  <c r="X301" i="1"/>
  <c r="X315" i="1"/>
  <c r="X329" i="1"/>
  <c r="X344" i="1"/>
  <c r="X354" i="1"/>
  <c r="X364" i="1"/>
  <c r="X370" i="1"/>
  <c r="X377" i="1"/>
  <c r="X385" i="1"/>
  <c r="X392" i="1"/>
  <c r="X398" i="1"/>
  <c r="X406" i="1"/>
  <c r="X413" i="1"/>
  <c r="X420" i="1"/>
  <c r="X428" i="1"/>
  <c r="X434" i="1"/>
  <c r="X441" i="1"/>
  <c r="X449" i="1"/>
  <c r="X456" i="1"/>
  <c r="X462" i="1"/>
  <c r="X470" i="1"/>
  <c r="X477" i="1"/>
  <c r="X484" i="1"/>
  <c r="X492" i="1"/>
  <c r="X498" i="1"/>
  <c r="X505" i="1"/>
  <c r="X513" i="1"/>
  <c r="X520" i="1"/>
  <c r="X526" i="1"/>
  <c r="X534" i="1"/>
  <c r="X541" i="1"/>
  <c r="X546" i="1"/>
  <c r="X552" i="1"/>
  <c r="X557" i="1"/>
  <c r="X562" i="1"/>
  <c r="X568" i="1"/>
  <c r="X573" i="1"/>
  <c r="X578" i="1"/>
  <c r="X584" i="1"/>
  <c r="X589" i="1"/>
  <c r="X594" i="1"/>
  <c r="X600" i="1"/>
  <c r="X605" i="1"/>
  <c r="X610" i="1"/>
  <c r="X616" i="1"/>
  <c r="X621" i="1"/>
  <c r="X626" i="1"/>
  <c r="X632" i="1"/>
  <c r="X637" i="1"/>
  <c r="X642" i="1"/>
  <c r="X648" i="1"/>
  <c r="X653" i="1"/>
  <c r="X658" i="1"/>
  <c r="X664" i="1"/>
  <c r="X669" i="1"/>
  <c r="X674" i="1"/>
  <c r="X680" i="1"/>
  <c r="X685" i="1"/>
  <c r="X690" i="1"/>
  <c r="X696" i="1"/>
  <c r="X701" i="1"/>
  <c r="X706" i="1"/>
  <c r="X712" i="1"/>
  <c r="X717" i="1"/>
  <c r="X722" i="1"/>
  <c r="X9" i="1"/>
  <c r="X37" i="1"/>
  <c r="X67" i="1"/>
  <c r="X95" i="1"/>
  <c r="X123" i="1"/>
  <c r="X152" i="1"/>
  <c r="X180" i="1"/>
  <c r="X208" i="1"/>
  <c r="X237" i="1"/>
  <c r="X265" i="1"/>
  <c r="X293" i="1"/>
  <c r="X323" i="1"/>
  <c r="X349" i="1"/>
  <c r="X366" i="1"/>
  <c r="X381" i="1"/>
  <c r="X396" i="1"/>
  <c r="X409" i="1"/>
  <c r="X424" i="1"/>
  <c r="X438" i="1"/>
  <c r="X452" i="1"/>
  <c r="X466" i="1"/>
  <c r="X481" i="1"/>
  <c r="X494" i="1"/>
  <c r="X509" i="1"/>
  <c r="X524" i="1"/>
  <c r="X537" i="1"/>
  <c r="X549" i="1"/>
  <c r="X560" i="1"/>
  <c r="X570" i="1"/>
  <c r="X581" i="1"/>
  <c r="X592" i="1"/>
  <c r="X602" i="1"/>
  <c r="X613" i="1"/>
  <c r="X624" i="1"/>
  <c r="X634" i="1"/>
  <c r="X645" i="1"/>
  <c r="X656" i="1"/>
  <c r="X666" i="1"/>
  <c r="X677" i="1"/>
  <c r="X688" i="1"/>
  <c r="X698" i="1"/>
  <c r="X709" i="1"/>
  <c r="X720" i="1"/>
  <c r="X728" i="1"/>
  <c r="X734" i="1"/>
  <c r="X740" i="1"/>
  <c r="X745" i="1"/>
  <c r="X750" i="1"/>
  <c r="X756" i="1"/>
  <c r="X761" i="1"/>
  <c r="X766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5" i="1"/>
  <c r="X43" i="1"/>
  <c r="X72" i="1"/>
  <c r="X100" i="1"/>
  <c r="X128" i="1"/>
  <c r="X157" i="1"/>
  <c r="X185" i="1"/>
  <c r="X213" i="1"/>
  <c r="X243" i="1"/>
  <c r="X271" i="1"/>
  <c r="X299" i="1"/>
  <c r="X328" i="1"/>
  <c r="X353" i="1"/>
  <c r="X369" i="1"/>
  <c r="X382" i="1"/>
  <c r="X397" i="1"/>
  <c r="X412" i="1"/>
  <c r="X425" i="1"/>
  <c r="X440" i="1"/>
  <c r="X454" i="1"/>
  <c r="X468" i="1"/>
  <c r="X482" i="1"/>
  <c r="X497" i="1"/>
  <c r="X510" i="1"/>
  <c r="X525" i="1"/>
  <c r="X540" i="1"/>
  <c r="X550" i="1"/>
  <c r="X561" i="1"/>
  <c r="X572" i="1"/>
  <c r="X582" i="1"/>
  <c r="X593" i="1"/>
  <c r="X604" i="1"/>
  <c r="X614" i="1"/>
  <c r="X625" i="1"/>
  <c r="X636" i="1"/>
  <c r="X646" i="1"/>
  <c r="X657" i="1"/>
  <c r="X668" i="1"/>
  <c r="X678" i="1"/>
  <c r="X689" i="1"/>
  <c r="X700" i="1"/>
  <c r="X710" i="1"/>
  <c r="X721" i="1"/>
  <c r="X730" i="1"/>
  <c r="X736" i="1"/>
  <c r="X741" i="1"/>
  <c r="X746" i="1"/>
  <c r="X752" i="1"/>
  <c r="X757" i="1"/>
  <c r="X762" i="1"/>
  <c r="X768" i="1"/>
  <c r="X772" i="1"/>
  <c r="X776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848" i="1"/>
  <c r="X852" i="1"/>
  <c r="X856" i="1"/>
  <c r="X860" i="1"/>
  <c r="X864" i="1"/>
  <c r="X868" i="1"/>
  <c r="X872" i="1"/>
  <c r="X876" i="1"/>
  <c r="X880" i="1"/>
  <c r="X884" i="1"/>
  <c r="X888" i="1"/>
  <c r="X892" i="1"/>
  <c r="X896" i="1"/>
  <c r="X900" i="1"/>
  <c r="X904" i="1"/>
  <c r="X908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64" i="1"/>
  <c r="X968" i="1"/>
  <c r="X972" i="1"/>
  <c r="X976" i="1"/>
  <c r="X980" i="1"/>
  <c r="X984" i="1"/>
  <c r="X988" i="1"/>
  <c r="X992" i="1"/>
  <c r="X996" i="1"/>
  <c r="X1000" i="1"/>
  <c r="X1004" i="1"/>
  <c r="X1008" i="1"/>
  <c r="X1012" i="1"/>
  <c r="X1016" i="1"/>
  <c r="X1020" i="1"/>
  <c r="X1024" i="1"/>
  <c r="X1028" i="1"/>
  <c r="X1032" i="1"/>
  <c r="X1036" i="1"/>
  <c r="X1040" i="1"/>
  <c r="X1044" i="1"/>
  <c r="X1048" i="1"/>
  <c r="X1052" i="1"/>
  <c r="X1056" i="1"/>
  <c r="X1060" i="1"/>
  <c r="X1064" i="1"/>
  <c r="X1068" i="1"/>
  <c r="X1072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X1128" i="1"/>
  <c r="X1132" i="1"/>
  <c r="X1136" i="1"/>
  <c r="X1140" i="1"/>
  <c r="X1144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1196" i="1"/>
  <c r="X1200" i="1"/>
  <c r="X1204" i="1"/>
  <c r="X1208" i="1"/>
  <c r="X1212" i="1"/>
  <c r="X1216" i="1"/>
  <c r="X1220" i="1"/>
  <c r="X1224" i="1"/>
  <c r="X1228" i="1"/>
  <c r="X1232" i="1"/>
  <c r="X1236" i="1"/>
  <c r="X1240" i="1"/>
  <c r="X1244" i="1"/>
  <c r="X1248" i="1"/>
  <c r="X1252" i="1"/>
  <c r="X1256" i="1"/>
  <c r="X1260" i="1"/>
  <c r="X1264" i="1"/>
  <c r="X1268" i="1"/>
  <c r="X1272" i="1"/>
  <c r="X1276" i="1"/>
  <c r="X1280" i="1"/>
  <c r="X1284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24" i="1"/>
  <c r="X80" i="1"/>
  <c r="X137" i="1"/>
  <c r="X195" i="1"/>
  <c r="X251" i="1"/>
  <c r="X308" i="1"/>
  <c r="X360" i="1"/>
  <c r="X388" i="1"/>
  <c r="X417" i="1"/>
  <c r="X445" i="1"/>
  <c r="X473" i="1"/>
  <c r="X502" i="1"/>
  <c r="X530" i="1"/>
  <c r="X554" i="1"/>
  <c r="X576" i="1"/>
  <c r="X597" i="1"/>
  <c r="X618" i="1"/>
  <c r="X640" i="1"/>
  <c r="X661" i="1"/>
  <c r="X682" i="1"/>
  <c r="X704" i="1"/>
  <c r="X725" i="1"/>
  <c r="X737" i="1"/>
  <c r="X748" i="1"/>
  <c r="X758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01" i="1"/>
  <c r="X1009" i="1"/>
  <c r="X1017" i="1"/>
  <c r="X1025" i="1"/>
  <c r="X1033" i="1"/>
  <c r="X1041" i="1"/>
  <c r="X1049" i="1"/>
  <c r="X1057" i="1"/>
  <c r="X1065" i="1"/>
  <c r="X29" i="1"/>
  <c r="X85" i="1"/>
  <c r="X143" i="1"/>
  <c r="X200" i="1"/>
  <c r="X256" i="1"/>
  <c r="X313" i="1"/>
  <c r="X361" i="1"/>
  <c r="X390" i="1"/>
  <c r="X418" i="1"/>
  <c r="X446" i="1"/>
  <c r="X476" i="1"/>
  <c r="X504" i="1"/>
  <c r="X532" i="1"/>
  <c r="X556" i="1"/>
  <c r="X577" i="1"/>
  <c r="X598" i="1"/>
  <c r="X620" i="1"/>
  <c r="X641" i="1"/>
  <c r="X662" i="1"/>
  <c r="X684" i="1"/>
  <c r="X705" i="1"/>
  <c r="X726" i="1"/>
  <c r="X738" i="1"/>
  <c r="X749" i="1"/>
  <c r="X760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2" i="1"/>
  <c r="X1010" i="1"/>
  <c r="X1018" i="1"/>
  <c r="X1026" i="1"/>
  <c r="X1034" i="1"/>
  <c r="X1042" i="1"/>
  <c r="X1050" i="1"/>
  <c r="X1058" i="1"/>
  <c r="X1066" i="1"/>
  <c r="X1074" i="1"/>
  <c r="X1082" i="1"/>
  <c r="X1090" i="1"/>
  <c r="X1098" i="1"/>
  <c r="X1106" i="1"/>
  <c r="X1114" i="1"/>
  <c r="X1122" i="1"/>
  <c r="X1130" i="1"/>
  <c r="X1138" i="1"/>
  <c r="X1146" i="1"/>
  <c r="X1154" i="1"/>
  <c r="X1162" i="1"/>
  <c r="X1170" i="1"/>
  <c r="X1178" i="1"/>
  <c r="X1186" i="1"/>
  <c r="X1194" i="1"/>
  <c r="X1202" i="1"/>
  <c r="X1210" i="1"/>
  <c r="X1218" i="1"/>
  <c r="X1226" i="1"/>
  <c r="X1234" i="1"/>
  <c r="X1242" i="1"/>
  <c r="X1249" i="1"/>
  <c r="X1254" i="1"/>
  <c r="X1259" i="1"/>
  <c r="X1265" i="1"/>
  <c r="X1270" i="1"/>
  <c r="X1275" i="1"/>
  <c r="X1281" i="1"/>
  <c r="X1286" i="1"/>
  <c r="X1291" i="1"/>
  <c r="X1297" i="1"/>
  <c r="X1302" i="1"/>
  <c r="X1307" i="1"/>
  <c r="X1313" i="1"/>
  <c r="X1318" i="1"/>
  <c r="X1323" i="1"/>
  <c r="X1329" i="1"/>
  <c r="X1334" i="1"/>
  <c r="X1339" i="1"/>
  <c r="X1345" i="1"/>
  <c r="X1350" i="1"/>
  <c r="X1355" i="1"/>
  <c r="X1361" i="1"/>
  <c r="X1366" i="1"/>
  <c r="X1371" i="1"/>
  <c r="X1375" i="1"/>
  <c r="X1379" i="1"/>
  <c r="X1383" i="1"/>
  <c r="X1387" i="1"/>
  <c r="X1391" i="1"/>
  <c r="X1395" i="1"/>
  <c r="X1399" i="1"/>
  <c r="X1403" i="1"/>
  <c r="X1407" i="1"/>
  <c r="X1411" i="1"/>
  <c r="X1415" i="1"/>
  <c r="X1419" i="1"/>
  <c r="X1423" i="1"/>
  <c r="X1427" i="1"/>
  <c r="X1431" i="1"/>
  <c r="X1435" i="1"/>
  <c r="X1439" i="1"/>
  <c r="X1443" i="1"/>
  <c r="X1447" i="1"/>
  <c r="X1451" i="1"/>
  <c r="X1455" i="1"/>
  <c r="X1459" i="1"/>
  <c r="X1463" i="1"/>
  <c r="X1467" i="1"/>
  <c r="X1471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X1607" i="1"/>
  <c r="X1611" i="1"/>
  <c r="X1615" i="1"/>
  <c r="X1619" i="1"/>
  <c r="X1623" i="1"/>
  <c r="X1627" i="1"/>
  <c r="X1631" i="1"/>
  <c r="X1635" i="1"/>
  <c r="X1639" i="1"/>
  <c r="X1643" i="1"/>
  <c r="X1647" i="1"/>
  <c r="X1651" i="1"/>
  <c r="X1655" i="1"/>
  <c r="X1659" i="1"/>
  <c r="X1663" i="1"/>
  <c r="X1667" i="1"/>
  <c r="X1671" i="1"/>
  <c r="X1675" i="1"/>
  <c r="X1679" i="1"/>
  <c r="X1683" i="1"/>
  <c r="X1687" i="1"/>
  <c r="X1691" i="1"/>
  <c r="X1695" i="1"/>
  <c r="X1699" i="1"/>
  <c r="X1703" i="1"/>
  <c r="X1707" i="1"/>
  <c r="X1711" i="1"/>
  <c r="X1715" i="1"/>
  <c r="X1719" i="1"/>
  <c r="X1723" i="1"/>
  <c r="X1727" i="1"/>
  <c r="X1731" i="1"/>
  <c r="X1735" i="1"/>
  <c r="X1739" i="1"/>
  <c r="X1743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X1795" i="1"/>
  <c r="X1799" i="1"/>
  <c r="X1803" i="1"/>
  <c r="X1807" i="1"/>
  <c r="X1811" i="1"/>
  <c r="X1815" i="1"/>
  <c r="X1819" i="1"/>
  <c r="X1823" i="1"/>
  <c r="X1827" i="1"/>
  <c r="X1831" i="1"/>
  <c r="X1835" i="1"/>
  <c r="X1839" i="1"/>
  <c r="X1843" i="1"/>
  <c r="X1847" i="1"/>
  <c r="X1851" i="1"/>
  <c r="X1855" i="1"/>
  <c r="X1859" i="1"/>
  <c r="X1863" i="1"/>
  <c r="X1867" i="1"/>
  <c r="X1871" i="1"/>
  <c r="X1875" i="1"/>
  <c r="X1879" i="1"/>
  <c r="X1883" i="1"/>
  <c r="X1887" i="1"/>
  <c r="X1891" i="1"/>
  <c r="X1895" i="1"/>
  <c r="X1899" i="1"/>
  <c r="X1903" i="1"/>
  <c r="X1907" i="1"/>
  <c r="X1911" i="1"/>
  <c r="X1915" i="1"/>
  <c r="X1919" i="1"/>
  <c r="X1923" i="1"/>
  <c r="X1927" i="1"/>
  <c r="X1931" i="1"/>
  <c r="X1935" i="1"/>
  <c r="X1939" i="1"/>
  <c r="X1943" i="1"/>
  <c r="X1947" i="1"/>
  <c r="X1951" i="1"/>
  <c r="X1955" i="1"/>
  <c r="X1959" i="1"/>
  <c r="X1963" i="1"/>
  <c r="X1967" i="1"/>
  <c r="X1971" i="1"/>
  <c r="X1975" i="1"/>
  <c r="X1979" i="1"/>
  <c r="X1983" i="1"/>
  <c r="X1987" i="1"/>
  <c r="X1991" i="1"/>
  <c r="X1995" i="1"/>
  <c r="X1999" i="1"/>
  <c r="X2003" i="1"/>
  <c r="X2007" i="1"/>
  <c r="X2011" i="1"/>
  <c r="X2015" i="1"/>
  <c r="X2019" i="1"/>
  <c r="X2023" i="1"/>
  <c r="X2027" i="1"/>
  <c r="X2031" i="1"/>
  <c r="X2035" i="1"/>
  <c r="X2039" i="1"/>
  <c r="X2043" i="1"/>
  <c r="X2047" i="1"/>
  <c r="X2051" i="1"/>
  <c r="X2055" i="1"/>
  <c r="X2059" i="1"/>
  <c r="X2063" i="1"/>
  <c r="X2067" i="1"/>
  <c r="X2071" i="1"/>
  <c r="X2075" i="1"/>
  <c r="X2079" i="1"/>
  <c r="X2083" i="1"/>
  <c r="X2087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52" i="1"/>
  <c r="X165" i="1"/>
  <c r="X280" i="1"/>
  <c r="X374" i="1"/>
  <c r="X430" i="1"/>
  <c r="X488" i="1"/>
  <c r="X544" i="1"/>
  <c r="X586" i="1"/>
  <c r="X629" i="1"/>
  <c r="X672" i="1"/>
  <c r="X714" i="1"/>
  <c r="X742" i="1"/>
  <c r="X764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78" i="1"/>
  <c r="X1089" i="1"/>
  <c r="X1101" i="1"/>
  <c r="X1110" i="1"/>
  <c r="X1121" i="1"/>
  <c r="X1133" i="1"/>
  <c r="X1142" i="1"/>
  <c r="X1153" i="1"/>
  <c r="X1165" i="1"/>
  <c r="X1174" i="1"/>
  <c r="X1185" i="1"/>
  <c r="X1197" i="1"/>
  <c r="X1206" i="1"/>
  <c r="X1217" i="1"/>
  <c r="X1229" i="1"/>
  <c r="X1238" i="1"/>
  <c r="X1247" i="1"/>
  <c r="X1255" i="1"/>
  <c r="X1262" i="1"/>
  <c r="X1269" i="1"/>
  <c r="X1277" i="1"/>
  <c r="X1283" i="1"/>
  <c r="X1290" i="1"/>
  <c r="X1298" i="1"/>
  <c r="X1305" i="1"/>
  <c r="X1311" i="1"/>
  <c r="X1319" i="1"/>
  <c r="X1326" i="1"/>
  <c r="X1333" i="1"/>
  <c r="X1341" i="1"/>
  <c r="X1347" i="1"/>
  <c r="X1354" i="1"/>
  <c r="X1362" i="1"/>
  <c r="X1369" i="1"/>
  <c r="X1374" i="1"/>
  <c r="X1380" i="1"/>
  <c r="X1385" i="1"/>
  <c r="X1390" i="1"/>
  <c r="X1396" i="1"/>
  <c r="X1401" i="1"/>
  <c r="X1406" i="1"/>
  <c r="X1412" i="1"/>
  <c r="X1417" i="1"/>
  <c r="X1422" i="1"/>
  <c r="X1428" i="1"/>
  <c r="X1433" i="1"/>
  <c r="X1438" i="1"/>
  <c r="X1444" i="1"/>
  <c r="X1449" i="1"/>
  <c r="X1454" i="1"/>
  <c r="X1460" i="1"/>
  <c r="X1465" i="1"/>
  <c r="X1470" i="1"/>
  <c r="X1476" i="1"/>
  <c r="X1481" i="1"/>
  <c r="X1486" i="1"/>
  <c r="X1492" i="1"/>
  <c r="X1497" i="1"/>
  <c r="X1502" i="1"/>
  <c r="X1508" i="1"/>
  <c r="X1513" i="1"/>
  <c r="X1518" i="1"/>
  <c r="X1524" i="1"/>
  <c r="X1529" i="1"/>
  <c r="X1534" i="1"/>
  <c r="X1540" i="1"/>
  <c r="X1545" i="1"/>
  <c r="X1550" i="1"/>
  <c r="X1556" i="1"/>
  <c r="X1561" i="1"/>
  <c r="X1566" i="1"/>
  <c r="X1572" i="1"/>
  <c r="X1577" i="1"/>
  <c r="X1582" i="1"/>
  <c r="X1588" i="1"/>
  <c r="X1593" i="1"/>
  <c r="X1598" i="1"/>
  <c r="X1604" i="1"/>
  <c r="X1609" i="1"/>
  <c r="X1614" i="1"/>
  <c r="X1620" i="1"/>
  <c r="X1625" i="1"/>
  <c r="X1630" i="1"/>
  <c r="X1636" i="1"/>
  <c r="X1641" i="1"/>
  <c r="X1646" i="1"/>
  <c r="X1652" i="1"/>
  <c r="X1657" i="1"/>
  <c r="X1662" i="1"/>
  <c r="X1668" i="1"/>
  <c r="X1673" i="1"/>
  <c r="X1678" i="1"/>
  <c r="X1684" i="1"/>
  <c r="X1689" i="1"/>
  <c r="X1694" i="1"/>
  <c r="X1700" i="1"/>
  <c r="X1705" i="1"/>
  <c r="X1710" i="1"/>
  <c r="X1716" i="1"/>
  <c r="X1721" i="1"/>
  <c r="X1726" i="1"/>
  <c r="X1732" i="1"/>
  <c r="X1737" i="1"/>
  <c r="X1742" i="1"/>
  <c r="X1748" i="1"/>
  <c r="X1753" i="1"/>
  <c r="X1758" i="1"/>
  <c r="X1764" i="1"/>
  <c r="X1769" i="1"/>
  <c r="X1774" i="1"/>
  <c r="X1780" i="1"/>
  <c r="X1785" i="1"/>
  <c r="X1790" i="1"/>
  <c r="X1796" i="1"/>
  <c r="X1801" i="1"/>
  <c r="X1806" i="1"/>
  <c r="X1812" i="1"/>
  <c r="X1817" i="1"/>
  <c r="X1822" i="1"/>
  <c r="X1828" i="1"/>
  <c r="X1833" i="1"/>
  <c r="X1838" i="1"/>
  <c r="X1844" i="1"/>
  <c r="X1849" i="1"/>
  <c r="X1854" i="1"/>
  <c r="X1860" i="1"/>
  <c r="X1865" i="1"/>
  <c r="X1870" i="1"/>
  <c r="X1876" i="1"/>
  <c r="X1881" i="1"/>
  <c r="X1886" i="1"/>
  <c r="X1892" i="1"/>
  <c r="X1897" i="1"/>
  <c r="X1902" i="1"/>
  <c r="X1908" i="1"/>
  <c r="X1913" i="1"/>
  <c r="X1918" i="1"/>
  <c r="X1924" i="1"/>
  <c r="X1929" i="1"/>
  <c r="X1934" i="1"/>
  <c r="X1940" i="1"/>
  <c r="X1945" i="1"/>
  <c r="X1950" i="1"/>
  <c r="X1956" i="1"/>
  <c r="X1961" i="1"/>
  <c r="X115" i="1"/>
  <c r="X228" i="1"/>
  <c r="X341" i="1"/>
  <c r="X404" i="1"/>
  <c r="X461" i="1"/>
  <c r="X518" i="1"/>
  <c r="X566" i="1"/>
  <c r="X609" i="1"/>
  <c r="X652" i="1"/>
  <c r="X694" i="1"/>
  <c r="X733" i="1"/>
  <c r="X754" i="1"/>
  <c r="X774" i="1"/>
  <c r="X790" i="1"/>
  <c r="X806" i="1"/>
  <c r="X822" i="1"/>
  <c r="X838" i="1"/>
  <c r="X854" i="1"/>
  <c r="X870" i="1"/>
  <c r="X886" i="1"/>
  <c r="X902" i="1"/>
  <c r="X918" i="1"/>
  <c r="X934" i="1"/>
  <c r="X950" i="1"/>
  <c r="X966" i="1"/>
  <c r="X982" i="1"/>
  <c r="X998" i="1"/>
  <c r="X1014" i="1"/>
  <c r="X1030" i="1"/>
  <c r="X1046" i="1"/>
  <c r="X1062" i="1"/>
  <c r="X1077" i="1"/>
  <c r="X1086" i="1"/>
  <c r="X1097" i="1"/>
  <c r="X1109" i="1"/>
  <c r="X1118" i="1"/>
  <c r="X1129" i="1"/>
  <c r="X1141" i="1"/>
  <c r="X1150" i="1"/>
  <c r="X1161" i="1"/>
  <c r="X1173" i="1"/>
  <c r="X1182" i="1"/>
  <c r="X1193" i="1"/>
  <c r="X1205" i="1"/>
  <c r="X1214" i="1"/>
  <c r="X1225" i="1"/>
  <c r="X1237" i="1"/>
  <c r="X1246" i="1"/>
  <c r="X1253" i="1"/>
  <c r="X1261" i="1"/>
  <c r="X1267" i="1"/>
  <c r="X1274" i="1"/>
  <c r="X1282" i="1"/>
  <c r="X1289" i="1"/>
  <c r="X1295" i="1"/>
  <c r="X1303" i="1"/>
  <c r="X1310" i="1"/>
  <c r="X1317" i="1"/>
  <c r="X1325" i="1"/>
  <c r="X1331" i="1"/>
  <c r="X1338" i="1"/>
  <c r="X1346" i="1"/>
  <c r="X1353" i="1"/>
  <c r="X1359" i="1"/>
  <c r="X1367" i="1"/>
  <c r="X1373" i="1"/>
  <c r="X1378" i="1"/>
  <c r="X1384" i="1"/>
  <c r="X1389" i="1"/>
  <c r="X1394" i="1"/>
  <c r="X1400" i="1"/>
  <c r="X1405" i="1"/>
  <c r="X1410" i="1"/>
  <c r="X1416" i="1"/>
  <c r="X1421" i="1"/>
  <c r="X1426" i="1"/>
  <c r="X1432" i="1"/>
  <c r="X1437" i="1"/>
  <c r="X1442" i="1"/>
  <c r="X1448" i="1"/>
  <c r="X1453" i="1"/>
  <c r="X1458" i="1"/>
  <c r="X1464" i="1"/>
  <c r="X1469" i="1"/>
  <c r="X1474" i="1"/>
  <c r="X1480" i="1"/>
  <c r="X1485" i="1"/>
  <c r="X1490" i="1"/>
  <c r="X1496" i="1"/>
  <c r="X1501" i="1"/>
  <c r="X1506" i="1"/>
  <c r="X1512" i="1"/>
  <c r="X1517" i="1"/>
  <c r="X1522" i="1"/>
  <c r="X1528" i="1"/>
  <c r="X1533" i="1"/>
  <c r="X1538" i="1"/>
  <c r="X1544" i="1"/>
  <c r="X1549" i="1"/>
  <c r="X1554" i="1"/>
  <c r="X1560" i="1"/>
  <c r="X1565" i="1"/>
  <c r="X1570" i="1"/>
  <c r="X1576" i="1"/>
  <c r="X1581" i="1"/>
  <c r="X1586" i="1"/>
  <c r="X1592" i="1"/>
  <c r="X1597" i="1"/>
  <c r="X1602" i="1"/>
  <c r="X1608" i="1"/>
  <c r="X1613" i="1"/>
  <c r="X1618" i="1"/>
  <c r="X1624" i="1"/>
  <c r="X1629" i="1"/>
  <c r="X1634" i="1"/>
  <c r="X1640" i="1"/>
  <c r="X1645" i="1"/>
  <c r="X1650" i="1"/>
  <c r="X1656" i="1"/>
  <c r="X1661" i="1"/>
  <c r="X1666" i="1"/>
  <c r="X1672" i="1"/>
  <c r="X1677" i="1"/>
  <c r="X1682" i="1"/>
  <c r="X1688" i="1"/>
  <c r="X1693" i="1"/>
  <c r="X1698" i="1"/>
  <c r="X1704" i="1"/>
  <c r="X1709" i="1"/>
  <c r="X1714" i="1"/>
  <c r="X1720" i="1"/>
  <c r="X1725" i="1"/>
  <c r="X1730" i="1"/>
  <c r="X1736" i="1"/>
  <c r="X1741" i="1"/>
  <c r="X1746" i="1"/>
  <c r="X1752" i="1"/>
  <c r="X1757" i="1"/>
  <c r="X1762" i="1"/>
  <c r="X1768" i="1"/>
  <c r="X1773" i="1"/>
  <c r="X1778" i="1"/>
  <c r="X1784" i="1"/>
  <c r="X1789" i="1"/>
  <c r="X1794" i="1"/>
  <c r="X1800" i="1"/>
  <c r="X1805" i="1"/>
  <c r="X1810" i="1"/>
  <c r="X1816" i="1"/>
  <c r="X1821" i="1"/>
  <c r="X1826" i="1"/>
  <c r="X1832" i="1"/>
  <c r="X1837" i="1"/>
  <c r="X1842" i="1"/>
  <c r="X1848" i="1"/>
  <c r="X1853" i="1"/>
  <c r="X1858" i="1"/>
  <c r="X1864" i="1"/>
  <c r="X1869" i="1"/>
  <c r="X1874" i="1"/>
  <c r="X1880" i="1"/>
  <c r="X1885" i="1"/>
  <c r="X1890" i="1"/>
  <c r="X1896" i="1"/>
  <c r="X1901" i="1"/>
  <c r="X1906" i="1"/>
  <c r="X1912" i="1"/>
  <c r="X1917" i="1"/>
  <c r="X1922" i="1"/>
  <c r="X1928" i="1"/>
  <c r="X57" i="1"/>
  <c r="X285" i="1"/>
  <c r="X433" i="1"/>
  <c r="X545" i="1"/>
  <c r="X630" i="1"/>
  <c r="X716" i="1"/>
  <c r="X765" i="1"/>
  <c r="X798" i="1"/>
  <c r="X830" i="1"/>
  <c r="X862" i="1"/>
  <c r="X894" i="1"/>
  <c r="X926" i="1"/>
  <c r="X958" i="1"/>
  <c r="X990" i="1"/>
  <c r="X1022" i="1"/>
  <c r="X1054" i="1"/>
  <c r="X1081" i="1"/>
  <c r="X1102" i="1"/>
  <c r="X1125" i="1"/>
  <c r="X1145" i="1"/>
  <c r="X1166" i="1"/>
  <c r="X1189" i="1"/>
  <c r="X1209" i="1"/>
  <c r="X1230" i="1"/>
  <c r="X1250" i="1"/>
  <c r="X1263" i="1"/>
  <c r="X1278" i="1"/>
  <c r="X1293" i="1"/>
  <c r="X1306" i="1"/>
  <c r="X1321" i="1"/>
  <c r="X1335" i="1"/>
  <c r="X1349" i="1"/>
  <c r="X1363" i="1"/>
  <c r="X1376" i="1"/>
  <c r="X1386" i="1"/>
  <c r="X1397" i="1"/>
  <c r="X1408" i="1"/>
  <c r="X1418" i="1"/>
  <c r="X1429" i="1"/>
  <c r="X1440" i="1"/>
  <c r="X1450" i="1"/>
  <c r="X1461" i="1"/>
  <c r="X1472" i="1"/>
  <c r="X1482" i="1"/>
  <c r="X1493" i="1"/>
  <c r="X1504" i="1"/>
  <c r="X1514" i="1"/>
  <c r="X1525" i="1"/>
  <c r="X1536" i="1"/>
  <c r="X1546" i="1"/>
  <c r="X1557" i="1"/>
  <c r="X1568" i="1"/>
  <c r="X1578" i="1"/>
  <c r="X1589" i="1"/>
  <c r="X1600" i="1"/>
  <c r="X1610" i="1"/>
  <c r="X1621" i="1"/>
  <c r="X1632" i="1"/>
  <c r="X1642" i="1"/>
  <c r="X1653" i="1"/>
  <c r="X1664" i="1"/>
  <c r="X1674" i="1"/>
  <c r="X1685" i="1"/>
  <c r="X1696" i="1"/>
  <c r="X1706" i="1"/>
  <c r="X1717" i="1"/>
  <c r="X1728" i="1"/>
  <c r="X1738" i="1"/>
  <c r="X1749" i="1"/>
  <c r="X1760" i="1"/>
  <c r="X1770" i="1"/>
  <c r="X1781" i="1"/>
  <c r="X1792" i="1"/>
  <c r="X1802" i="1"/>
  <c r="X1813" i="1"/>
  <c r="X1824" i="1"/>
  <c r="X1834" i="1"/>
  <c r="X1845" i="1"/>
  <c r="X1856" i="1"/>
  <c r="X1866" i="1"/>
  <c r="X1877" i="1"/>
  <c r="X1888" i="1"/>
  <c r="X1898" i="1"/>
  <c r="X1909" i="1"/>
  <c r="X1920" i="1"/>
  <c r="X1930" i="1"/>
  <c r="X1937" i="1"/>
  <c r="X1944" i="1"/>
  <c r="X1952" i="1"/>
  <c r="X1958" i="1"/>
  <c r="X1965" i="1"/>
  <c r="X1970" i="1"/>
  <c r="X1976" i="1"/>
  <c r="X1981" i="1"/>
  <c r="X1986" i="1"/>
  <c r="X1992" i="1"/>
  <c r="X1997" i="1"/>
  <c r="X2002" i="1"/>
  <c r="X2008" i="1"/>
  <c r="X2013" i="1"/>
  <c r="X2018" i="1"/>
  <c r="X2024" i="1"/>
  <c r="X2029" i="1"/>
  <c r="X2034" i="1"/>
  <c r="X2040" i="1"/>
  <c r="X2045" i="1"/>
  <c r="X2050" i="1"/>
  <c r="X2056" i="1"/>
  <c r="X2061" i="1"/>
  <c r="X2066" i="1"/>
  <c r="X2072" i="1"/>
  <c r="X2077" i="1"/>
  <c r="X2082" i="1"/>
  <c r="X2088" i="1"/>
  <c r="X2093" i="1"/>
  <c r="X2098" i="1"/>
  <c r="X2104" i="1"/>
  <c r="X2109" i="1"/>
  <c r="X2114" i="1"/>
  <c r="X2120" i="1"/>
  <c r="X2125" i="1"/>
  <c r="X2130" i="1"/>
  <c r="X2136" i="1"/>
  <c r="X2141" i="1"/>
  <c r="X2146" i="1"/>
  <c r="X2152" i="1"/>
  <c r="X2157" i="1"/>
  <c r="X2162" i="1"/>
  <c r="X2168" i="1"/>
  <c r="X2173" i="1"/>
  <c r="X2178" i="1"/>
  <c r="X2184" i="1"/>
  <c r="X2189" i="1"/>
  <c r="X2194" i="1"/>
  <c r="X2200" i="1"/>
  <c r="X2205" i="1"/>
  <c r="X2210" i="1"/>
  <c r="X2216" i="1"/>
  <c r="X2221" i="1"/>
  <c r="X2226" i="1"/>
  <c r="X2232" i="1"/>
  <c r="X2237" i="1"/>
  <c r="X2242" i="1"/>
  <c r="X2248" i="1"/>
  <c r="X2253" i="1"/>
  <c r="X2258" i="1"/>
  <c r="X2264" i="1"/>
  <c r="X2269" i="1"/>
  <c r="X2274" i="1"/>
  <c r="X2280" i="1"/>
  <c r="X2285" i="1"/>
  <c r="X2290" i="1"/>
  <c r="X2296" i="1"/>
  <c r="X2301" i="1"/>
  <c r="X2305" i="1"/>
  <c r="X2309" i="1"/>
  <c r="X2313" i="1"/>
  <c r="X2317" i="1"/>
  <c r="X2321" i="1"/>
  <c r="X2325" i="1"/>
  <c r="X2329" i="1"/>
  <c r="X2333" i="1"/>
  <c r="X2337" i="1"/>
  <c r="X2341" i="1"/>
  <c r="X2345" i="1"/>
  <c r="X2349" i="1"/>
  <c r="X2353" i="1"/>
  <c r="X2357" i="1"/>
  <c r="X2361" i="1"/>
  <c r="X2365" i="1"/>
  <c r="X2369" i="1"/>
  <c r="X2373" i="1"/>
  <c r="X2377" i="1"/>
  <c r="X2381" i="1"/>
  <c r="X2385" i="1"/>
  <c r="X2389" i="1"/>
  <c r="X2393" i="1"/>
  <c r="X2397" i="1"/>
  <c r="X2401" i="1"/>
  <c r="X2405" i="1"/>
  <c r="X2409" i="1"/>
  <c r="X2413" i="1"/>
  <c r="X2417" i="1"/>
  <c r="X2421" i="1"/>
  <c r="X2425" i="1"/>
  <c r="X2429" i="1"/>
  <c r="X243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2489" i="1"/>
  <c r="X2493" i="1"/>
  <c r="X2497" i="1"/>
  <c r="X2501" i="1"/>
  <c r="X2505" i="1"/>
  <c r="X2509" i="1"/>
  <c r="X2513" i="1"/>
  <c r="X2517" i="1"/>
  <c r="X2521" i="1"/>
  <c r="X2525" i="1"/>
  <c r="X2529" i="1"/>
  <c r="X2533" i="1"/>
  <c r="X2537" i="1"/>
  <c r="X2541" i="1"/>
  <c r="X2545" i="1"/>
  <c r="X2549" i="1"/>
  <c r="X2553" i="1"/>
  <c r="X2557" i="1"/>
  <c r="X2561" i="1"/>
  <c r="X2565" i="1"/>
  <c r="X2569" i="1"/>
  <c r="X2573" i="1"/>
  <c r="X2577" i="1"/>
  <c r="X2581" i="1"/>
  <c r="X2585" i="1"/>
  <c r="X2589" i="1"/>
  <c r="X2593" i="1"/>
  <c r="X2597" i="1"/>
  <c r="X2601" i="1"/>
  <c r="X2605" i="1"/>
  <c r="X2609" i="1"/>
  <c r="X2613" i="1"/>
  <c r="X2617" i="1"/>
  <c r="X223" i="1"/>
  <c r="X402" i="1"/>
  <c r="X516" i="1"/>
  <c r="X608" i="1"/>
  <c r="X693" i="1"/>
  <c r="X753" i="1"/>
  <c r="X789" i="1"/>
  <c r="X821" i="1"/>
  <c r="X853" i="1"/>
  <c r="X885" i="1"/>
  <c r="X917" i="1"/>
  <c r="X949" i="1"/>
  <c r="X981" i="1"/>
  <c r="X1013" i="1"/>
  <c r="X1045" i="1"/>
  <c r="X1073" i="1"/>
  <c r="X1094" i="1"/>
  <c r="X1117" i="1"/>
  <c r="X1137" i="1"/>
  <c r="X1158" i="1"/>
  <c r="X1181" i="1"/>
  <c r="X1201" i="1"/>
  <c r="X1222" i="1"/>
  <c r="X1245" i="1"/>
  <c r="X1258" i="1"/>
  <c r="X1273" i="1"/>
  <c r="X1287" i="1"/>
  <c r="X1301" i="1"/>
  <c r="X1315" i="1"/>
  <c r="X1330" i="1"/>
  <c r="X1343" i="1"/>
  <c r="X1358" i="1"/>
  <c r="X1372" i="1"/>
  <c r="X1382" i="1"/>
  <c r="X1393" i="1"/>
  <c r="X1404" i="1"/>
  <c r="X1414" i="1"/>
  <c r="X1425" i="1"/>
  <c r="X1436" i="1"/>
  <c r="X1446" i="1"/>
  <c r="X1457" i="1"/>
  <c r="X1468" i="1"/>
  <c r="X1478" i="1"/>
  <c r="X1489" i="1"/>
  <c r="X1500" i="1"/>
  <c r="X1510" i="1"/>
  <c r="X1521" i="1"/>
  <c r="X1532" i="1"/>
  <c r="X1542" i="1"/>
  <c r="X1553" i="1"/>
  <c r="X1564" i="1"/>
  <c r="X1574" i="1"/>
  <c r="X1585" i="1"/>
  <c r="X1596" i="1"/>
  <c r="X1606" i="1"/>
  <c r="X1617" i="1"/>
  <c r="X1628" i="1"/>
  <c r="X1638" i="1"/>
  <c r="X1649" i="1"/>
  <c r="X1660" i="1"/>
  <c r="X1670" i="1"/>
  <c r="X1681" i="1"/>
  <c r="X1692" i="1"/>
  <c r="X1702" i="1"/>
  <c r="X1713" i="1"/>
  <c r="X1724" i="1"/>
  <c r="X1734" i="1"/>
  <c r="X1745" i="1"/>
  <c r="X1756" i="1"/>
  <c r="X1766" i="1"/>
  <c r="X1777" i="1"/>
  <c r="X1788" i="1"/>
  <c r="X1798" i="1"/>
  <c r="X1809" i="1"/>
  <c r="X1820" i="1"/>
  <c r="X1830" i="1"/>
  <c r="X1841" i="1"/>
  <c r="X1852" i="1"/>
  <c r="X1862" i="1"/>
  <c r="X1873" i="1"/>
  <c r="X1884" i="1"/>
  <c r="X1894" i="1"/>
  <c r="X1905" i="1"/>
  <c r="X1916" i="1"/>
  <c r="X1926" i="1"/>
  <c r="X1936" i="1"/>
  <c r="X1942" i="1"/>
  <c r="X1949" i="1"/>
  <c r="X1957" i="1"/>
  <c r="X1964" i="1"/>
  <c r="X1969" i="1"/>
  <c r="X1974" i="1"/>
  <c r="X1980" i="1"/>
  <c r="X1985" i="1"/>
  <c r="X1990" i="1"/>
  <c r="X1996" i="1"/>
  <c r="X2001" i="1"/>
  <c r="X2006" i="1"/>
  <c r="X2012" i="1"/>
  <c r="X2017" i="1"/>
  <c r="X2022" i="1"/>
  <c r="X2028" i="1"/>
  <c r="X2033" i="1"/>
  <c r="X2038" i="1"/>
  <c r="X2044" i="1"/>
  <c r="X2049" i="1"/>
  <c r="X2054" i="1"/>
  <c r="X2060" i="1"/>
  <c r="X2065" i="1"/>
  <c r="X2070" i="1"/>
  <c r="X2076" i="1"/>
  <c r="X2081" i="1"/>
  <c r="X2086" i="1"/>
  <c r="X2092" i="1"/>
  <c r="X2097" i="1"/>
  <c r="X2102" i="1"/>
  <c r="X2108" i="1"/>
  <c r="X2113" i="1"/>
  <c r="X2118" i="1"/>
  <c r="X2124" i="1"/>
  <c r="X2129" i="1"/>
  <c r="X2134" i="1"/>
  <c r="X2140" i="1"/>
  <c r="X2145" i="1"/>
  <c r="X2150" i="1"/>
  <c r="X2156" i="1"/>
  <c r="X2161" i="1"/>
  <c r="X2166" i="1"/>
  <c r="X2172" i="1"/>
  <c r="X2177" i="1"/>
  <c r="X2182" i="1"/>
  <c r="X2188" i="1"/>
  <c r="X2193" i="1"/>
  <c r="X2198" i="1"/>
  <c r="X2204" i="1"/>
  <c r="X2209" i="1"/>
  <c r="X2214" i="1"/>
  <c r="X2220" i="1"/>
  <c r="X2225" i="1"/>
  <c r="X2230" i="1"/>
  <c r="X2236" i="1"/>
  <c r="X2241" i="1"/>
  <c r="X2246" i="1"/>
  <c r="X2252" i="1"/>
  <c r="X2257" i="1"/>
  <c r="X2262" i="1"/>
  <c r="X2268" i="1"/>
  <c r="X2273" i="1"/>
  <c r="X2278" i="1"/>
  <c r="X2284" i="1"/>
  <c r="X2289" i="1"/>
  <c r="X2294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X2560" i="1"/>
  <c r="X2564" i="1"/>
  <c r="X2568" i="1"/>
  <c r="X2572" i="1"/>
  <c r="X2576" i="1"/>
  <c r="X2580" i="1"/>
  <c r="X2584" i="1"/>
  <c r="X2588" i="1"/>
  <c r="X2592" i="1"/>
  <c r="X2596" i="1"/>
  <c r="X2600" i="1"/>
  <c r="X2604" i="1"/>
  <c r="X2608" i="1"/>
  <c r="X2612" i="1"/>
  <c r="X2616" i="1"/>
  <c r="X2" i="1"/>
  <c r="X109" i="1"/>
  <c r="X460" i="1"/>
  <c r="X650" i="1"/>
  <c r="X773" i="1"/>
  <c r="X837" i="1"/>
  <c r="X901" i="1"/>
  <c r="X965" i="1"/>
  <c r="X1029" i="1"/>
  <c r="X1085" i="1"/>
  <c r="X1126" i="1"/>
  <c r="X1169" i="1"/>
  <c r="X1213" i="1"/>
  <c r="X1251" i="1"/>
  <c r="X1279" i="1"/>
  <c r="X1309" i="1"/>
  <c r="X1337" i="1"/>
  <c r="X1365" i="1"/>
  <c r="X1388" i="1"/>
  <c r="X1409" i="1"/>
  <c r="X1430" i="1"/>
  <c r="X1452" i="1"/>
  <c r="X1473" i="1"/>
  <c r="X1494" i="1"/>
  <c r="X1516" i="1"/>
  <c r="X1537" i="1"/>
  <c r="X1558" i="1"/>
  <c r="X1580" i="1"/>
  <c r="X1601" i="1"/>
  <c r="X1622" i="1"/>
  <c r="X1644" i="1"/>
  <c r="X1665" i="1"/>
  <c r="X1686" i="1"/>
  <c r="X1708" i="1"/>
  <c r="X1729" i="1"/>
  <c r="X1750" i="1"/>
  <c r="X1772" i="1"/>
  <c r="X1793" i="1"/>
  <c r="X1814" i="1"/>
  <c r="X1836" i="1"/>
  <c r="X1857" i="1"/>
  <c r="X1878" i="1"/>
  <c r="X1900" i="1"/>
  <c r="X1921" i="1"/>
  <c r="X1938" i="1"/>
  <c r="X1953" i="1"/>
  <c r="X1966" i="1"/>
  <c r="X1977" i="1"/>
  <c r="X1988" i="1"/>
  <c r="X1998" i="1"/>
  <c r="X2009" i="1"/>
  <c r="X2020" i="1"/>
  <c r="X2030" i="1"/>
  <c r="X2041" i="1"/>
  <c r="X2052" i="1"/>
  <c r="X2062" i="1"/>
  <c r="X2073" i="1"/>
  <c r="X2084" i="1"/>
  <c r="X2094" i="1"/>
  <c r="X2105" i="1"/>
  <c r="X2116" i="1"/>
  <c r="X2126" i="1"/>
  <c r="X2137" i="1"/>
  <c r="X2148" i="1"/>
  <c r="X2158" i="1"/>
  <c r="X2169" i="1"/>
  <c r="X2180" i="1"/>
  <c r="X2190" i="1"/>
  <c r="X2201" i="1"/>
  <c r="X2212" i="1"/>
  <c r="X2222" i="1"/>
  <c r="X2233" i="1"/>
  <c r="X2244" i="1"/>
  <c r="X2254" i="1"/>
  <c r="X2265" i="1"/>
  <c r="X2276" i="1"/>
  <c r="X2286" i="1"/>
  <c r="X2297" i="1"/>
  <c r="X2306" i="1"/>
  <c r="X2314" i="1"/>
  <c r="X2322" i="1"/>
  <c r="X2330" i="1"/>
  <c r="X2338" i="1"/>
  <c r="X2346" i="1"/>
  <c r="X2354" i="1"/>
  <c r="X2362" i="1"/>
  <c r="X2370" i="1"/>
  <c r="X2378" i="1"/>
  <c r="X2386" i="1"/>
  <c r="X2394" i="1"/>
  <c r="X2402" i="1"/>
  <c r="X2410" i="1"/>
  <c r="X2418" i="1"/>
  <c r="X2426" i="1"/>
  <c r="X2434" i="1"/>
  <c r="X2442" i="1"/>
  <c r="X2450" i="1"/>
  <c r="X2458" i="1"/>
  <c r="X2466" i="1"/>
  <c r="X2474" i="1"/>
  <c r="X2482" i="1"/>
  <c r="X2490" i="1"/>
  <c r="X2498" i="1"/>
  <c r="X2506" i="1"/>
  <c r="X2514" i="1"/>
  <c r="X2522" i="1"/>
  <c r="X2530" i="1"/>
  <c r="X2538" i="1"/>
  <c r="X2546" i="1"/>
  <c r="X2554" i="1"/>
  <c r="X2562" i="1"/>
  <c r="X2570" i="1"/>
  <c r="X2578" i="1"/>
  <c r="X2586" i="1"/>
  <c r="X2594" i="1"/>
  <c r="X2602" i="1"/>
  <c r="X2610" i="1"/>
  <c r="X3" i="1"/>
  <c r="X171" i="1"/>
  <c r="X489" i="1"/>
  <c r="X673" i="1"/>
  <c r="X782" i="1"/>
  <c r="X846" i="1"/>
  <c r="X910" i="1"/>
  <c r="X974" i="1"/>
  <c r="X1038" i="1"/>
  <c r="X1093" i="1"/>
  <c r="X1134" i="1"/>
  <c r="X1177" i="1"/>
  <c r="X1221" i="1"/>
  <c r="X1257" i="1"/>
  <c r="X1285" i="1"/>
  <c r="X1314" i="1"/>
  <c r="X1342" i="1"/>
  <c r="X1370" i="1"/>
  <c r="X1392" i="1"/>
  <c r="X1413" i="1"/>
  <c r="X1434" i="1"/>
  <c r="X1456" i="1"/>
  <c r="X1477" i="1"/>
  <c r="X1498" i="1"/>
  <c r="X1520" i="1"/>
  <c r="X1541" i="1"/>
  <c r="X1562" i="1"/>
  <c r="X1584" i="1"/>
  <c r="X1605" i="1"/>
  <c r="X1626" i="1"/>
  <c r="X1648" i="1"/>
  <c r="X1669" i="1"/>
  <c r="X1690" i="1"/>
  <c r="X1712" i="1"/>
  <c r="X1733" i="1"/>
  <c r="X1754" i="1"/>
  <c r="X1776" i="1"/>
  <c r="X1797" i="1"/>
  <c r="X1818" i="1"/>
  <c r="X1840" i="1"/>
  <c r="X1861" i="1"/>
  <c r="X1882" i="1"/>
  <c r="X1904" i="1"/>
  <c r="X1925" i="1"/>
  <c r="X1941" i="1"/>
  <c r="X1954" i="1"/>
  <c r="X1968" i="1"/>
  <c r="X1978" i="1"/>
  <c r="X1989" i="1"/>
  <c r="X2000" i="1"/>
  <c r="X2010" i="1"/>
  <c r="X2021" i="1"/>
  <c r="X2032" i="1"/>
  <c r="X2042" i="1"/>
  <c r="X2053" i="1"/>
  <c r="X2064" i="1"/>
  <c r="X2074" i="1"/>
  <c r="X2085" i="1"/>
  <c r="X2096" i="1"/>
  <c r="X2106" i="1"/>
  <c r="X2117" i="1"/>
  <c r="X2128" i="1"/>
  <c r="X2138" i="1"/>
  <c r="X2149" i="1"/>
  <c r="X2160" i="1"/>
  <c r="X2170" i="1"/>
  <c r="X2181" i="1"/>
  <c r="X2192" i="1"/>
  <c r="X2202" i="1"/>
  <c r="X2213" i="1"/>
  <c r="X2224" i="1"/>
  <c r="X2234" i="1"/>
  <c r="X2245" i="1"/>
  <c r="X2256" i="1"/>
  <c r="X2266" i="1"/>
  <c r="X2277" i="1"/>
  <c r="X2288" i="1"/>
  <c r="X2298" i="1"/>
  <c r="X2307" i="1"/>
  <c r="X2315" i="1"/>
  <c r="X2323" i="1"/>
  <c r="X2331" i="1"/>
  <c r="X2339" i="1"/>
  <c r="X2347" i="1"/>
  <c r="X2355" i="1"/>
  <c r="X2363" i="1"/>
  <c r="X2371" i="1"/>
  <c r="X2379" i="1"/>
  <c r="X2387" i="1"/>
  <c r="X2395" i="1"/>
  <c r="X2403" i="1"/>
  <c r="X2411" i="1"/>
  <c r="X2419" i="1"/>
  <c r="X2427" i="1"/>
  <c r="X2435" i="1"/>
  <c r="X2443" i="1"/>
  <c r="X2451" i="1"/>
  <c r="X2459" i="1"/>
  <c r="X2467" i="1"/>
  <c r="X2475" i="1"/>
  <c r="X2483" i="1"/>
  <c r="X2491" i="1"/>
  <c r="X2499" i="1"/>
  <c r="X2507" i="1"/>
  <c r="X2515" i="1"/>
  <c r="X2523" i="1"/>
  <c r="X2531" i="1"/>
  <c r="X2539" i="1"/>
  <c r="X2547" i="1"/>
  <c r="X2555" i="1"/>
  <c r="X2563" i="1"/>
  <c r="X2571" i="1"/>
  <c r="X2579" i="1"/>
  <c r="X2587" i="1"/>
  <c r="X2595" i="1"/>
  <c r="X2603" i="1"/>
  <c r="X2611" i="1"/>
  <c r="X4" i="1"/>
  <c r="X336" i="1"/>
  <c r="X732" i="1"/>
  <c r="X869" i="1"/>
  <c r="X997" i="1"/>
  <c r="X1105" i="1"/>
  <c r="X1190" i="1"/>
  <c r="X1266" i="1"/>
  <c r="X1322" i="1"/>
  <c r="X1377" i="1"/>
  <c r="X1420" i="1"/>
  <c r="X1462" i="1"/>
  <c r="X1505" i="1"/>
  <c r="X1548" i="1"/>
  <c r="X1590" i="1"/>
  <c r="X1633" i="1"/>
  <c r="X1676" i="1"/>
  <c r="X1718" i="1"/>
  <c r="X1761" i="1"/>
  <c r="X1804" i="1"/>
  <c r="X1846" i="1"/>
  <c r="X1889" i="1"/>
  <c r="X1932" i="1"/>
  <c r="X1960" i="1"/>
  <c r="X1982" i="1"/>
  <c r="X2004" i="1"/>
  <c r="X2025" i="1"/>
  <c r="X2046" i="1"/>
  <c r="X2068" i="1"/>
  <c r="X2089" i="1"/>
  <c r="X2110" i="1"/>
  <c r="X2132" i="1"/>
  <c r="X2153" i="1"/>
  <c r="X2174" i="1"/>
  <c r="X2196" i="1"/>
  <c r="X2217" i="1"/>
  <c r="X2238" i="1"/>
  <c r="X2260" i="1"/>
  <c r="X2281" i="1"/>
  <c r="X2302" i="1"/>
  <c r="X2318" i="1"/>
  <c r="X2334" i="1"/>
  <c r="X2350" i="1"/>
  <c r="X2366" i="1"/>
  <c r="X2382" i="1"/>
  <c r="X2398" i="1"/>
  <c r="X2414" i="1"/>
  <c r="X2430" i="1"/>
  <c r="X2446" i="1"/>
  <c r="X2462" i="1"/>
  <c r="X2478" i="1"/>
  <c r="X2494" i="1"/>
  <c r="X2510" i="1"/>
  <c r="X2526" i="1"/>
  <c r="X2542" i="1"/>
  <c r="X2558" i="1"/>
  <c r="X2574" i="1"/>
  <c r="X2590" i="1"/>
  <c r="X2606" i="1"/>
  <c r="X588" i="1"/>
  <c r="X814" i="1"/>
  <c r="X942" i="1"/>
  <c r="X1070" i="1"/>
  <c r="X1157" i="1"/>
  <c r="X1241" i="1"/>
  <c r="X1299" i="1"/>
  <c r="X1357" i="1"/>
  <c r="X1402" i="1"/>
  <c r="X1445" i="1"/>
  <c r="X1488" i="1"/>
  <c r="X1530" i="1"/>
  <c r="X1573" i="1"/>
  <c r="X1616" i="1"/>
  <c r="X1658" i="1"/>
  <c r="X1701" i="1"/>
  <c r="X1744" i="1"/>
  <c r="X1786" i="1"/>
  <c r="X1829" i="1"/>
  <c r="X1872" i="1"/>
  <c r="X1914" i="1"/>
  <c r="X1948" i="1"/>
  <c r="X1973" i="1"/>
  <c r="X1994" i="1"/>
  <c r="X2016" i="1"/>
  <c r="X2037" i="1"/>
  <c r="X2058" i="1"/>
  <c r="X2080" i="1"/>
  <c r="X2101" i="1"/>
  <c r="X2122" i="1"/>
  <c r="X2144" i="1"/>
  <c r="X2165" i="1"/>
  <c r="X2186" i="1"/>
  <c r="X2208" i="1"/>
  <c r="X2229" i="1"/>
  <c r="X2250" i="1"/>
  <c r="X2272" i="1"/>
  <c r="X2293" i="1"/>
  <c r="X2311" i="1"/>
  <c r="X2327" i="1"/>
  <c r="X2343" i="1"/>
  <c r="X2359" i="1"/>
  <c r="X2375" i="1"/>
  <c r="X2391" i="1"/>
  <c r="X2407" i="1"/>
  <c r="X2423" i="1"/>
  <c r="X2439" i="1"/>
  <c r="X2455" i="1"/>
  <c r="X2471" i="1"/>
  <c r="X2487" i="1"/>
  <c r="X2503" i="1"/>
  <c r="X2519" i="1"/>
  <c r="X2535" i="1"/>
  <c r="X2551" i="1"/>
  <c r="X2567" i="1"/>
  <c r="X2583" i="1"/>
  <c r="X2599" i="1"/>
  <c r="X2615" i="1"/>
  <c r="X376" i="1"/>
  <c r="X878" i="1"/>
  <c r="X1113" i="1"/>
  <c r="X1271" i="1"/>
  <c r="X1381" i="1"/>
  <c r="X1466" i="1"/>
  <c r="X1552" i="1"/>
  <c r="X1637" i="1"/>
  <c r="X1722" i="1"/>
  <c r="X1808" i="1"/>
  <c r="X1893" i="1"/>
  <c r="X1962" i="1"/>
  <c r="X2005" i="1"/>
  <c r="X2048" i="1"/>
  <c r="X2090" i="1"/>
  <c r="X2133" i="1"/>
  <c r="X2176" i="1"/>
  <c r="X2218" i="1"/>
  <c r="X2261" i="1"/>
  <c r="X2303" i="1"/>
  <c r="X2335" i="1"/>
  <c r="X2367" i="1"/>
  <c r="X2399" i="1"/>
  <c r="X2431" i="1"/>
  <c r="X2463" i="1"/>
  <c r="X2495" i="1"/>
  <c r="X2527" i="1"/>
  <c r="X2559" i="1"/>
  <c r="X2591" i="1"/>
  <c r="X805" i="1"/>
  <c r="X1061" i="1"/>
  <c r="X1233" i="1"/>
  <c r="X1351" i="1"/>
  <c r="X1441" i="1"/>
  <c r="X1526" i="1"/>
  <c r="X1612" i="1"/>
  <c r="X1697" i="1"/>
  <c r="X1782" i="1"/>
  <c r="X1868" i="1"/>
  <c r="X1946" i="1"/>
  <c r="X1993" i="1"/>
  <c r="X2036" i="1"/>
  <c r="X2078" i="1"/>
  <c r="X2121" i="1"/>
  <c r="X2164" i="1"/>
  <c r="X2206" i="1"/>
  <c r="X2249" i="1"/>
  <c r="X2292" i="1"/>
  <c r="X2326" i="1"/>
  <c r="X2358" i="1"/>
  <c r="X2390" i="1"/>
  <c r="X2422" i="1"/>
  <c r="X2454" i="1"/>
  <c r="X2486" i="1"/>
  <c r="X2518" i="1"/>
  <c r="X2550" i="1"/>
  <c r="X2582" i="1"/>
  <c r="X2614" i="1"/>
  <c r="X565" i="1"/>
  <c r="X1149" i="1"/>
  <c r="X1398" i="1"/>
  <c r="X1569" i="1"/>
  <c r="X1740" i="1"/>
  <c r="X1910" i="1"/>
  <c r="X2014" i="1"/>
  <c r="X2100" i="1"/>
  <c r="X2185" i="1"/>
  <c r="X2270" i="1"/>
  <c r="X2342" i="1"/>
  <c r="X2406" i="1"/>
  <c r="X2470" i="1"/>
  <c r="X2534" i="1"/>
  <c r="X2598" i="1"/>
  <c r="U52" i="1"/>
  <c r="U116" i="1"/>
  <c r="U180" i="1"/>
  <c r="U244" i="1"/>
  <c r="U308" i="1"/>
  <c r="U372" i="1"/>
  <c r="U436" i="1"/>
  <c r="U1976" i="1"/>
  <c r="U2040" i="1"/>
  <c r="U2104" i="1"/>
  <c r="U2168" i="1"/>
  <c r="U2232" i="1"/>
  <c r="U2248" i="1"/>
  <c r="U2304" i="1"/>
  <c r="U2336" i="1"/>
  <c r="U2368" i="1"/>
  <c r="U2400" i="1"/>
  <c r="U2432" i="1"/>
  <c r="X1294" i="1"/>
  <c r="X1484" i="1"/>
  <c r="X1825" i="1"/>
  <c r="X2057" i="1"/>
  <c r="X2310" i="1"/>
  <c r="X2438" i="1"/>
  <c r="U20" i="1"/>
  <c r="U148" i="1"/>
  <c r="U276" i="1"/>
  <c r="U404" i="1"/>
  <c r="U1944" i="1"/>
  <c r="U2008" i="1"/>
  <c r="U2093" i="1"/>
  <c r="U2136" i="1"/>
  <c r="U2200" i="1"/>
  <c r="U2256" i="1"/>
  <c r="U2284" i="1"/>
  <c r="U2309" i="1"/>
  <c r="U2352" i="1"/>
  <c r="U2373" i="1"/>
  <c r="U2416" i="1"/>
  <c r="U2448" i="1"/>
  <c r="X1327" i="1"/>
  <c r="X1509" i="1"/>
  <c r="X1850" i="1"/>
  <c r="X2069" i="1"/>
  <c r="X2240" i="1"/>
  <c r="X2447" i="1"/>
  <c r="X2575" i="1"/>
  <c r="U93" i="1"/>
  <c r="U221" i="1"/>
  <c r="U349" i="1"/>
  <c r="U460" i="1"/>
  <c r="U492" i="1"/>
  <c r="U556" i="1"/>
  <c r="U620" i="1"/>
  <c r="U684" i="1"/>
  <c r="U748" i="1"/>
  <c r="U812" i="1"/>
  <c r="U876" i="1"/>
  <c r="U940" i="1"/>
  <c r="U1036" i="1"/>
  <c r="U1100" i="1"/>
  <c r="U1164" i="1"/>
  <c r="U1228" i="1"/>
  <c r="U1292" i="1"/>
  <c r="U1356" i="1"/>
  <c r="U1420" i="1"/>
  <c r="U1484" i="1"/>
  <c r="U1548" i="1"/>
  <c r="U1612" i="1"/>
  <c r="U1676" i="1"/>
  <c r="U1740" i="1"/>
  <c r="U1836" i="1"/>
  <c r="U1900" i="1"/>
  <c r="U1948" i="1"/>
  <c r="U2033" i="1"/>
  <c r="U2076" i="1"/>
  <c r="U2161" i="1"/>
  <c r="U2204" i="1"/>
  <c r="U2272" i="1"/>
  <c r="U2300" i="1"/>
  <c r="U2321" i="1"/>
  <c r="U2353" i="1"/>
  <c r="U2396" i="1"/>
  <c r="U2417" i="1"/>
  <c r="U2460" i="1"/>
  <c r="X744" i="1"/>
  <c r="X1198" i="1"/>
  <c r="X1424" i="1"/>
  <c r="X1594" i="1"/>
  <c r="X1765" i="1"/>
  <c r="X1933" i="1"/>
  <c r="X2026" i="1"/>
  <c r="X2112" i="1"/>
  <c r="X2197" i="1"/>
  <c r="X2282" i="1"/>
  <c r="X2351" i="1"/>
  <c r="X2415" i="1"/>
  <c r="X2479" i="1"/>
  <c r="X2543" i="1"/>
  <c r="X2607" i="1"/>
  <c r="U61" i="1"/>
  <c r="U125" i="1"/>
  <c r="U189" i="1"/>
  <c r="U253" i="1"/>
  <c r="U317" i="1"/>
  <c r="U381" i="1"/>
  <c r="U444" i="1"/>
  <c r="U476" i="1"/>
  <c r="U508" i="1"/>
  <c r="U540" i="1"/>
  <c r="U572" i="1"/>
  <c r="U604" i="1"/>
  <c r="U636" i="1"/>
  <c r="U668" i="1"/>
  <c r="U700" i="1"/>
  <c r="U732" i="1"/>
  <c r="U764" i="1"/>
  <c r="U796" i="1"/>
  <c r="U828" i="1"/>
  <c r="U860" i="1"/>
  <c r="U892" i="1"/>
  <c r="U924" i="1"/>
  <c r="U956" i="1"/>
  <c r="U988" i="1"/>
  <c r="U1020" i="1"/>
  <c r="U1052" i="1"/>
  <c r="U1084" i="1"/>
  <c r="U1116" i="1"/>
  <c r="U1148" i="1"/>
  <c r="U1180" i="1"/>
  <c r="U1212" i="1"/>
  <c r="U1244" i="1"/>
  <c r="U1276" i="1"/>
  <c r="U1308" i="1"/>
  <c r="U1340" i="1"/>
  <c r="U1372" i="1"/>
  <c r="U1404" i="1"/>
  <c r="U1436" i="1"/>
  <c r="U1468" i="1"/>
  <c r="U1500" i="1"/>
  <c r="U1532" i="1"/>
  <c r="U1564" i="1"/>
  <c r="U1596" i="1"/>
  <c r="U1628" i="1"/>
  <c r="U1660" i="1"/>
  <c r="U1692" i="1"/>
  <c r="U1724" i="1"/>
  <c r="U1756" i="1"/>
  <c r="U1788" i="1"/>
  <c r="U1820" i="1"/>
  <c r="U1852" i="1"/>
  <c r="U1884" i="1"/>
  <c r="U1916" i="1"/>
  <c r="U1980" i="1"/>
  <c r="U2044" i="1"/>
  <c r="U2108" i="1"/>
  <c r="U2172" i="1"/>
  <c r="U2236" i="1"/>
  <c r="U2264" i="1"/>
  <c r="U2316" i="1"/>
  <c r="U2348" i="1"/>
  <c r="U2380" i="1"/>
  <c r="U2412" i="1"/>
  <c r="X933" i="1"/>
  <c r="X1654" i="1"/>
  <c r="X1972" i="1"/>
  <c r="X2142" i="1"/>
  <c r="X2228" i="1"/>
  <c r="X2374" i="1"/>
  <c r="X2502" i="1"/>
  <c r="X2566" i="1"/>
  <c r="U84" i="1"/>
  <c r="U212" i="1"/>
  <c r="U340" i="1"/>
  <c r="U1965" i="1"/>
  <c r="U2029" i="1"/>
  <c r="U2072" i="1"/>
  <c r="U2157" i="1"/>
  <c r="U2221" i="1"/>
  <c r="U2241" i="1"/>
  <c r="U2269" i="1"/>
  <c r="U2320" i="1"/>
  <c r="U2341" i="1"/>
  <c r="U2384" i="1"/>
  <c r="U2405" i="1"/>
  <c r="U2437" i="1"/>
  <c r="U2469" i="1"/>
  <c r="U2480" i="1"/>
  <c r="X1006" i="1"/>
  <c r="X1680" i="1"/>
  <c r="X1984" i="1"/>
  <c r="X2154" i="1"/>
  <c r="X2319" i="1"/>
  <c r="X2383" i="1"/>
  <c r="X2511" i="1"/>
  <c r="U29" i="1"/>
  <c r="U157" i="1"/>
  <c r="U285" i="1"/>
  <c r="U413" i="1"/>
  <c r="U524" i="1"/>
  <c r="U588" i="1"/>
  <c r="U652" i="1"/>
  <c r="U716" i="1"/>
  <c r="U780" i="1"/>
  <c r="U844" i="1"/>
  <c r="U908" i="1"/>
  <c r="U972" i="1"/>
  <c r="U1004" i="1"/>
  <c r="U1068" i="1"/>
  <c r="U1132" i="1"/>
  <c r="U1196" i="1"/>
  <c r="U1260" i="1"/>
  <c r="U1324" i="1"/>
  <c r="U1388" i="1"/>
  <c r="U1452" i="1"/>
  <c r="U1516" i="1"/>
  <c r="U1580" i="1"/>
  <c r="U1644" i="1"/>
  <c r="U1708" i="1"/>
  <c r="U1772" i="1"/>
  <c r="U1804" i="1"/>
  <c r="U1868" i="1"/>
  <c r="U1969" i="1"/>
  <c r="U2012" i="1"/>
  <c r="U2097" i="1"/>
  <c r="U2140" i="1"/>
  <c r="U2225" i="1"/>
  <c r="U2257" i="1"/>
  <c r="U2285" i="1"/>
  <c r="U2332" i="1"/>
  <c r="U2364" i="1"/>
  <c r="U2385" i="1"/>
  <c r="U2428" i="1"/>
  <c r="U2449" i="1"/>
  <c r="U2481" i="1"/>
  <c r="U2485" i="1"/>
  <c r="U2193" i="1"/>
  <c r="U2614" i="1"/>
  <c r="U2598" i="1"/>
  <c r="U2582" i="1"/>
  <c r="U2566" i="1"/>
  <c r="U2550" i="1"/>
  <c r="U2534" i="1"/>
  <c r="U2518" i="1"/>
  <c r="U2502" i="1"/>
  <c r="U10" i="1"/>
  <c r="U2369" i="1"/>
  <c r="U1997" i="1"/>
  <c r="U2453" i="1"/>
  <c r="U2277" i="1"/>
  <c r="U2001" i="1"/>
  <c r="U2607" i="1"/>
  <c r="U2591" i="1"/>
  <c r="U2575" i="1"/>
  <c r="U2559" i="1"/>
  <c r="U2543" i="1"/>
  <c r="U2527" i="1"/>
  <c r="U2511" i="1"/>
  <c r="U2495" i="1"/>
  <c r="U2471" i="1"/>
  <c r="U2439" i="1"/>
  <c r="U2407" i="1"/>
  <c r="U2375" i="1"/>
  <c r="U2343" i="1"/>
  <c r="U2311" i="1"/>
  <c r="U2263" i="1"/>
  <c r="U2211" i="1"/>
  <c r="U2147" i="1"/>
  <c r="U2083" i="1"/>
  <c r="U2019" i="1"/>
  <c r="U1955" i="1"/>
  <c r="U1895" i="1"/>
  <c r="U1831" i="1"/>
  <c r="U1767" i="1"/>
  <c r="U1703" i="1"/>
  <c r="U1639" i="1"/>
  <c r="U1575" i="1"/>
  <c r="U1511" i="1"/>
  <c r="U1447" i="1"/>
  <c r="U1383" i="1"/>
  <c r="U1319" i="1"/>
  <c r="U1255" i="1"/>
  <c r="U1191" i="1"/>
  <c r="U1127" i="1"/>
  <c r="U1063" i="1"/>
  <c r="U999" i="1"/>
  <c r="U935" i="1"/>
  <c r="U871" i="1"/>
  <c r="U807" i="1"/>
  <c r="U743" i="1"/>
  <c r="U679" i="1"/>
  <c r="U615" i="1"/>
  <c r="U551" i="1"/>
  <c r="U487" i="1"/>
  <c r="U3" i="1"/>
  <c r="U2435" i="1"/>
  <c r="U2371" i="1"/>
  <c r="U2303" i="1"/>
  <c r="U2267" i="1"/>
  <c r="U2231" i="1"/>
  <c r="U2191" i="1"/>
  <c r="U2143" i="1"/>
  <c r="U2099" i="1"/>
  <c r="U2063" i="1"/>
  <c r="U2011" i="1"/>
  <c r="U1971" i="1"/>
  <c r="U1931" i="1"/>
  <c r="U1875" i="1"/>
  <c r="U1835" i="1"/>
  <c r="U1795" i="1"/>
  <c r="U1755" i="1"/>
  <c r="U1715" i="1"/>
  <c r="U1667" i="1"/>
  <c r="U1627" i="1"/>
  <c r="U1587" i="1"/>
  <c r="U1539" i="1"/>
  <c r="U1499" i="1"/>
  <c r="U1455" i="1"/>
  <c r="U1411" i="1"/>
  <c r="U1371" i="1"/>
  <c r="U1331" i="1"/>
  <c r="U1283" i="1"/>
  <c r="U1247" i="1"/>
  <c r="U1211" i="1"/>
  <c r="U1171" i="1"/>
  <c r="U1139" i="1"/>
  <c r="U1103" i="1"/>
  <c r="U1067" i="1"/>
  <c r="U1019" i="1"/>
  <c r="U975" i="1"/>
  <c r="U931" i="1"/>
  <c r="U883" i="1"/>
  <c r="U851" i="1"/>
  <c r="U815" i="1"/>
  <c r="U771" i="1"/>
  <c r="U731" i="1"/>
  <c r="U691" i="1"/>
  <c r="U651" i="1"/>
  <c r="U603" i="1"/>
  <c r="U559" i="1"/>
  <c r="U523" i="1"/>
  <c r="U483" i="1"/>
  <c r="U447" i="1"/>
  <c r="U411" i="1"/>
  <c r="U379" i="1"/>
  <c r="U351" i="1"/>
  <c r="U315" i="1"/>
  <c r="U287" i="1"/>
  <c r="U255" i="1"/>
  <c r="U219" i="1"/>
  <c r="U187" i="1"/>
  <c r="U155" i="1"/>
  <c r="U127" i="1"/>
  <c r="U95" i="1"/>
  <c r="U59" i="1"/>
  <c r="U27" i="1"/>
  <c r="U2470" i="1"/>
  <c r="U2442" i="1"/>
  <c r="U2410" i="1"/>
  <c r="U2374" i="1"/>
  <c r="U2342" i="1"/>
  <c r="U2310" i="1"/>
  <c r="U2278" i="1"/>
  <c r="U2246" i="1"/>
  <c r="U2214" i="1"/>
  <c r="U2182" i="1"/>
  <c r="U2150" i="1"/>
  <c r="U2118" i="1"/>
  <c r="U2086" i="1"/>
  <c r="U2050" i="1"/>
  <c r="U2022" i="1"/>
  <c r="U1986" i="1"/>
  <c r="U1954" i="1"/>
  <c r="U1922" i="1"/>
  <c r="U1890" i="1"/>
  <c r="U1858" i="1"/>
  <c r="U1826" i="1"/>
  <c r="U1790" i="1"/>
  <c r="U1758" i="1"/>
  <c r="U1726" i="1"/>
  <c r="U1698" i="1"/>
  <c r="U1662" i="1"/>
  <c r="U1634" i="1"/>
  <c r="U1598" i="1"/>
  <c r="U1566" i="1"/>
  <c r="U1534" i="1"/>
  <c r="U1506" i="1"/>
  <c r="U1474" i="1"/>
  <c r="U1442" i="1"/>
  <c r="U1410" i="1"/>
  <c r="U1378" i="1"/>
  <c r="U1346" i="1"/>
  <c r="U1314" i="1"/>
  <c r="U1282" i="1"/>
  <c r="U1250" i="1"/>
  <c r="U1218" i="1"/>
  <c r="U1186" i="1"/>
  <c r="U1154" i="1"/>
  <c r="U1122" i="1"/>
  <c r="U1090" i="1"/>
  <c r="U1058" i="1"/>
  <c r="U1026" i="1"/>
  <c r="U994" i="1"/>
  <c r="U962" i="1"/>
  <c r="U930" i="1"/>
  <c r="U902" i="1"/>
  <c r="U870" i="1"/>
  <c r="U838" i="1"/>
  <c r="U806" i="1"/>
  <c r="U770" i="1"/>
  <c r="U742" i="1"/>
  <c r="U710" i="1"/>
  <c r="U678" i="1"/>
  <c r="U646" i="1"/>
  <c r="U614" i="1"/>
  <c r="U582" i="1"/>
  <c r="U550" i="1"/>
  <c r="U522" i="1"/>
  <c r="U490" i="1"/>
  <c r="U458" i="1"/>
  <c r="U426" i="1"/>
  <c r="U394" i="1"/>
  <c r="U358" i="1"/>
  <c r="U330" i="1"/>
  <c r="U294" i="1"/>
  <c r="U262" i="1"/>
  <c r="U230" i="1"/>
  <c r="U202" i="1"/>
  <c r="U166" i="1"/>
  <c r="U134" i="1"/>
  <c r="U102" i="1"/>
  <c r="U70" i="1"/>
  <c r="U38" i="1"/>
  <c r="U2617" i="1"/>
  <c r="U2601" i="1"/>
  <c r="U2585" i="1"/>
  <c r="U2569" i="1"/>
  <c r="U2553" i="1"/>
  <c r="U2537" i="1"/>
  <c r="U2521" i="1"/>
  <c r="U2505" i="1"/>
  <c r="U2489" i="1"/>
  <c r="U2457" i="1"/>
  <c r="U2425" i="1"/>
  <c r="U2393" i="1"/>
  <c r="U2361" i="1"/>
  <c r="U2329" i="1"/>
  <c r="U2297" i="1"/>
  <c r="U2265" i="1"/>
  <c r="U2245" i="1"/>
  <c r="U2217" i="1"/>
  <c r="U2201" i="1"/>
  <c r="U2177" i="1"/>
  <c r="U2153" i="1"/>
  <c r="U2137" i="1"/>
  <c r="U2113" i="1"/>
  <c r="U2089" i="1"/>
  <c r="U2073" i="1"/>
  <c r="U2049" i="1"/>
  <c r="U2025" i="1"/>
  <c r="U2009" i="1"/>
  <c r="U1985" i="1"/>
  <c r="U1961" i="1"/>
  <c r="U1945" i="1"/>
  <c r="U1921" i="1"/>
  <c r="U1905" i="1"/>
  <c r="U1889" i="1"/>
  <c r="U1873" i="1"/>
  <c r="U333" i="1"/>
  <c r="U205" i="1"/>
  <c r="U77" i="1"/>
  <c r="U5" i="1"/>
  <c r="U2431" i="1"/>
  <c r="U2367" i="1"/>
  <c r="U2307" i="1"/>
  <c r="U2235" i="1"/>
  <c r="U2195" i="1"/>
  <c r="U2155" i="1"/>
  <c r="U2111" i="1"/>
  <c r="U2067" i="1"/>
  <c r="U2031" i="1"/>
  <c r="U1979" i="1"/>
  <c r="U1943" i="1"/>
  <c r="U1899" i="1"/>
  <c r="U1859" i="1"/>
  <c r="U1819" i="1"/>
  <c r="U1771" i="1"/>
  <c r="U1727" i="1"/>
  <c r="U1683" i="1"/>
  <c r="U1643" i="1"/>
  <c r="U1599" i="1"/>
  <c r="U1555" i="1"/>
  <c r="U1515" i="1"/>
  <c r="U1471" i="1"/>
  <c r="U1427" i="1"/>
  <c r="U1387" i="1"/>
  <c r="U1343" i="1"/>
  <c r="U1299" i="1"/>
  <c r="U1251" i="1"/>
  <c r="U1203" i="1"/>
  <c r="U1151" i="1"/>
  <c r="U1099" i="1"/>
  <c r="U1051" i="1"/>
  <c r="U1011" i="1"/>
  <c r="U971" i="1"/>
  <c r="U927" i="1"/>
  <c r="U891" i="1"/>
  <c r="U835" i="1"/>
  <c r="U795" i="1"/>
  <c r="U747" i="1"/>
  <c r="U699" i="1"/>
  <c r="U655" i="1"/>
  <c r="U619" i="1"/>
  <c r="U575" i="1"/>
  <c r="U527" i="1"/>
  <c r="U479" i="1"/>
  <c r="U435" i="1"/>
  <c r="U407" i="1"/>
  <c r="U371" i="1"/>
  <c r="U339" i="1"/>
  <c r="U311" i="1"/>
  <c r="U275" i="1"/>
  <c r="U243" i="1"/>
  <c r="U215" i="1"/>
  <c r="U183" i="1"/>
  <c r="U151" i="1"/>
  <c r="U115" i="1"/>
  <c r="U83" i="1"/>
  <c r="U55" i="1"/>
  <c r="U23" i="1"/>
  <c r="U2474" i="1"/>
  <c r="U2438" i="1"/>
  <c r="U2406" i="1"/>
  <c r="U2378" i="1"/>
  <c r="U2346" i="1"/>
  <c r="U2314" i="1"/>
  <c r="U2282" i="1"/>
  <c r="U2250" i="1"/>
  <c r="U2218" i="1"/>
  <c r="U2186" i="1"/>
  <c r="U2154" i="1"/>
  <c r="U2122" i="1"/>
  <c r="U2090" i="1"/>
  <c r="U2062" i="1"/>
  <c r="U2026" i="1"/>
  <c r="U1998" i="1"/>
  <c r="U1966" i="1"/>
  <c r="U1934" i="1"/>
  <c r="U1902" i="1"/>
  <c r="U1870" i="1"/>
  <c r="U1838" i="1"/>
  <c r="U1810" i="1"/>
  <c r="U1778" i="1"/>
  <c r="U1746" i="1"/>
  <c r="U1714" i="1"/>
  <c r="U1682" i="1"/>
  <c r="U1646" i="1"/>
  <c r="U1618" i="1"/>
  <c r="U1586" i="1"/>
  <c r="U1554" i="1"/>
  <c r="U1522" i="1"/>
  <c r="U1490" i="1"/>
  <c r="U1454" i="1"/>
  <c r="U1422" i="1"/>
  <c r="U1390" i="1"/>
  <c r="U1358" i="1"/>
  <c r="U1326" i="1"/>
  <c r="U1294" i="1"/>
  <c r="U1262" i="1"/>
  <c r="U1230" i="1"/>
  <c r="U1198" i="1"/>
  <c r="U1166" i="1"/>
  <c r="U1134" i="1"/>
  <c r="U1102" i="1"/>
  <c r="U1070" i="1"/>
  <c r="U1038" i="1"/>
  <c r="U1006" i="1"/>
  <c r="U974" i="1"/>
  <c r="U942" i="1"/>
  <c r="U906" i="1"/>
  <c r="U878" i="1"/>
  <c r="U842" i="1"/>
  <c r="U810" i="1"/>
  <c r="U782" i="1"/>
  <c r="U750" i="1"/>
  <c r="U718" i="1"/>
  <c r="U682" i="1"/>
  <c r="U650" i="1"/>
  <c r="U618" i="1"/>
  <c r="U586" i="1"/>
  <c r="U554" i="1"/>
  <c r="U518" i="1"/>
  <c r="U486" i="1"/>
  <c r="U454" i="1"/>
  <c r="U422" i="1"/>
  <c r="U390" i="1"/>
  <c r="U362" i="1"/>
  <c r="U326" i="1"/>
  <c r="U298" i="1"/>
  <c r="U266" i="1"/>
  <c r="U234" i="1"/>
  <c r="U198" i="1"/>
  <c r="U170" i="1"/>
  <c r="U138" i="1"/>
  <c r="U106" i="1"/>
  <c r="U74" i="1"/>
  <c r="U42" i="1"/>
  <c r="U2616" i="1"/>
  <c r="U2600" i="1"/>
  <c r="U2584" i="1"/>
  <c r="U2568" i="1"/>
  <c r="U2552" i="1"/>
  <c r="U2536" i="1"/>
  <c r="U2520" i="1"/>
  <c r="U2504" i="1"/>
  <c r="U2488" i="1"/>
  <c r="U2456" i="1"/>
  <c r="U2424" i="1"/>
  <c r="U2392" i="1"/>
  <c r="U2360" i="1"/>
  <c r="U2328" i="1"/>
  <c r="U2296" i="1"/>
  <c r="U2252" i="1"/>
  <c r="U2188" i="1"/>
  <c r="U2124" i="1"/>
  <c r="U2060" i="1"/>
  <c r="U1996" i="1"/>
  <c r="U1932" i="1"/>
  <c r="U1876" i="1"/>
  <c r="U1812" i="1"/>
  <c r="U1748" i="1"/>
  <c r="U1684" i="1"/>
  <c r="U1620" i="1"/>
  <c r="U1556" i="1"/>
  <c r="U1492" i="1"/>
  <c r="U1428" i="1"/>
  <c r="U1364" i="1"/>
  <c r="U1300" i="1"/>
  <c r="U1236" i="1"/>
  <c r="U1172" i="1"/>
  <c r="U1108" i="1"/>
  <c r="U1044" i="1"/>
  <c r="U980" i="1"/>
  <c r="U916" i="1"/>
  <c r="U852" i="1"/>
  <c r="U788" i="1"/>
  <c r="U724" i="1"/>
  <c r="U660" i="1"/>
  <c r="U596" i="1"/>
  <c r="U532" i="1"/>
  <c r="U468" i="1"/>
  <c r="U356" i="1"/>
  <c r="U228" i="1"/>
  <c r="U100" i="1"/>
  <c r="U4" i="1"/>
  <c r="U2244" i="1"/>
  <c r="U2208" i="1"/>
  <c r="U2176" i="1"/>
  <c r="U2144" i="1"/>
  <c r="U2112" i="1"/>
  <c r="U2080" i="1"/>
  <c r="U2048" i="1"/>
  <c r="U2016" i="1"/>
  <c r="U1984" i="1"/>
  <c r="U1952" i="1"/>
  <c r="U1920" i="1"/>
  <c r="U1888" i="1"/>
  <c r="U1856" i="1"/>
  <c r="U1824" i="1"/>
  <c r="U1792" i="1"/>
  <c r="U1760" i="1"/>
  <c r="U1728" i="1"/>
  <c r="U1696" i="1"/>
  <c r="U1664" i="1"/>
  <c r="U1632" i="1"/>
  <c r="U1600" i="1"/>
  <c r="U1568" i="1"/>
  <c r="U1536" i="1"/>
  <c r="U1504" i="1"/>
  <c r="U1472" i="1"/>
  <c r="U1440" i="1"/>
  <c r="U1408" i="1"/>
  <c r="U1376" i="1"/>
  <c r="U1344" i="1"/>
  <c r="U1312" i="1"/>
  <c r="U1280" i="1"/>
  <c r="U1248" i="1"/>
  <c r="U1216" i="1"/>
  <c r="U1184" i="1"/>
  <c r="U1152" i="1"/>
  <c r="U1120" i="1"/>
  <c r="U1088" i="1"/>
  <c r="U1056" i="1"/>
  <c r="U1024" i="1"/>
  <c r="U992" i="1"/>
  <c r="U960" i="1"/>
  <c r="U928" i="1"/>
  <c r="U896" i="1"/>
  <c r="U864" i="1"/>
  <c r="U832" i="1"/>
  <c r="U800" i="1"/>
  <c r="U768" i="1"/>
  <c r="U736" i="1"/>
  <c r="U704" i="1"/>
  <c r="U672" i="1"/>
  <c r="U640" i="1"/>
  <c r="U608" i="1"/>
  <c r="U576" i="1"/>
  <c r="U544" i="1"/>
  <c r="U512" i="1"/>
  <c r="U480" i="1"/>
  <c r="U448" i="1"/>
  <c r="U424" i="1"/>
  <c r="U400" i="1"/>
  <c r="U380" i="1"/>
  <c r="U360" i="1"/>
  <c r="U336" i="1"/>
  <c r="U316" i="1"/>
  <c r="U296" i="1"/>
  <c r="U272" i="1"/>
  <c r="U252" i="1"/>
  <c r="U232" i="1"/>
  <c r="U208" i="1"/>
  <c r="U188" i="1"/>
  <c r="U168" i="1"/>
  <c r="U144" i="1"/>
  <c r="U124" i="1"/>
  <c r="U104" i="1"/>
  <c r="U80" i="1"/>
  <c r="U60" i="1"/>
  <c r="U40" i="1"/>
  <c r="U16" i="1"/>
  <c r="U1861" i="1"/>
  <c r="U1845" i="1"/>
  <c r="U1829" i="1"/>
  <c r="U1813" i="1"/>
  <c r="U1797" i="1"/>
  <c r="U1781" i="1"/>
  <c r="U1765" i="1"/>
  <c r="U1749" i="1"/>
  <c r="U1733" i="1"/>
  <c r="U1717" i="1"/>
  <c r="U1701" i="1"/>
  <c r="U1685" i="1"/>
  <c r="U1669" i="1"/>
  <c r="U1653" i="1"/>
  <c r="U1637" i="1"/>
  <c r="U1621" i="1"/>
  <c r="U1605" i="1"/>
  <c r="U1589" i="1"/>
  <c r="U1573" i="1"/>
  <c r="U1557" i="1"/>
  <c r="U1541" i="1"/>
  <c r="U1525" i="1"/>
  <c r="U1509" i="1"/>
  <c r="U1493" i="1"/>
  <c r="U1477" i="1"/>
  <c r="U1461" i="1"/>
  <c r="U1445" i="1"/>
  <c r="U1429" i="1"/>
  <c r="U1413" i="1"/>
  <c r="U1397" i="1"/>
  <c r="U1381" i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805" i="1"/>
  <c r="U789" i="1"/>
  <c r="U773" i="1"/>
  <c r="U757" i="1"/>
  <c r="U741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17" i="1"/>
  <c r="U393" i="1"/>
  <c r="U373" i="1"/>
  <c r="U353" i="1"/>
  <c r="U329" i="1"/>
  <c r="U309" i="1"/>
  <c r="U289" i="1"/>
  <c r="U265" i="1"/>
  <c r="U245" i="1"/>
  <c r="U225" i="1"/>
  <c r="U201" i="1"/>
  <c r="U181" i="1"/>
  <c r="U161" i="1"/>
  <c r="U137" i="1"/>
  <c r="U117" i="1"/>
  <c r="U97" i="1"/>
  <c r="U73" i="1"/>
  <c r="U53" i="1"/>
  <c r="U33" i="1"/>
  <c r="U2401" i="1"/>
  <c r="U2065" i="1"/>
  <c r="U2610" i="1"/>
  <c r="U2594" i="1"/>
  <c r="U2578" i="1"/>
  <c r="U2562" i="1"/>
  <c r="U2546" i="1"/>
  <c r="U2530" i="1"/>
  <c r="U2514" i="1"/>
  <c r="U2498" i="1"/>
  <c r="U6" i="1"/>
  <c r="U2337" i="1"/>
  <c r="U2476" i="1"/>
  <c r="U2421" i="1"/>
  <c r="U2189" i="1"/>
  <c r="U1937" i="1"/>
  <c r="U2603" i="1"/>
  <c r="U2587" i="1"/>
  <c r="U2571" i="1"/>
  <c r="U2555" i="1"/>
  <c r="U2539" i="1"/>
  <c r="U2523" i="1"/>
  <c r="U2507" i="1"/>
  <c r="U2491" i="1"/>
  <c r="U2459" i="1"/>
  <c r="U2427" i="1"/>
  <c r="U2395" i="1"/>
  <c r="U2363" i="1"/>
  <c r="U2331" i="1"/>
  <c r="U2299" i="1"/>
  <c r="U2251" i="1"/>
  <c r="U2183" i="1"/>
  <c r="U2119" i="1"/>
  <c r="U2055" i="1"/>
  <c r="U1991" i="1"/>
  <c r="U1927" i="1"/>
  <c r="U1879" i="1"/>
  <c r="U1815" i="1"/>
  <c r="U1751" i="1"/>
  <c r="U1687" i="1"/>
  <c r="U1623" i="1"/>
  <c r="U1559" i="1"/>
  <c r="U1495" i="1"/>
  <c r="U1431" i="1"/>
  <c r="U1367" i="1"/>
  <c r="U1303" i="1"/>
  <c r="U1239" i="1"/>
  <c r="U1175" i="1"/>
  <c r="U1111" i="1"/>
  <c r="U1047" i="1"/>
  <c r="U983" i="1"/>
  <c r="U919" i="1"/>
  <c r="U855" i="1"/>
  <c r="U791" i="1"/>
  <c r="U727" i="1"/>
  <c r="U663" i="1"/>
  <c r="U599" i="1"/>
  <c r="U535" i="1"/>
  <c r="U471" i="1"/>
  <c r="U2483" i="1"/>
  <c r="U2419" i="1"/>
  <c r="U2355" i="1"/>
  <c r="U2295" i="1"/>
  <c r="U2259" i="1"/>
  <c r="U2219" i="1"/>
  <c r="U2175" i="1"/>
  <c r="U2135" i="1"/>
  <c r="U2091" i="1"/>
  <c r="U2043" i="1"/>
  <c r="U2007" i="1"/>
  <c r="U1963" i="1"/>
  <c r="U1915" i="1"/>
  <c r="U1867" i="1"/>
  <c r="U1823" i="1"/>
  <c r="U1787" i="1"/>
  <c r="U1739" i="1"/>
  <c r="U1707" i="1"/>
  <c r="U1659" i="1"/>
  <c r="U1615" i="1"/>
  <c r="U1579" i="1"/>
  <c r="U1531" i="1"/>
  <c r="U1487" i="1"/>
  <c r="U1443" i="1"/>
  <c r="U1403" i="1"/>
  <c r="U1359" i="1"/>
  <c r="U1323" i="1"/>
  <c r="U1275" i="1"/>
  <c r="U1235" i="1"/>
  <c r="U1199" i="1"/>
  <c r="U1163" i="1"/>
  <c r="U1131" i="1"/>
  <c r="U1091" i="1"/>
  <c r="U1055" i="1"/>
  <c r="U1007" i="1"/>
  <c r="U959" i="1"/>
  <c r="U923" i="1"/>
  <c r="U875" i="1"/>
  <c r="U843" i="1"/>
  <c r="U799" i="1"/>
  <c r="U763" i="1"/>
  <c r="U723" i="1"/>
  <c r="U683" i="1"/>
  <c r="U639" i="1"/>
  <c r="U591" i="1"/>
  <c r="U547" i="1"/>
  <c r="U511" i="1"/>
  <c r="U475" i="1"/>
  <c r="U439" i="1"/>
  <c r="U403" i="1"/>
  <c r="U375" i="1"/>
  <c r="U343" i="1"/>
  <c r="U307" i="1"/>
  <c r="U279" i="1"/>
  <c r="U247" i="1"/>
  <c r="U211" i="1"/>
  <c r="U179" i="1"/>
  <c r="U147" i="1"/>
  <c r="U119" i="1"/>
  <c r="U87" i="1"/>
  <c r="U51" i="1"/>
  <c r="U19" i="1"/>
  <c r="U2462" i="1"/>
  <c r="U2434" i="1"/>
  <c r="U2402" i="1"/>
  <c r="U2366" i="1"/>
  <c r="U2334" i="1"/>
  <c r="U2302" i="1"/>
  <c r="U2270" i="1"/>
  <c r="U2238" i="1"/>
  <c r="U2206" i="1"/>
  <c r="U2174" i="1"/>
  <c r="U2142" i="1"/>
  <c r="U2110" i="1"/>
  <c r="U2078" i="1"/>
  <c r="U2042" i="1"/>
  <c r="U2014" i="1"/>
  <c r="U1978" i="1"/>
  <c r="U1946" i="1"/>
  <c r="U1914" i="1"/>
  <c r="U1882" i="1"/>
  <c r="U1850" i="1"/>
  <c r="U1818" i="1"/>
  <c r="U1782" i="1"/>
  <c r="U1750" i="1"/>
  <c r="U1718" i="1"/>
  <c r="U1690" i="1"/>
  <c r="U1654" i="1"/>
  <c r="U1626" i="1"/>
  <c r="U1590" i="1"/>
  <c r="U1558" i="1"/>
  <c r="U1526" i="1"/>
  <c r="U1498" i="1"/>
  <c r="U1466" i="1"/>
  <c r="U1434" i="1"/>
  <c r="U1402" i="1"/>
  <c r="U1370" i="1"/>
  <c r="U1338" i="1"/>
  <c r="U1306" i="1"/>
  <c r="U1274" i="1"/>
  <c r="U1242" i="1"/>
  <c r="U1210" i="1"/>
  <c r="U1178" i="1"/>
  <c r="U1146" i="1"/>
  <c r="U1114" i="1"/>
  <c r="U1082" i="1"/>
  <c r="U1050" i="1"/>
  <c r="U1018" i="1"/>
  <c r="U986" i="1"/>
  <c r="U954" i="1"/>
  <c r="U922" i="1"/>
  <c r="U890" i="1"/>
  <c r="U862" i="1"/>
  <c r="U826" i="1"/>
  <c r="U794" i="1"/>
  <c r="U762" i="1"/>
  <c r="U730" i="1"/>
  <c r="U702" i="1"/>
  <c r="U670" i="1"/>
  <c r="U638" i="1"/>
  <c r="U602" i="1"/>
  <c r="U574" i="1"/>
  <c r="U542" i="1"/>
  <c r="U514" i="1"/>
  <c r="U482" i="1"/>
  <c r="U450" i="1"/>
  <c r="U418" i="1"/>
  <c r="U386" i="1"/>
  <c r="U350" i="1"/>
  <c r="U322" i="1"/>
  <c r="U286" i="1"/>
  <c r="U254" i="1"/>
  <c r="U222" i="1"/>
  <c r="U194" i="1"/>
  <c r="U158" i="1"/>
  <c r="U126" i="1"/>
  <c r="U94" i="1"/>
  <c r="U62" i="1"/>
  <c r="U30" i="1"/>
  <c r="U2613" i="1"/>
  <c r="U2597" i="1"/>
  <c r="U2581" i="1"/>
  <c r="U2565" i="1"/>
  <c r="U2549" i="1"/>
  <c r="U2533" i="1"/>
  <c r="U2517" i="1"/>
  <c r="U2501" i="1"/>
  <c r="U2477" i="1"/>
  <c r="U2445" i="1"/>
  <c r="U2413" i="1"/>
  <c r="U2381" i="1"/>
  <c r="U2349" i="1"/>
  <c r="U2317" i="1"/>
  <c r="U2289" i="1"/>
  <c r="U2261" i="1"/>
  <c r="U2237" i="1"/>
  <c r="U2213" i="1"/>
  <c r="U2197" i="1"/>
  <c r="U2173" i="1"/>
  <c r="U2149" i="1"/>
  <c r="U2133" i="1"/>
  <c r="U2109" i="1"/>
  <c r="U2085" i="1"/>
  <c r="U2069" i="1"/>
  <c r="U2045" i="1"/>
  <c r="U2021" i="1"/>
  <c r="U2005" i="1"/>
  <c r="U1981" i="1"/>
  <c r="U1957" i="1"/>
  <c r="U1941" i="1"/>
  <c r="U1917" i="1"/>
  <c r="U1901" i="1"/>
  <c r="U1885" i="1"/>
  <c r="U429" i="1"/>
  <c r="U301" i="1"/>
  <c r="U173" i="1"/>
  <c r="U45" i="1"/>
  <c r="U2479" i="1"/>
  <c r="U2415" i="1"/>
  <c r="U2351" i="1"/>
  <c r="U2283" i="1"/>
  <c r="U2227" i="1"/>
  <c r="U2187" i="1"/>
  <c r="U2139" i="1"/>
  <c r="U2103" i="1"/>
  <c r="U2059" i="1"/>
  <c r="U2015" i="1"/>
  <c r="U1975" i="1"/>
  <c r="U1935" i="1"/>
  <c r="U1891" i="1"/>
  <c r="U1851" i="1"/>
  <c r="U1807" i="1"/>
  <c r="U1759" i="1"/>
  <c r="U1711" i="1"/>
  <c r="U1675" i="1"/>
  <c r="U1631" i="1"/>
  <c r="U1583" i="1"/>
  <c r="U1547" i="1"/>
  <c r="U1503" i="1"/>
  <c r="U1459" i="1"/>
  <c r="U1419" i="1"/>
  <c r="U1375" i="1"/>
  <c r="U1327" i="1"/>
  <c r="U1291" i="1"/>
  <c r="U1243" i="1"/>
  <c r="U1195" i="1"/>
  <c r="U1135" i="1"/>
  <c r="U1087" i="1"/>
  <c r="U1043" i="1"/>
  <c r="U1003" i="1"/>
  <c r="U963" i="1"/>
  <c r="U915" i="1"/>
  <c r="U879" i="1"/>
  <c r="U827" i="1"/>
  <c r="U783" i="1"/>
  <c r="U735" i="1"/>
  <c r="U687" i="1"/>
  <c r="U643" i="1"/>
  <c r="U607" i="1"/>
  <c r="U563" i="1"/>
  <c r="U515" i="1"/>
  <c r="U463" i="1"/>
  <c r="U427" i="1"/>
  <c r="U399" i="1"/>
  <c r="U363" i="1"/>
  <c r="U331" i="1"/>
  <c r="U299" i="1"/>
  <c r="U267" i="1"/>
  <c r="U239" i="1"/>
  <c r="U207" i="1"/>
  <c r="U175" i="1"/>
  <c r="U143" i="1"/>
  <c r="U107" i="1"/>
  <c r="U79" i="1"/>
  <c r="U47" i="1"/>
  <c r="U15" i="1"/>
  <c r="U2466" i="1"/>
  <c r="U2430" i="1"/>
  <c r="U2398" i="1"/>
  <c r="U2370" i="1"/>
  <c r="U2338" i="1"/>
  <c r="U2306" i="1"/>
  <c r="U2274" i="1"/>
  <c r="U2242" i="1"/>
  <c r="U2210" i="1"/>
  <c r="U2178" i="1"/>
  <c r="U2146" i="1"/>
  <c r="U2114" i="1"/>
  <c r="U2082" i="1"/>
  <c r="U2054" i="1"/>
  <c r="U2018" i="1"/>
  <c r="U1990" i="1"/>
  <c r="U1958" i="1"/>
  <c r="U1926" i="1"/>
  <c r="U1894" i="1"/>
  <c r="U1862" i="1"/>
  <c r="U1830" i="1"/>
  <c r="U1802" i="1"/>
  <c r="U1770" i="1"/>
  <c r="U1738" i="1"/>
  <c r="U1702" i="1"/>
  <c r="U1674" i="1"/>
  <c r="U1638" i="1"/>
  <c r="U1610" i="1"/>
  <c r="U1578" i="1"/>
  <c r="U1546" i="1"/>
  <c r="U1510" i="1"/>
  <c r="U1478" i="1"/>
  <c r="U1446" i="1"/>
  <c r="U1414" i="1"/>
  <c r="U1382" i="1"/>
  <c r="U1350" i="1"/>
  <c r="U1318" i="1"/>
  <c r="U1286" i="1"/>
  <c r="U1254" i="1"/>
  <c r="U1222" i="1"/>
  <c r="U1190" i="1"/>
  <c r="U1158" i="1"/>
  <c r="U1126" i="1"/>
  <c r="U1094" i="1"/>
  <c r="U1062" i="1"/>
  <c r="U1030" i="1"/>
  <c r="U998" i="1"/>
  <c r="U966" i="1"/>
  <c r="U934" i="1"/>
  <c r="U898" i="1"/>
  <c r="U866" i="1"/>
  <c r="U834" i="1"/>
  <c r="U802" i="1"/>
  <c r="U774" i="1"/>
  <c r="U738" i="1"/>
  <c r="U706" i="1"/>
  <c r="U674" i="1"/>
  <c r="U642" i="1"/>
  <c r="U610" i="1"/>
  <c r="U578" i="1"/>
  <c r="U546" i="1"/>
  <c r="U510" i="1"/>
  <c r="U478" i="1"/>
  <c r="U446" i="1"/>
  <c r="U414" i="1"/>
  <c r="U382" i="1"/>
  <c r="U354" i="1"/>
  <c r="U318" i="1"/>
  <c r="U290" i="1"/>
  <c r="U258" i="1"/>
  <c r="U226" i="1"/>
  <c r="U190" i="1"/>
  <c r="U162" i="1"/>
  <c r="U130" i="1"/>
  <c r="U98" i="1"/>
  <c r="U66" i="1"/>
  <c r="U34" i="1"/>
  <c r="U2612" i="1"/>
  <c r="U2596" i="1"/>
  <c r="U2580" i="1"/>
  <c r="U2564" i="1"/>
  <c r="U2548" i="1"/>
  <c r="U2532" i="1"/>
  <c r="U2516" i="1"/>
  <c r="U2500" i="1"/>
  <c r="U2484" i="1"/>
  <c r="U2452" i="1"/>
  <c r="U2420" i="1"/>
  <c r="U2388" i="1"/>
  <c r="U2356" i="1"/>
  <c r="U2324" i="1"/>
  <c r="U2288" i="1"/>
  <c r="U2240" i="1"/>
  <c r="U2184" i="1"/>
  <c r="U2120" i="1"/>
  <c r="U2056" i="1"/>
  <c r="U1992" i="1"/>
  <c r="U1928" i="1"/>
  <c r="U1860" i="1"/>
  <c r="U1796" i="1"/>
  <c r="U1732" i="1"/>
  <c r="U1668" i="1"/>
  <c r="U1604" i="1"/>
  <c r="U1540" i="1"/>
  <c r="U1476" i="1"/>
  <c r="U1412" i="1"/>
  <c r="U1348" i="1"/>
  <c r="U1284" i="1"/>
  <c r="U1220" i="1"/>
  <c r="U1156" i="1"/>
  <c r="U1092" i="1"/>
  <c r="U1028" i="1"/>
  <c r="U964" i="1"/>
  <c r="U900" i="1"/>
  <c r="U836" i="1"/>
  <c r="U772" i="1"/>
  <c r="U708" i="1"/>
  <c r="U644" i="1"/>
  <c r="U580" i="1"/>
  <c r="U516" i="1"/>
  <c r="U452" i="1"/>
  <c r="U324" i="1"/>
  <c r="U196" i="1"/>
  <c r="U68" i="1"/>
  <c r="U2292" i="1"/>
  <c r="U2228" i="1"/>
  <c r="U2196" i="1"/>
  <c r="U2164" i="1"/>
  <c r="U2132" i="1"/>
  <c r="U2100" i="1"/>
  <c r="U2068" i="1"/>
  <c r="U2036" i="1"/>
  <c r="U2004" i="1"/>
  <c r="U1972" i="1"/>
  <c r="U1940" i="1"/>
  <c r="U1912" i="1"/>
  <c r="U1880" i="1"/>
  <c r="U1848" i="1"/>
  <c r="U1816" i="1"/>
  <c r="U1784" i="1"/>
  <c r="U1752" i="1"/>
  <c r="U1720" i="1"/>
  <c r="U1688" i="1"/>
  <c r="U1656" i="1"/>
  <c r="U1624" i="1"/>
  <c r="U1592" i="1"/>
  <c r="U1560" i="1"/>
  <c r="U1528" i="1"/>
  <c r="U1496" i="1"/>
  <c r="U1464" i="1"/>
  <c r="U1432" i="1"/>
  <c r="U1400" i="1"/>
  <c r="U1368" i="1"/>
  <c r="U1336" i="1"/>
  <c r="U1304" i="1"/>
  <c r="U1272" i="1"/>
  <c r="U1240" i="1"/>
  <c r="U1208" i="1"/>
  <c r="U1176" i="1"/>
  <c r="U1144" i="1"/>
  <c r="U1112" i="1"/>
  <c r="U1080" i="1"/>
  <c r="U1048" i="1"/>
  <c r="U1016" i="1"/>
  <c r="U984" i="1"/>
  <c r="U952" i="1"/>
  <c r="U920" i="1"/>
  <c r="U888" i="1"/>
  <c r="U856" i="1"/>
  <c r="U824" i="1"/>
  <c r="U792" i="1"/>
  <c r="U760" i="1"/>
  <c r="U728" i="1"/>
  <c r="U696" i="1"/>
  <c r="U664" i="1"/>
  <c r="U632" i="1"/>
  <c r="U600" i="1"/>
  <c r="U568" i="1"/>
  <c r="U536" i="1"/>
  <c r="U504" i="1"/>
  <c r="U472" i="1"/>
  <c r="U440" i="1"/>
  <c r="U416" i="1"/>
  <c r="U396" i="1"/>
  <c r="U376" i="1"/>
  <c r="U352" i="1"/>
  <c r="U332" i="1"/>
  <c r="U312" i="1"/>
  <c r="U288" i="1"/>
  <c r="U268" i="1"/>
  <c r="U248" i="1"/>
  <c r="U224" i="1"/>
  <c r="U204" i="1"/>
  <c r="U184" i="1"/>
  <c r="U160" i="1"/>
  <c r="U140" i="1"/>
  <c r="U120" i="1"/>
  <c r="U96" i="1"/>
  <c r="U76" i="1"/>
  <c r="U56" i="1"/>
  <c r="U32" i="1"/>
  <c r="U12" i="1"/>
  <c r="U1857" i="1"/>
  <c r="U1841" i="1"/>
  <c r="U1825" i="1"/>
  <c r="U1809" i="1"/>
  <c r="U1793" i="1"/>
  <c r="U1777" i="1"/>
  <c r="U1761" i="1"/>
  <c r="U1745" i="1"/>
  <c r="U1729" i="1"/>
  <c r="U1713" i="1"/>
  <c r="U1697" i="1"/>
  <c r="U1681" i="1"/>
  <c r="U1665" i="1"/>
  <c r="U1649" i="1"/>
  <c r="U1633" i="1"/>
  <c r="U1617" i="1"/>
  <c r="U1601" i="1"/>
  <c r="U1585" i="1"/>
  <c r="U1569" i="1"/>
  <c r="U1553" i="1"/>
  <c r="U1537" i="1"/>
  <c r="U1521" i="1"/>
  <c r="U1505" i="1"/>
  <c r="U1489" i="1"/>
  <c r="U1473" i="1"/>
  <c r="U1457" i="1"/>
  <c r="U1441" i="1"/>
  <c r="U1425" i="1"/>
  <c r="U1409" i="1"/>
  <c r="U1393" i="1"/>
  <c r="U1377" i="1"/>
  <c r="U1361" i="1"/>
  <c r="U1345" i="1"/>
  <c r="U1329" i="1"/>
  <c r="U1313" i="1"/>
  <c r="U1297" i="1"/>
  <c r="U1281" i="1"/>
  <c r="U1265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41" i="1"/>
  <c r="U1025" i="1"/>
  <c r="U1009" i="1"/>
  <c r="U993" i="1"/>
  <c r="U977" i="1"/>
  <c r="U961" i="1"/>
  <c r="U945" i="1"/>
  <c r="U929" i="1"/>
  <c r="U913" i="1"/>
  <c r="U897" i="1"/>
  <c r="U881" i="1"/>
  <c r="U865" i="1"/>
  <c r="U849" i="1"/>
  <c r="U833" i="1"/>
  <c r="U817" i="1"/>
  <c r="U801" i="1"/>
  <c r="U785" i="1"/>
  <c r="U769" i="1"/>
  <c r="U753" i="1"/>
  <c r="U737" i="1"/>
  <c r="U721" i="1"/>
  <c r="U705" i="1"/>
  <c r="U689" i="1"/>
  <c r="U673" i="1"/>
  <c r="U657" i="1"/>
  <c r="U641" i="1"/>
  <c r="U625" i="1"/>
  <c r="U609" i="1"/>
  <c r="U593" i="1"/>
  <c r="U577" i="1"/>
  <c r="U561" i="1"/>
  <c r="U545" i="1"/>
  <c r="U529" i="1"/>
  <c r="U513" i="1"/>
  <c r="U497" i="1"/>
  <c r="U481" i="1"/>
  <c r="U465" i="1"/>
  <c r="U449" i="1"/>
  <c r="U433" i="1"/>
  <c r="U409" i="1"/>
  <c r="U389" i="1"/>
  <c r="U369" i="1"/>
  <c r="U345" i="1"/>
  <c r="U325" i="1"/>
  <c r="U305" i="1"/>
  <c r="U281" i="1"/>
  <c r="U261" i="1"/>
  <c r="U241" i="1"/>
  <c r="U217" i="1"/>
  <c r="U197" i="1"/>
  <c r="U177" i="1"/>
  <c r="U153" i="1"/>
  <c r="U133" i="1"/>
  <c r="U113" i="1"/>
  <c r="U89" i="1"/>
  <c r="U69" i="1"/>
  <c r="U49" i="1"/>
  <c r="U25" i="1"/>
  <c r="U2325" i="1"/>
  <c r="U1933" i="1"/>
  <c r="U2606" i="1"/>
  <c r="U2590" i="1"/>
  <c r="U2574" i="1"/>
  <c r="U2558" i="1"/>
  <c r="U2542" i="1"/>
  <c r="U2526" i="1"/>
  <c r="U2510" i="1"/>
  <c r="U2494" i="1"/>
  <c r="U2465" i="1"/>
  <c r="U2293" i="1"/>
  <c r="U2464" i="1"/>
  <c r="U2389" i="1"/>
  <c r="U2125" i="1"/>
  <c r="U2615" i="1"/>
  <c r="U2599" i="1"/>
  <c r="U2583" i="1"/>
  <c r="U2567" i="1"/>
  <c r="U2551" i="1"/>
  <c r="U2535" i="1"/>
  <c r="U2519" i="1"/>
  <c r="U2503" i="1"/>
  <c r="U2487" i="1"/>
  <c r="U2455" i="1"/>
  <c r="U2423" i="1"/>
  <c r="U2391" i="1"/>
  <c r="U2359" i="1"/>
  <c r="U2327" i="1"/>
  <c r="U2291" i="1"/>
  <c r="U2243" i="1"/>
  <c r="U2179" i="1"/>
  <c r="U2115" i="1"/>
  <c r="U2051" i="1"/>
  <c r="U1987" i="1"/>
  <c r="U1923" i="1"/>
  <c r="U1863" i="1"/>
  <c r="U1799" i="1"/>
  <c r="U1735" i="1"/>
  <c r="U1671" i="1"/>
  <c r="U1607" i="1"/>
  <c r="U1543" i="1"/>
  <c r="U1479" i="1"/>
  <c r="U1415" i="1"/>
  <c r="U1351" i="1"/>
  <c r="U1287" i="1"/>
  <c r="U1223" i="1"/>
  <c r="U1159" i="1"/>
  <c r="U1095" i="1"/>
  <c r="U1031" i="1"/>
  <c r="U967" i="1"/>
  <c r="U903" i="1"/>
  <c r="U839" i="1"/>
  <c r="U775" i="1"/>
  <c r="U711" i="1"/>
  <c r="U647" i="1"/>
  <c r="U583" i="1"/>
  <c r="U519" i="1"/>
  <c r="U455" i="1"/>
  <c r="U2467" i="1"/>
  <c r="U2399" i="1"/>
  <c r="U2335" i="1"/>
  <c r="U2287" i="1"/>
  <c r="U2247" i="1"/>
  <c r="U2207" i="1"/>
  <c r="U2167" i="1"/>
  <c r="U2123" i="1"/>
  <c r="U2075" i="1"/>
  <c r="U2035" i="1"/>
  <c r="U1999" i="1"/>
  <c r="U1947" i="1"/>
  <c r="U1903" i="1"/>
  <c r="U1855" i="1"/>
  <c r="U1811" i="1"/>
  <c r="U1775" i="1"/>
  <c r="U1731" i="1"/>
  <c r="U1695" i="1"/>
  <c r="U1647" i="1"/>
  <c r="U1603" i="1"/>
  <c r="U1567" i="1"/>
  <c r="U1519" i="1"/>
  <c r="U1475" i="1"/>
  <c r="U1435" i="1"/>
  <c r="U1391" i="1"/>
  <c r="U1347" i="1"/>
  <c r="U2305" i="1"/>
  <c r="U2" i="1"/>
  <c r="U2602" i="1"/>
  <c r="U2586" i="1"/>
  <c r="U2570" i="1"/>
  <c r="U2554" i="1"/>
  <c r="U2538" i="1"/>
  <c r="U2522" i="1"/>
  <c r="U2506" i="1"/>
  <c r="U2490" i="1"/>
  <c r="U2433" i="1"/>
  <c r="U2129" i="1"/>
  <c r="U2444" i="1"/>
  <c r="U2357" i="1"/>
  <c r="U2061" i="1"/>
  <c r="U2611" i="1"/>
  <c r="U2595" i="1"/>
  <c r="U2579" i="1"/>
  <c r="U2563" i="1"/>
  <c r="U2547" i="1"/>
  <c r="U2531" i="1"/>
  <c r="U2515" i="1"/>
  <c r="U2499" i="1"/>
  <c r="U2475" i="1"/>
  <c r="U2443" i="1"/>
  <c r="U2411" i="1"/>
  <c r="U2379" i="1"/>
  <c r="U2347" i="1"/>
  <c r="U2315" i="1"/>
  <c r="U2279" i="1"/>
  <c r="U2215" i="1"/>
  <c r="U2151" i="1"/>
  <c r="U2087" i="1"/>
  <c r="U2023" i="1"/>
  <c r="U1959" i="1"/>
  <c r="U1911" i="1"/>
  <c r="U1847" i="1"/>
  <c r="U1783" i="1"/>
  <c r="U1719" i="1"/>
  <c r="U1655" i="1"/>
  <c r="U1591" i="1"/>
  <c r="U1527" i="1"/>
  <c r="U1463" i="1"/>
  <c r="U1399" i="1"/>
  <c r="U1335" i="1"/>
  <c r="U1271" i="1"/>
  <c r="U1207" i="1"/>
  <c r="U1143" i="1"/>
  <c r="U1079" i="1"/>
  <c r="U1015" i="1"/>
  <c r="U951" i="1"/>
  <c r="U887" i="1"/>
  <c r="U823" i="1"/>
  <c r="U759" i="1"/>
  <c r="U695" i="1"/>
  <c r="U631" i="1"/>
  <c r="U567" i="1"/>
  <c r="U503" i="1"/>
  <c r="U7" i="1"/>
  <c r="U2451" i="1"/>
  <c r="U2383" i="1"/>
  <c r="U2319" i="1"/>
  <c r="U2275" i="1"/>
  <c r="U2239" i="1"/>
  <c r="U2199" i="1"/>
  <c r="U2159" i="1"/>
  <c r="U2107" i="1"/>
  <c r="U2071" i="1"/>
  <c r="U2027" i="1"/>
  <c r="U1983" i="1"/>
  <c r="U1939" i="1"/>
  <c r="U1887" i="1"/>
  <c r="U1843" i="1"/>
  <c r="U1803" i="1"/>
  <c r="U1763" i="1"/>
  <c r="U1723" i="1"/>
  <c r="U1679" i="1"/>
  <c r="U1635" i="1"/>
  <c r="U1595" i="1"/>
  <c r="U1551" i="1"/>
  <c r="U1507" i="1"/>
  <c r="U1467" i="1"/>
  <c r="U1423" i="1"/>
  <c r="U1379" i="1"/>
  <c r="U1339" i="1"/>
  <c r="U1295" i="1"/>
  <c r="U1259" i="1"/>
  <c r="U1219" i="1"/>
  <c r="U1179" i="1"/>
  <c r="U1147" i="1"/>
  <c r="U1107" i="1"/>
  <c r="U1075" i="1"/>
  <c r="U1027" i="1"/>
  <c r="U987" i="1"/>
  <c r="U939" i="1"/>
  <c r="U895" i="1"/>
  <c r="U859" i="1"/>
  <c r="U819" i="1"/>
  <c r="U779" i="1"/>
  <c r="U739" i="1"/>
  <c r="U703" i="1"/>
  <c r="U659" i="1"/>
  <c r="U611" i="1"/>
  <c r="U571" i="1"/>
  <c r="U531" i="1"/>
  <c r="U491" i="1"/>
  <c r="U459" i="1"/>
  <c r="U419" i="1"/>
  <c r="U387" i="1"/>
  <c r="U359" i="1"/>
  <c r="U323" i="1"/>
  <c r="U295" i="1"/>
  <c r="U263" i="1"/>
  <c r="U227" i="1"/>
  <c r="U195" i="1"/>
  <c r="U163" i="1"/>
  <c r="U131" i="1"/>
  <c r="U103" i="1"/>
  <c r="U67" i="1"/>
  <c r="U35" i="1"/>
  <c r="U2478" i="1"/>
  <c r="U2450" i="1"/>
  <c r="U2418" i="1"/>
  <c r="U2382" i="1"/>
  <c r="U2350" i="1"/>
  <c r="U2318" i="1"/>
  <c r="U2286" i="1"/>
  <c r="U2254" i="1"/>
  <c r="U2222" i="1"/>
  <c r="U2190" i="1"/>
  <c r="U2158" i="1"/>
  <c r="U2126" i="1"/>
  <c r="U2094" i="1"/>
  <c r="U2058" i="1"/>
  <c r="U2030" i="1"/>
  <c r="U1994" i="1"/>
  <c r="U1962" i="1"/>
  <c r="U1930" i="1"/>
  <c r="U1898" i="1"/>
  <c r="U1866" i="1"/>
  <c r="U1834" i="1"/>
  <c r="U1798" i="1"/>
  <c r="U1766" i="1"/>
  <c r="U1734" i="1"/>
  <c r="U1706" i="1"/>
  <c r="U1670" i="1"/>
  <c r="U1642" i="1"/>
  <c r="U1606" i="1"/>
  <c r="U1574" i="1"/>
  <c r="U1542" i="1"/>
  <c r="U1514" i="1"/>
  <c r="U1482" i="1"/>
  <c r="U1450" i="1"/>
  <c r="U1418" i="1"/>
  <c r="U1386" i="1"/>
  <c r="U1354" i="1"/>
  <c r="U1322" i="1"/>
  <c r="U1290" i="1"/>
  <c r="U1258" i="1"/>
  <c r="U1226" i="1"/>
  <c r="U1194" i="1"/>
  <c r="U1162" i="1"/>
  <c r="U1130" i="1"/>
  <c r="U1098" i="1"/>
  <c r="U1066" i="1"/>
  <c r="U1034" i="1"/>
  <c r="U1002" i="1"/>
  <c r="U970" i="1"/>
  <c r="U938" i="1"/>
  <c r="U910" i="1"/>
  <c r="U874" i="1"/>
  <c r="U846" i="1"/>
  <c r="U814" i="1"/>
  <c r="U778" i="1"/>
  <c r="U746" i="1"/>
  <c r="U714" i="1"/>
  <c r="U686" i="1"/>
  <c r="U654" i="1"/>
  <c r="U622" i="1"/>
  <c r="U590" i="1"/>
  <c r="U558" i="1"/>
  <c r="U526" i="1"/>
  <c r="U498" i="1"/>
  <c r="U466" i="1"/>
  <c r="U434" i="1"/>
  <c r="U402" i="1"/>
  <c r="U366" i="1"/>
  <c r="U334" i="1"/>
  <c r="U302" i="1"/>
  <c r="U270" i="1"/>
  <c r="U238" i="1"/>
  <c r="U210" i="1"/>
  <c r="U174" i="1"/>
  <c r="U142" i="1"/>
  <c r="U110" i="1"/>
  <c r="U78" i="1"/>
  <c r="U46" i="1"/>
  <c r="U14" i="1"/>
  <c r="U2605" i="1"/>
  <c r="U2589" i="1"/>
  <c r="U2573" i="1"/>
  <c r="U2557" i="1"/>
  <c r="U2541" i="1"/>
  <c r="U2525" i="1"/>
  <c r="U2509" i="1"/>
  <c r="U2493" i="1"/>
  <c r="U2461" i="1"/>
  <c r="U2429" i="1"/>
  <c r="U2397" i="1"/>
  <c r="U2365" i="1"/>
  <c r="U2333" i="1"/>
  <c r="U2301" i="1"/>
  <c r="U2273" i="1"/>
  <c r="U2249" i="1"/>
  <c r="U2229" i="1"/>
  <c r="U2205" i="1"/>
  <c r="U2181" i="1"/>
  <c r="U2165" i="1"/>
  <c r="U2141" i="1"/>
  <c r="U2117" i="1"/>
  <c r="U2101" i="1"/>
  <c r="U2077" i="1"/>
  <c r="U2053" i="1"/>
  <c r="U2037" i="1"/>
  <c r="U2013" i="1"/>
  <c r="U1989" i="1"/>
  <c r="U1973" i="1"/>
  <c r="U1949" i="1"/>
  <c r="U1925" i="1"/>
  <c r="U1909" i="1"/>
  <c r="U1893" i="1"/>
  <c r="U1877" i="1"/>
  <c r="U365" i="1"/>
  <c r="U237" i="1"/>
  <c r="U109" i="1"/>
  <c r="U9" i="1"/>
  <c r="U2447" i="1"/>
  <c r="U2387" i="1"/>
  <c r="U2323" i="1"/>
  <c r="U2255" i="1"/>
  <c r="U2203" i="1"/>
  <c r="U2163" i="1"/>
  <c r="U2127" i="1"/>
  <c r="U2079" i="1"/>
  <c r="U2039" i="1"/>
  <c r="U1995" i="1"/>
  <c r="U1951" i="1"/>
  <c r="U1907" i="1"/>
  <c r="U1871" i="1"/>
  <c r="U1827" i="1"/>
  <c r="U1779" i="1"/>
  <c r="U1743" i="1"/>
  <c r="U1691" i="1"/>
  <c r="U1651" i="1"/>
  <c r="U1611" i="1"/>
  <c r="U1563" i="1"/>
  <c r="U1523" i="1"/>
  <c r="U1483" i="1"/>
  <c r="U1439" i="1"/>
  <c r="U1395" i="1"/>
  <c r="U1355" i="1"/>
  <c r="U1307" i="1"/>
  <c r="U1263" i="1"/>
  <c r="U1215" i="1"/>
  <c r="U1167" i="1"/>
  <c r="U1119" i="1"/>
  <c r="U1059" i="1"/>
  <c r="U1023" i="1"/>
  <c r="U979" i="1"/>
  <c r="U943" i="1"/>
  <c r="U899" i="1"/>
  <c r="U847" i="1"/>
  <c r="U803" i="1"/>
  <c r="U755" i="1"/>
  <c r="U707" i="1"/>
  <c r="U667" i="1"/>
  <c r="U627" i="1"/>
  <c r="U587" i="1"/>
  <c r="U543" i="1"/>
  <c r="U495" i="1"/>
  <c r="U443" i="1"/>
  <c r="U415" i="1"/>
  <c r="U383" i="1"/>
  <c r="U347" i="1"/>
  <c r="U319" i="1"/>
  <c r="U283" i="1"/>
  <c r="U251" i="1"/>
  <c r="U223" i="1"/>
  <c r="U191" i="1"/>
  <c r="U159" i="1"/>
  <c r="U123" i="1"/>
  <c r="U91" i="1"/>
  <c r="U63" i="1"/>
  <c r="U31" i="1"/>
  <c r="U2482" i="1"/>
  <c r="U2446" i="1"/>
  <c r="U2414" i="1"/>
  <c r="U2386" i="1"/>
  <c r="U2354" i="1"/>
  <c r="U2322" i="1"/>
  <c r="U2290" i="1"/>
  <c r="U2258" i="1"/>
  <c r="U2226" i="1"/>
  <c r="U2194" i="1"/>
  <c r="U2162" i="1"/>
  <c r="U2130" i="1"/>
  <c r="U2098" i="1"/>
  <c r="U2066" i="1"/>
  <c r="U2034" i="1"/>
  <c r="U2002" i="1"/>
  <c r="U1974" i="1"/>
  <c r="U1942" i="1"/>
  <c r="U1910" i="1"/>
  <c r="U1878" i="1"/>
  <c r="U1846" i="1"/>
  <c r="U1814" i="1"/>
  <c r="U1786" i="1"/>
  <c r="U1754" i="1"/>
  <c r="U1722" i="1"/>
  <c r="U1686" i="1"/>
  <c r="U1658" i="1"/>
  <c r="U1622" i="1"/>
  <c r="U1594" i="1"/>
  <c r="U1562" i="1"/>
  <c r="U1530" i="1"/>
  <c r="U1494" i="1"/>
  <c r="U1462" i="1"/>
  <c r="U1430" i="1"/>
  <c r="U1398" i="1"/>
  <c r="U1366" i="1"/>
  <c r="U1334" i="1"/>
  <c r="U1302" i="1"/>
  <c r="U1270" i="1"/>
  <c r="U1238" i="1"/>
  <c r="U1206" i="1"/>
  <c r="U1174" i="1"/>
  <c r="U1142" i="1"/>
  <c r="U1110" i="1"/>
  <c r="U1078" i="1"/>
  <c r="U1046" i="1"/>
  <c r="U1014" i="1"/>
  <c r="U982" i="1"/>
  <c r="U950" i="1"/>
  <c r="U918" i="1"/>
  <c r="U886" i="1"/>
  <c r="U850" i="1"/>
  <c r="U822" i="1"/>
  <c r="U790" i="1"/>
  <c r="U758" i="1"/>
  <c r="U726" i="1"/>
  <c r="U690" i="1"/>
  <c r="U658" i="1"/>
  <c r="U626" i="1"/>
  <c r="U594" i="1"/>
  <c r="U562" i="1"/>
  <c r="U530" i="1"/>
  <c r="U494" i="1"/>
  <c r="U462" i="1"/>
  <c r="U430" i="1"/>
  <c r="U398" i="1"/>
  <c r="U370" i="1"/>
  <c r="U338" i="1"/>
  <c r="U306" i="1"/>
  <c r="U274" i="1"/>
  <c r="U242" i="1"/>
  <c r="U206" i="1"/>
  <c r="U178" i="1"/>
  <c r="U146" i="1"/>
  <c r="U114" i="1"/>
  <c r="U82" i="1"/>
  <c r="U50" i="1"/>
  <c r="U18" i="1"/>
  <c r="U2604" i="1"/>
  <c r="U2588" i="1"/>
  <c r="U2572" i="1"/>
  <c r="U2556" i="1"/>
  <c r="U2540" i="1"/>
  <c r="U2524" i="1"/>
  <c r="U2508" i="1"/>
  <c r="U2492" i="1"/>
  <c r="U2468" i="1"/>
  <c r="U2436" i="1"/>
  <c r="U2404" i="1"/>
  <c r="U2372" i="1"/>
  <c r="U2340" i="1"/>
  <c r="U2308" i="1"/>
  <c r="U2268" i="1"/>
  <c r="U2216" i="1"/>
  <c r="U2152" i="1"/>
  <c r="U2088" i="1"/>
  <c r="U2024" i="1"/>
  <c r="U1960" i="1"/>
  <c r="U1892" i="1"/>
  <c r="U1828" i="1"/>
  <c r="U1764" i="1"/>
  <c r="U1700" i="1"/>
  <c r="U1636" i="1"/>
  <c r="U1572" i="1"/>
  <c r="U1508" i="1"/>
  <c r="U1444" i="1"/>
  <c r="U1380" i="1"/>
  <c r="U1316" i="1"/>
  <c r="U1252" i="1"/>
  <c r="U1188" i="1"/>
  <c r="U1124" i="1"/>
  <c r="U1060" i="1"/>
  <c r="U996" i="1"/>
  <c r="U932" i="1"/>
  <c r="U868" i="1"/>
  <c r="U804" i="1"/>
  <c r="U740" i="1"/>
  <c r="U676" i="1"/>
  <c r="U612" i="1"/>
  <c r="U548" i="1"/>
  <c r="U484" i="1"/>
  <c r="U388" i="1"/>
  <c r="U260" i="1"/>
  <c r="U132" i="1"/>
  <c r="U8" i="1"/>
  <c r="U2260" i="1"/>
  <c r="U2212" i="1"/>
  <c r="U2180" i="1"/>
  <c r="U2148" i="1"/>
  <c r="U2116" i="1"/>
  <c r="U2084" i="1"/>
  <c r="U2052" i="1"/>
  <c r="U2020" i="1"/>
  <c r="U1988" i="1"/>
  <c r="U1956" i="1"/>
  <c r="U1924" i="1"/>
  <c r="U1896" i="1"/>
  <c r="U1864" i="1"/>
  <c r="U1832" i="1"/>
  <c r="U1800" i="1"/>
  <c r="U1768" i="1"/>
  <c r="U1736" i="1"/>
  <c r="U1704" i="1"/>
  <c r="U1672" i="1"/>
  <c r="U1640" i="1"/>
  <c r="U1608" i="1"/>
  <c r="U1576" i="1"/>
  <c r="U1544" i="1"/>
  <c r="U1512" i="1"/>
  <c r="U1480" i="1"/>
  <c r="U1448" i="1"/>
  <c r="U1416" i="1"/>
  <c r="U1384" i="1"/>
  <c r="U1352" i="1"/>
  <c r="U1320" i="1"/>
  <c r="U1288" i="1"/>
  <c r="U1256" i="1"/>
  <c r="U1224" i="1"/>
  <c r="U1192" i="1"/>
  <c r="U1160" i="1"/>
  <c r="U1128" i="1"/>
  <c r="U1096" i="1"/>
  <c r="U1064" i="1"/>
  <c r="U1032" i="1"/>
  <c r="U1000" i="1"/>
  <c r="U968" i="1"/>
  <c r="U936" i="1"/>
  <c r="U904" i="1"/>
  <c r="U872" i="1"/>
  <c r="U840" i="1"/>
  <c r="U808" i="1"/>
  <c r="U776" i="1"/>
  <c r="U744" i="1"/>
  <c r="U712" i="1"/>
  <c r="U680" i="1"/>
  <c r="U648" i="1"/>
  <c r="U616" i="1"/>
  <c r="U584" i="1"/>
  <c r="U552" i="1"/>
  <c r="U520" i="1"/>
  <c r="U488" i="1"/>
  <c r="U456" i="1"/>
  <c r="U428" i="1"/>
  <c r="U408" i="1"/>
  <c r="U384" i="1"/>
  <c r="U364" i="1"/>
  <c r="U344" i="1"/>
  <c r="U320" i="1"/>
  <c r="U300" i="1"/>
  <c r="U280" i="1"/>
  <c r="U256" i="1"/>
  <c r="U236" i="1"/>
  <c r="U216" i="1"/>
  <c r="U192" i="1"/>
  <c r="U172" i="1"/>
  <c r="U152" i="1"/>
  <c r="U128" i="1"/>
  <c r="U108" i="1"/>
  <c r="U88" i="1"/>
  <c r="U64" i="1"/>
  <c r="U44" i="1"/>
  <c r="U24" i="1"/>
  <c r="U1865" i="1"/>
  <c r="U1849" i="1"/>
  <c r="U1833" i="1"/>
  <c r="U1817" i="1"/>
  <c r="U1801" i="1"/>
  <c r="U1785" i="1"/>
  <c r="U1769" i="1"/>
  <c r="U1753" i="1"/>
  <c r="U1737" i="1"/>
  <c r="U1721" i="1"/>
  <c r="U1705" i="1"/>
  <c r="U1689" i="1"/>
  <c r="U1673" i="1"/>
  <c r="U1657" i="1"/>
  <c r="U1641" i="1"/>
  <c r="U1625" i="1"/>
  <c r="U1609" i="1"/>
  <c r="U1593" i="1"/>
  <c r="U1577" i="1"/>
  <c r="U1561" i="1"/>
  <c r="U1545" i="1"/>
  <c r="U1529" i="1"/>
  <c r="U1513" i="1"/>
  <c r="U1497" i="1"/>
  <c r="U1481" i="1"/>
  <c r="U1465" i="1"/>
  <c r="U1449" i="1"/>
  <c r="U1433" i="1"/>
  <c r="U1417" i="1"/>
  <c r="U1401" i="1"/>
  <c r="U1385" i="1"/>
  <c r="U1369" i="1"/>
  <c r="U1353" i="1"/>
  <c r="U1337" i="1"/>
  <c r="U1321" i="1"/>
  <c r="U1305" i="1"/>
  <c r="U1289" i="1"/>
  <c r="U1273" i="1"/>
  <c r="U1257" i="1"/>
  <c r="U1241" i="1"/>
  <c r="U1225" i="1"/>
  <c r="U1209" i="1"/>
  <c r="U1193" i="1"/>
  <c r="U1177" i="1"/>
  <c r="U1161" i="1"/>
  <c r="U1145" i="1"/>
  <c r="U1129" i="1"/>
  <c r="U1113" i="1"/>
  <c r="U1097" i="1"/>
  <c r="U1081" i="1"/>
  <c r="U1065" i="1"/>
  <c r="U1049" i="1"/>
  <c r="U1033" i="1"/>
  <c r="U1017" i="1"/>
  <c r="U1001" i="1"/>
  <c r="U985" i="1"/>
  <c r="U969" i="1"/>
  <c r="U953" i="1"/>
  <c r="U937" i="1"/>
  <c r="U921" i="1"/>
  <c r="U905" i="1"/>
  <c r="U889" i="1"/>
  <c r="U873" i="1"/>
  <c r="U857" i="1"/>
  <c r="U841" i="1"/>
  <c r="U825" i="1"/>
  <c r="U809" i="1"/>
  <c r="U793" i="1"/>
  <c r="U777" i="1"/>
  <c r="U761" i="1"/>
  <c r="U745" i="1"/>
  <c r="U729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1" i="1"/>
  <c r="U401" i="1"/>
  <c r="U377" i="1"/>
  <c r="U357" i="1"/>
  <c r="U337" i="1"/>
  <c r="U313" i="1"/>
  <c r="U293" i="1"/>
  <c r="U273" i="1"/>
  <c r="U249" i="1"/>
  <c r="U229" i="1"/>
  <c r="U209" i="1"/>
  <c r="U185" i="1"/>
  <c r="U165" i="1"/>
  <c r="U145" i="1"/>
  <c r="U121" i="1"/>
  <c r="U101" i="1"/>
  <c r="U81" i="1"/>
  <c r="U57" i="1"/>
  <c r="U37" i="1"/>
  <c r="U17" i="1"/>
  <c r="U1311" i="1"/>
  <c r="U1155" i="1"/>
  <c r="U995" i="1"/>
  <c r="U831" i="1"/>
  <c r="U671" i="1"/>
  <c r="U499" i="1"/>
  <c r="U367" i="1"/>
  <c r="U235" i="1"/>
  <c r="U111" i="1"/>
  <c r="U2454" i="1"/>
  <c r="U2326" i="1"/>
  <c r="U2198" i="1"/>
  <c r="U2070" i="1"/>
  <c r="U1938" i="1"/>
  <c r="U1806" i="1"/>
  <c r="U1678" i="1"/>
  <c r="U1550" i="1"/>
  <c r="U1426" i="1"/>
  <c r="U1298" i="1"/>
  <c r="U1170" i="1"/>
  <c r="U1042" i="1"/>
  <c r="U914" i="1"/>
  <c r="U786" i="1"/>
  <c r="U662" i="1"/>
  <c r="U534" i="1"/>
  <c r="U410" i="1"/>
  <c r="U278" i="1"/>
  <c r="U150" i="1"/>
  <c r="U22" i="1"/>
  <c r="U2561" i="1"/>
  <c r="U2497" i="1"/>
  <c r="U2377" i="1"/>
  <c r="U2253" i="1"/>
  <c r="U2169" i="1"/>
  <c r="U2081" i="1"/>
  <c r="U1993" i="1"/>
  <c r="U1913" i="1"/>
  <c r="U269" i="1"/>
  <c r="U2403" i="1"/>
  <c r="U2171" i="1"/>
  <c r="U2003" i="1"/>
  <c r="U1839" i="1"/>
  <c r="U1663" i="1"/>
  <c r="U1491" i="1"/>
  <c r="U1315" i="1"/>
  <c r="U1123" i="1"/>
  <c r="U955" i="1"/>
  <c r="U767" i="1"/>
  <c r="U595" i="1"/>
  <c r="U423" i="1"/>
  <c r="U291" i="1"/>
  <c r="U167" i="1"/>
  <c r="U39" i="1"/>
  <c r="U2394" i="1"/>
  <c r="U2266" i="1"/>
  <c r="U2138" i="1"/>
  <c r="U2010" i="1"/>
  <c r="U1886" i="1"/>
  <c r="U1762" i="1"/>
  <c r="U1630" i="1"/>
  <c r="U1502" i="1"/>
  <c r="U1374" i="1"/>
  <c r="U1246" i="1"/>
  <c r="U1118" i="1"/>
  <c r="U990" i="1"/>
  <c r="U858" i="1"/>
  <c r="U734" i="1"/>
  <c r="U606" i="1"/>
  <c r="U470" i="1"/>
  <c r="U346" i="1"/>
  <c r="U214" i="1"/>
  <c r="U90" i="1"/>
  <c r="U2592" i="1"/>
  <c r="U2528" i="1"/>
  <c r="U2440" i="1"/>
  <c r="U2312" i="1"/>
  <c r="U2092" i="1"/>
  <c r="U1844" i="1"/>
  <c r="U1588" i="1"/>
  <c r="U1332" i="1"/>
  <c r="U1076" i="1"/>
  <c r="U820" i="1"/>
  <c r="U564" i="1"/>
  <c r="U164" i="1"/>
  <c r="U2192" i="1"/>
  <c r="U2064" i="1"/>
  <c r="U1936" i="1"/>
  <c r="U1808" i="1"/>
  <c r="U1680" i="1"/>
  <c r="U1552" i="1"/>
  <c r="U1424" i="1"/>
  <c r="U1296" i="1"/>
  <c r="U1168" i="1"/>
  <c r="U1040" i="1"/>
  <c r="U912" i="1"/>
  <c r="U784" i="1"/>
  <c r="U656" i="1"/>
  <c r="U528" i="1"/>
  <c r="U412" i="1"/>
  <c r="U328" i="1"/>
  <c r="U240" i="1"/>
  <c r="U156" i="1"/>
  <c r="U72" i="1"/>
  <c r="U1853" i="1"/>
  <c r="U1789" i="1"/>
  <c r="U1725" i="1"/>
  <c r="U1661" i="1"/>
  <c r="U1597" i="1"/>
  <c r="U1533" i="1"/>
  <c r="U1469" i="1"/>
  <c r="U1405" i="1"/>
  <c r="U1341" i="1"/>
  <c r="U1277" i="1"/>
  <c r="U1213" i="1"/>
  <c r="U1149" i="1"/>
  <c r="U1085" i="1"/>
  <c r="U1021" i="1"/>
  <c r="U957" i="1"/>
  <c r="U893" i="1"/>
  <c r="U829" i="1"/>
  <c r="U765" i="1"/>
  <c r="U701" i="1"/>
  <c r="U637" i="1"/>
  <c r="U573" i="1"/>
  <c r="U509" i="1"/>
  <c r="U445" i="1"/>
  <c r="U361" i="1"/>
  <c r="U277" i="1"/>
  <c r="U193" i="1"/>
  <c r="U105" i="1"/>
  <c r="U21" i="1"/>
  <c r="U1267" i="1"/>
  <c r="U1115" i="1"/>
  <c r="U947" i="1"/>
  <c r="U787" i="1"/>
  <c r="U623" i="1"/>
  <c r="U467" i="1"/>
  <c r="U335" i="1"/>
  <c r="U203" i="1"/>
  <c r="U75" i="1"/>
  <c r="U2426" i="1"/>
  <c r="U2294" i="1"/>
  <c r="U2166" i="1"/>
  <c r="U2038" i="1"/>
  <c r="U1906" i="1"/>
  <c r="U1774" i="1"/>
  <c r="U1650" i="1"/>
  <c r="U1518" i="1"/>
  <c r="U1394" i="1"/>
  <c r="U1266" i="1"/>
  <c r="U1138" i="1"/>
  <c r="U1010" i="1"/>
  <c r="U882" i="1"/>
  <c r="U754" i="1"/>
  <c r="U630" i="1"/>
  <c r="U506" i="1"/>
  <c r="U378" i="1"/>
  <c r="U246" i="1"/>
  <c r="U118" i="1"/>
  <c r="U2609" i="1"/>
  <c r="U2545" i="1"/>
  <c r="U2473" i="1"/>
  <c r="U2345" i="1"/>
  <c r="U2233" i="1"/>
  <c r="U2145" i="1"/>
  <c r="U2057" i="1"/>
  <c r="U1977" i="1"/>
  <c r="U1897" i="1"/>
  <c r="U141" i="1"/>
  <c r="U2339" i="1"/>
  <c r="U2131" i="1"/>
  <c r="U1967" i="1"/>
  <c r="U1791" i="1"/>
  <c r="U1619" i="1"/>
  <c r="U1451" i="1"/>
  <c r="U1279" i="1"/>
  <c r="U1071" i="1"/>
  <c r="U907" i="1"/>
  <c r="U715" i="1"/>
  <c r="U555" i="1"/>
  <c r="U391" i="1"/>
  <c r="U259" i="1"/>
  <c r="U135" i="1"/>
  <c r="U2486" i="1"/>
  <c r="U2362" i="1"/>
  <c r="U2234" i="1"/>
  <c r="U2106" i="1"/>
  <c r="U1982" i="1"/>
  <c r="U1854" i="1"/>
  <c r="U1730" i="1"/>
  <c r="U1602" i="1"/>
  <c r="U1470" i="1"/>
  <c r="U1342" i="1"/>
  <c r="U1214" i="1"/>
  <c r="U1086" i="1"/>
  <c r="U958" i="1"/>
  <c r="U830" i="1"/>
  <c r="U698" i="1"/>
  <c r="U570" i="1"/>
  <c r="U438" i="1"/>
  <c r="U310" i="1"/>
  <c r="U182" i="1"/>
  <c r="U58" i="1"/>
  <c r="U2576" i="1"/>
  <c r="U2512" i="1"/>
  <c r="U2408" i="1"/>
  <c r="U2280" i="1"/>
  <c r="U2028" i="1"/>
  <c r="U1780" i="1"/>
  <c r="U1524" i="1"/>
  <c r="U1268" i="1"/>
  <c r="U1012" i="1"/>
  <c r="U756" i="1"/>
  <c r="U500" i="1"/>
  <c r="U36" i="1"/>
  <c r="U2160" i="1"/>
  <c r="U2032" i="1"/>
  <c r="U1904" i="1"/>
  <c r="U1776" i="1"/>
  <c r="U1648" i="1"/>
  <c r="U1520" i="1"/>
  <c r="U1392" i="1"/>
  <c r="U1264" i="1"/>
  <c r="U1136" i="1"/>
  <c r="U1008" i="1"/>
  <c r="U880" i="1"/>
  <c r="U752" i="1"/>
  <c r="U624" i="1"/>
  <c r="U496" i="1"/>
  <c r="U392" i="1"/>
  <c r="U304" i="1"/>
  <c r="U220" i="1"/>
  <c r="U136" i="1"/>
  <c r="U48" i="1"/>
  <c r="U1837" i="1"/>
  <c r="U1773" i="1"/>
  <c r="U1709" i="1"/>
  <c r="U1645" i="1"/>
  <c r="U1581" i="1"/>
  <c r="U1517" i="1"/>
  <c r="U1453" i="1"/>
  <c r="U1389" i="1"/>
  <c r="U1325" i="1"/>
  <c r="U1261" i="1"/>
  <c r="U1197" i="1"/>
  <c r="U1133" i="1"/>
  <c r="U1069" i="1"/>
  <c r="U1005" i="1"/>
  <c r="U941" i="1"/>
  <c r="U877" i="1"/>
  <c r="U813" i="1"/>
  <c r="U749" i="1"/>
  <c r="U685" i="1"/>
  <c r="U621" i="1"/>
  <c r="U557" i="1"/>
  <c r="U493" i="1"/>
  <c r="U425" i="1"/>
  <c r="U341" i="1"/>
  <c r="U257" i="1"/>
  <c r="U169" i="1"/>
  <c r="U85" i="1"/>
  <c r="U1227" i="1"/>
  <c r="U1083" i="1"/>
  <c r="U911" i="1"/>
  <c r="U751" i="1"/>
  <c r="U579" i="1"/>
  <c r="U431" i="1"/>
  <c r="U303" i="1"/>
  <c r="U171" i="1"/>
  <c r="U43" i="1"/>
  <c r="U2390" i="1"/>
  <c r="U2262" i="1"/>
  <c r="U2134" i="1"/>
  <c r="U2006" i="1"/>
  <c r="U1874" i="1"/>
  <c r="U1742" i="1"/>
  <c r="U1614" i="1"/>
  <c r="U1486" i="1"/>
  <c r="U1362" i="1"/>
  <c r="U1234" i="1"/>
  <c r="U1106" i="1"/>
  <c r="U978" i="1"/>
  <c r="U854" i="1"/>
  <c r="U722" i="1"/>
  <c r="U598" i="1"/>
  <c r="U474" i="1"/>
  <c r="U342" i="1"/>
  <c r="U218" i="1"/>
  <c r="U86" i="1"/>
  <c r="U2593" i="1"/>
  <c r="U2529" i="1"/>
  <c r="U2441" i="1"/>
  <c r="U2313" i="1"/>
  <c r="U2209" i="1"/>
  <c r="U2121" i="1"/>
  <c r="U2041" i="1"/>
  <c r="U1953" i="1"/>
  <c r="U1881" i="1"/>
  <c r="U13" i="1"/>
  <c r="U2271" i="1"/>
  <c r="U2095" i="1"/>
  <c r="U1919" i="1"/>
  <c r="U1747" i="1"/>
  <c r="U1571" i="1"/>
  <c r="U1407" i="1"/>
  <c r="U1231" i="1"/>
  <c r="U1035" i="1"/>
  <c r="U863" i="1"/>
  <c r="U675" i="1"/>
  <c r="U507" i="1"/>
  <c r="U355" i="1"/>
  <c r="U231" i="1"/>
  <c r="U99" i="1"/>
  <c r="U2458" i="1"/>
  <c r="U2330" i="1"/>
  <c r="U2202" i="1"/>
  <c r="U2074" i="1"/>
  <c r="U1950" i="1"/>
  <c r="U1822" i="1"/>
  <c r="U1694" i="1"/>
  <c r="U1570" i="1"/>
  <c r="U1438" i="1"/>
  <c r="U1310" i="1"/>
  <c r="U1182" i="1"/>
  <c r="U1054" i="1"/>
  <c r="U926" i="1"/>
  <c r="U798" i="1"/>
  <c r="U666" i="1"/>
  <c r="U538" i="1"/>
  <c r="U406" i="1"/>
  <c r="U282" i="1"/>
  <c r="U154" i="1"/>
  <c r="U26" i="1"/>
  <c r="U2560" i="1"/>
  <c r="U2496" i="1"/>
  <c r="U2376" i="1"/>
  <c r="U2220" i="1"/>
  <c r="U1964" i="1"/>
  <c r="U1716" i="1"/>
  <c r="U1460" i="1"/>
  <c r="U1204" i="1"/>
  <c r="U948" i="1"/>
  <c r="U692" i="1"/>
  <c r="U420" i="1"/>
  <c r="U2276" i="1"/>
  <c r="U2128" i="1"/>
  <c r="U2000" i="1"/>
  <c r="U1872" i="1"/>
  <c r="U1744" i="1"/>
  <c r="U1616" i="1"/>
  <c r="U1488" i="1"/>
  <c r="U1360" i="1"/>
  <c r="U1232" i="1"/>
  <c r="U1104" i="1"/>
  <c r="U976" i="1"/>
  <c r="U848" i="1"/>
  <c r="U720" i="1"/>
  <c r="U592" i="1"/>
  <c r="U464" i="1"/>
  <c r="U368" i="1"/>
  <c r="U284" i="1"/>
  <c r="U200" i="1"/>
  <c r="U112" i="1"/>
  <c r="U28" i="1"/>
  <c r="U1821" i="1"/>
  <c r="U1757" i="1"/>
  <c r="U1693" i="1"/>
  <c r="U1629" i="1"/>
  <c r="U1565" i="1"/>
  <c r="U1501" i="1"/>
  <c r="U1437" i="1"/>
  <c r="U1373" i="1"/>
  <c r="U1309" i="1"/>
  <c r="U1245" i="1"/>
  <c r="U1181" i="1"/>
  <c r="U1117" i="1"/>
  <c r="U1053" i="1"/>
  <c r="U989" i="1"/>
  <c r="U925" i="1"/>
  <c r="U861" i="1"/>
  <c r="U797" i="1"/>
  <c r="U733" i="1"/>
  <c r="U669" i="1"/>
  <c r="U605" i="1"/>
  <c r="U541" i="1"/>
  <c r="U477" i="1"/>
  <c r="U405" i="1"/>
  <c r="U321" i="1"/>
  <c r="U233" i="1"/>
  <c r="U149" i="1"/>
  <c r="U65" i="1"/>
  <c r="U1187" i="1"/>
  <c r="U1039" i="1"/>
  <c r="U867" i="1"/>
  <c r="U719" i="1"/>
  <c r="U539" i="1"/>
  <c r="U395" i="1"/>
  <c r="U271" i="1"/>
  <c r="U139" i="1"/>
  <c r="U11" i="1"/>
  <c r="U2358" i="1"/>
  <c r="U2230" i="1"/>
  <c r="U2102" i="1"/>
  <c r="U1970" i="1"/>
  <c r="U1842" i="1"/>
  <c r="U1710" i="1"/>
  <c r="U1582" i="1"/>
  <c r="U1458" i="1"/>
  <c r="U1330" i="1"/>
  <c r="U1202" i="1"/>
  <c r="U1074" i="1"/>
  <c r="U946" i="1"/>
  <c r="U818" i="1"/>
  <c r="U694" i="1"/>
  <c r="U566" i="1"/>
  <c r="U442" i="1"/>
  <c r="U314" i="1"/>
  <c r="U186" i="1"/>
  <c r="U54" i="1"/>
  <c r="U2577" i="1"/>
  <c r="U2513" i="1"/>
  <c r="U2409" i="1"/>
  <c r="U2281" i="1"/>
  <c r="U2185" i="1"/>
  <c r="U2105" i="1"/>
  <c r="U2017" i="1"/>
  <c r="U1929" i="1"/>
  <c r="U397" i="1"/>
  <c r="U2463" i="1"/>
  <c r="U2223" i="1"/>
  <c r="U2047" i="1"/>
  <c r="U1883" i="1"/>
  <c r="U1699" i="1"/>
  <c r="U1535" i="1"/>
  <c r="U1363" i="1"/>
  <c r="U1183" i="1"/>
  <c r="U991" i="1"/>
  <c r="U811" i="1"/>
  <c r="U635" i="1"/>
  <c r="U451" i="1"/>
  <c r="U327" i="1"/>
  <c r="U199" i="1"/>
  <c r="U71" i="1"/>
  <c r="U2422" i="1"/>
  <c r="U2298" i="1"/>
  <c r="U2170" i="1"/>
  <c r="U2046" i="1"/>
  <c r="U1918" i="1"/>
  <c r="U1794" i="1"/>
  <c r="U1666" i="1"/>
  <c r="U1538" i="1"/>
  <c r="U1406" i="1"/>
  <c r="U1278" i="1"/>
  <c r="U1150" i="1"/>
  <c r="U1022" i="1"/>
  <c r="U894" i="1"/>
  <c r="U766" i="1"/>
  <c r="U634" i="1"/>
  <c r="U502" i="1"/>
  <c r="U374" i="1"/>
  <c r="U250" i="1"/>
  <c r="U122" i="1"/>
  <c r="U2608" i="1"/>
  <c r="U2544" i="1"/>
  <c r="U2472" i="1"/>
  <c r="U2344" i="1"/>
  <c r="U2156" i="1"/>
  <c r="U1908" i="1"/>
  <c r="U1652" i="1"/>
  <c r="U1396" i="1"/>
  <c r="U1140" i="1"/>
  <c r="U884" i="1"/>
  <c r="U628" i="1"/>
  <c r="U292" i="1"/>
  <c r="U2224" i="1"/>
  <c r="U2096" i="1"/>
  <c r="U1968" i="1"/>
  <c r="U1840" i="1"/>
  <c r="U1712" i="1"/>
  <c r="U1584" i="1"/>
  <c r="U1456" i="1"/>
  <c r="U1328" i="1"/>
  <c r="U1200" i="1"/>
  <c r="U1072" i="1"/>
  <c r="U944" i="1"/>
  <c r="U816" i="1"/>
  <c r="U688" i="1"/>
  <c r="U560" i="1"/>
  <c r="U432" i="1"/>
  <c r="U348" i="1"/>
  <c r="U264" i="1"/>
  <c r="U176" i="1"/>
  <c r="U92" i="1"/>
  <c r="U1869" i="1"/>
  <c r="U1805" i="1"/>
  <c r="U1741" i="1"/>
  <c r="U1677" i="1"/>
  <c r="U1613" i="1"/>
  <c r="U1549" i="1"/>
  <c r="U1485" i="1"/>
  <c r="U1421" i="1"/>
  <c r="U1357" i="1"/>
  <c r="U1293" i="1"/>
  <c r="U1229" i="1"/>
  <c r="U1165" i="1"/>
  <c r="U1101" i="1"/>
  <c r="U1037" i="1"/>
  <c r="U973" i="1"/>
  <c r="U909" i="1"/>
  <c r="U845" i="1"/>
  <c r="U781" i="1"/>
  <c r="U717" i="1"/>
  <c r="U653" i="1"/>
  <c r="U589" i="1"/>
  <c r="U525" i="1"/>
  <c r="U461" i="1"/>
  <c r="U385" i="1"/>
  <c r="U297" i="1"/>
  <c r="U213" i="1"/>
  <c r="U129" i="1"/>
  <c r="U41" i="1"/>
  <c r="AJ26" i="1"/>
  <c r="AI26" i="1"/>
  <c r="AH26" i="1"/>
  <c r="AO26" i="1"/>
  <c r="AK26" i="1"/>
  <c r="AL26" i="1"/>
  <c r="AN26" i="1"/>
  <c r="AM26" i="1"/>
  <c r="AP26" i="1"/>
  <c r="T1955" i="1"/>
  <c r="T2375" i="1"/>
  <c r="T1758" i="1"/>
  <c r="AA2" i="1"/>
  <c r="AE2" i="1"/>
  <c r="T779" i="1"/>
  <c r="T1162" i="1"/>
  <c r="T1892" i="1"/>
  <c r="T1805" i="1"/>
  <c r="AA1805" i="1"/>
  <c r="T421" i="1"/>
  <c r="AA421" i="1"/>
  <c r="T737" i="1"/>
  <c r="AA737" i="1"/>
  <c r="T1799" i="1"/>
  <c r="AA1799" i="1"/>
  <c r="T27" i="1"/>
  <c r="AA27" i="1"/>
  <c r="T652" i="1"/>
  <c r="AA652" i="1"/>
  <c r="T1295" i="1"/>
  <c r="AA1295" i="1"/>
  <c r="T2064" i="1"/>
  <c r="AA2064" i="1"/>
  <c r="T919" i="1"/>
  <c r="AA919" i="1"/>
  <c r="T824" i="1"/>
  <c r="AA824" i="1"/>
  <c r="T537" i="1"/>
  <c r="AA537" i="1"/>
  <c r="T309" i="1"/>
  <c r="AA309" i="1"/>
  <c r="T959" i="1"/>
  <c r="AA959" i="1"/>
  <c r="T2418" i="1"/>
  <c r="AA2418" i="1"/>
  <c r="T1220" i="1"/>
  <c r="AA1220" i="1"/>
  <c r="T2584" i="1"/>
  <c r="AA2584" i="1"/>
  <c r="T2532" i="1"/>
  <c r="AA2532" i="1"/>
  <c r="T2110" i="1"/>
  <c r="AA2110" i="1"/>
  <c r="T204" i="1"/>
  <c r="AA204" i="1"/>
  <c r="T1879" i="1"/>
  <c r="AA1879" i="1"/>
  <c r="T1665" i="1"/>
  <c r="AA1665" i="1"/>
  <c r="T138" i="1"/>
  <c r="AA138" i="1"/>
  <c r="T1650" i="1"/>
  <c r="AA1650" i="1"/>
  <c r="T550" i="1"/>
  <c r="AA550" i="1"/>
  <c r="T2074" i="1"/>
  <c r="AA2074" i="1"/>
  <c r="T2377" i="1"/>
  <c r="AA2377" i="1"/>
  <c r="T858" i="1"/>
  <c r="AA858" i="1"/>
  <c r="T21" i="1"/>
  <c r="AA21" i="1"/>
  <c r="T403" i="1"/>
  <c r="AA403" i="1"/>
  <c r="T2490" i="1"/>
  <c r="AA2490" i="1"/>
  <c r="T2362" i="1"/>
  <c r="AA2362" i="1"/>
  <c r="T1611" i="1"/>
  <c r="AA1611" i="1"/>
  <c r="T1715" i="1"/>
  <c r="AA1715" i="1"/>
  <c r="T1189" i="1"/>
  <c r="AA1189" i="1"/>
  <c r="T718" i="1"/>
  <c r="AA718" i="1"/>
  <c r="T2462" i="1"/>
  <c r="AA2462" i="1"/>
  <c r="T223" i="1"/>
  <c r="AA223" i="1"/>
  <c r="T1255" i="1"/>
  <c r="AA1255" i="1"/>
  <c r="T1033" i="1"/>
  <c r="AA1033" i="1"/>
  <c r="T1187" i="1"/>
  <c r="AA1187" i="1"/>
  <c r="T225" i="1"/>
  <c r="AA225" i="1"/>
  <c r="T1423" i="1"/>
  <c r="AA1423" i="1"/>
  <c r="T1143" i="1"/>
  <c r="AA1143" i="1"/>
  <c r="T665" i="1"/>
  <c r="AA665" i="1"/>
  <c r="T2408" i="1"/>
  <c r="AA2408" i="1"/>
  <c r="T1501" i="1"/>
  <c r="AA1501" i="1"/>
  <c r="T807" i="1"/>
  <c r="AA807" i="1"/>
  <c r="T2614" i="1"/>
  <c r="AA2614" i="1"/>
  <c r="T413" i="1"/>
  <c r="AA413" i="1"/>
  <c r="T1059" i="1"/>
  <c r="AA1059" i="1"/>
  <c r="T2288" i="1"/>
  <c r="AA2288" i="1"/>
  <c r="T794" i="1"/>
  <c r="AA794" i="1"/>
  <c r="T574" i="1"/>
  <c r="AA574" i="1"/>
  <c r="T1914" i="1"/>
  <c r="AA1914" i="1"/>
  <c r="T1634" i="1"/>
  <c r="AA1634" i="1"/>
  <c r="T2546" i="1"/>
  <c r="AA2546" i="1"/>
  <c r="T1897" i="1"/>
  <c r="AA1897" i="1"/>
  <c r="T2336" i="1"/>
  <c r="AA2336" i="1"/>
  <c r="T1303" i="1"/>
  <c r="AA1303" i="1"/>
  <c r="T670" i="1"/>
  <c r="AA670" i="1"/>
  <c r="T1530" i="1"/>
  <c r="AA1530" i="1"/>
  <c r="T582" i="1"/>
  <c r="AA582" i="1"/>
  <c r="T2384" i="1"/>
  <c r="AA2384" i="1"/>
  <c r="T2613" i="1"/>
  <c r="AA2613" i="1"/>
  <c r="T1437" i="1"/>
  <c r="AA1437" i="1"/>
  <c r="T2172" i="1"/>
  <c r="AA2172" i="1"/>
  <c r="T493" i="1"/>
  <c r="AA493" i="1"/>
  <c r="T491" i="1"/>
  <c r="AA491" i="1"/>
  <c r="T2228" i="1"/>
  <c r="AA2228" i="1"/>
  <c r="T3" i="1"/>
  <c r="AA3" i="1"/>
  <c r="T1687" i="1"/>
  <c r="AA1687" i="1"/>
  <c r="T1800" i="1"/>
  <c r="AA1800" i="1"/>
  <c r="AA1818" i="1"/>
  <c r="AA2420" i="1"/>
  <c r="AA991" i="1"/>
  <c r="AA397" i="1"/>
  <c r="AA1357" i="1"/>
  <c r="AA2366" i="1"/>
  <c r="AA1392" i="1"/>
  <c r="AA2513" i="1"/>
  <c r="AA2236" i="1"/>
  <c r="AA1587" i="1"/>
  <c r="AA273" i="1"/>
  <c r="AA1653" i="1"/>
  <c r="AA1537" i="1"/>
  <c r="AA7" i="1"/>
  <c r="AA2380" i="1"/>
  <c r="AA1717" i="1"/>
  <c r="AA1682" i="1"/>
  <c r="AA938" i="1"/>
  <c r="AA1159" i="1"/>
  <c r="AA2254" i="1"/>
  <c r="AA1176" i="1"/>
  <c r="AA1776" i="1"/>
  <c r="AA2028" i="1"/>
  <c r="AA2368" i="1"/>
  <c r="AA1900" i="1"/>
  <c r="AA1693" i="1"/>
  <c r="AA1743" i="1"/>
  <c r="AA361" i="1"/>
  <c r="AA1722" i="1"/>
  <c r="AA1001" i="1"/>
  <c r="AA1385" i="1"/>
  <c r="AA2454" i="1"/>
  <c r="AA2469" i="1"/>
  <c r="AA797" i="1"/>
  <c r="AA1045" i="1"/>
  <c r="AA1674" i="1"/>
  <c r="AA1298" i="1"/>
  <c r="AA163" i="1"/>
  <c r="AA1731" i="1"/>
  <c r="AA1924" i="1"/>
  <c r="AA928" i="1"/>
  <c r="AA793" i="1"/>
  <c r="AA467" i="1"/>
  <c r="AA2394" i="1"/>
  <c r="AA2353" i="1"/>
  <c r="AA1549" i="1"/>
  <c r="AA1070" i="1"/>
  <c r="AA415" i="1"/>
  <c r="AA1221" i="1"/>
  <c r="AA381" i="1"/>
  <c r="AA93" i="1"/>
  <c r="AA2521" i="1"/>
  <c r="AA1481" i="1"/>
  <c r="AA901" i="1"/>
  <c r="AA1889" i="1"/>
  <c r="AA1759" i="1"/>
  <c r="AA497" i="1"/>
  <c r="AA2446" i="1"/>
  <c r="AA1004" i="1"/>
  <c r="AA706" i="1"/>
  <c r="AA962" i="1"/>
  <c r="T847" i="1"/>
  <c r="T159" i="1"/>
  <c r="AA159" i="1"/>
  <c r="T519" i="1"/>
  <c r="AA519" i="1"/>
  <c r="T53" i="1"/>
  <c r="AA53" i="1"/>
  <c r="T676" i="1"/>
  <c r="AA676" i="1"/>
  <c r="T1581" i="1"/>
  <c r="AA1581" i="1"/>
  <c r="T2008" i="1"/>
  <c r="AA2008" i="1"/>
  <c r="T1034" i="1"/>
  <c r="AA1034" i="1"/>
  <c r="T721" i="1"/>
  <c r="AA721" i="1"/>
  <c r="T1483" i="1"/>
  <c r="AA1483" i="1"/>
  <c r="T1395" i="1"/>
  <c r="AA1395" i="1"/>
  <c r="T2580" i="1"/>
  <c r="AA2580" i="1"/>
  <c r="T2400" i="1"/>
  <c r="AA2400" i="1"/>
  <c r="T288" i="1"/>
  <c r="AA288" i="1"/>
  <c r="T1995" i="1"/>
  <c r="AA1995" i="1"/>
  <c r="T2004" i="1"/>
  <c r="AA2004" i="1"/>
  <c r="T909" i="1"/>
  <c r="AA909" i="1"/>
  <c r="T2561" i="1"/>
  <c r="AA2561" i="1"/>
  <c r="T1421" i="1"/>
  <c r="AA1421" i="1"/>
  <c r="T591" i="1"/>
  <c r="AA591" i="1"/>
  <c r="T2509" i="1"/>
  <c r="AA2509" i="1"/>
  <c r="T2534" i="1"/>
  <c r="AA2534" i="1"/>
  <c r="T1591" i="1"/>
  <c r="AA1591" i="1"/>
  <c r="T1868" i="1"/>
  <c r="AA1868" i="1"/>
  <c r="T1407" i="1"/>
  <c r="AA1407" i="1"/>
  <c r="T1842" i="1"/>
  <c r="AA1842" i="1"/>
  <c r="T251" i="1"/>
  <c r="AA251" i="1"/>
  <c r="T1167" i="1"/>
  <c r="AA1167" i="1"/>
  <c r="T1699" i="1"/>
  <c r="AA1699" i="1"/>
  <c r="T2538" i="1"/>
  <c r="AA2538" i="1"/>
  <c r="T1065" i="1"/>
  <c r="AA1065" i="1"/>
  <c r="T2590" i="1"/>
  <c r="AA2590" i="1"/>
  <c r="T1763" i="1"/>
  <c r="AA1763" i="1"/>
  <c r="T547" i="1"/>
  <c r="AA547" i="1"/>
  <c r="T1517" i="1"/>
  <c r="AA1517" i="1"/>
  <c r="T1980" i="1"/>
  <c r="AA1980" i="1"/>
  <c r="T2052" i="1"/>
  <c r="AA2052" i="1"/>
  <c r="T1365" i="1"/>
  <c r="AA1365" i="1"/>
  <c r="T762" i="1"/>
  <c r="AA762" i="1"/>
  <c r="T815" i="1"/>
  <c r="AA815" i="1"/>
  <c r="T2544" i="1"/>
  <c r="AA2544" i="1"/>
  <c r="T2266" i="1"/>
  <c r="AA2266" i="1"/>
  <c r="T2092" i="1"/>
  <c r="AA2092" i="1"/>
  <c r="T1077" i="1"/>
  <c r="AA1077" i="1"/>
  <c r="T888" i="1"/>
  <c r="AA888" i="1"/>
  <c r="T1363" i="1"/>
  <c r="AA1363" i="1"/>
  <c r="T1751" i="1"/>
  <c r="AA1751" i="1"/>
  <c r="T1869" i="1"/>
  <c r="AA1869" i="1"/>
  <c r="T2406" i="1"/>
  <c r="AA2406" i="1"/>
  <c r="T1240" i="1"/>
  <c r="AA1240" i="1"/>
  <c r="T2547" i="1"/>
  <c r="AA2547" i="1"/>
  <c r="T589" i="1"/>
  <c r="AA589" i="1"/>
  <c r="T2516" i="1"/>
  <c r="AA2516" i="1"/>
  <c r="T2378" i="1"/>
  <c r="AA2378" i="1"/>
  <c r="T1556" i="1"/>
  <c r="AA1556" i="1"/>
  <c r="T549" i="1"/>
  <c r="AA549" i="1"/>
  <c r="T1205" i="1"/>
  <c r="AA1205" i="1"/>
  <c r="T956" i="1"/>
  <c r="AA956" i="1"/>
  <c r="T1606" i="1"/>
  <c r="AA1606" i="1"/>
  <c r="T623" i="1"/>
  <c r="AA623" i="1"/>
  <c r="T1996" i="1"/>
  <c r="AA1996" i="1"/>
  <c r="T1272" i="1"/>
  <c r="AA1272" i="1"/>
  <c r="T1573" i="1"/>
  <c r="AA1573" i="1"/>
  <c r="T412" i="1"/>
  <c r="AA412" i="1"/>
  <c r="T1051" i="1"/>
  <c r="AA1051" i="1"/>
  <c r="T764" i="1"/>
  <c r="AA764" i="1"/>
  <c r="T1831" i="1"/>
  <c r="AA1831" i="1"/>
  <c r="T2203" i="1"/>
  <c r="AA2203" i="1"/>
  <c r="T1119" i="1"/>
  <c r="AA1119" i="1"/>
  <c r="T1491" i="1"/>
  <c r="AA1491" i="1"/>
  <c r="T1685" i="1"/>
  <c r="AA1685" i="1"/>
  <c r="T396" i="1"/>
  <c r="AA396" i="1"/>
  <c r="T2438" i="1"/>
  <c r="AA2438" i="1"/>
  <c r="T700" i="1"/>
  <c r="AA700" i="1"/>
  <c r="T165" i="1"/>
  <c r="AA165" i="1"/>
  <c r="T850" i="1"/>
  <c r="AA850" i="1"/>
  <c r="T2178" i="1"/>
  <c r="AA2178" i="1"/>
  <c r="T1523" i="1"/>
  <c r="AA1523" i="1"/>
  <c r="T1349" i="1"/>
  <c r="AA1349" i="1"/>
  <c r="T1160" i="1"/>
  <c r="AA1160" i="1"/>
  <c r="T2186" i="1"/>
  <c r="AA2186" i="1"/>
  <c r="T1405" i="1"/>
  <c r="AA1405" i="1"/>
  <c r="T1721" i="1"/>
  <c r="AA1721" i="1"/>
  <c r="T314" i="1"/>
  <c r="AA314" i="1"/>
  <c r="T201" i="1"/>
  <c r="AA201" i="1"/>
  <c r="T2162" i="1"/>
  <c r="AA2162" i="1"/>
  <c r="T1739" i="1"/>
  <c r="AA1739" i="1"/>
  <c r="T2142" i="1"/>
  <c r="AA2142" i="1"/>
  <c r="T1251" i="1"/>
  <c r="AA1251" i="1"/>
  <c r="T1257" i="1"/>
  <c r="AA1257" i="1"/>
  <c r="T913" i="1"/>
  <c r="AA913" i="1"/>
  <c r="AA1391" i="1"/>
  <c r="AA52" i="1"/>
  <c r="AA2246" i="1"/>
  <c r="AA183" i="1"/>
  <c r="AA173" i="1"/>
  <c r="AA146" i="1"/>
  <c r="AA1075" i="1"/>
  <c r="AA1990" i="1"/>
  <c r="AA1343" i="1"/>
  <c r="AA649" i="1"/>
  <c r="AA1429" i="1"/>
  <c r="AA1089" i="1"/>
  <c r="AA1232" i="1"/>
  <c r="AA1948" i="1"/>
  <c r="AA984" i="1"/>
  <c r="AA1309" i="1"/>
  <c r="AA2346" i="1"/>
  <c r="AA891" i="1"/>
  <c r="AA2239" i="1"/>
  <c r="AA820" i="1"/>
  <c r="AA2326" i="1"/>
  <c r="AA1978" i="1"/>
  <c r="AA587" i="1"/>
  <c r="AA1142" i="1"/>
  <c r="AA137" i="1"/>
  <c r="AA1259" i="1"/>
  <c r="AA1273" i="1"/>
  <c r="AA1000" i="1"/>
  <c r="AA86" i="1"/>
  <c r="AA2457" i="1"/>
  <c r="AA1531" i="1"/>
  <c r="AA908" i="1"/>
  <c r="AA1399" i="1"/>
  <c r="AA1334" i="1"/>
  <c r="AA1625" i="1"/>
  <c r="AA531" i="1"/>
  <c r="AA2557" i="1"/>
  <c r="AA360" i="1"/>
  <c r="AA1219" i="1"/>
  <c r="AA723" i="1"/>
  <c r="AA1467" i="1"/>
  <c r="AA917" i="1"/>
  <c r="AA539" i="1"/>
  <c r="AA1366" i="1"/>
  <c r="AA2338" i="1"/>
  <c r="AA2020" i="1"/>
  <c r="AA542" i="1"/>
  <c r="AA746" i="1"/>
  <c r="AA1352" i="1"/>
  <c r="AA1173" i="1"/>
  <c r="AA1013" i="1"/>
  <c r="AA129" i="1"/>
  <c r="AA449" i="1"/>
  <c r="AA1109" i="1"/>
  <c r="AA1102" i="1"/>
  <c r="AA661" i="1"/>
  <c r="AA1853" i="1"/>
  <c r="AA667" i="1"/>
  <c r="AA2542" i="1"/>
  <c r="AA2458" i="1"/>
  <c r="AA1074" i="1"/>
  <c r="AA2114" i="1"/>
  <c r="AA240" i="1"/>
  <c r="AA1547" i="1"/>
  <c r="AA2465" i="1"/>
  <c r="AA341" i="1"/>
  <c r="T105" i="1"/>
  <c r="AA105" i="1"/>
  <c r="T2170" i="1"/>
  <c r="AA2170" i="1"/>
  <c r="T607" i="1"/>
  <c r="AA607" i="1"/>
  <c r="T1849" i="1"/>
  <c r="AA1849" i="1"/>
  <c r="T295" i="1"/>
  <c r="AA295" i="1"/>
  <c r="T428" i="1"/>
  <c r="AA428" i="1"/>
  <c r="T874" i="1"/>
  <c r="AA874" i="1"/>
  <c r="T2255" i="1"/>
  <c r="AA2255" i="1"/>
  <c r="T1347" i="1"/>
  <c r="AA1347" i="1"/>
  <c r="T1129" i="1"/>
  <c r="AA1129" i="1"/>
  <c r="T433" i="1"/>
  <c r="AA433" i="1"/>
  <c r="T1197" i="1"/>
  <c r="AA1197" i="1"/>
  <c r="T792" i="1"/>
  <c r="AA792" i="1"/>
  <c r="T675" i="1"/>
  <c r="AA675" i="1"/>
  <c r="T1540" i="1"/>
  <c r="AA1540" i="1"/>
  <c r="T445" i="1"/>
  <c r="AA445" i="1"/>
  <c r="T2223" i="1"/>
  <c r="AA2223" i="1"/>
  <c r="T1658" i="1"/>
  <c r="AA1658" i="1"/>
  <c r="T1081" i="1"/>
  <c r="AA1081" i="1"/>
  <c r="T1462" i="1"/>
  <c r="AA1462" i="1"/>
  <c r="T876" i="1"/>
  <c r="AA876" i="1"/>
  <c r="T2146" i="1"/>
  <c r="AA2146" i="1"/>
  <c r="T461" i="1"/>
  <c r="AA461" i="1"/>
  <c r="T2281" i="1"/>
  <c r="AA2281" i="1"/>
  <c r="T1341" i="1"/>
  <c r="AA1341" i="1"/>
  <c r="T1673" i="1"/>
  <c r="AA1673" i="1"/>
  <c r="T2536" i="1"/>
  <c r="AA2536" i="1"/>
  <c r="T1019" i="1"/>
  <c r="AA1019" i="1"/>
  <c r="T2207" i="1"/>
  <c r="AA2207" i="1"/>
  <c r="T796" i="1"/>
  <c r="AA796" i="1"/>
  <c r="T1474" i="1"/>
  <c r="AA1474" i="1"/>
  <c r="T543" i="1"/>
  <c r="AA543" i="1"/>
  <c r="T1642" i="1"/>
  <c r="AA1642" i="1"/>
  <c r="T1417" i="1"/>
  <c r="AA1417" i="1"/>
  <c r="T1589" i="1"/>
  <c r="AA1589" i="1"/>
  <c r="T2332" i="1"/>
  <c r="AA2332" i="1"/>
  <c r="T1475" i="1"/>
  <c r="AA1475" i="1"/>
  <c r="T1299" i="1"/>
  <c r="AA1299" i="1"/>
  <c r="T849" i="1"/>
  <c r="AA849" i="1"/>
  <c r="T1330" i="1"/>
  <c r="AA1330" i="1"/>
  <c r="T617" i="1"/>
  <c r="AA617" i="1"/>
  <c r="T1709" i="1"/>
  <c r="AA1709" i="1"/>
  <c r="T269" i="1"/>
  <c r="AA269" i="1"/>
  <c r="T407" i="1"/>
  <c r="AA407" i="1"/>
  <c r="T2535" i="1"/>
  <c r="AA2535" i="1"/>
  <c r="T996" i="1"/>
  <c r="AA996" i="1"/>
  <c r="T930" i="1"/>
  <c r="AA930" i="1"/>
  <c r="T1461" i="1"/>
  <c r="AA1461" i="1"/>
  <c r="T810" i="1"/>
  <c r="AA810" i="1"/>
  <c r="T1271" i="1"/>
  <c r="AA1271" i="1"/>
  <c r="T489" i="1"/>
  <c r="AA489" i="1"/>
  <c r="T1355" i="1"/>
  <c r="AA1355" i="1"/>
  <c r="T145" i="1"/>
  <c r="AA145" i="1"/>
  <c r="T207" i="1"/>
  <c r="AA207" i="1"/>
  <c r="T2607" i="1"/>
  <c r="AA2607" i="1"/>
  <c r="T1631" i="1"/>
  <c r="AA1631" i="1"/>
  <c r="T1400" i="1"/>
  <c r="AA1400" i="1"/>
  <c r="T2502" i="1"/>
  <c r="AA2502" i="1"/>
  <c r="T425" i="1"/>
  <c r="AA425" i="1"/>
  <c r="T507" i="1"/>
  <c r="AA507" i="1"/>
  <c r="T1153" i="1"/>
  <c r="AA1153" i="1"/>
  <c r="T1834" i="1"/>
  <c r="AA1834" i="1"/>
  <c r="T1323" i="1"/>
  <c r="AA1323" i="1"/>
  <c r="T2440" i="1"/>
  <c r="AA2440" i="1"/>
  <c r="T501" i="1"/>
  <c r="AA501" i="1"/>
  <c r="T481" i="1"/>
  <c r="AA481" i="1"/>
  <c r="T999" i="1"/>
  <c r="AA999" i="1"/>
  <c r="T24" i="1"/>
  <c r="AA24" i="1"/>
  <c r="T1919" i="1"/>
  <c r="AA1919" i="1"/>
  <c r="T1404" i="1"/>
  <c r="AA1404" i="1"/>
  <c r="T2393" i="1"/>
  <c r="AA2393" i="1"/>
  <c r="T1497" i="1"/>
  <c r="AA1497" i="1"/>
  <c r="T1655" i="1"/>
  <c r="AA1655" i="1"/>
  <c r="T989" i="1"/>
  <c r="AA989" i="1"/>
  <c r="T1970" i="1"/>
  <c r="AA1970" i="1"/>
  <c r="T431" i="1"/>
  <c r="AA431" i="1"/>
  <c r="T1185" i="1"/>
  <c r="AA1185" i="1"/>
  <c r="T2056" i="1"/>
  <c r="AA2056" i="1"/>
  <c r="T754" i="1"/>
  <c r="AA754" i="1"/>
  <c r="T625" i="1"/>
  <c r="AA625" i="1"/>
  <c r="AA1499" i="1"/>
  <c r="AA605" i="1"/>
  <c r="AA2096" i="1"/>
  <c r="AA785" i="1"/>
  <c r="AA585" i="1"/>
  <c r="AA848" i="1"/>
  <c r="AA1835" i="1"/>
  <c r="AA422" i="1"/>
  <c r="AA1747" i="1"/>
  <c r="AA317" i="1"/>
  <c r="AA2354" i="1"/>
  <c r="AA130" i="1"/>
  <c r="AA684" i="1"/>
  <c r="AA118" i="1"/>
  <c r="AA808" i="1"/>
  <c r="AA1689" i="1"/>
  <c r="AA1884" i="1"/>
  <c r="AA1318" i="1"/>
  <c r="AA15" i="1"/>
  <c r="AA1293" i="1"/>
  <c r="AA1054" i="1"/>
  <c r="AA1047" i="1"/>
  <c r="AA825" i="1"/>
  <c r="AA2398" i="1"/>
  <c r="AA859" i="1"/>
  <c r="AA1441" i="1"/>
  <c r="AA2442" i="1"/>
  <c r="AA1356" i="1"/>
  <c r="AA662" i="1"/>
  <c r="AA1529" i="1"/>
  <c r="AA897" i="1"/>
  <c r="AA1012" i="1"/>
  <c r="AA740" i="1"/>
  <c r="AA2071" i="1"/>
  <c r="AA1151" i="1"/>
  <c r="AA1677" i="1"/>
  <c r="AA265" i="1"/>
  <c r="AA681" i="1"/>
  <c r="AA1639" i="1"/>
  <c r="AA2601" i="1"/>
  <c r="AA2267" i="1"/>
  <c r="AA551" i="1"/>
  <c r="AA1494" i="1"/>
  <c r="AA1367" i="1"/>
  <c r="AA2190" i="1"/>
  <c r="AA247" i="1"/>
  <c r="AA87" i="1"/>
  <c r="AA641" i="1"/>
  <c r="AA2244" i="1"/>
  <c r="AA1787" i="1"/>
  <c r="AA1571" i="1"/>
  <c r="AA601" i="1"/>
  <c r="AA2578" i="1"/>
  <c r="AA2386" i="1"/>
  <c r="AA1042" i="1"/>
  <c r="AA1861" i="1"/>
  <c r="AA1841" i="1"/>
  <c r="AA1375" i="1"/>
  <c r="AA2514" i="1"/>
  <c r="AA1114" i="1"/>
  <c r="AA835" i="1"/>
  <c r="AA636" i="1"/>
  <c r="AA2497" i="1"/>
  <c r="AA1290" i="1"/>
  <c r="AA2356" i="1"/>
  <c r="T2606" i="1"/>
  <c r="AA2606" i="1"/>
  <c r="T957" i="1"/>
  <c r="AA957" i="1"/>
  <c r="T2390" i="1"/>
  <c r="AA2390" i="1"/>
  <c r="T1188" i="1"/>
  <c r="AA1188" i="1"/>
  <c r="T199" i="1"/>
  <c r="AA199" i="1"/>
  <c r="T2322" i="1"/>
  <c r="AA2322" i="1"/>
  <c r="T2505" i="1"/>
  <c r="AA2505" i="1"/>
  <c r="T963" i="1"/>
  <c r="AA963" i="1"/>
  <c r="T1643" i="1"/>
  <c r="AA1643" i="1"/>
  <c r="T857" i="1"/>
  <c r="AA857" i="1"/>
  <c r="T1003" i="1"/>
  <c r="AA1003" i="1"/>
  <c r="T1260" i="1"/>
  <c r="AA1260" i="1"/>
  <c r="T363" i="1"/>
  <c r="AA363" i="1"/>
  <c r="T2222" i="1"/>
  <c r="AA2222" i="1"/>
  <c r="T1555" i="1"/>
  <c r="AA1555" i="1"/>
  <c r="T1353" i="1"/>
  <c r="AA1353" i="1"/>
  <c r="T521" i="1"/>
  <c r="AA521" i="1"/>
  <c r="T1433" i="1"/>
  <c r="AA1433" i="1"/>
  <c r="T1411" i="1"/>
  <c r="AA1411" i="1"/>
  <c r="T2204" i="1"/>
  <c r="AA2204" i="1"/>
  <c r="T752" i="1"/>
  <c r="AA752" i="1"/>
  <c r="T1490" i="1"/>
  <c r="AA1490" i="1"/>
  <c r="T437" i="1"/>
  <c r="AA437" i="1"/>
  <c r="T545" i="1"/>
  <c r="AA545" i="1"/>
  <c r="T951" i="1"/>
  <c r="AA951" i="1"/>
  <c r="T367" i="1"/>
  <c r="AA367" i="1"/>
  <c r="T110" i="1"/>
  <c r="AA110" i="1"/>
  <c r="T220" i="1"/>
  <c r="AA220" i="1"/>
  <c r="T971" i="1"/>
  <c r="AA971" i="1"/>
  <c r="T1105" i="1"/>
  <c r="AA1105" i="1"/>
  <c r="T319" i="1"/>
  <c r="AA319" i="1"/>
  <c r="T929" i="1"/>
  <c r="AA929" i="1"/>
  <c r="T1657" i="1"/>
  <c r="AA1657" i="1"/>
  <c r="T1527" i="1"/>
  <c r="AA1527" i="1"/>
  <c r="T992" i="1"/>
  <c r="AA992" i="1"/>
  <c r="T621" i="1"/>
  <c r="AA621" i="1"/>
  <c r="T1252" i="1"/>
  <c r="AA1252" i="1"/>
  <c r="T1134" i="1"/>
  <c r="AA1134" i="1"/>
  <c r="T2166" i="1"/>
  <c r="AA2166" i="1"/>
  <c r="T1316" i="1"/>
  <c r="AA1316" i="1"/>
  <c r="T505" i="1"/>
  <c r="AA505" i="1"/>
  <c r="T2016" i="1"/>
  <c r="AA2016" i="1"/>
  <c r="T1570" i="1"/>
  <c r="AA1570" i="1"/>
  <c r="T1867" i="1"/>
  <c r="AA1867" i="1"/>
  <c r="T1485" i="1"/>
  <c r="AA1485" i="1"/>
  <c r="T98" i="1"/>
  <c r="AA98" i="1"/>
  <c r="T1930" i="1"/>
  <c r="AA1930" i="1"/>
  <c r="T1659" i="1"/>
  <c r="AA1659" i="1"/>
  <c r="T510" i="1"/>
  <c r="AA510" i="1"/>
  <c r="T1961" i="1"/>
  <c r="AA1961" i="1"/>
  <c r="T1201" i="1"/>
  <c r="AA1201" i="1"/>
  <c r="T2232" i="1"/>
  <c r="AA2232" i="1"/>
  <c r="T1326" i="1"/>
  <c r="AA1326" i="1"/>
  <c r="T1156" i="1"/>
  <c r="AA1156" i="1"/>
  <c r="T1191" i="1"/>
  <c r="AA1191" i="1"/>
  <c r="T1903" i="1"/>
  <c r="AA1903" i="1"/>
  <c r="T2024" i="1"/>
  <c r="AA2024" i="1"/>
  <c r="T1401" i="1"/>
  <c r="AA1401" i="1"/>
  <c r="T1576" i="1"/>
  <c r="AA1576" i="1"/>
  <c r="T846" i="1"/>
  <c r="AA846" i="1"/>
  <c r="T1027" i="1"/>
  <c r="AA1027" i="1"/>
  <c r="T1663" i="1"/>
  <c r="AA1663" i="1"/>
  <c r="T215" i="1"/>
  <c r="AA215" i="1"/>
  <c r="T1133" i="1"/>
  <c r="AA1133" i="1"/>
  <c r="AA62" i="1"/>
  <c r="AA533" i="1"/>
  <c r="AA1518" i="1"/>
  <c r="AA2290" i="1"/>
  <c r="AA13" i="1"/>
  <c r="AA1168" i="1"/>
  <c r="AA2132" i="1"/>
  <c r="AA1988" i="1"/>
  <c r="AA169" i="1"/>
  <c r="AA289" i="1"/>
  <c r="AA1803" i="1"/>
  <c r="AA1943" i="1"/>
  <c r="AA1374" i="1"/>
  <c r="AA203" i="1"/>
  <c r="AA91" i="1"/>
  <c r="AA43" i="1"/>
  <c r="AA2612" i="1"/>
  <c r="AA354" i="1"/>
  <c r="AA1053" i="1"/>
  <c r="AA2334" i="1"/>
  <c r="AA195" i="1"/>
  <c r="AA301" i="1"/>
  <c r="AA1765" i="1"/>
  <c r="AA172" i="1"/>
  <c r="AA277" i="1"/>
  <c r="AA1122" i="1"/>
  <c r="AA134" i="1"/>
  <c r="AA1005" i="1"/>
  <c r="AA2121" i="1"/>
  <c r="AA944" i="1"/>
  <c r="AA1711" i="1"/>
  <c r="AA2364" i="1"/>
  <c r="AA1907" i="1"/>
  <c r="AA671" i="1"/>
  <c r="AA2564" i="1"/>
  <c r="AA2456" i="1"/>
  <c r="AA1121" i="1"/>
  <c r="AA2376" i="1"/>
  <c r="AA371" i="1"/>
  <c r="AA1809" i="1"/>
  <c r="AA1695" i="1"/>
  <c r="AA1043" i="1"/>
  <c r="AA135" i="1"/>
  <c r="AA606" i="1"/>
  <c r="AA1595" i="1"/>
  <c r="AA2610" i="1"/>
  <c r="AA1837" i="1"/>
  <c r="AA115" i="1"/>
  <c r="AA1248" i="1"/>
  <c r="AA2310" i="1"/>
  <c r="AA1169" i="1"/>
  <c r="AA1901" i="1"/>
  <c r="AA1029" i="1"/>
  <c r="AA2213" i="1"/>
  <c r="AA2287" i="1"/>
  <c r="AA2593" i="1"/>
  <c r="AA1871" i="1"/>
  <c r="AA1115" i="1"/>
  <c r="AA1705" i="1"/>
  <c r="AA1435" i="1"/>
  <c r="AA1312" i="1"/>
  <c r="AA1015" i="1"/>
  <c r="AA2551" i="1"/>
  <c r="AA40" i="1"/>
  <c r="AA2104" i="1"/>
  <c r="AA1381" i="1"/>
  <c r="AA782" i="1"/>
  <c r="AA995" i="1"/>
  <c r="AA941" i="1"/>
  <c r="AA2313" i="1"/>
  <c r="AA2518" i="1"/>
  <c r="AA1307" i="1"/>
  <c r="AA1233" i="1"/>
  <c r="AA571" i="1"/>
  <c r="AA705" i="1"/>
  <c r="T482" i="1"/>
  <c r="T1963" i="1"/>
  <c r="T1888" i="1"/>
  <c r="T238" i="1"/>
  <c r="T1520" i="1"/>
  <c r="T680" i="1"/>
  <c r="T2061" i="1"/>
  <c r="T2363" i="1"/>
  <c r="T1226" i="1"/>
  <c r="T2471" i="1"/>
  <c r="T42" i="1"/>
  <c r="T2251" i="1"/>
  <c r="T120" i="1"/>
  <c r="T666" i="1"/>
  <c r="T364" i="1"/>
  <c r="T2437" i="1"/>
  <c r="T2147" i="1"/>
  <c r="T1100" i="1"/>
  <c r="T1734" i="1"/>
  <c r="T2347" i="1"/>
  <c r="T955" i="1"/>
  <c r="T440" i="1"/>
  <c r="T136" i="1"/>
  <c r="T374" i="1"/>
  <c r="T1949" i="1"/>
  <c r="T1368" i="1"/>
  <c r="T2183" i="1"/>
  <c r="T2211" i="1"/>
  <c r="T1708" i="1"/>
  <c r="T861" i="1"/>
  <c r="T986" i="1"/>
  <c r="T2317" i="1"/>
  <c r="T1476" i="1"/>
  <c r="T562" i="1"/>
  <c r="T1912" i="1"/>
  <c r="T1456" i="1"/>
  <c r="T1310" i="1"/>
  <c r="T1478" i="1"/>
  <c r="T370" i="1"/>
  <c r="T154" i="1"/>
  <c r="T398" i="1"/>
  <c r="T1274" i="1"/>
  <c r="T775" i="1"/>
  <c r="T2157" i="1"/>
  <c r="T1680" i="1"/>
  <c r="T358" i="1"/>
  <c r="T2371" i="1"/>
  <c r="T1652" i="1"/>
  <c r="T1933" i="1"/>
  <c r="T2075" i="1"/>
  <c r="T2047" i="1"/>
  <c r="T522" i="1"/>
  <c r="T2225" i="1"/>
  <c r="T8" i="1"/>
  <c r="T1120" i="1"/>
  <c r="T290" i="1"/>
  <c r="T1981" i="1"/>
  <c r="T144" i="1"/>
  <c r="T2095" i="1"/>
  <c r="T1522" i="1"/>
  <c r="T1975" i="1"/>
  <c r="T873" i="1"/>
  <c r="T1342" i="1"/>
  <c r="T1504" i="1"/>
  <c r="T1254" i="1"/>
  <c r="T202" i="1"/>
  <c r="T1372" i="1"/>
  <c r="T1510" i="1"/>
  <c r="T1568" i="1"/>
  <c r="T1624" i="1"/>
  <c r="T1790" i="1"/>
  <c r="T248" i="1"/>
  <c r="T1592" i="1"/>
  <c r="T402" i="1"/>
  <c r="T246" i="1"/>
  <c r="T733" i="1"/>
  <c r="T1542" i="1"/>
  <c r="T2111" i="1"/>
  <c r="T701" i="1"/>
  <c r="T266" i="1"/>
  <c r="T622" i="1"/>
  <c r="T630" i="1"/>
  <c r="T2165" i="1"/>
  <c r="T1638" i="1"/>
  <c r="T1971" i="1"/>
  <c r="T889" i="1"/>
  <c r="T1010" i="1"/>
  <c r="T2529" i="1"/>
  <c r="T1696" i="1"/>
  <c r="T618" i="1"/>
  <c r="T650" i="1"/>
  <c r="T2201" i="1"/>
  <c r="T1158" i="1"/>
  <c r="T252" i="1"/>
  <c r="T2053" i="1"/>
  <c r="T1959" i="1"/>
  <c r="T1506" i="1"/>
  <c r="T226" i="1"/>
  <c r="T765" i="1"/>
  <c r="T2023" i="1"/>
  <c r="T2499" i="1"/>
  <c r="T2253" i="1"/>
  <c r="T2555" i="1"/>
  <c r="T1788" i="1"/>
  <c r="T978" i="1"/>
  <c r="T1838" i="1"/>
  <c r="T1112" i="1"/>
  <c r="T1170" i="1"/>
  <c r="T84" i="1"/>
  <c r="T947" i="1"/>
  <c r="T424" i="1"/>
  <c r="T2237" i="1"/>
  <c r="T586" i="1"/>
  <c r="T1880" i="1"/>
  <c r="T302" i="1"/>
  <c r="T2107" i="1"/>
  <c r="T1350" i="1"/>
  <c r="T488" i="1"/>
  <c r="T1124" i="1"/>
  <c r="T1704" i="1"/>
  <c r="T817" i="1"/>
  <c r="T1670" i="1"/>
  <c r="T1985" i="1"/>
  <c r="T304" i="1"/>
  <c r="T1660" i="1"/>
  <c r="T330" i="1"/>
  <c r="T2185" i="1"/>
  <c r="T2293" i="1"/>
  <c r="T1610" i="1"/>
  <c r="T2337" i="1"/>
  <c r="T258" i="1"/>
  <c r="T1720" i="1"/>
  <c r="T2087" i="1"/>
  <c r="T2283" i="1"/>
  <c r="T2163" i="1"/>
  <c r="T1582" i="1"/>
  <c r="T1092" i="1"/>
  <c r="T1384" i="1"/>
  <c r="T1376" i="1"/>
  <c r="T1020" i="1"/>
  <c r="T1991" i="1"/>
  <c r="T1937" i="1"/>
  <c r="T2481" i="1"/>
  <c r="T1398" i="1"/>
  <c r="T564" i="1"/>
  <c r="T881" i="1"/>
  <c r="T1630" i="1"/>
  <c r="T1028" i="1"/>
  <c r="T1766" i="1"/>
  <c r="T2249" i="1"/>
  <c r="T2387" i="1"/>
  <c r="T1214" i="1"/>
  <c r="T2219" i="1"/>
  <c r="T132" i="1"/>
  <c r="T326" i="1"/>
  <c r="T1446" i="1"/>
  <c r="T911" i="1"/>
  <c r="T344" i="1"/>
  <c r="T2031" i="1"/>
  <c r="T869" i="1"/>
  <c r="T879" i="1"/>
  <c r="T1872" i="1"/>
  <c r="T2395" i="1"/>
  <c r="T1480" i="1"/>
  <c r="T1672" i="1"/>
  <c r="T727" i="1"/>
  <c r="T2059" i="1"/>
  <c r="T30" i="1"/>
  <c r="T588" i="1"/>
  <c r="T656" i="1"/>
  <c r="T2441" i="1"/>
  <c r="T2013" i="1"/>
  <c r="T2449" i="1"/>
  <c r="T2549" i="1"/>
  <c r="T1444" i="1"/>
  <c r="T2025" i="1"/>
  <c r="T460" i="1"/>
  <c r="T2001" i="1"/>
  <c r="T2474" i="1"/>
  <c r="T2382" i="1"/>
  <c r="T744" i="1"/>
  <c r="T1377" i="1"/>
  <c r="T883" i="1"/>
  <c r="T1887" i="1"/>
  <c r="T1495" i="1"/>
  <c r="T558" i="1"/>
  <c r="T347" i="1"/>
  <c r="T222" i="1"/>
  <c r="T2487" i="1"/>
  <c r="T1647" i="1"/>
  <c r="T2308" i="1"/>
  <c r="T696" i="1"/>
  <c r="T2397" i="1"/>
  <c r="T2560" i="1"/>
  <c r="T1107" i="1"/>
  <c r="T871" i="1"/>
  <c r="T626" i="1"/>
  <c r="T1163" i="1"/>
  <c r="T934" i="1"/>
  <c r="T1815" i="1"/>
  <c r="T1425" i="1"/>
  <c r="T1448" i="1"/>
  <c r="T1572" i="1"/>
  <c r="T293" i="1"/>
  <c r="T969" i="1"/>
  <c r="T2352" i="1"/>
  <c r="T2494" i="1"/>
  <c r="T2520" i="1"/>
  <c r="T1909" i="1"/>
  <c r="T249" i="1"/>
  <c r="T541" i="1"/>
  <c r="T1775" i="1"/>
  <c r="T2260" i="1"/>
  <c r="T713" i="1"/>
  <c r="T1245" i="1"/>
  <c r="T1953" i="1"/>
  <c r="T2112" i="1"/>
  <c r="T2602" i="1"/>
  <c r="T1216" i="1"/>
  <c r="T2603" i="1"/>
  <c r="T732" i="1"/>
  <c r="T2329" i="1"/>
  <c r="T1563" i="1"/>
  <c r="T162" i="1"/>
  <c r="T554" i="1"/>
  <c r="T2091" i="1"/>
  <c r="T286" i="1"/>
  <c r="T2067" i="1"/>
  <c r="T2109" i="1"/>
  <c r="T1965" i="1"/>
  <c r="T2151" i="1"/>
  <c r="T994" i="1"/>
  <c r="T327" i="1"/>
  <c r="T312" i="1"/>
  <c r="T1993" i="1"/>
  <c r="T2085" i="1"/>
  <c r="T2301" i="1"/>
  <c r="T228" i="1"/>
  <c r="T2519" i="1"/>
  <c r="T256" i="1"/>
  <c r="T6" i="1"/>
  <c r="T1588" i="1"/>
  <c r="T2175" i="1"/>
  <c r="T1006" i="1"/>
  <c r="T2159" i="1"/>
  <c r="T340" i="1"/>
  <c r="T2411" i="1"/>
  <c r="T1532" i="1"/>
  <c r="T1292" i="1"/>
  <c r="T1346" i="1"/>
  <c r="T1786" i="1"/>
  <c r="T968" i="1"/>
  <c r="T2177" i="1"/>
  <c r="T2131" i="1"/>
  <c r="T410" i="1"/>
  <c r="T1472" i="1"/>
  <c r="T1296" i="1"/>
  <c r="T632" i="1"/>
  <c r="T1762" i="1"/>
  <c r="T38" i="1"/>
  <c r="T1770" i="1"/>
  <c r="T1730" i="1"/>
  <c r="T2135" i="1"/>
  <c r="T2515" i="1"/>
  <c r="T1056" i="1"/>
  <c r="T1380" i="1"/>
  <c r="T1820" i="1"/>
  <c r="T1528" i="1"/>
  <c r="T516" i="1"/>
  <c r="T1218" i="1"/>
  <c r="T682" i="1"/>
  <c r="T863" i="1"/>
  <c r="T1174" i="1"/>
  <c r="T580" i="1"/>
  <c r="T1204" i="1"/>
  <c r="T26" i="1"/>
  <c r="T380" i="1"/>
  <c r="T2015" i="1"/>
  <c r="T2572" i="1"/>
  <c r="T474" i="1"/>
  <c r="T190" i="1"/>
  <c r="T148" i="1"/>
  <c r="T1574" i="1"/>
  <c r="T729" i="1"/>
  <c r="T2311" i="1"/>
  <c r="T1654" i="1"/>
  <c r="T1604" i="1"/>
  <c r="T915" i="1"/>
  <c r="T1688" i="1"/>
  <c r="T642" i="1"/>
  <c r="T1999" i="1"/>
  <c r="T466" i="1"/>
  <c r="T260" i="1"/>
  <c r="T4" i="1"/>
  <c r="T1967" i="1"/>
  <c r="T789" i="1"/>
  <c r="T1836" i="1"/>
  <c r="T434" i="1"/>
  <c r="T2307" i="1"/>
  <c r="T1798" i="1"/>
  <c r="T1816" i="1"/>
  <c r="T755" i="1"/>
  <c r="T1951" i="1"/>
  <c r="T376" i="1"/>
  <c r="T1150" i="1"/>
  <c r="T2099" i="1"/>
  <c r="T1862" i="1"/>
  <c r="T508" i="1"/>
  <c r="T664" i="1"/>
  <c r="T268" i="1"/>
  <c r="T646" i="1"/>
  <c r="T927" i="1"/>
  <c r="T468" i="1"/>
  <c r="T1636" i="1"/>
  <c r="T1502" i="1"/>
  <c r="T1712" i="1"/>
  <c r="T691" i="1"/>
  <c r="T96" i="1"/>
  <c r="T1178" i="1"/>
  <c r="T180" i="1"/>
  <c r="T2167" i="1"/>
  <c r="T640" i="1"/>
  <c r="T520" i="1"/>
  <c r="T572" i="1"/>
  <c r="T2101" i="1"/>
  <c r="T230" i="1"/>
  <c r="T703" i="1"/>
  <c r="T264" i="1"/>
  <c r="T2359" i="1"/>
  <c r="T943" i="1"/>
  <c r="T2507" i="1"/>
  <c r="T92" i="1"/>
  <c r="T1840" i="1"/>
  <c r="T1620" i="1"/>
  <c r="T1402" i="1"/>
  <c r="T1726" i="1"/>
  <c r="T982" i="1"/>
  <c r="T1596" i="1"/>
  <c r="T839" i="1"/>
  <c r="T1622" i="1"/>
  <c r="T2197" i="1"/>
  <c r="T82" i="1"/>
  <c r="T2445" i="1"/>
  <c r="T1746" i="1"/>
  <c r="T1794" i="1"/>
  <c r="T2399" i="1"/>
  <c r="T356" i="1"/>
  <c r="T1782" i="1"/>
  <c r="T1684" i="1"/>
  <c r="T2217" i="1"/>
  <c r="T1552" i="1"/>
  <c r="T1136" i="1"/>
  <c r="T1700" i="1"/>
  <c r="T1676" i="1"/>
  <c r="T602" i="1"/>
  <c r="T596" i="1"/>
  <c r="T1904" i="1"/>
  <c r="T458" i="1"/>
  <c r="T346" i="1"/>
  <c r="T1644" i="1"/>
  <c r="T1040" i="1"/>
  <c r="T1210" i="1"/>
  <c r="T658" i="1"/>
  <c r="T960" i="1"/>
  <c r="T54" i="1"/>
  <c r="T178" i="1"/>
  <c r="T1664" i="1"/>
  <c r="T1300" i="1"/>
  <c r="T695" i="1"/>
  <c r="T1464" i="1"/>
  <c r="T620" i="1"/>
  <c r="T1578" i="1"/>
  <c r="T923" i="1"/>
  <c r="T1941" i="1"/>
  <c r="T206" i="1"/>
  <c r="T899" i="1"/>
  <c r="T300" i="1"/>
  <c r="T568" i="1"/>
  <c r="T741" i="1"/>
  <c r="T693" i="1"/>
  <c r="T1155" i="1"/>
  <c r="T1370" i="1"/>
  <c r="T259" i="1"/>
  <c r="T2046" i="1"/>
  <c r="T593" i="1"/>
  <c r="T2199" i="1"/>
  <c r="T1767" i="1"/>
  <c r="T1397" i="1"/>
  <c r="T1371" i="1"/>
  <c r="T141" i="1"/>
  <c r="T2414" i="1"/>
  <c r="T760" i="1"/>
  <c r="T2058" i="1"/>
  <c r="T2291" i="1"/>
  <c r="T1626" i="1"/>
  <c r="T25" i="1"/>
  <c r="T1829" i="1"/>
  <c r="T1585" i="1"/>
  <c r="T2416" i="1"/>
  <c r="T912" i="1"/>
  <c r="T2594" i="1"/>
  <c r="T1609" i="1"/>
  <c r="T2581" i="1"/>
  <c r="T660" i="1"/>
  <c r="T918" i="1"/>
  <c r="T1141" i="1"/>
  <c r="T1247" i="1"/>
  <c r="T2271" i="1"/>
  <c r="T1651" i="1"/>
  <c r="T1898" i="1"/>
  <c r="T979" i="1"/>
  <c r="T518" i="1"/>
  <c r="T2350" i="1"/>
  <c r="T575" i="1"/>
  <c r="T966" i="1"/>
  <c r="T1125" i="1"/>
  <c r="T2595" i="1"/>
  <c r="T2426" i="1"/>
  <c r="T2374" i="1"/>
  <c r="T1911" i="1"/>
  <c r="T801" i="1"/>
  <c r="T1562" i="1"/>
  <c r="T534" i="1"/>
  <c r="T832" i="1"/>
  <c r="T1795" i="1"/>
  <c r="T712" i="1"/>
  <c r="T1325" i="1"/>
  <c r="T214" i="1"/>
  <c r="T2591" i="1"/>
  <c r="T1597" i="1"/>
  <c r="T513" i="1"/>
  <c r="T747" i="1"/>
  <c r="T477" i="1"/>
  <c r="T503" i="1"/>
  <c r="T613" i="1"/>
  <c r="T914" i="1"/>
  <c r="T1679" i="1"/>
  <c r="T455" i="1"/>
  <c r="T1910" i="1"/>
  <c r="T465" i="1"/>
  <c r="T1557" i="1"/>
  <c r="T2079" i="1"/>
  <c r="T1877" i="1"/>
  <c r="T90" i="1"/>
  <c r="T1792" i="1"/>
  <c r="T780" i="1"/>
  <c r="T2396" i="1"/>
  <c r="T1227" i="1"/>
  <c r="T1551" i="1"/>
  <c r="T1797" i="1"/>
  <c r="T952" i="1"/>
  <c r="T2062" i="1"/>
  <c r="T457" i="1"/>
  <c r="T598" i="1"/>
  <c r="T987" i="1"/>
  <c r="T1819" i="1"/>
  <c r="T408" i="1"/>
  <c r="T1796" i="1"/>
  <c r="T827" i="1"/>
  <c r="T432" i="1"/>
  <c r="T678" i="1"/>
  <c r="T2029" i="1"/>
  <c r="T648" i="1"/>
  <c r="T2567" i="1"/>
  <c r="T1997" i="1"/>
  <c r="T544" i="1"/>
  <c r="T320" i="1"/>
  <c r="T472" i="1"/>
  <c r="T2297" i="1"/>
  <c r="T1774" i="1"/>
  <c r="T1614" i="1"/>
  <c r="T1989" i="1"/>
  <c r="T1024" i="1"/>
  <c r="T182" i="1"/>
  <c r="T2273" i="1"/>
  <c r="T1128" i="1"/>
  <c r="T845" i="1"/>
  <c r="T1242" i="1"/>
  <c r="T1406" i="1"/>
  <c r="T274" i="1"/>
  <c r="T2173" i="1"/>
  <c r="T2141" i="1"/>
  <c r="T536" i="1"/>
  <c r="T1282" i="1"/>
  <c r="T2527" i="1"/>
  <c r="T2367" i="1"/>
  <c r="T2103" i="1"/>
  <c r="T324" i="1"/>
  <c r="T216" i="1"/>
  <c r="T1068" i="1"/>
  <c r="T1586" i="1"/>
  <c r="T1772" i="1"/>
  <c r="T28" i="1"/>
  <c r="T1628" i="1"/>
  <c r="T654" i="1"/>
  <c r="T56" i="1"/>
  <c r="T2005" i="1"/>
  <c r="T895" i="1"/>
  <c r="T1238" i="1"/>
  <c r="T1832" i="1"/>
  <c r="T406" i="1"/>
  <c r="T1088" i="1"/>
  <c r="T2545" i="1"/>
  <c r="T1132" i="1"/>
  <c r="T1278" i="1"/>
  <c r="T1918" i="1"/>
  <c r="T1048" i="1"/>
  <c r="T1977" i="1"/>
  <c r="T2" i="1"/>
  <c r="T604" i="1"/>
  <c r="T88" i="1"/>
  <c r="T2117" i="1"/>
  <c r="T1338" i="1"/>
  <c r="T2037" i="1"/>
  <c r="T1186" i="1"/>
  <c r="T1920" i="1"/>
  <c r="T1716" i="1"/>
  <c r="T1002" i="1"/>
  <c r="T1196" i="1"/>
  <c r="T1656" i="1"/>
  <c r="T2351" i="1"/>
  <c r="T795" i="1"/>
  <c r="T833" i="1"/>
  <c r="T1286" i="1"/>
  <c r="T334" i="1"/>
  <c r="T490" i="1"/>
  <c r="T1488" i="1"/>
  <c r="T2403" i="1"/>
  <c r="T1736" i="1"/>
  <c r="T2303" i="1"/>
  <c r="T100" i="1"/>
  <c r="T2205" i="1"/>
  <c r="T2221" i="1"/>
  <c r="T348" i="1"/>
  <c r="T444" i="1"/>
  <c r="T1452" i="1"/>
  <c r="T1780" i="1"/>
  <c r="T2383" i="1"/>
  <c r="T2265" i="1"/>
  <c r="T2467" i="1"/>
  <c r="T1270" i="1"/>
  <c r="T2491" i="1"/>
  <c r="T819" i="1"/>
  <c r="T1608" i="1"/>
  <c r="T1190" i="1"/>
  <c r="T112" i="1"/>
  <c r="T140" i="1"/>
  <c r="T2055" i="1"/>
  <c r="T548" i="1"/>
  <c r="T1072" i="1"/>
  <c r="T2021" i="1"/>
  <c r="T823" i="1"/>
  <c r="T791" i="1"/>
  <c r="T1414" i="1"/>
  <c r="T1516" i="1"/>
  <c r="T674" i="1"/>
  <c r="T1036" i="1"/>
  <c r="T1080" i="1"/>
  <c r="T2503" i="1"/>
  <c r="T1246" i="1"/>
  <c r="T2171" i="1"/>
  <c r="T1928" i="1"/>
  <c r="T392" i="1"/>
  <c r="T1718" i="1"/>
  <c r="T108" i="1"/>
  <c r="T318" i="1"/>
  <c r="T538" i="1"/>
  <c r="T1266" i="1"/>
  <c r="T198" i="1"/>
  <c r="T2229" i="1"/>
  <c r="T570" i="1"/>
  <c r="T1430" i="1"/>
  <c r="T476" i="1"/>
  <c r="T1434" i="1"/>
  <c r="T614" i="1"/>
  <c r="T234" i="1"/>
  <c r="T2379" i="1"/>
  <c r="T2261" i="1"/>
  <c r="T855" i="1"/>
  <c r="T1104" i="1"/>
  <c r="T2123" i="1"/>
  <c r="T990" i="1"/>
  <c r="T2125" i="1"/>
  <c r="T310" i="1"/>
  <c r="T484" i="1"/>
  <c r="T1514" i="1"/>
  <c r="T612" i="1"/>
  <c r="T1358" i="1"/>
  <c r="T44" i="1"/>
  <c r="T1778" i="1"/>
  <c r="T1686" i="1"/>
  <c r="T1926" i="1"/>
  <c r="T707" i="1"/>
  <c r="T1640" i="1"/>
  <c r="T2081" i="1"/>
  <c r="T2391" i="1"/>
  <c r="T1418" i="1"/>
  <c r="T1234" i="1"/>
  <c r="T2077" i="1"/>
  <c r="T1612" i="1"/>
  <c r="T1388" i="1"/>
  <c r="T236" i="1"/>
  <c r="T1957" i="1"/>
  <c r="T1632" i="1"/>
  <c r="T2009" i="1"/>
  <c r="T1496" i="1"/>
  <c r="T638" i="1"/>
  <c r="T2427" i="1"/>
  <c r="T1306" i="1"/>
  <c r="T2139" i="1"/>
  <c r="T1806" i="1"/>
  <c r="T885" i="1"/>
  <c r="T2495" i="1"/>
  <c r="T2133" i="1"/>
  <c r="T761" i="1"/>
  <c r="T426" i="1"/>
  <c r="T414" i="1"/>
  <c r="T1850" i="1"/>
  <c r="T166" i="1"/>
  <c r="T2119" i="1"/>
  <c r="T783" i="1"/>
  <c r="T719" i="1"/>
  <c r="T170" i="1"/>
  <c r="T2431" i="1"/>
  <c r="T532" i="1"/>
  <c r="T1830" i="1"/>
  <c r="T1558" i="1"/>
  <c r="T2563" i="1"/>
  <c r="T1524" i="1"/>
  <c r="T1144" i="1"/>
  <c r="T336" i="1"/>
  <c r="T2193" i="1"/>
  <c r="T937" i="1"/>
  <c r="T284" i="1"/>
  <c r="T524" i="1"/>
  <c r="T254" i="1"/>
  <c r="T382" i="1"/>
  <c r="T194" i="1"/>
  <c r="T905" i="1"/>
  <c r="T2325" i="1"/>
  <c r="T1183" i="1"/>
  <c r="T1468" i="1"/>
  <c r="T342" i="1"/>
  <c r="T1667" i="1"/>
  <c r="T1683" i="1"/>
  <c r="T353" i="1"/>
  <c r="T1559" i="1"/>
  <c r="T1373" i="1"/>
  <c r="T1344" i="1"/>
  <c r="T906" i="1"/>
  <c r="T2571" i="1"/>
  <c r="T800" i="1"/>
  <c r="T245" i="1"/>
  <c r="T811" i="1"/>
  <c r="T417" i="1"/>
  <c r="T1569" i="1"/>
  <c r="T1447" i="1"/>
  <c r="T2405" i="1"/>
  <c r="T981" i="1"/>
  <c r="T61" i="1"/>
  <c r="T2324" i="1"/>
  <c r="T803" i="1"/>
  <c r="T263" i="1"/>
  <c r="T694" i="1"/>
  <c r="T1103" i="1"/>
  <c r="T1982" i="1"/>
  <c r="T1078" i="1"/>
  <c r="T283" i="1"/>
  <c r="T2187" i="1"/>
  <c r="T1276" i="1"/>
  <c r="T257" i="1"/>
  <c r="T1958" i="1"/>
  <c r="T748" i="1"/>
  <c r="T355" i="1"/>
  <c r="T2443" i="1"/>
  <c r="T1099" i="1"/>
  <c r="T2539" i="1"/>
  <c r="T530" i="1"/>
  <c r="T2279" i="1"/>
  <c r="T296" i="1"/>
  <c r="T2315" i="1"/>
  <c r="T1804" i="1"/>
  <c r="T1738" i="1"/>
  <c r="T1752" i="1"/>
  <c r="T2415" i="1"/>
  <c r="T2269" i="1"/>
  <c r="T2057" i="1"/>
  <c r="T757" i="1"/>
  <c r="T188" i="1"/>
  <c r="T1250" i="1"/>
  <c r="T328" i="1"/>
  <c r="T2533" i="1"/>
  <c r="T2559" i="1"/>
  <c r="T972" i="1"/>
  <c r="T1860" i="1"/>
  <c r="T1584" i="1"/>
  <c r="T2209" i="1"/>
  <c r="T1470" i="1"/>
  <c r="T2565" i="1"/>
  <c r="T1560" i="1"/>
  <c r="T1096" i="1"/>
  <c r="T745" i="1"/>
  <c r="T1694" i="1"/>
  <c r="T600" i="1"/>
  <c r="T1442" i="1"/>
  <c r="T976" i="1"/>
  <c r="T809" i="1"/>
  <c r="T1648" i="1"/>
  <c r="T174" i="1"/>
  <c r="T184" i="1"/>
  <c r="T2243" i="1"/>
  <c r="T2115" i="1"/>
  <c r="T2570" i="1"/>
  <c r="T1262" i="1"/>
  <c r="T1140" i="1"/>
  <c r="T1544" i="1"/>
  <c r="T128" i="1"/>
  <c r="T416" i="1"/>
  <c r="T1484" i="1"/>
  <c r="T556" i="1"/>
  <c r="T500" i="1"/>
  <c r="T2333" i="1"/>
  <c r="T282" i="1"/>
  <c r="T552" i="1"/>
  <c r="T1945" i="1"/>
  <c r="T1436" i="1"/>
  <c r="T60" i="1"/>
  <c r="T244" i="1"/>
  <c r="T1742" i="1"/>
  <c r="T1886" i="1"/>
  <c r="T1084" i="1"/>
  <c r="T400" i="1"/>
  <c r="T1222" i="1"/>
  <c r="T192" i="1"/>
  <c r="T2143" i="1"/>
  <c r="T1728" i="1"/>
  <c r="T1076" i="1"/>
  <c r="T2065" i="1"/>
  <c r="T1756" i="1"/>
  <c r="T2149" i="1"/>
  <c r="T2033" i="1"/>
  <c r="T2537" i="1"/>
  <c r="T1802" i="1"/>
  <c r="T998" i="1"/>
  <c r="T1454" i="1"/>
  <c r="T2181" i="1"/>
  <c r="T480" i="1"/>
  <c r="T2041" i="1"/>
  <c r="T506" i="1"/>
  <c r="T150" i="1"/>
  <c r="T2257" i="1"/>
  <c r="T386" i="1"/>
  <c r="T384" i="1"/>
  <c r="T1536" i="1"/>
  <c r="T1983" i="1"/>
  <c r="T512" i="1"/>
  <c r="T773" i="1"/>
  <c r="T1182" i="1"/>
  <c r="T1852" i="1"/>
  <c r="T74" i="1"/>
  <c r="T292" i="1"/>
  <c r="T921" i="1"/>
  <c r="T294" i="1"/>
  <c r="T2241" i="1"/>
  <c r="T1692" i="1"/>
  <c r="T2541" i="1"/>
  <c r="T2245" i="1"/>
  <c r="T210" i="1"/>
  <c r="T2321" i="1"/>
  <c r="T576" i="1"/>
  <c r="T394" i="1"/>
  <c r="T2511" i="1"/>
  <c r="T749" i="1"/>
  <c r="T1052" i="1"/>
  <c r="T1702" i="1"/>
  <c r="T2017" i="1"/>
  <c r="T1764" i="1"/>
  <c r="T931" i="1"/>
  <c r="T372" i="1"/>
  <c r="T430" i="1"/>
  <c r="T2007" i="1"/>
  <c r="T1324" i="1"/>
  <c r="T1060" i="1"/>
  <c r="T1668" i="1"/>
  <c r="T2127" i="1"/>
  <c r="T1426" i="1"/>
  <c r="T1646" i="1"/>
  <c r="T2459" i="1"/>
  <c r="T672" i="1"/>
  <c r="T2485" i="1"/>
  <c r="T1512" i="1"/>
  <c r="T276" i="1"/>
  <c r="T1166" i="1"/>
  <c r="T78" i="1"/>
  <c r="T2463" i="1"/>
  <c r="T450" i="1"/>
  <c r="T418" i="1"/>
  <c r="T2455" i="1"/>
  <c r="T799" i="1"/>
  <c r="T452" i="1"/>
  <c r="T224" i="1"/>
  <c r="T2341" i="1"/>
  <c r="T34" i="1"/>
  <c r="T578" i="1"/>
  <c r="T1947" i="1"/>
  <c r="T540" i="1"/>
  <c r="T546" i="1"/>
  <c r="T1564" i="1"/>
  <c r="T1754" i="1"/>
  <c r="T218" i="1"/>
  <c r="T2069" i="1"/>
  <c r="T18" i="1"/>
  <c r="T584" i="1"/>
  <c r="T438" i="1"/>
  <c r="T325" i="1"/>
  <c r="T1744" i="1"/>
  <c r="T362" i="1"/>
  <c r="T1230" i="1"/>
  <c r="T1492" i="1"/>
  <c r="T1896" i="1"/>
  <c r="T739" i="1"/>
  <c r="T2475" i="1"/>
  <c r="T1410" i="1"/>
  <c r="T2419" i="1"/>
  <c r="T1812" i="1"/>
  <c r="T1390" i="1"/>
  <c r="T492" i="1"/>
  <c r="T1602" i="1"/>
  <c r="T1438" i="1"/>
  <c r="T2093" i="1"/>
  <c r="T1332" i="1"/>
  <c r="T1678" i="1"/>
  <c r="T1618" i="1"/>
  <c r="T1200" i="1"/>
  <c r="T1724" i="1"/>
  <c r="T366" i="1"/>
  <c r="T46" i="1"/>
  <c r="T1870" i="1"/>
  <c r="T1662" i="1"/>
  <c r="T1394" i="1"/>
  <c r="T851" i="1"/>
  <c r="T1304" i="1"/>
  <c r="T1594" i="1"/>
  <c r="T594" i="1"/>
  <c r="T1032" i="1"/>
  <c r="T1422" i="1"/>
  <c r="T442" i="1"/>
  <c r="T2039" i="1"/>
  <c r="T504" i="1"/>
  <c r="T2423" i="1"/>
  <c r="T2045" i="1"/>
  <c r="T10" i="1"/>
  <c r="T687" i="1"/>
  <c r="T2289" i="1"/>
  <c r="T1902" i="1"/>
  <c r="T104" i="1"/>
  <c r="T448" i="1"/>
  <c r="T208" i="1"/>
  <c r="T2049" i="1"/>
  <c r="T2083" i="1"/>
  <c r="T158" i="1"/>
  <c r="T1364" i="1"/>
  <c r="T2523" i="1"/>
  <c r="T717" i="1"/>
  <c r="T1973" i="1"/>
  <c r="T1413" i="1"/>
  <c r="T997" i="1"/>
  <c r="T2392" i="1"/>
  <c r="T1931" i="1"/>
  <c r="T1180" i="1"/>
  <c r="T177" i="1"/>
  <c r="T2212" i="1"/>
  <c r="T2410" i="1"/>
  <c r="T1969" i="1"/>
  <c r="T315" i="1"/>
  <c r="T555" i="1"/>
  <c r="T708" i="1"/>
  <c r="T1513" i="1"/>
  <c r="T1106" i="1"/>
  <c r="T1469" i="1"/>
  <c r="T1479" i="1"/>
  <c r="T2430" i="1"/>
  <c r="T1249" i="1"/>
  <c r="T99" i="1"/>
  <c r="T2158" i="1"/>
  <c r="T1244" i="1"/>
  <c r="T1231" i="1"/>
  <c r="T2120" i="1"/>
  <c r="T333" i="1"/>
  <c r="T1927" i="1"/>
  <c r="T831" i="1"/>
  <c r="T2428" i="1"/>
  <c r="T1509" i="1"/>
  <c r="T1987" i="1"/>
  <c r="T232" i="1"/>
  <c r="T828" i="1"/>
  <c r="T1145" i="1"/>
  <c r="T106" i="1"/>
  <c r="T2003" i="1"/>
  <c r="T1253" i="1"/>
  <c r="T2063" i="1"/>
  <c r="T441" i="1"/>
  <c r="T1057" i="1"/>
  <c r="T1351" i="1"/>
  <c r="T1209" i="1"/>
  <c r="T1237" i="1"/>
  <c r="T1635" i="1"/>
  <c r="T1419" i="1"/>
  <c r="T1944" i="1"/>
  <c r="T634" i="1"/>
  <c r="T368" i="1"/>
  <c r="T834" i="1"/>
  <c r="T1883" i="1"/>
  <c r="T2248" i="1"/>
  <c r="T41" i="1"/>
  <c r="T1641" i="1"/>
  <c r="T1281" i="1"/>
  <c r="T1580" i="1"/>
  <c r="T475" i="1"/>
  <c r="T1412" i="1"/>
  <c r="T1264" i="1"/>
  <c r="T880" i="1"/>
  <c r="T1301" i="1"/>
  <c r="T1894" i="1"/>
  <c r="T2044" i="1"/>
  <c r="T974" i="1"/>
  <c r="T2373" i="1"/>
  <c r="T1553" i="1"/>
  <c r="T1976" i="1"/>
  <c r="T2576" i="1"/>
  <c r="T1979" i="1"/>
  <c r="T1224" i="1"/>
  <c r="T2106" i="1"/>
  <c r="T738" i="1"/>
  <c r="T133" i="1"/>
  <c r="T529" i="1"/>
  <c r="T401" i="1"/>
  <c r="T1118" i="1"/>
  <c r="T419" i="1"/>
  <c r="T2339" i="1"/>
  <c r="T898" i="1"/>
  <c r="T1340" i="1"/>
  <c r="T2088" i="1"/>
  <c r="T1769" i="1"/>
  <c r="T1661" i="1"/>
  <c r="T239" i="1"/>
  <c r="T1198" i="1"/>
  <c r="T189" i="1"/>
  <c r="T2137" i="1"/>
  <c r="T1923" i="1"/>
  <c r="T1179" i="1"/>
  <c r="T686" i="1"/>
  <c r="T1755" i="1"/>
  <c r="T1382" i="1"/>
  <c r="T1148" i="1"/>
  <c r="T2169" i="1"/>
  <c r="T1761" i="1"/>
  <c r="T1801" i="1"/>
  <c r="T156" i="1"/>
  <c r="T217" i="1"/>
  <c r="T1768" i="1"/>
  <c r="T423" i="1"/>
  <c r="T1515" i="1"/>
  <c r="T2234" i="1"/>
  <c r="T1066" i="1"/>
  <c r="T770" i="1"/>
  <c r="T2482" i="1"/>
  <c r="T2116" i="1"/>
  <c r="T453" i="1"/>
  <c r="T1737" i="1"/>
  <c r="T1575" i="1"/>
  <c r="T2314" i="1"/>
  <c r="T2616" i="1"/>
  <c r="T2550" i="1"/>
  <c r="T629" i="1"/>
  <c r="T940" i="1"/>
  <c r="T702" i="1"/>
  <c r="T2140" i="1"/>
  <c r="T471" i="1"/>
  <c r="T776" i="1"/>
  <c r="T51" i="1"/>
  <c r="T2492" i="1"/>
  <c r="T1046" i="1"/>
  <c r="T1285" i="1"/>
  <c r="T1875" i="1"/>
  <c r="T1009" i="1"/>
  <c r="T1714" i="1"/>
  <c r="T359" i="1"/>
  <c r="T894" i="1"/>
  <c r="T502" i="1"/>
  <c r="T1362" i="1"/>
  <c r="T1269" i="1"/>
  <c r="T2231" i="1"/>
  <c r="T1023" i="1"/>
  <c r="T2577" i="1"/>
  <c r="T1745" i="1"/>
  <c r="T459" i="1"/>
  <c r="T1789" i="1"/>
  <c r="T1938" i="1"/>
  <c r="T1321" i="1"/>
  <c r="T1616" i="1"/>
  <c r="T573" i="1"/>
  <c r="T2122" i="1"/>
  <c r="T2032" i="1"/>
  <c r="T735" i="1"/>
  <c r="T388" i="1"/>
  <c r="T1428" i="1"/>
  <c r="T2154" i="1"/>
  <c r="T155" i="1"/>
  <c r="T1550" i="1"/>
  <c r="T2517" i="1"/>
  <c r="T2554" i="1"/>
  <c r="T2357" i="1"/>
  <c r="T2105" i="1"/>
  <c r="T932" i="1"/>
  <c r="T454" i="1"/>
  <c r="T2345" i="1"/>
  <c r="T1387" i="1"/>
  <c r="T191" i="1"/>
  <c r="T1241" i="1"/>
  <c r="T1890" i="1"/>
  <c r="T211" i="1"/>
  <c r="T75" i="1"/>
  <c r="T2381" i="1"/>
  <c r="T933" i="1"/>
  <c r="T395" i="1"/>
  <c r="T1439" i="1"/>
  <c r="T72" i="1"/>
  <c r="T2472" i="1"/>
  <c r="T1329" i="1"/>
  <c r="T79" i="1"/>
  <c r="T176" i="1"/>
  <c r="T1313" i="1"/>
  <c r="T560" i="1"/>
  <c r="T111" i="1"/>
  <c r="T616" i="1"/>
  <c r="T579" i="1"/>
  <c r="T786" i="1"/>
  <c r="T271" i="1"/>
  <c r="T1629" i="1"/>
  <c r="T2136" i="1"/>
  <c r="T2466" i="1"/>
  <c r="T1482" i="1"/>
  <c r="T113" i="1"/>
  <c r="T332" i="1"/>
  <c r="T1863" i="1"/>
  <c r="T495" i="1"/>
  <c r="T1882" i="1"/>
  <c r="T1416" i="1"/>
  <c r="T896" i="1"/>
  <c r="T1420" i="1"/>
  <c r="T2191" i="1"/>
  <c r="T2014" i="1"/>
  <c r="T122" i="1"/>
  <c r="T261" i="1"/>
  <c r="T1383" i="1"/>
  <c r="T1280" i="1"/>
  <c r="T565" i="1"/>
  <c r="T152" i="1"/>
  <c r="T2026" i="1"/>
  <c r="T1440" i="1"/>
  <c r="T1297" i="1"/>
  <c r="T1031" i="1"/>
  <c r="T35" i="1"/>
  <c r="T1126" i="1"/>
  <c r="T2196" i="1"/>
  <c r="T1833" i="1"/>
  <c r="T308" i="1"/>
  <c r="T1022" i="1"/>
  <c r="T1960" i="1"/>
  <c r="T566" i="1"/>
  <c r="T1117" i="1"/>
  <c r="T1741" i="1"/>
  <c r="T2275" i="1"/>
  <c r="T2568" i="1"/>
  <c r="T456" i="1"/>
  <c r="T853" i="1"/>
  <c r="T1784" i="1"/>
  <c r="T483" i="1"/>
  <c r="T2230" i="1"/>
  <c r="T2611" i="1"/>
  <c r="T2038" i="1"/>
  <c r="T1905" i="1"/>
  <c r="T900" i="1"/>
  <c r="T399" i="1"/>
  <c r="T1916" i="1"/>
  <c r="T2018" i="1"/>
  <c r="T2194" i="1"/>
  <c r="T535" i="1"/>
  <c r="T377" i="1"/>
  <c r="T2587" i="1"/>
  <c r="T270" i="1"/>
  <c r="T2575" i="1"/>
  <c r="T57" i="1"/>
  <c r="T2252" i="1"/>
  <c r="T1195" i="1"/>
  <c r="T443" i="1"/>
  <c r="T1936" i="1"/>
  <c r="T281" i="1"/>
  <c r="T1915" i="1"/>
  <c r="T633" i="1"/>
  <c r="T527" i="1"/>
  <c r="T1058" i="1"/>
  <c r="T242" i="1"/>
  <c r="T715" i="1"/>
  <c r="T2504" i="1"/>
  <c r="T2022" i="1"/>
  <c r="T1026" i="1"/>
  <c r="T852" i="1"/>
  <c r="T1030" i="1"/>
  <c r="T1135" i="1"/>
  <c r="T2615" i="1"/>
  <c r="T1998" i="1"/>
  <c r="T1403" i="1"/>
  <c r="T391" i="1"/>
  <c r="T2318" i="1"/>
  <c r="T1049" i="1"/>
  <c r="T142" i="1"/>
  <c r="T692" i="1"/>
  <c r="T59" i="1"/>
  <c r="T1666" i="1"/>
  <c r="T1291" i="1"/>
  <c r="T17" i="1"/>
  <c r="T1319" i="1"/>
  <c r="T167" i="1"/>
  <c r="T1507" i="1"/>
  <c r="T1906" i="1"/>
  <c r="T1408" i="1"/>
  <c r="T2294" i="1"/>
  <c r="T1203" i="1"/>
  <c r="T14" i="1"/>
  <c r="T1229" i="1"/>
  <c r="T2402" i="1"/>
  <c r="T2597" i="1"/>
  <c r="T1277" i="1"/>
  <c r="T164" i="1"/>
  <c r="T2263" i="1"/>
  <c r="T47" i="1"/>
  <c r="T2108" i="1"/>
  <c r="T1283" i="1"/>
  <c r="T645" i="1"/>
  <c r="T1878" i="1"/>
  <c r="T756" i="1"/>
  <c r="T1223" i="1"/>
  <c r="T2224" i="1"/>
  <c r="T1874" i="1"/>
  <c r="T1090" i="1"/>
  <c r="T1369" i="1"/>
  <c r="T81" i="1"/>
  <c r="T2493" i="1"/>
  <c r="T2484" i="1"/>
  <c r="T487" i="1"/>
  <c r="T2097" i="1"/>
  <c r="T131" i="1"/>
  <c r="T936" i="1"/>
  <c r="T1968" i="1"/>
  <c r="T323" i="1"/>
  <c r="T1202" i="1"/>
  <c r="T1697" i="1"/>
  <c r="T77" i="1"/>
  <c r="T1345" i="1"/>
  <c r="T844" i="1"/>
  <c r="T877" i="1"/>
  <c r="T1543" i="1"/>
  <c r="T2365" i="1"/>
  <c r="T20" i="1"/>
  <c r="T2477" i="1"/>
  <c r="T2280" i="1"/>
  <c r="T2506" i="1"/>
  <c r="T2250" i="1"/>
  <c r="T1733" i="1"/>
  <c r="T1986" i="1"/>
  <c r="T1781" i="1"/>
  <c r="T1062" i="1"/>
  <c r="T48" i="1"/>
  <c r="T1791" i="1"/>
  <c r="T1856" i="1"/>
  <c r="T2500" i="1"/>
  <c r="T2486" i="1"/>
  <c r="T94" i="1"/>
  <c r="T1097" i="1"/>
  <c r="T102" i="1"/>
  <c r="T2335" i="1"/>
  <c r="T806" i="1"/>
  <c r="T1393" i="1"/>
  <c r="T404" i="1"/>
  <c r="T734" i="1"/>
  <c r="T893" i="1"/>
  <c r="T2566" i="1"/>
  <c r="T58" i="1"/>
  <c r="T949" i="1"/>
  <c r="T1239" i="1"/>
  <c r="T2548" i="1"/>
  <c r="T2160" i="1"/>
  <c r="T673" i="1"/>
  <c r="T720" i="1"/>
  <c r="T553" i="1"/>
  <c r="T725" i="1"/>
  <c r="T393" i="1"/>
  <c r="T496" i="1"/>
  <c r="T1899" i="1"/>
  <c r="T1505" i="1"/>
  <c r="T409" i="1"/>
  <c r="T1311" i="1"/>
  <c r="T890" i="1"/>
  <c r="T1929" i="1"/>
  <c r="T1760" i="1"/>
  <c r="T975" i="1"/>
  <c r="T838" i="1"/>
  <c r="T2242" i="1"/>
  <c r="T2019" i="1"/>
  <c r="T716" i="1"/>
  <c r="T2600" i="1"/>
  <c r="T2206" i="1"/>
  <c r="T1315" i="1"/>
  <c r="T2412" i="1"/>
  <c r="T219" i="1"/>
  <c r="T2161" i="1"/>
  <c r="T872" i="1"/>
  <c r="T186" i="1"/>
  <c r="T29" i="1"/>
  <c r="T375" i="1"/>
  <c r="T446" i="1"/>
  <c r="T750" i="1"/>
  <c r="T2180" i="1"/>
  <c r="T758" i="1"/>
  <c r="T1208" i="1"/>
  <c r="T2579" i="1"/>
  <c r="T1149" i="1"/>
  <c r="T2361" i="1"/>
  <c r="T2270" i="1"/>
  <c r="T1603" i="1"/>
  <c r="T1891" i="1"/>
  <c r="T19" i="1"/>
  <c r="T1845" i="1"/>
  <c r="T882" i="1"/>
  <c r="T33" i="1"/>
  <c r="T1268" i="1"/>
  <c r="T1593" i="1"/>
  <c r="T2277" i="1"/>
  <c r="T1729" i="1"/>
  <c r="T1228" i="1"/>
  <c r="T2348" i="1"/>
  <c r="T1605" i="1"/>
  <c r="T321" i="1"/>
  <c r="T1063" i="1"/>
  <c r="T171" i="1"/>
  <c r="T886" i="1"/>
  <c r="T2583" i="1"/>
  <c r="T768" i="1"/>
  <c r="T1839" i="1"/>
  <c r="T904" i="1"/>
  <c r="T515" i="1"/>
  <c r="T1041" i="1"/>
  <c r="T1858" i="1"/>
  <c r="T1083" i="1"/>
  <c r="T379" i="1"/>
  <c r="T1348" i="1"/>
  <c r="T499" i="1"/>
  <c r="T2582" i="1"/>
  <c r="T1954" i="1"/>
  <c r="T9" i="1"/>
  <c r="T875" i="1"/>
  <c r="T657" i="1"/>
  <c r="T1932" i="1"/>
  <c r="T736" i="1"/>
  <c r="T1546" i="1"/>
  <c r="T2451" i="1"/>
  <c r="T2524" i="1"/>
  <c r="T1131" i="1"/>
  <c r="T2468" i="1"/>
  <c r="T1432" i="1"/>
  <c r="T71" i="1"/>
  <c r="T287" i="1"/>
  <c r="T774" i="1"/>
  <c r="T2501" i="1"/>
  <c r="T816" i="1"/>
  <c r="T788" i="1"/>
  <c r="T69" i="1"/>
  <c r="T679" i="1"/>
  <c r="T469" i="1"/>
  <c r="T970" i="1"/>
  <c r="T1735" i="1"/>
  <c r="T316" i="1"/>
  <c r="T878" i="1"/>
  <c r="T2598" i="1"/>
  <c r="T1719" i="1"/>
  <c r="T569" i="1"/>
  <c r="T2592" i="1"/>
  <c r="T76" i="1"/>
  <c r="T1873" i="1"/>
  <c r="T525" i="1"/>
  <c r="T1061" i="1"/>
  <c r="T2553" i="1"/>
  <c r="T1265" i="1"/>
  <c r="T387" i="1"/>
  <c r="T644" i="1"/>
  <c r="T778" i="1"/>
  <c r="T563" i="1"/>
  <c r="T1740" i="1"/>
  <c r="T821" i="1"/>
  <c r="T473" i="1"/>
  <c r="T2525" i="1"/>
  <c r="T2496" i="1"/>
  <c r="T1021" i="1"/>
  <c r="T1565" i="1"/>
  <c r="T1477" i="1"/>
  <c r="T903" i="1"/>
  <c r="T447" i="1"/>
  <c r="T299" i="1"/>
  <c r="T935" i="1"/>
  <c r="T961" i="1"/>
  <c r="T39" i="1"/>
  <c r="T420" i="1"/>
  <c r="T298" i="1"/>
  <c r="T1039" i="1"/>
  <c r="T860" i="1"/>
  <c r="T559" i="1"/>
  <c r="T2184" i="1"/>
  <c r="T119" i="1"/>
  <c r="T1267" i="1"/>
  <c r="T2340" i="1"/>
  <c r="T942" i="1"/>
  <c r="T1025" i="1"/>
  <c r="T1067" i="1"/>
  <c r="T2605" i="1"/>
  <c r="T1964" i="1"/>
  <c r="T462" i="1"/>
  <c r="T2195" i="1"/>
  <c r="T1451" i="1"/>
  <c r="T267" i="1"/>
  <c r="T759" i="1"/>
  <c r="T2385" i="1"/>
  <c r="T1500" i="1"/>
  <c r="T85" i="1"/>
  <c r="T2226" i="1"/>
  <c r="T65" i="1"/>
  <c r="T1035" i="1"/>
  <c r="T2473" i="1"/>
  <c r="T1885" i="1"/>
  <c r="T1339" i="1"/>
  <c r="T1443" i="1"/>
  <c r="T1199" i="1"/>
  <c r="T2006" i="1"/>
  <c r="T2309" i="1"/>
  <c r="T619" i="1"/>
  <c r="T1236" i="1"/>
  <c r="T843" i="1"/>
  <c r="T1637" i="1"/>
  <c r="T66" i="1"/>
  <c r="T2176" i="1"/>
  <c r="T2238" i="1"/>
  <c r="T436" i="1"/>
  <c r="T710" i="1"/>
  <c r="T631" i="1"/>
  <c r="T1857" i="1"/>
  <c r="T2256" i="1"/>
  <c r="T950" i="1"/>
  <c r="T1333" i="1"/>
  <c r="T812" i="1"/>
  <c r="T2113" i="1"/>
  <c r="T1235" i="1"/>
  <c r="T958" i="1"/>
  <c r="T2012" i="1"/>
  <c r="T405" i="1"/>
  <c r="T2298" i="1"/>
  <c r="T37" i="1"/>
  <c r="T1859" i="1"/>
  <c r="T2034" i="1"/>
  <c r="T1698" i="1"/>
  <c r="T1725" i="1"/>
  <c r="T818" i="1"/>
  <c r="T2409" i="1"/>
  <c r="T1493" i="1"/>
  <c r="T561" i="1"/>
  <c r="T1243" i="1"/>
  <c r="T2609" i="1"/>
  <c r="T2574" i="1"/>
  <c r="T1146" i="1"/>
  <c r="T924" i="1"/>
  <c r="T16" i="1"/>
  <c r="T1466" i="1"/>
  <c r="T916" i="1"/>
  <c r="T233" i="1"/>
  <c r="T2148" i="1"/>
  <c r="T2274" i="1"/>
  <c r="T2247" i="1"/>
  <c r="T647" i="1"/>
  <c r="T637" i="1"/>
  <c r="T926" i="1"/>
  <c r="T11" i="1"/>
  <c r="T1211" i="1"/>
  <c r="T1445" i="1"/>
  <c r="T1773" i="1"/>
  <c r="T486" i="1"/>
  <c r="T1192" i="1"/>
  <c r="T910" i="1"/>
  <c r="T767" i="1"/>
  <c r="T1864" i="1"/>
  <c r="T868" i="1"/>
  <c r="T1073" i="1"/>
  <c r="T993" i="1"/>
  <c r="T2435" i="1"/>
  <c r="T329" i="1"/>
  <c r="T147" i="1"/>
  <c r="T1723" i="1"/>
  <c r="T1379" i="1"/>
  <c r="T121" i="1"/>
  <c r="T2090" i="1"/>
  <c r="T1471" i="1"/>
  <c r="T73" i="1"/>
  <c r="T1690" i="1"/>
  <c r="T2089" i="1"/>
  <c r="T2421" i="1"/>
  <c r="T1289" i="1"/>
  <c r="T980" i="1"/>
  <c r="T1453" i="1"/>
  <c r="T427" i="1"/>
  <c r="T1459" i="1"/>
  <c r="T1137" i="1"/>
  <c r="T1681" i="1"/>
  <c r="T1808" i="1"/>
  <c r="T2424" i="1"/>
  <c r="T854" i="1"/>
  <c r="T1055" i="1"/>
  <c r="T1706" i="1"/>
  <c r="T2072" i="1"/>
  <c r="T1669" i="1"/>
  <c r="T1962" i="1"/>
  <c r="T1130" i="1"/>
  <c r="T1101" i="1"/>
  <c r="T250" i="1"/>
  <c r="T609" i="1"/>
  <c r="T2304" i="1"/>
  <c r="T1098" i="1"/>
  <c r="T1779" i="1"/>
  <c r="T2272" i="1"/>
  <c r="T985" i="1"/>
  <c r="T2479" i="1"/>
  <c r="T1538" i="1"/>
  <c r="T2498" i="1"/>
  <c r="T1473" i="1"/>
  <c r="T2124" i="1"/>
  <c r="T2282" i="1"/>
  <c r="T1645" i="1"/>
  <c r="T1942" i="1"/>
  <c r="T63" i="1"/>
  <c r="T331" i="1"/>
  <c r="T577" i="1"/>
  <c r="T285" i="1"/>
  <c r="T1256" i="1"/>
  <c r="T2192" i="1"/>
  <c r="T2388" i="1"/>
  <c r="T509" i="1"/>
  <c r="T2082" i="1"/>
  <c r="T856" i="1"/>
  <c r="T2556" i="1"/>
  <c r="T2027" i="1"/>
  <c r="T2128" i="1"/>
  <c r="T2188" i="1"/>
  <c r="T1457" i="1"/>
  <c r="T731" i="1"/>
  <c r="T2432" i="1"/>
  <c r="T1498" i="1"/>
  <c r="T494" i="1"/>
  <c r="T2320" i="1"/>
  <c r="T2480" i="1"/>
  <c r="T22" i="1"/>
  <c r="T1111" i="1"/>
  <c r="T2076" i="1"/>
  <c r="T2102" i="1"/>
  <c r="T1807" i="1"/>
  <c r="T275" i="1"/>
  <c r="T1165" i="1"/>
  <c r="T1785" i="1"/>
  <c r="T205" i="1"/>
  <c r="T365" i="1"/>
  <c r="T615" i="1"/>
  <c r="T345" i="1"/>
  <c r="T2094" i="1"/>
  <c r="T1171" i="1"/>
  <c r="T2305" i="1"/>
  <c r="T1431" i="1"/>
  <c r="T2040" i="1"/>
  <c r="T1487" i="1"/>
  <c r="T2042" i="1"/>
  <c r="T1037" i="1"/>
  <c r="T2156" i="1"/>
  <c r="T2447" i="1"/>
  <c r="T2404" i="1"/>
  <c r="T1172" i="1"/>
  <c r="T2182" i="1"/>
  <c r="T567" i="1"/>
  <c r="T804" i="1"/>
  <c r="T175" i="1"/>
  <c r="T32" i="1"/>
  <c r="T2526" i="1"/>
  <c r="T1917" i="1"/>
  <c r="T1893" i="1"/>
  <c r="T948" i="1"/>
  <c r="T743" i="1"/>
  <c r="T925" i="1"/>
  <c r="T1732" i="1"/>
  <c r="T1934" i="1"/>
  <c r="T1157" i="1"/>
  <c r="T322" i="1"/>
  <c r="T383" i="1"/>
  <c r="T2035" i="1"/>
  <c r="T1992" i="1"/>
  <c r="T151" i="1"/>
  <c r="T1086" i="1"/>
  <c r="T1783" i="1"/>
  <c r="T311" i="1"/>
  <c r="T1952" i="1"/>
  <c r="T278" i="1"/>
  <c r="T1463" i="1"/>
  <c r="T2268" i="1"/>
  <c r="T369" i="1"/>
  <c r="T1261" i="1"/>
  <c r="T2599" i="1"/>
  <c r="T655" i="1"/>
  <c r="T2068" i="1"/>
  <c r="T2476" i="1"/>
  <c r="T1071" i="1"/>
  <c r="T777" i="1"/>
  <c r="T697" i="1"/>
  <c r="T2100" i="1"/>
  <c r="T1811" i="1"/>
  <c r="T659" i="1"/>
  <c r="T1541" i="1"/>
  <c r="T683" i="1"/>
  <c r="T197" i="1"/>
  <c r="T68" i="1"/>
  <c r="T954" i="1"/>
  <c r="T243" i="1"/>
  <c r="T653" i="1"/>
  <c r="T390" i="1"/>
  <c r="T1535" i="1"/>
  <c r="T2179" i="1"/>
  <c r="T862" i="1"/>
  <c r="T1750" i="1"/>
  <c r="T1619" i="1"/>
  <c r="T2483" i="1"/>
  <c r="T1212" i="1"/>
  <c r="T1866" i="1"/>
  <c r="T651" i="1"/>
  <c r="T1217" i="1"/>
  <c r="T2543" i="1"/>
  <c r="T1409" i="1"/>
  <c r="T841" i="1"/>
  <c r="T1939" i="1"/>
  <c r="T2429" i="1"/>
  <c r="T2296" i="1"/>
  <c r="T1675" i="1"/>
  <c r="T187" i="1"/>
  <c r="T2585" i="1"/>
  <c r="T2422" i="1"/>
  <c r="T726" i="1"/>
  <c r="T709" i="1"/>
  <c r="T139" i="1"/>
  <c r="T2144" i="1"/>
  <c r="T1279" i="1"/>
  <c r="T1703" i="1"/>
  <c r="T2011" i="1"/>
  <c r="T1127" i="1"/>
  <c r="T2299" i="1"/>
  <c r="T303" i="1"/>
  <c r="T479" i="1"/>
  <c r="T101" i="1"/>
  <c r="T127" i="1"/>
  <c r="T685" i="1"/>
  <c r="T231" i="1"/>
  <c r="T870" i="1"/>
  <c r="T583" i="1"/>
  <c r="T1095" i="1"/>
  <c r="T1567" i="1"/>
  <c r="T967" i="1"/>
  <c r="T965" i="1"/>
  <c r="T787" i="1"/>
  <c r="T168" i="1"/>
  <c r="T2401" i="1"/>
  <c r="T1177" i="1"/>
  <c r="T389" i="1"/>
  <c r="T1175" i="1"/>
  <c r="T235" i="1"/>
  <c r="T1621" i="1"/>
  <c r="T2562" i="1"/>
  <c r="T2360" i="1"/>
  <c r="T1386" i="1"/>
  <c r="T1913" i="1"/>
  <c r="T1935" i="1"/>
  <c r="T526" i="1"/>
  <c r="T2138" i="1"/>
  <c r="T160" i="1"/>
  <c r="T2002" i="1"/>
  <c r="T865" i="1"/>
  <c r="T1489" i="1"/>
  <c r="T2343" i="1"/>
  <c r="T97" i="1"/>
  <c r="T2051" i="1"/>
  <c r="T790" i="1"/>
  <c r="T1427" i="1"/>
  <c r="T751" i="1"/>
  <c r="T2153" i="1"/>
  <c r="T781" i="1"/>
  <c r="T1940" i="1"/>
  <c r="T1322" i="1"/>
  <c r="T306" i="1"/>
  <c r="T2202" i="1"/>
  <c r="T2240" i="1"/>
  <c r="T2439" i="1"/>
  <c r="T1011" i="1"/>
  <c r="T95" i="1"/>
  <c r="T89" i="1"/>
  <c r="T2050" i="1"/>
  <c r="T2617" i="1"/>
  <c r="T2444" i="1"/>
  <c r="T343" i="1"/>
  <c r="T699" i="1"/>
  <c r="T12" i="1"/>
  <c r="T49" i="1"/>
  <c r="T1455" i="1"/>
  <c r="T1974" i="1"/>
  <c r="T603" i="1"/>
  <c r="T2259" i="1"/>
  <c r="T2118" i="1"/>
  <c r="T2306" i="1"/>
  <c r="T2489" i="1"/>
  <c r="T2369" i="1"/>
  <c r="T1184" i="1"/>
  <c r="T1649" i="1"/>
  <c r="T2558" i="1"/>
  <c r="T973" i="1"/>
  <c r="T1093" i="1"/>
  <c r="T1359" i="1"/>
  <c r="T1994" i="1"/>
  <c r="T2312" i="1"/>
  <c r="T2460" i="1"/>
  <c r="T677" i="1"/>
  <c r="T2150" i="1"/>
  <c r="T2235" i="1"/>
  <c r="T1617" i="1"/>
  <c r="T511" i="1"/>
  <c r="T922" i="1"/>
  <c r="T185" i="1"/>
  <c r="T2152" i="1"/>
  <c r="T837" i="1"/>
  <c r="T2569" i="1"/>
  <c r="T272" i="1"/>
  <c r="T1777" i="1"/>
  <c r="T1038" i="1"/>
  <c r="T1294" i="1"/>
  <c r="T698" i="1"/>
  <c r="T1225" i="1"/>
  <c r="T714" i="1"/>
  <c r="T1691" i="1"/>
  <c r="T1956" i="1"/>
  <c r="T2126" i="1"/>
  <c r="T2510" i="1"/>
  <c r="T704" i="1"/>
  <c r="T1123" i="1"/>
  <c r="T1533" i="1"/>
  <c r="T730" i="1"/>
  <c r="T2168" i="1"/>
  <c r="T117" i="1"/>
  <c r="T313" i="1"/>
  <c r="T45" i="1"/>
  <c r="T920" i="1"/>
  <c r="T599" i="1"/>
  <c r="T2295" i="1"/>
  <c r="T1633" i="1"/>
  <c r="T1360" i="1"/>
  <c r="T635" i="1"/>
  <c r="T103" i="1"/>
  <c r="T1545" i="1"/>
  <c r="T1465" i="1"/>
  <c r="T628" i="1"/>
  <c r="T2453" i="1"/>
  <c r="T125" i="1"/>
  <c r="T1079" i="1"/>
  <c r="T23" i="1"/>
  <c r="T2043" i="1"/>
  <c r="T581" i="1"/>
  <c r="T463" i="1"/>
  <c r="T1069" i="1"/>
  <c r="T2227" i="1"/>
  <c r="T1895" i="1"/>
  <c r="T1925" i="1"/>
  <c r="T1748" i="1"/>
  <c r="T1950" i="1"/>
  <c r="T1396" i="1"/>
  <c r="T2048" i="1"/>
  <c r="T157" i="1"/>
  <c r="T517" i="1"/>
  <c r="T2208" i="1"/>
  <c r="T2464" i="1"/>
  <c r="T349" i="1"/>
  <c r="T161" i="1"/>
  <c r="T2323" i="1"/>
  <c r="T1561" i="1"/>
  <c r="T1921" i="1"/>
  <c r="T107" i="1"/>
  <c r="T663" i="1"/>
  <c r="T826" i="1"/>
  <c r="T983" i="1"/>
  <c r="T2433" i="1"/>
  <c r="T2358" i="1"/>
  <c r="T2588" i="1"/>
  <c r="T945" i="1"/>
  <c r="T1713" i="1"/>
  <c r="T2278" i="1"/>
  <c r="T2425" i="1"/>
  <c r="T2220" i="1"/>
  <c r="T669" i="1"/>
  <c r="T1331" i="1"/>
  <c r="T784" i="1"/>
  <c r="T262" i="1"/>
  <c r="T1263" i="1"/>
  <c r="T31" i="1"/>
  <c r="T2508" i="1"/>
  <c r="T1607" i="1"/>
  <c r="T153" i="1"/>
  <c r="T884" i="1"/>
  <c r="T237" i="1"/>
  <c r="T470" i="1"/>
  <c r="T1707" i="1"/>
  <c r="T1110" i="1"/>
  <c r="T429" i="1"/>
  <c r="T902" i="1"/>
  <c r="T350" i="1"/>
  <c r="T1161" i="1"/>
  <c r="T2522" i="1"/>
  <c r="T822" i="1"/>
  <c r="T451" i="1"/>
  <c r="T2130" i="1"/>
  <c r="T307" i="1"/>
  <c r="T181" i="1"/>
  <c r="T227" i="1"/>
  <c r="T2000" i="1"/>
  <c r="T864" i="1"/>
  <c r="T1508" i="1"/>
  <c r="T1336" i="1"/>
  <c r="T2200" i="1"/>
  <c r="T1337" i="1"/>
  <c r="T1424" i="1"/>
  <c r="T143" i="1"/>
  <c r="T597" i="1"/>
  <c r="T592" i="1"/>
  <c r="T2262" i="1"/>
  <c r="T1327" i="1"/>
  <c r="T2436" i="1"/>
  <c r="T523" i="1"/>
  <c r="T1458" i="1"/>
  <c r="T528" i="1"/>
  <c r="T1082" i="1"/>
  <c r="T2342" i="1"/>
  <c r="T1615" i="1"/>
  <c r="T297" i="1"/>
  <c r="T352" i="1"/>
  <c r="T1598" i="1"/>
  <c r="T2134" i="1"/>
  <c r="T1671" i="1"/>
  <c r="T590" i="1"/>
  <c r="T2145" i="1"/>
  <c r="T2098" i="1"/>
  <c r="T2586" i="1"/>
  <c r="T1018" i="1"/>
  <c r="T643" i="1"/>
  <c r="T2450" i="1"/>
  <c r="T798" i="1"/>
  <c r="T1519" i="1"/>
  <c r="T624" i="1"/>
  <c r="T2300" i="1"/>
  <c r="T2264" i="1"/>
  <c r="T2413" i="1"/>
  <c r="T1284" i="1"/>
  <c r="T1007" i="1"/>
  <c r="T2218" i="1"/>
  <c r="T2292" i="1"/>
  <c r="T1566" i="1"/>
  <c r="T2080" i="1"/>
  <c r="T2258" i="1"/>
  <c r="T212" i="1"/>
  <c r="T1181" i="1"/>
  <c r="T2596" i="1"/>
  <c r="T1771" i="1"/>
  <c r="T1050" i="1"/>
  <c r="T126" i="1"/>
  <c r="T2078" i="1"/>
  <c r="T1599" i="1"/>
  <c r="T763" i="1"/>
  <c r="T1984" i="1"/>
  <c r="T2461" i="1"/>
  <c r="T2448" i="1"/>
  <c r="T2036" i="1"/>
  <c r="T1554" i="1"/>
  <c r="T2531" i="1"/>
  <c r="T829" i="1"/>
  <c r="T668" i="1"/>
  <c r="T1966" i="1"/>
  <c r="T357" i="1"/>
  <c r="T1308" i="1"/>
  <c r="T1817" i="1"/>
  <c r="T840" i="1"/>
  <c r="T378" i="1"/>
  <c r="T339" i="1"/>
  <c r="T2370" i="1"/>
  <c r="T213" i="1"/>
  <c r="T485" i="1"/>
  <c r="T1215" i="1"/>
  <c r="T114" i="1"/>
  <c r="T1881" i="1"/>
  <c r="T1094" i="1"/>
  <c r="T2129" i="1"/>
  <c r="T2470" i="1"/>
  <c r="T1016" i="1"/>
  <c r="T1601" i="1"/>
  <c r="T1627" i="1"/>
  <c r="T1843" i="1"/>
  <c r="T1579" i="1"/>
  <c r="T5" i="1"/>
  <c r="T2608" i="1"/>
  <c r="T1577" i="1"/>
  <c r="T742" i="1"/>
  <c r="T2284" i="1"/>
  <c r="T766" i="1"/>
  <c r="T209" i="1"/>
  <c r="T337" i="1"/>
  <c r="T2198" i="1"/>
  <c r="T109" i="1"/>
  <c r="T2164" i="1"/>
  <c r="T179" i="1"/>
  <c r="T2372" i="1"/>
  <c r="T2066" i="1"/>
  <c r="T1087" i="1"/>
  <c r="T2285" i="1"/>
  <c r="T435" i="1"/>
  <c r="T1757" i="1"/>
  <c r="T123" i="1"/>
  <c r="T2030" i="1"/>
  <c r="T557" i="1"/>
  <c r="T1139" i="1"/>
  <c r="T2417" i="1"/>
  <c r="T1534" i="1"/>
  <c r="T1213" i="1"/>
  <c r="T411" i="1"/>
  <c r="T842" i="1"/>
  <c r="T1539" i="1"/>
  <c r="T1085" i="1"/>
  <c r="T2010" i="1"/>
  <c r="T2573" i="1"/>
  <c r="T1138" i="1"/>
  <c r="T2512" i="1"/>
  <c r="T1415" i="1"/>
  <c r="T946" i="1"/>
  <c r="T1113" i="1"/>
  <c r="T2530" i="1"/>
  <c r="T1701" i="1"/>
  <c r="T305" i="1"/>
  <c r="T2070" i="1"/>
  <c r="T2214" i="1"/>
  <c r="T1091" i="1"/>
  <c r="T2086" i="1"/>
  <c r="T1275" i="1"/>
  <c r="T595" i="1"/>
  <c r="T1793" i="1"/>
  <c r="T2540" i="1"/>
  <c r="AE5" i="1"/>
  <c r="AQ30" i="1" l="1"/>
  <c r="Y2324" i="1"/>
  <c r="Y1007" i="1"/>
  <c r="Y20" i="1"/>
  <c r="Y84" i="1"/>
  <c r="Y148" i="1"/>
  <c r="Y212" i="1"/>
  <c r="Y276" i="1"/>
  <c r="Y6" i="1"/>
  <c r="Y91" i="1"/>
  <c r="Y177" i="1"/>
  <c r="Y262" i="1"/>
  <c r="Y345" i="1"/>
  <c r="Y409" i="1"/>
  <c r="Y82" i="1"/>
  <c r="Y195" i="1"/>
  <c r="Y309" i="1"/>
  <c r="Y19" i="1"/>
  <c r="Y133" i="1"/>
  <c r="Y247" i="1"/>
  <c r="Y355" i="1"/>
  <c r="Y437" i="1"/>
  <c r="Y501" i="1"/>
  <c r="Y191" i="1"/>
  <c r="Y395" i="1"/>
  <c r="Y488" i="1"/>
  <c r="Y179" i="1"/>
  <c r="Y390" i="1"/>
  <c r="Y484" i="1"/>
  <c r="Y555" i="1"/>
  <c r="Y619" i="1"/>
  <c r="Y683" i="1"/>
  <c r="Y747" i="1"/>
  <c r="Y811" i="1"/>
  <c r="Y875" i="1"/>
  <c r="Y939" i="1"/>
  <c r="Y71" i="1"/>
  <c r="Y443" i="1"/>
  <c r="Y561" i="1"/>
  <c r="Y646" i="1"/>
  <c r="Y732" i="1"/>
  <c r="Y817" i="1"/>
  <c r="Y902" i="1"/>
  <c r="Y988" i="1"/>
  <c r="AA988" i="1" s="1"/>
  <c r="Y1053" i="1"/>
  <c r="Y1117" i="1"/>
  <c r="Y1181" i="1"/>
  <c r="Y258" i="1"/>
  <c r="Y512" i="1"/>
  <c r="Y597" i="1"/>
  <c r="Y682" i="1"/>
  <c r="Y768" i="1"/>
  <c r="Y853" i="1"/>
  <c r="Y938" i="1"/>
  <c r="Y1016" i="1"/>
  <c r="Y1080" i="1"/>
  <c r="Y1144" i="1"/>
  <c r="Y186" i="1"/>
  <c r="Y584" i="1"/>
  <c r="Y754" i="1"/>
  <c r="Y925" i="1"/>
  <c r="Y1070" i="1"/>
  <c r="Y1196" i="1"/>
  <c r="Y1264" i="1"/>
  <c r="Y1328" i="1"/>
  <c r="Y1392" i="1"/>
  <c r="Y1456" i="1"/>
  <c r="Y1520" i="1"/>
  <c r="Y526" i="1"/>
  <c r="Y697" i="1"/>
  <c r="Y868" i="1"/>
  <c r="Y1027" i="1"/>
  <c r="Y1155" i="1"/>
  <c r="Y1243" i="1"/>
  <c r="Y1307" i="1"/>
  <c r="Y1371" i="1"/>
  <c r="Y1435" i="1"/>
  <c r="Y1499" i="1"/>
  <c r="Y362" i="1"/>
  <c r="Y788" i="1"/>
  <c r="Y1095" i="1"/>
  <c r="Y1277" i="1"/>
  <c r="Y1405" i="1"/>
  <c r="Y1532" i="1"/>
  <c r="Y1600" i="1"/>
  <c r="AA1600" i="1" s="1"/>
  <c r="Y1664" i="1"/>
  <c r="Y1728" i="1"/>
  <c r="Y1792" i="1"/>
  <c r="Y1856" i="1"/>
  <c r="Y1920" i="1"/>
  <c r="Y1984" i="1"/>
  <c r="Y476" i="1"/>
  <c r="Y834" i="1"/>
  <c r="Y1130" i="1"/>
  <c r="Y1294" i="1"/>
  <c r="Y1422" i="1"/>
  <c r="Y1544" i="1"/>
  <c r="Y1609" i="1"/>
  <c r="Y1673" i="1"/>
  <c r="Y1737" i="1"/>
  <c r="Y1801" i="1"/>
  <c r="Y1865" i="1"/>
  <c r="Y1929" i="1"/>
  <c r="Y1993" i="1"/>
  <c r="Y2057" i="1"/>
  <c r="Y2121" i="1"/>
  <c r="Y2185" i="1"/>
  <c r="Y2249" i="1"/>
  <c r="Y2313" i="1"/>
  <c r="Y2377" i="1"/>
  <c r="Y2441" i="1"/>
  <c r="Y2505" i="1"/>
  <c r="Y85" i="1"/>
  <c r="Y1567" i="1"/>
  <c r="Y2068" i="1"/>
  <c r="Y24" i="1"/>
  <c r="Y88" i="1"/>
  <c r="Y152" i="1"/>
  <c r="Y216" i="1"/>
  <c r="Y280" i="1"/>
  <c r="Y11" i="1"/>
  <c r="Y97" i="1"/>
  <c r="Y182" i="1"/>
  <c r="Y267" i="1"/>
  <c r="Y349" i="1"/>
  <c r="Y413" i="1"/>
  <c r="Y89" i="1"/>
  <c r="Y202" i="1"/>
  <c r="Y317" i="1"/>
  <c r="Y26" i="1"/>
  <c r="Y141" i="1"/>
  <c r="Y254" i="1"/>
  <c r="Y360" i="1"/>
  <c r="Y441" i="1"/>
  <c r="Y505" i="1"/>
  <c r="Y206" i="1"/>
  <c r="Y402" i="1"/>
  <c r="Y494" i="1"/>
  <c r="Y194" i="1"/>
  <c r="Y396" i="1"/>
  <c r="Y490" i="1"/>
  <c r="Y559" i="1"/>
  <c r="Y623" i="1"/>
  <c r="Y687" i="1"/>
  <c r="Y751" i="1"/>
  <c r="Y815" i="1"/>
  <c r="Y879" i="1"/>
  <c r="Y943" i="1"/>
  <c r="Y99" i="1"/>
  <c r="Y454" i="1"/>
  <c r="Y566" i="1"/>
  <c r="Y652" i="1"/>
  <c r="Y737" i="1"/>
  <c r="Y822" i="1"/>
  <c r="Y908" i="1"/>
  <c r="Y993" i="1"/>
  <c r="Y1057" i="1"/>
  <c r="Y1121" i="1"/>
  <c r="Y1185" i="1"/>
  <c r="Y286" i="1"/>
  <c r="Y517" i="1"/>
  <c r="Y602" i="1"/>
  <c r="Y688" i="1"/>
  <c r="AA688" i="1" s="1"/>
  <c r="Y773" i="1"/>
  <c r="Y858" i="1"/>
  <c r="Y944" i="1"/>
  <c r="Y1020" i="1"/>
  <c r="Y1084" i="1"/>
  <c r="Y1148" i="1"/>
  <c r="Y243" i="1"/>
  <c r="Y594" i="1"/>
  <c r="Y765" i="1"/>
  <c r="Y936" i="1"/>
  <c r="Y1078" i="1"/>
  <c r="Y1202" i="1"/>
  <c r="Y1268" i="1"/>
  <c r="Y1332" i="1"/>
  <c r="Y1396" i="1"/>
  <c r="Y1460" i="1"/>
  <c r="AA1460" i="1" s="1"/>
  <c r="Y1524" i="1"/>
  <c r="Y537" i="1"/>
  <c r="Y708" i="1"/>
  <c r="Y878" i="1"/>
  <c r="Y1035" i="1"/>
  <c r="Y1163" i="1"/>
  <c r="Y1247" i="1"/>
  <c r="Y1311" i="1"/>
  <c r="Y1375" i="1"/>
  <c r="Y1439" i="1"/>
  <c r="Y1503" i="1"/>
  <c r="Y427" i="1"/>
  <c r="Y809" i="1"/>
  <c r="Y1111" i="1"/>
  <c r="Y1285" i="1"/>
  <c r="Y1413" i="1"/>
  <c r="Y1537" i="1"/>
  <c r="Y1604" i="1"/>
  <c r="Y1668" i="1"/>
  <c r="Y1732" i="1"/>
  <c r="Y1796" i="1"/>
  <c r="Y1860" i="1"/>
  <c r="Y1924" i="1"/>
  <c r="Y1988" i="1"/>
  <c r="Y514" i="1"/>
  <c r="AA514" i="1" s="1"/>
  <c r="Y856" i="1"/>
  <c r="Y1146" i="1"/>
  <c r="Y1302" i="1"/>
  <c r="AA1302" i="1" s="1"/>
  <c r="Y1430" i="1"/>
  <c r="Y1951" i="1"/>
  <c r="Y2154" i="1"/>
  <c r="Y52" i="1"/>
  <c r="Y116" i="1"/>
  <c r="Y180" i="1"/>
  <c r="Y244" i="1"/>
  <c r="Y308" i="1"/>
  <c r="Y49" i="1"/>
  <c r="Y134" i="1"/>
  <c r="Y219" i="1"/>
  <c r="Y305" i="1"/>
  <c r="Y377" i="1"/>
  <c r="Y25" i="1"/>
  <c r="Y138" i="1"/>
  <c r="Y253" i="1"/>
  <c r="AA253" i="1" s="1"/>
  <c r="Y359" i="1"/>
  <c r="Y77" i="1"/>
  <c r="Y190" i="1"/>
  <c r="Y303" i="1"/>
  <c r="Y398" i="1"/>
  <c r="Y469" i="1"/>
  <c r="Y78" i="1"/>
  <c r="Y306" i="1"/>
  <c r="Y446" i="1"/>
  <c r="Y66" i="1"/>
  <c r="Y293" i="1"/>
  <c r="Y442" i="1"/>
  <c r="Y523" i="1"/>
  <c r="Y587" i="1"/>
  <c r="Y651" i="1"/>
  <c r="Y715" i="1"/>
  <c r="Y779" i="1"/>
  <c r="Y843" i="1"/>
  <c r="Y907" i="1"/>
  <c r="AA907" i="1" s="1"/>
  <c r="Y971" i="1"/>
  <c r="Y298" i="1"/>
  <c r="Y518" i="1"/>
  <c r="Y604" i="1"/>
  <c r="Y689" i="1"/>
  <c r="AA689" i="1" s="1"/>
  <c r="Y774" i="1"/>
  <c r="Y860" i="1"/>
  <c r="Y945" i="1"/>
  <c r="Y1021" i="1"/>
  <c r="Y1085" i="1"/>
  <c r="Y1149" i="1"/>
  <c r="Y30" i="1"/>
  <c r="Y428" i="1"/>
  <c r="Y554" i="1"/>
  <c r="Y640" i="1"/>
  <c r="Y725" i="1"/>
  <c r="Y810" i="1"/>
  <c r="Y896" i="1"/>
  <c r="Y981" i="1"/>
  <c r="Y1048" i="1"/>
  <c r="Y1112" i="1"/>
  <c r="Y1176" i="1"/>
  <c r="Y487" i="1"/>
  <c r="Y669" i="1"/>
  <c r="Y840" i="1"/>
  <c r="Y1006" i="1"/>
  <c r="Y1134" i="1"/>
  <c r="Y1232" i="1"/>
  <c r="Y1296" i="1"/>
  <c r="Y1360" i="1"/>
  <c r="Y1424" i="1"/>
  <c r="Y1488" i="1"/>
  <c r="Y340" i="1"/>
  <c r="Y612" i="1"/>
  <c r="Y782" i="1"/>
  <c r="Y953" i="1"/>
  <c r="Y1091" i="1"/>
  <c r="Y1211" i="1"/>
  <c r="Y1275" i="1"/>
  <c r="Y1339" i="1"/>
  <c r="Y1403" i="1"/>
  <c r="Y1467" i="1"/>
  <c r="Y1531" i="1"/>
  <c r="Y617" i="1"/>
  <c r="Y958" i="1"/>
  <c r="Y1213" i="1"/>
  <c r="Y1341" i="1"/>
  <c r="Y1469" i="1"/>
  <c r="Y1568" i="1"/>
  <c r="Y1632" i="1"/>
  <c r="Y1696" i="1"/>
  <c r="Y1760" i="1"/>
  <c r="Y1824" i="1"/>
  <c r="AA1824" i="1" s="1"/>
  <c r="Y1888" i="1"/>
  <c r="Y1952" i="1"/>
  <c r="Y2016" i="1"/>
  <c r="Y664" i="1"/>
  <c r="Y1002" i="1"/>
  <c r="Y1230" i="1"/>
  <c r="Y1358" i="1"/>
  <c r="Y1486" i="1"/>
  <c r="Y1577" i="1"/>
  <c r="Y1641" i="1"/>
  <c r="Y1705" i="1"/>
  <c r="Y1769" i="1"/>
  <c r="Y1833" i="1"/>
  <c r="Y1897" i="1"/>
  <c r="Y1961" i="1"/>
  <c r="Y2025" i="1"/>
  <c r="Y2089" i="1"/>
  <c r="Y2153" i="1"/>
  <c r="Y2217" i="1"/>
  <c r="Y2281" i="1"/>
  <c r="Y2345" i="1"/>
  <c r="Y2409" i="1"/>
  <c r="Y2473" i="1"/>
  <c r="Y2537" i="1"/>
  <c r="Y734" i="1"/>
  <c r="Y2403" i="1"/>
  <c r="Y1361" i="1"/>
  <c r="AA1361" i="1" s="1"/>
  <c r="Y56" i="1"/>
  <c r="Y120" i="1"/>
  <c r="Y184" i="1"/>
  <c r="Y248" i="1"/>
  <c r="Y312" i="1"/>
  <c r="Y54" i="1"/>
  <c r="Y139" i="1"/>
  <c r="Y225" i="1"/>
  <c r="Y310" i="1"/>
  <c r="Y381" i="1"/>
  <c r="Y31" i="1"/>
  <c r="Y146" i="1"/>
  <c r="Y259" i="1"/>
  <c r="Y364" i="1"/>
  <c r="Y83" i="1"/>
  <c r="AA83" i="1" s="1"/>
  <c r="Y197" i="1"/>
  <c r="Y311" i="1"/>
  <c r="Y403" i="1"/>
  <c r="Y473" i="1"/>
  <c r="Y93" i="1"/>
  <c r="Y319" i="1"/>
  <c r="Y451" i="1"/>
  <c r="Y79" i="1"/>
  <c r="Y307" i="1"/>
  <c r="Y447" i="1"/>
  <c r="Y527" i="1"/>
  <c r="Y591" i="1"/>
  <c r="Y655" i="1"/>
  <c r="Y719" i="1"/>
  <c r="Y783" i="1"/>
  <c r="Y847" i="1"/>
  <c r="Y911" i="1"/>
  <c r="Y975" i="1"/>
  <c r="Y327" i="1"/>
  <c r="Y524" i="1"/>
  <c r="Y609" i="1"/>
  <c r="Y694" i="1"/>
  <c r="Y780" i="1"/>
  <c r="Y865" i="1"/>
  <c r="Y950" i="1"/>
  <c r="Y1025" i="1"/>
  <c r="Y1089" i="1"/>
  <c r="Y1153" i="1"/>
  <c r="Y58" i="1"/>
  <c r="Y439" i="1"/>
  <c r="AA439" i="1" s="1"/>
  <c r="Y560" i="1"/>
  <c r="Y645" i="1"/>
  <c r="Y730" i="1"/>
  <c r="Y816" i="1"/>
  <c r="Y901" i="1"/>
  <c r="Y986" i="1"/>
  <c r="Y1052" i="1"/>
  <c r="Y1116" i="1"/>
  <c r="Y1180" i="1"/>
  <c r="Y508" i="1"/>
  <c r="Y2318" i="1"/>
  <c r="Y4" i="1"/>
  <c r="Y68" i="1"/>
  <c r="Y132" i="1"/>
  <c r="Y196" i="1"/>
  <c r="Y260" i="1"/>
  <c r="Y324" i="1"/>
  <c r="Y70" i="1"/>
  <c r="Y155" i="1"/>
  <c r="Y241" i="1"/>
  <c r="Y326" i="1"/>
  <c r="Y393" i="1"/>
  <c r="Y53" i="1"/>
  <c r="Y167" i="1"/>
  <c r="Y281" i="1"/>
  <c r="Y380" i="1"/>
  <c r="Y105" i="1"/>
  <c r="Y218" i="1"/>
  <c r="Y333" i="1"/>
  <c r="Y419" i="1"/>
  <c r="Y485" i="1"/>
  <c r="Y135" i="1"/>
  <c r="Y356" i="1"/>
  <c r="Y467" i="1"/>
  <c r="Y122" i="1"/>
  <c r="Y347" i="1"/>
  <c r="Y463" i="1"/>
  <c r="Y539" i="1"/>
  <c r="Y603" i="1"/>
  <c r="Y667" i="1"/>
  <c r="Y731" i="1"/>
  <c r="Y795" i="1"/>
  <c r="Y859" i="1"/>
  <c r="Y923" i="1"/>
  <c r="Y987" i="1"/>
  <c r="Y391" i="1"/>
  <c r="Y540" i="1"/>
  <c r="Y625" i="1"/>
  <c r="Y710" i="1"/>
  <c r="Y796" i="1"/>
  <c r="Y881" i="1"/>
  <c r="Y966" i="1"/>
  <c r="Y1037" i="1"/>
  <c r="Y1101" i="1"/>
  <c r="Y1165" i="1"/>
  <c r="Y143" i="1"/>
  <c r="Y471" i="1"/>
  <c r="Y576" i="1"/>
  <c r="Y661" i="1"/>
  <c r="Y746" i="1"/>
  <c r="Y832" i="1"/>
  <c r="Y917" i="1"/>
  <c r="Y1000" i="1"/>
  <c r="Y1064" i="1"/>
  <c r="Y1128" i="1"/>
  <c r="Y1192" i="1"/>
  <c r="Y541" i="1"/>
  <c r="Y712" i="1"/>
  <c r="Y882" i="1"/>
  <c r="Y1038" i="1"/>
  <c r="Y1166" i="1"/>
  <c r="Y1248" i="1"/>
  <c r="Y1312" i="1"/>
  <c r="Y1376" i="1"/>
  <c r="Y1440" i="1"/>
  <c r="Y1504" i="1"/>
  <c r="Y459" i="1"/>
  <c r="Y654" i="1"/>
  <c r="Y825" i="1"/>
  <c r="Y995" i="1"/>
  <c r="Y1123" i="1"/>
  <c r="Y1227" i="1"/>
  <c r="Y1291" i="1"/>
  <c r="Y1355" i="1"/>
  <c r="Y1419" i="1"/>
  <c r="Y1483" i="1"/>
  <c r="Y1547" i="1"/>
  <c r="Y702" i="1"/>
  <c r="Y1031" i="1"/>
  <c r="Y1245" i="1"/>
  <c r="Y1373" i="1"/>
  <c r="Y1501" i="1"/>
  <c r="Y1584" i="1"/>
  <c r="Y1648" i="1"/>
  <c r="Y1712" i="1"/>
  <c r="Y1776" i="1"/>
  <c r="Y1840" i="1"/>
  <c r="Y1904" i="1"/>
  <c r="Y1968" i="1"/>
  <c r="Y158" i="1"/>
  <c r="Y749" i="1"/>
  <c r="Y1066" i="1"/>
  <c r="Y1262" i="1"/>
  <c r="Y1390" i="1"/>
  <c r="Y1518" i="1"/>
  <c r="Y1593" i="1"/>
  <c r="Y1657" i="1"/>
  <c r="Y1721" i="1"/>
  <c r="Y1785" i="1"/>
  <c r="Y1849" i="1"/>
  <c r="Y1913" i="1"/>
  <c r="Y1977" i="1"/>
  <c r="Y2041" i="1"/>
  <c r="Y2105" i="1"/>
  <c r="Y2169" i="1"/>
  <c r="Y2233" i="1"/>
  <c r="Y2297" i="1"/>
  <c r="Y2361" i="1"/>
  <c r="Y2425" i="1"/>
  <c r="Y2489" i="1"/>
  <c r="Y2553" i="1"/>
  <c r="Y905" i="1"/>
  <c r="Y1834" i="1"/>
  <c r="Y8" i="1"/>
  <c r="Y72" i="1"/>
  <c r="Y136" i="1"/>
  <c r="Y200" i="1"/>
  <c r="AA200" i="1" s="1"/>
  <c r="Y264" i="1"/>
  <c r="Y328" i="1"/>
  <c r="Y75" i="1"/>
  <c r="Y161" i="1"/>
  <c r="Y246" i="1"/>
  <c r="Y331" i="1"/>
  <c r="Y397" i="1"/>
  <c r="Y61" i="1"/>
  <c r="Y174" i="1"/>
  <c r="Y287" i="1"/>
  <c r="Y386" i="1"/>
  <c r="Y111" i="1"/>
  <c r="Y226" i="1"/>
  <c r="Y339" i="1"/>
  <c r="Y424" i="1"/>
  <c r="Y489" i="1"/>
  <c r="Y149" i="1"/>
  <c r="Y367" i="1"/>
  <c r="Y472" i="1"/>
  <c r="Y137" i="1"/>
  <c r="Y358" i="1"/>
  <c r="Y468" i="1"/>
  <c r="Y543" i="1"/>
  <c r="Y607" i="1"/>
  <c r="Y671" i="1"/>
  <c r="Y735" i="1"/>
  <c r="Y799" i="1"/>
  <c r="Y863" i="1"/>
  <c r="Y927" i="1"/>
  <c r="Y991" i="1"/>
  <c r="Y406" i="1"/>
  <c r="Y545" i="1"/>
  <c r="Y630" i="1"/>
  <c r="Y716" i="1"/>
  <c r="Y801" i="1"/>
  <c r="Y886" i="1"/>
  <c r="Y972" i="1"/>
  <c r="Y1041" i="1"/>
  <c r="Y1105" i="1"/>
  <c r="Y1169" i="1"/>
  <c r="Y173" i="1"/>
  <c r="Y482" i="1"/>
  <c r="Y581" i="1"/>
  <c r="Y666" i="1"/>
  <c r="Y752" i="1"/>
  <c r="Y837" i="1"/>
  <c r="Y922" i="1"/>
  <c r="Y1004" i="1"/>
  <c r="Y1068" i="1"/>
  <c r="Y1132" i="1"/>
  <c r="Y15" i="1"/>
  <c r="Y552" i="1"/>
  <c r="Y722" i="1"/>
  <c r="Y893" i="1"/>
  <c r="Y1046" i="1"/>
  <c r="Y1174" i="1"/>
  <c r="Y1252" i="1"/>
  <c r="Y1316" i="1"/>
  <c r="Y1380" i="1"/>
  <c r="Y1444" i="1"/>
  <c r="Y1508" i="1"/>
  <c r="Y480" i="1"/>
  <c r="Y665" i="1"/>
  <c r="Y836" i="1"/>
  <c r="Y1003" i="1"/>
  <c r="Y1131" i="1"/>
  <c r="Y1231" i="1"/>
  <c r="Y1295" i="1"/>
  <c r="Y1359" i="1"/>
  <c r="Y1423" i="1"/>
  <c r="Y1487" i="1"/>
  <c r="Y29" i="1"/>
  <c r="Y724" i="1"/>
  <c r="Y1047" i="1"/>
  <c r="Y1253" i="1"/>
  <c r="Y1381" i="1"/>
  <c r="Y1509" i="1"/>
  <c r="Y1588" i="1"/>
  <c r="Y1652" i="1"/>
  <c r="Y1716" i="1"/>
  <c r="Y1780" i="1"/>
  <c r="Y1844" i="1"/>
  <c r="Y1908" i="1"/>
  <c r="AA1908" i="1" s="1"/>
  <c r="Y1972" i="1"/>
  <c r="Y271" i="1"/>
  <c r="Y770" i="1"/>
  <c r="Y1082" i="1"/>
  <c r="Y1270" i="1"/>
  <c r="Y1398" i="1"/>
  <c r="Y1526" i="1"/>
  <c r="Y1597" i="1"/>
  <c r="Y1661" i="1"/>
  <c r="Y1725" i="1"/>
  <c r="Y1789" i="1"/>
  <c r="Y1853" i="1"/>
  <c r="Y1917" i="1"/>
  <c r="Y1981" i="1"/>
  <c r="Y2045" i="1"/>
  <c r="Y2109" i="1"/>
  <c r="Y2173" i="1"/>
  <c r="Y2237" i="1"/>
  <c r="Y2301" i="1"/>
  <c r="Y2365" i="1"/>
  <c r="Y2429" i="1"/>
  <c r="Y2493" i="1"/>
  <c r="Y2557" i="1"/>
  <c r="Y948" i="1"/>
  <c r="Y1337" i="1"/>
  <c r="Y2572" i="1"/>
  <c r="Y32" i="1"/>
  <c r="Y96" i="1"/>
  <c r="Y160" i="1"/>
  <c r="Y224" i="1"/>
  <c r="Y288" i="1"/>
  <c r="Y22" i="1"/>
  <c r="Y1578" i="1"/>
  <c r="Y228" i="1"/>
  <c r="Y198" i="1"/>
  <c r="Y110" i="1"/>
  <c r="Y162" i="1"/>
  <c r="Y21" i="1"/>
  <c r="Y237" i="1"/>
  <c r="Y635" i="1"/>
  <c r="Y891" i="1"/>
  <c r="Y582" i="1"/>
  <c r="Y924" i="1"/>
  <c r="Y1197" i="1"/>
  <c r="Y704" i="1"/>
  <c r="Y1032" i="1"/>
  <c r="Y626" i="1"/>
  <c r="Y1216" i="1"/>
  <c r="Y1472" i="1"/>
  <c r="Y910" i="1"/>
  <c r="Y1323" i="1"/>
  <c r="Y532" i="1"/>
  <c r="Y1437" i="1"/>
  <c r="Y1744" i="1"/>
  <c r="Y2000" i="1"/>
  <c r="Y1326" i="1"/>
  <c r="Y1689" i="1"/>
  <c r="Y1945" i="1"/>
  <c r="Y2201" i="1"/>
  <c r="Y2457" i="1"/>
  <c r="Y2495" i="1"/>
  <c r="Y232" i="1"/>
  <c r="Y203" i="1"/>
  <c r="Y117" i="1"/>
  <c r="Y169" i="1"/>
  <c r="Y35" i="1"/>
  <c r="Y250" i="1"/>
  <c r="Y639" i="1"/>
  <c r="Y895" i="1"/>
  <c r="Y588" i="1"/>
  <c r="Y929" i="1"/>
  <c r="Y1201" i="1"/>
  <c r="Y709" i="1"/>
  <c r="Y1036" i="1"/>
  <c r="Y637" i="1"/>
  <c r="Y978" i="1"/>
  <c r="Y1220" i="1"/>
  <c r="Y1348" i="1"/>
  <c r="Y1476" i="1"/>
  <c r="Y580" i="1"/>
  <c r="Y921" i="1"/>
  <c r="Y1195" i="1"/>
  <c r="Y1327" i="1"/>
  <c r="Y1455" i="1"/>
  <c r="Y553" i="1"/>
  <c r="Y1175" i="1"/>
  <c r="Y1445" i="1"/>
  <c r="Y1620" i="1"/>
  <c r="Y1748" i="1"/>
  <c r="Y1876" i="1"/>
  <c r="AA1876" i="1" s="1"/>
  <c r="Y2004" i="1"/>
  <c r="Y941" i="1"/>
  <c r="Y1334" i="1"/>
  <c r="Y1549" i="1"/>
  <c r="Y1629" i="1"/>
  <c r="Y1709" i="1"/>
  <c r="Y1805" i="1"/>
  <c r="Y1885" i="1"/>
  <c r="Y1965" i="1"/>
  <c r="Y2061" i="1"/>
  <c r="Y2141" i="1"/>
  <c r="Y2221" i="1"/>
  <c r="Y2317" i="1"/>
  <c r="Y2397" i="1"/>
  <c r="Y2477" i="1"/>
  <c r="Y313" i="1"/>
  <c r="Y1208" i="1"/>
  <c r="Y2232" i="1"/>
  <c r="Y48" i="1"/>
  <c r="Y128" i="1"/>
  <c r="Y208" i="1"/>
  <c r="Y304" i="1"/>
  <c r="Y65" i="1"/>
  <c r="Y150" i="1"/>
  <c r="Y235" i="1"/>
  <c r="Y321" i="1"/>
  <c r="Y389" i="1"/>
  <c r="Y46" i="1"/>
  <c r="Y159" i="1"/>
  <c r="Y274" i="1"/>
  <c r="Y375" i="1"/>
  <c r="Y98" i="1"/>
  <c r="Y211" i="1"/>
  <c r="Y325" i="1"/>
  <c r="Y414" i="1"/>
  <c r="Y481" i="1"/>
  <c r="Y121" i="1"/>
  <c r="Y346" i="1"/>
  <c r="Y462" i="1"/>
  <c r="Y109" i="1"/>
  <c r="Y335" i="1"/>
  <c r="Y458" i="1"/>
  <c r="Y535" i="1"/>
  <c r="Y599" i="1"/>
  <c r="Y663" i="1"/>
  <c r="Y727" i="1"/>
  <c r="Y791" i="1"/>
  <c r="Y855" i="1"/>
  <c r="Y919" i="1"/>
  <c r="Y983" i="1"/>
  <c r="Y372" i="1"/>
  <c r="Y534" i="1"/>
  <c r="Y620" i="1"/>
  <c r="Y705" i="1"/>
  <c r="Y790" i="1"/>
  <c r="Y876" i="1"/>
  <c r="Y961" i="1"/>
  <c r="Y1033" i="1"/>
  <c r="Y1097" i="1"/>
  <c r="Y1161" i="1"/>
  <c r="Y115" i="1"/>
  <c r="Y460" i="1"/>
  <c r="Y570" i="1"/>
  <c r="Y656" i="1"/>
  <c r="Y741" i="1"/>
  <c r="Y826" i="1"/>
  <c r="Y912" i="1"/>
  <c r="Y996" i="1"/>
  <c r="Y1060" i="1"/>
  <c r="Y1124" i="1"/>
  <c r="Y1188" i="1"/>
  <c r="Y530" i="1"/>
  <c r="Y701" i="1"/>
  <c r="Y872" i="1"/>
  <c r="Y1030" i="1"/>
  <c r="Y1158" i="1"/>
  <c r="Y1244" i="1"/>
  <c r="Y1308" i="1"/>
  <c r="Y1372" i="1"/>
  <c r="Y1436" i="1"/>
  <c r="Y1500" i="1"/>
  <c r="Y438" i="1"/>
  <c r="Y644" i="1"/>
  <c r="Y814" i="1"/>
  <c r="Y985" i="1"/>
  <c r="Y1115" i="1"/>
  <c r="Y60" i="1"/>
  <c r="Y316" i="1"/>
  <c r="Y315" i="1"/>
  <c r="Y266" i="1"/>
  <c r="Y318" i="1"/>
  <c r="Y334" i="1"/>
  <c r="Y452" i="1"/>
  <c r="Y723" i="1"/>
  <c r="Y979" i="1"/>
  <c r="Y700" i="1"/>
  <c r="Y1029" i="1"/>
  <c r="Y450" i="1"/>
  <c r="Y821" i="1"/>
  <c r="Y1120" i="1"/>
  <c r="Y861" i="1"/>
  <c r="Y1304" i="1"/>
  <c r="Y412" i="1"/>
  <c r="Y1107" i="1"/>
  <c r="Y1299" i="1"/>
  <c r="Y1427" i="1"/>
  <c r="Y142" i="1"/>
  <c r="Y1063" i="1"/>
  <c r="Y1389" i="1"/>
  <c r="AA1389" i="1" s="1"/>
  <c r="Y1592" i="1"/>
  <c r="Y1720" i="1"/>
  <c r="Y1848" i="1"/>
  <c r="Y1976" i="1"/>
  <c r="Y792" i="1"/>
  <c r="Y1278" i="1"/>
  <c r="Y1533" i="1"/>
  <c r="Y1665" i="1"/>
  <c r="Y1793" i="1"/>
  <c r="Y1921" i="1"/>
  <c r="Y2049" i="1"/>
  <c r="Y2177" i="1"/>
  <c r="Y2305" i="1"/>
  <c r="Y2433" i="1"/>
  <c r="Y2561" i="1"/>
  <c r="Y1257" i="1"/>
  <c r="Y1540" i="1"/>
  <c r="Y1670" i="1"/>
  <c r="Y1798" i="1"/>
  <c r="Y1926" i="1"/>
  <c r="Y2044" i="1"/>
  <c r="Y2130" i="1"/>
  <c r="Y2215" i="1"/>
  <c r="Y2300" i="1"/>
  <c r="Y2386" i="1"/>
  <c r="Y2471" i="1"/>
  <c r="Y2556" i="1"/>
  <c r="Y407" i="1"/>
  <c r="Y1106" i="1"/>
  <c r="Y1410" i="1"/>
  <c r="Y1603" i="1"/>
  <c r="Y1731" i="1"/>
  <c r="Y1859" i="1"/>
  <c r="Y1987" i="1"/>
  <c r="Y2086" i="1"/>
  <c r="Y2171" i="1"/>
  <c r="Y2256" i="1"/>
  <c r="Y2342" i="1"/>
  <c r="Y2427" i="1"/>
  <c r="Y2512" i="1"/>
  <c r="Y2590" i="1"/>
  <c r="Y1058" i="1"/>
  <c r="Y1591" i="1"/>
  <c r="Y1847" i="1"/>
  <c r="AA1847" i="1" s="1"/>
  <c r="Y2078" i="1"/>
  <c r="Y2248" i="1"/>
  <c r="Y2419" i="1"/>
  <c r="Y2584" i="1"/>
  <c r="Y1249" i="1"/>
  <c r="Y1650" i="1"/>
  <c r="Y1906" i="1"/>
  <c r="Y2116" i="1"/>
  <c r="Y2287" i="1"/>
  <c r="Y2458" i="1"/>
  <c r="Y2613" i="1"/>
  <c r="Y1690" i="1"/>
  <c r="Y2143" i="1"/>
  <c r="Y2484" i="1"/>
  <c r="Y1434" i="1"/>
  <c r="Y1999" i="1"/>
  <c r="Y2350" i="1"/>
  <c r="Y1090" i="1"/>
  <c r="Y2254" i="1"/>
  <c r="Y1674" i="1"/>
  <c r="Y2474" i="1"/>
  <c r="Y2531" i="1"/>
  <c r="Y2488" i="1"/>
  <c r="Y204" i="1"/>
  <c r="Y166" i="1"/>
  <c r="Y67" i="1"/>
  <c r="Y119" i="1"/>
  <c r="Y493" i="1"/>
  <c r="Y151" i="1"/>
  <c r="Y611" i="1"/>
  <c r="Y867" i="1"/>
  <c r="AA867" i="1" s="1"/>
  <c r="Y550" i="1"/>
  <c r="Y892" i="1"/>
  <c r="Y1173" i="1"/>
  <c r="Y672" i="1"/>
  <c r="Y1008" i="1"/>
  <c r="Y562" i="1"/>
  <c r="Y1182" i="1"/>
  <c r="Y1448" i="1"/>
  <c r="Y846" i="1"/>
  <c r="Y1239" i="1"/>
  <c r="Y1367" i="1"/>
  <c r="Y1495" i="1"/>
  <c r="Y766" i="1"/>
  <c r="Y1269" i="1"/>
  <c r="Y1525" i="1"/>
  <c r="Y1660" i="1"/>
  <c r="Y1788" i="1"/>
  <c r="Y1916" i="1"/>
  <c r="Y434" i="1"/>
  <c r="Y1114" i="1"/>
  <c r="Y1414" i="1"/>
  <c r="Y1605" i="1"/>
  <c r="Y1733" i="1"/>
  <c r="Y1861" i="1"/>
  <c r="Y1989" i="1"/>
  <c r="Y2117" i="1"/>
  <c r="Y2245" i="1"/>
  <c r="Y2373" i="1"/>
  <c r="Y2501" i="1"/>
  <c r="Y1023" i="1"/>
  <c r="Y1433" i="1"/>
  <c r="Y1614" i="1"/>
  <c r="Y1742" i="1"/>
  <c r="Y1870" i="1"/>
  <c r="Y1998" i="1"/>
  <c r="Y2092" i="1"/>
  <c r="Y2178" i="1"/>
  <c r="Y2263" i="1"/>
  <c r="Y2348" i="1"/>
  <c r="Y2434" i="1"/>
  <c r="Y2519" i="1"/>
  <c r="Y2595" i="1"/>
  <c r="Y845" i="1"/>
  <c r="Y1298" i="1"/>
  <c r="Y1546" i="1"/>
  <c r="Y1675" i="1"/>
  <c r="Y1803" i="1"/>
  <c r="Y1931" i="1"/>
  <c r="Y2048" i="1"/>
  <c r="Y2134" i="1"/>
  <c r="Y2219" i="1"/>
  <c r="Y2304" i="1"/>
  <c r="Y2390" i="1"/>
  <c r="Y2475" i="1"/>
  <c r="Y2560" i="1"/>
  <c r="Y455" i="1"/>
  <c r="Y1418" i="1"/>
  <c r="Y1735" i="1"/>
  <c r="Y1991" i="1"/>
  <c r="Y2174" i="1"/>
  <c r="AA2174" i="1" s="1"/>
  <c r="Y2344" i="1"/>
  <c r="AA2344" i="1" s="1"/>
  <c r="Y2515" i="1"/>
  <c r="Y798" i="1"/>
  <c r="Y1534" i="1"/>
  <c r="Y1794" i="1"/>
  <c r="Y2042" i="1"/>
  <c r="Y2212" i="1"/>
  <c r="Y2383" i="1"/>
  <c r="Y2554" i="1"/>
  <c r="Y1393" i="1"/>
  <c r="Y1978" i="1"/>
  <c r="Y2335" i="1"/>
  <c r="Y696" i="1"/>
  <c r="Y1775" i="1"/>
  <c r="Y2200" i="1"/>
  <c r="Y2542" i="1"/>
  <c r="Y1919" i="1"/>
  <c r="Y491" i="1"/>
  <c r="Y2175" i="1"/>
  <c r="Y2026" i="1"/>
  <c r="Y1631" i="1"/>
  <c r="Y156" i="1"/>
  <c r="Y102" i="1"/>
  <c r="Y417" i="1"/>
  <c r="Y34" i="1"/>
  <c r="Y445" i="1"/>
  <c r="Y499" i="1"/>
  <c r="Y563" i="1"/>
  <c r="Y819" i="1"/>
  <c r="Y464" i="1"/>
  <c r="Y828" i="1"/>
  <c r="Y1125" i="1"/>
  <c r="Y608" i="1"/>
  <c r="Y949" i="1"/>
  <c r="Y301" i="1"/>
  <c r="Y1086" i="1"/>
  <c r="Y1400" i="1"/>
  <c r="Y718" i="1"/>
  <c r="Y1219" i="1"/>
  <c r="Y1347" i="1"/>
  <c r="Y1475" i="1"/>
  <c r="Y660" i="1"/>
  <c r="Y1229" i="1"/>
  <c r="Y1485" i="1"/>
  <c r="Y1640" i="1"/>
  <c r="Y1768" i="1"/>
  <c r="Y1896" i="1"/>
  <c r="Y2024" i="1"/>
  <c r="Y1034" i="1"/>
  <c r="Y36" i="1"/>
  <c r="AA36" i="1" s="1"/>
  <c r="Y292" i="1"/>
  <c r="Y283" i="1"/>
  <c r="Y223" i="1"/>
  <c r="Y275" i="1"/>
  <c r="Y249" i="1"/>
  <c r="Y418" i="1"/>
  <c r="Y699" i="1"/>
  <c r="Y955" i="1"/>
  <c r="Y668" i="1"/>
  <c r="Y1005" i="1"/>
  <c r="Y363" i="1"/>
  <c r="Y789" i="1"/>
  <c r="Y1096" i="1"/>
  <c r="Y797" i="1"/>
  <c r="Y1280" i="1"/>
  <c r="Y114" i="1"/>
  <c r="Y1059" i="1"/>
  <c r="Y1387" i="1"/>
  <c r="Y873" i="1"/>
  <c r="Y1552" i="1"/>
  <c r="Y1808" i="1"/>
  <c r="Y578" i="1"/>
  <c r="Y1454" i="1"/>
  <c r="Y1753" i="1"/>
  <c r="Y2009" i="1"/>
  <c r="Y2265" i="1"/>
  <c r="Y2521" i="1"/>
  <c r="Y40" i="1"/>
  <c r="Y296" i="1"/>
  <c r="Y289" i="1"/>
  <c r="Y231" i="1"/>
  <c r="Y282" i="1"/>
  <c r="Y263" i="1"/>
  <c r="Y426" i="1"/>
  <c r="Y703" i="1"/>
  <c r="Y959" i="1"/>
  <c r="Y673" i="1"/>
  <c r="Y1009" i="1"/>
  <c r="Y384" i="1"/>
  <c r="Y794" i="1"/>
  <c r="Y1100" i="1"/>
  <c r="Y680" i="1"/>
  <c r="Y1014" i="1"/>
  <c r="Y1236" i="1"/>
  <c r="Y1364" i="1"/>
  <c r="Y1492" i="1"/>
  <c r="Y622" i="1"/>
  <c r="Y964" i="1"/>
  <c r="Y100" i="1"/>
  <c r="Y27" i="1"/>
  <c r="Y361" i="1"/>
  <c r="Y338" i="1"/>
  <c r="Y376" i="1"/>
  <c r="Y423" i="1"/>
  <c r="Y506" i="1"/>
  <c r="Y763" i="1"/>
  <c r="Y185" i="1"/>
  <c r="Y753" i="1"/>
  <c r="AA753" i="1" s="1"/>
  <c r="Y1069" i="1"/>
  <c r="Y533" i="1"/>
  <c r="Y874" i="1"/>
  <c r="Y1160" i="1"/>
  <c r="Y968" i="1"/>
  <c r="Y1344" i="1"/>
  <c r="Y569" i="1"/>
  <c r="Y1187" i="1"/>
  <c r="Y1451" i="1"/>
  <c r="Y1159" i="1"/>
  <c r="Y1616" i="1"/>
  <c r="Y1872" i="1"/>
  <c r="Y920" i="1"/>
  <c r="Y1561" i="1"/>
  <c r="Y1817" i="1"/>
  <c r="Y2073" i="1"/>
  <c r="Y2329" i="1"/>
  <c r="Y564" i="1"/>
  <c r="Y104" i="1"/>
  <c r="Y33" i="1"/>
  <c r="Y365" i="1"/>
  <c r="Y343" i="1"/>
  <c r="Y382" i="1"/>
  <c r="Y430" i="1"/>
  <c r="Y511" i="1"/>
  <c r="Y767" i="1"/>
  <c r="Y213" i="1"/>
  <c r="Y758" i="1"/>
  <c r="Y1073" i="1"/>
  <c r="Y538" i="1"/>
  <c r="Y880" i="1"/>
  <c r="Y1164" i="1"/>
  <c r="Y808" i="1"/>
  <c r="Y1110" i="1"/>
  <c r="Y1284" i="1"/>
  <c r="Y1412" i="1"/>
  <c r="Y170" i="1"/>
  <c r="Y750" i="1"/>
  <c r="Y1067" i="1"/>
  <c r="Y1263" i="1"/>
  <c r="Y1391" i="1"/>
  <c r="Y1519" i="1"/>
  <c r="Y894" i="1"/>
  <c r="Y1317" i="1"/>
  <c r="AA1317" i="1" s="1"/>
  <c r="Y1556" i="1"/>
  <c r="Y1684" i="1"/>
  <c r="Y1812" i="1"/>
  <c r="Y1940" i="1"/>
  <c r="Y600" i="1"/>
  <c r="Y1204" i="1"/>
  <c r="Y1462" i="1"/>
  <c r="Y1581" i="1"/>
  <c r="Y1677" i="1"/>
  <c r="Y1757" i="1"/>
  <c r="Y1837" i="1"/>
  <c r="Y1933" i="1"/>
  <c r="Y2013" i="1"/>
  <c r="Y2093" i="1"/>
  <c r="Y2189" i="1"/>
  <c r="AA2189" i="1" s="1"/>
  <c r="Y2269" i="1"/>
  <c r="Y2349" i="1"/>
  <c r="AA2349" i="1" s="1"/>
  <c r="Y2445" i="1"/>
  <c r="Y2525" i="1"/>
  <c r="Y777" i="1"/>
  <c r="Y952" i="1"/>
  <c r="Y1706" i="1"/>
  <c r="Y80" i="1"/>
  <c r="AA80" i="1" s="1"/>
  <c r="Y176" i="1"/>
  <c r="Y256" i="1"/>
  <c r="Y336" i="1"/>
  <c r="Y107" i="1"/>
  <c r="Y193" i="1"/>
  <c r="Y278" i="1"/>
  <c r="Y357" i="1"/>
  <c r="Y421" i="1"/>
  <c r="Y103" i="1"/>
  <c r="Y217" i="1"/>
  <c r="Y330" i="1"/>
  <c r="Y41" i="1"/>
  <c r="Y154" i="1"/>
  <c r="Y269" i="1"/>
  <c r="Y371" i="1"/>
  <c r="Y449" i="1"/>
  <c r="Y7" i="1"/>
  <c r="Y234" i="1"/>
  <c r="Y416" i="1"/>
  <c r="Y504" i="1"/>
  <c r="Y222" i="1"/>
  <c r="Y411" i="1"/>
  <c r="Y500" i="1"/>
  <c r="Y567" i="1"/>
  <c r="Y631" i="1"/>
  <c r="Y695" i="1"/>
  <c r="Y759" i="1"/>
  <c r="Y823" i="1"/>
  <c r="Y887" i="1"/>
  <c r="Y951" i="1"/>
  <c r="Y157" i="1"/>
  <c r="Y475" i="1"/>
  <c r="Y577" i="1"/>
  <c r="Y662" i="1"/>
  <c r="Y748" i="1"/>
  <c r="Y833" i="1"/>
  <c r="Y918" i="1"/>
  <c r="Y1001" i="1"/>
  <c r="Y1065" i="1"/>
  <c r="Y1129" i="1"/>
  <c r="Y1193" i="1"/>
  <c r="AA1193" i="1" s="1"/>
  <c r="Y342" i="1"/>
  <c r="Y528" i="1"/>
  <c r="Y613" i="1"/>
  <c r="Y698" i="1"/>
  <c r="Y784" i="1"/>
  <c r="Y869" i="1"/>
  <c r="Y954" i="1"/>
  <c r="Y1028" i="1"/>
  <c r="Y1092" i="1"/>
  <c r="Y1156" i="1"/>
  <c r="Y352" i="1"/>
  <c r="Y616" i="1"/>
  <c r="Y786" i="1"/>
  <c r="Y957" i="1"/>
  <c r="Y1094" i="1"/>
  <c r="Y1212" i="1"/>
  <c r="Y1276" i="1"/>
  <c r="Y1340" i="1"/>
  <c r="Y1404" i="1"/>
  <c r="Y1468" i="1"/>
  <c r="Y57" i="1"/>
  <c r="Y558" i="1"/>
  <c r="Y729" i="1"/>
  <c r="Y900" i="1"/>
  <c r="Y1051" i="1"/>
  <c r="Y2147" i="1"/>
  <c r="Y188" i="1"/>
  <c r="Y145" i="1"/>
  <c r="Y39" i="1"/>
  <c r="Y90" i="1"/>
  <c r="Y477" i="1"/>
  <c r="Y94" i="1"/>
  <c r="Y595" i="1"/>
  <c r="Y851" i="1"/>
  <c r="Y529" i="1"/>
  <c r="Y870" i="1"/>
  <c r="Y1157" i="1"/>
  <c r="Y650" i="1"/>
  <c r="Y992" i="1"/>
  <c r="Y520" i="1"/>
  <c r="Y1150" i="1"/>
  <c r="Y1432" i="1"/>
  <c r="Y804" i="1"/>
  <c r="Y1235" i="1"/>
  <c r="Y1363" i="1"/>
  <c r="Y1491" i="1"/>
  <c r="Y745" i="1"/>
  <c r="Y1261" i="1"/>
  <c r="Y1517" i="1"/>
  <c r="Y1656" i="1"/>
  <c r="Y1784" i="1"/>
  <c r="Y1912" i="1"/>
  <c r="Y374" i="1"/>
  <c r="Y1098" i="1"/>
  <c r="Y1406" i="1"/>
  <c r="Y1601" i="1"/>
  <c r="Y1729" i="1"/>
  <c r="Y1857" i="1"/>
  <c r="Y1985" i="1"/>
  <c r="Y2113" i="1"/>
  <c r="Y2241" i="1"/>
  <c r="Y2369" i="1"/>
  <c r="Y2497" i="1"/>
  <c r="Y990" i="1"/>
  <c r="Y1417" i="1"/>
  <c r="Y1606" i="1"/>
  <c r="Y1734" i="1"/>
  <c r="Y1862" i="1"/>
  <c r="Y1990" i="1"/>
  <c r="Y2087" i="1"/>
  <c r="Y2172" i="1"/>
  <c r="Y2258" i="1"/>
  <c r="Y2343" i="1"/>
  <c r="Y2428" i="1"/>
  <c r="Y2514" i="1"/>
  <c r="Y2591" i="1"/>
  <c r="Y802" i="1"/>
  <c r="Y1282" i="1"/>
  <c r="Y1536" i="1"/>
  <c r="Y1667" i="1"/>
  <c r="Y1795" i="1"/>
  <c r="Y1923" i="1"/>
  <c r="Y2043" i="1"/>
  <c r="Y2128" i="1"/>
  <c r="Y2214" i="1"/>
  <c r="Y2299" i="1"/>
  <c r="Y2384" i="1"/>
  <c r="Y2470" i="1"/>
  <c r="Y2555" i="1"/>
  <c r="Y101" i="1"/>
  <c r="Y1386" i="1"/>
  <c r="Y1719" i="1"/>
  <c r="Y1975" i="1"/>
  <c r="Y2163" i="1"/>
  <c r="Y2334" i="1"/>
  <c r="Y2504" i="1"/>
  <c r="Y713" i="1"/>
  <c r="Y1505" i="1"/>
  <c r="Y1778" i="1"/>
  <c r="Y2031" i="1"/>
  <c r="Y2202" i="1"/>
  <c r="Y2372" i="1"/>
  <c r="Y2543" i="1"/>
  <c r="Y1329" i="1"/>
  <c r="Y1946" i="1"/>
  <c r="AA1946" i="1" s="1"/>
  <c r="Y2314" i="1"/>
  <c r="Y525" i="1"/>
  <c r="Y1743" i="1"/>
  <c r="Y2179" i="1"/>
  <c r="Y2520" i="1"/>
  <c r="Y1855" i="1"/>
  <c r="Y2588" i="1"/>
  <c r="Y2132" i="1"/>
  <c r="Y2111" i="1"/>
  <c r="Y1759" i="1"/>
  <c r="Y76" i="1"/>
  <c r="Y332" i="1"/>
  <c r="Y337" i="1"/>
  <c r="Y295" i="1"/>
  <c r="Y344" i="1"/>
  <c r="Y378" i="1"/>
  <c r="Y474" i="1"/>
  <c r="Y739" i="1"/>
  <c r="Y14" i="1"/>
  <c r="Y721" i="1"/>
  <c r="Y1045" i="1"/>
  <c r="Y492" i="1"/>
  <c r="Y842" i="1"/>
  <c r="Y1136" i="1"/>
  <c r="Y904" i="1"/>
  <c r="Y1320" i="1"/>
  <c r="AA1320" i="1" s="1"/>
  <c r="Y502" i="1"/>
  <c r="Y1139" i="1"/>
  <c r="Y1303" i="1"/>
  <c r="Y1431" i="1"/>
  <c r="Y255" i="1"/>
  <c r="Y1079" i="1"/>
  <c r="Y1397" i="1"/>
  <c r="Y1596" i="1"/>
  <c r="Y1724" i="1"/>
  <c r="Y1852" i="1"/>
  <c r="Y1980" i="1"/>
  <c r="Y813" i="1"/>
  <c r="AA813" i="1" s="1"/>
  <c r="Y1286" i="1"/>
  <c r="Y1538" i="1"/>
  <c r="Y1669" i="1"/>
  <c r="Y1797" i="1"/>
  <c r="Y1925" i="1"/>
  <c r="Y2053" i="1"/>
  <c r="Y2181" i="1"/>
  <c r="Y2309" i="1"/>
  <c r="Y2437" i="1"/>
  <c r="Y2565" i="1"/>
  <c r="Y1289" i="1"/>
  <c r="Y1550" i="1"/>
  <c r="Y1678" i="1"/>
  <c r="Y1806" i="1"/>
  <c r="Y1934" i="1"/>
  <c r="Y2050" i="1"/>
  <c r="Y2135" i="1"/>
  <c r="Y2220" i="1"/>
  <c r="Y2306" i="1"/>
  <c r="Y2391" i="1"/>
  <c r="Y2476" i="1"/>
  <c r="Y2562" i="1"/>
  <c r="Y498" i="1"/>
  <c r="Y1138" i="1"/>
  <c r="Y1426" i="1"/>
  <c r="Y1611" i="1"/>
  <c r="Y1739" i="1"/>
  <c r="Y1867" i="1"/>
  <c r="Y1995" i="1"/>
  <c r="Y2091" i="1"/>
  <c r="Y2176" i="1"/>
  <c r="Y2262" i="1"/>
  <c r="Y2347" i="1"/>
  <c r="Y2432" i="1"/>
  <c r="Y2518" i="1"/>
  <c r="Y2594" i="1"/>
  <c r="Y1122" i="1"/>
  <c r="Y1607" i="1"/>
  <c r="Y1863" i="1"/>
  <c r="Y2088" i="1"/>
  <c r="Y2259" i="1"/>
  <c r="Y2430" i="1"/>
  <c r="Y2592" i="1"/>
  <c r="Y1281" i="1"/>
  <c r="Y1666" i="1"/>
  <c r="Y1922" i="1"/>
  <c r="Y2127" i="1"/>
  <c r="Y2298" i="1"/>
  <c r="Y2468" i="1"/>
  <c r="Y199" i="1"/>
  <c r="Y1722" i="1"/>
  <c r="Y2164" i="1"/>
  <c r="Y2506" i="1"/>
  <c r="Y1498" i="1"/>
  <c r="Y2030" i="1"/>
  <c r="Y2371" i="1"/>
  <c r="Y1274" i="1"/>
  <c r="Y2296" i="1"/>
  <c r="Y1738" i="1"/>
  <c r="Y2516" i="1"/>
  <c r="Y2446" i="1"/>
  <c r="Y28" i="1"/>
  <c r="Y284" i="1"/>
  <c r="Y273" i="1"/>
  <c r="Y210" i="1"/>
  <c r="Y261" i="1"/>
  <c r="Y221" i="1"/>
  <c r="Y404" i="1"/>
  <c r="Y691" i="1"/>
  <c r="Y947" i="1"/>
  <c r="Y657" i="1"/>
  <c r="Y997" i="1"/>
  <c r="Y314" i="1"/>
  <c r="Y778" i="1"/>
  <c r="Y1088" i="1"/>
  <c r="Y776" i="1"/>
  <c r="Y1272" i="1"/>
  <c r="Y1528" i="1"/>
  <c r="Y1043" i="1"/>
  <c r="Y1283" i="1"/>
  <c r="Y1338" i="1"/>
  <c r="Y164" i="1"/>
  <c r="Y113" i="1"/>
  <c r="Y425" i="1"/>
  <c r="Y47" i="1"/>
  <c r="Y453" i="1"/>
  <c r="Y9" i="1"/>
  <c r="Y571" i="1"/>
  <c r="Y827" i="1"/>
  <c r="Y486" i="1"/>
  <c r="Y838" i="1"/>
  <c r="Y1133" i="1"/>
  <c r="Y618" i="1"/>
  <c r="Y960" i="1"/>
  <c r="Y394" i="1"/>
  <c r="Y1102" i="1"/>
  <c r="Y1408" i="1"/>
  <c r="Y740" i="1"/>
  <c r="Y1259" i="1"/>
  <c r="Y1515" i="1"/>
  <c r="Y1309" i="1"/>
  <c r="Y1680" i="1"/>
  <c r="Y1936" i="1"/>
  <c r="Y1194" i="1"/>
  <c r="Y1625" i="1"/>
  <c r="Y1881" i="1"/>
  <c r="Y2137" i="1"/>
  <c r="Y2393" i="1"/>
  <c r="Y2062" i="1"/>
  <c r="Y168" i="1"/>
  <c r="Y118" i="1"/>
  <c r="Y3" i="1"/>
  <c r="Y55" i="1"/>
  <c r="Y457" i="1"/>
  <c r="Y23" i="1"/>
  <c r="Y575" i="1"/>
  <c r="Y831" i="1"/>
  <c r="Y496" i="1"/>
  <c r="Y844" i="1"/>
  <c r="Y1137" i="1"/>
  <c r="Y624" i="1"/>
  <c r="Y965" i="1"/>
  <c r="Y422" i="1"/>
  <c r="Y850" i="1"/>
  <c r="Y1142" i="1"/>
  <c r="Y1300" i="1"/>
  <c r="Y1428" i="1"/>
  <c r="Y383" i="1"/>
  <c r="Y793" i="1"/>
  <c r="Y1099" i="1"/>
  <c r="Y1279" i="1"/>
  <c r="Y1407" i="1"/>
  <c r="Y1535" i="1"/>
  <c r="Y980" i="1"/>
  <c r="Y1349" i="1"/>
  <c r="Y1572" i="1"/>
  <c r="Y1700" i="1"/>
  <c r="Y1828" i="1"/>
  <c r="Y1956" i="1"/>
  <c r="Y685" i="1"/>
  <c r="Y1238" i="1"/>
  <c r="Y1494" i="1"/>
  <c r="Y1613" i="1"/>
  <c r="Y1693" i="1"/>
  <c r="Y1773" i="1"/>
  <c r="Y1869" i="1"/>
  <c r="Y1949" i="1"/>
  <c r="Y2029" i="1"/>
  <c r="Y2125" i="1"/>
  <c r="Y2205" i="1"/>
  <c r="Y2285" i="1"/>
  <c r="Y2381" i="1"/>
  <c r="Y2461" i="1"/>
  <c r="Y2541" i="1"/>
  <c r="Y1087" i="1"/>
  <c r="Y1823" i="1"/>
  <c r="Y16" i="1"/>
  <c r="Y112" i="1"/>
  <c r="Y192" i="1"/>
  <c r="Y272" i="1"/>
  <c r="Y43" i="1"/>
  <c r="Y129" i="1"/>
  <c r="Y214" i="1"/>
  <c r="Y299" i="1"/>
  <c r="Y373" i="1"/>
  <c r="AA373" i="1" s="1"/>
  <c r="Y18" i="1"/>
  <c r="Y131" i="1"/>
  <c r="Y245" i="1"/>
  <c r="Y354" i="1"/>
  <c r="Y69" i="1"/>
  <c r="Y183" i="1"/>
  <c r="Y297" i="1"/>
  <c r="Y392" i="1"/>
  <c r="Y465" i="1"/>
  <c r="Y63" i="1"/>
  <c r="Y291" i="1"/>
  <c r="AA291" i="1" s="1"/>
  <c r="Y440" i="1"/>
  <c r="Y51" i="1"/>
  <c r="Y279" i="1"/>
  <c r="AA279" i="1" s="1"/>
  <c r="Y436" i="1"/>
  <c r="Y519" i="1"/>
  <c r="Y583" i="1"/>
  <c r="Y647" i="1"/>
  <c r="Y711" i="1"/>
  <c r="Y775" i="1"/>
  <c r="Y839" i="1"/>
  <c r="Y903" i="1"/>
  <c r="Y967" i="1"/>
  <c r="Y270" i="1"/>
  <c r="Y513" i="1"/>
  <c r="Y598" i="1"/>
  <c r="Y684" i="1"/>
  <c r="Y769" i="1"/>
  <c r="AA769" i="1" s="1"/>
  <c r="Y854" i="1"/>
  <c r="Y940" i="1"/>
  <c r="Y1017" i="1"/>
  <c r="Y1081" i="1"/>
  <c r="Y1145" i="1"/>
  <c r="Y1209" i="1"/>
  <c r="Y415" i="1"/>
  <c r="Y549" i="1"/>
  <c r="Y634" i="1"/>
  <c r="Y720" i="1"/>
  <c r="Y805" i="1"/>
  <c r="AA805" i="1" s="1"/>
  <c r="Y890" i="1"/>
  <c r="Y976" i="1"/>
  <c r="Y1044" i="1"/>
  <c r="Y1108" i="1"/>
  <c r="Y1172" i="1"/>
  <c r="Y466" i="1"/>
  <c r="Y658" i="1"/>
  <c r="Y829" i="1"/>
  <c r="Y998" i="1"/>
  <c r="Y1126" i="1"/>
  <c r="Y1228" i="1"/>
  <c r="Y1292" i="1"/>
  <c r="Y1356" i="1"/>
  <c r="Y1420" i="1"/>
  <c r="Y1484" i="1"/>
  <c r="Y285" i="1"/>
  <c r="Y601" i="1"/>
  <c r="Y772" i="1"/>
  <c r="AA772" i="1" s="1"/>
  <c r="Y942" i="1"/>
  <c r="Y1083" i="1"/>
  <c r="Y1962" i="1"/>
  <c r="Y252" i="1"/>
  <c r="Y230" i="1"/>
  <c r="Y153" i="1"/>
  <c r="Y205" i="1"/>
  <c r="Y106" i="1"/>
  <c r="Y322" i="1"/>
  <c r="Y659" i="1"/>
  <c r="Y915" i="1"/>
  <c r="Y614" i="1"/>
  <c r="Y956" i="1"/>
  <c r="Y87" i="1"/>
  <c r="Y736" i="1"/>
  <c r="Y1056" i="1"/>
  <c r="Y690" i="1"/>
  <c r="AA690" i="1" s="1"/>
  <c r="Y1240" i="1"/>
  <c r="Y1496" i="1"/>
  <c r="Y974" i="1"/>
  <c r="Y1267" i="1"/>
  <c r="Y1395" i="1"/>
  <c r="Y1523" i="1"/>
  <c r="Y916" i="1"/>
  <c r="Y1325" i="1"/>
  <c r="Y1560" i="1"/>
  <c r="Y1688" i="1"/>
  <c r="Y1816" i="1"/>
  <c r="Y1944" i="1"/>
  <c r="Y621" i="1"/>
  <c r="Y1214" i="1"/>
  <c r="Y1470" i="1"/>
  <c r="Y1633" i="1"/>
  <c r="Y1761" i="1"/>
  <c r="Y1889" i="1"/>
  <c r="Y2017" i="1"/>
  <c r="Y2145" i="1"/>
  <c r="Y2273" i="1"/>
  <c r="Y2401" i="1"/>
  <c r="Y2529" i="1"/>
  <c r="Y1151" i="1"/>
  <c r="Y1481" i="1"/>
  <c r="Y1638" i="1"/>
  <c r="Y1766" i="1"/>
  <c r="Y1894" i="1"/>
  <c r="Y2022" i="1"/>
  <c r="Y2108" i="1"/>
  <c r="Y2194" i="1"/>
  <c r="Y2279" i="1"/>
  <c r="Y2364" i="1"/>
  <c r="Y2450" i="1"/>
  <c r="Y2535" i="1"/>
  <c r="Y2607" i="1"/>
  <c r="Y973" i="1"/>
  <c r="Y1346" i="1"/>
  <c r="Y1571" i="1"/>
  <c r="Y1699" i="1"/>
  <c r="Y1827" i="1"/>
  <c r="Y1955" i="1"/>
  <c r="Y2064" i="1"/>
  <c r="Y2150" i="1"/>
  <c r="Y2235" i="1"/>
  <c r="Y2320" i="1"/>
  <c r="Y2406" i="1"/>
  <c r="Y2491" i="1"/>
  <c r="Y2574" i="1"/>
  <c r="Y738" i="1"/>
  <c r="Y1514" i="1"/>
  <c r="Y1783" i="1"/>
  <c r="Y2035" i="1"/>
  <c r="Y2206" i="1"/>
  <c r="Y2376" i="1"/>
  <c r="Y2547" i="1"/>
  <c r="Y1039" i="1"/>
  <c r="Y1586" i="1"/>
  <c r="Y1842" i="1"/>
  <c r="Y2074" i="1"/>
  <c r="Y2244" i="1"/>
  <c r="Y2415" i="1"/>
  <c r="Y2581" i="1"/>
  <c r="Y1562" i="1"/>
  <c r="Y2058" i="1"/>
  <c r="Y2399" i="1"/>
  <c r="Y1154" i="1"/>
  <c r="AA1154" i="1" s="1"/>
  <c r="Y1871" i="1"/>
  <c r="Y2264" i="1"/>
  <c r="Y2596" i="1"/>
  <c r="Y2083" i="1"/>
  <c r="Y1297" i="1"/>
  <c r="Y2303" i="1"/>
  <c r="Y1642" i="1"/>
  <c r="Y610" i="1"/>
  <c r="AA610" i="1" s="1"/>
  <c r="Y140" i="1"/>
  <c r="Y81" i="1"/>
  <c r="Y401" i="1"/>
  <c r="Y5" i="1"/>
  <c r="Y429" i="1"/>
  <c r="Y478" i="1"/>
  <c r="Y547" i="1"/>
  <c r="Y803" i="1"/>
  <c r="Y420" i="1"/>
  <c r="Y806" i="1"/>
  <c r="Y1109" i="1"/>
  <c r="Y586" i="1"/>
  <c r="Y928" i="1"/>
  <c r="Y73" i="1"/>
  <c r="Y1054" i="1"/>
  <c r="Y1384" i="1"/>
  <c r="Y676" i="1"/>
  <c r="Y1206" i="1"/>
  <c r="Y1335" i="1"/>
  <c r="AA1335" i="1" s="1"/>
  <c r="Y1463" i="1"/>
  <c r="Y596" i="1"/>
  <c r="Y1203" i="1"/>
  <c r="Y1461" i="1"/>
  <c r="Y1628" i="1"/>
  <c r="Y1756" i="1"/>
  <c r="Y1884" i="1"/>
  <c r="Y2012" i="1"/>
  <c r="Y984" i="1"/>
  <c r="Y1350" i="1"/>
  <c r="Y1573" i="1"/>
  <c r="Y1701" i="1"/>
  <c r="Y1829" i="1"/>
  <c r="Y1957" i="1"/>
  <c r="Y2085" i="1"/>
  <c r="Y2213" i="1"/>
  <c r="Y2341" i="1"/>
  <c r="Y2469" i="1"/>
  <c r="Y692" i="1"/>
  <c r="Y1369" i="1"/>
  <c r="Y1582" i="1"/>
  <c r="Y1710" i="1"/>
  <c r="Y1838" i="1"/>
  <c r="Y1966" i="1"/>
  <c r="Y2071" i="1"/>
  <c r="Y2156" i="1"/>
  <c r="Y2242" i="1"/>
  <c r="Y2327" i="1"/>
  <c r="Y2412" i="1"/>
  <c r="Y2498" i="1"/>
  <c r="Y2579" i="1"/>
  <c r="Y674" i="1"/>
  <c r="Y1234" i="1"/>
  <c r="Y1490" i="1"/>
  <c r="Y1643" i="1"/>
  <c r="Y1771" i="1"/>
  <c r="Y1899" i="1"/>
  <c r="Y2027" i="1"/>
  <c r="Y2112" i="1"/>
  <c r="Y2198" i="1"/>
  <c r="Y2283" i="1"/>
  <c r="Y2368" i="1"/>
  <c r="Y2454" i="1"/>
  <c r="Y2539" i="1"/>
  <c r="Y2610" i="1"/>
  <c r="Y1290" i="1"/>
  <c r="Y1671" i="1"/>
  <c r="Y1927" i="1"/>
  <c r="Y2131" i="1"/>
  <c r="Y2302" i="1"/>
  <c r="Y2472" i="1"/>
  <c r="Y399" i="1"/>
  <c r="Y1409" i="1"/>
  <c r="Y1730" i="1"/>
  <c r="Y1986" i="1"/>
  <c r="Y2170" i="1"/>
  <c r="Y2340" i="1"/>
  <c r="Y2511" i="1"/>
  <c r="Y1071" i="1"/>
  <c r="Y1850" i="1"/>
  <c r="Y2250" i="1"/>
  <c r="Y2585" i="1"/>
  <c r="Y1647" i="1"/>
  <c r="Y2115" i="1"/>
  <c r="Y2456" i="1"/>
  <c r="Y1663" i="1"/>
  <c r="Y2467" i="1"/>
  <c r="Y1994" i="1"/>
  <c r="Y2367" i="1"/>
  <c r="Y2104" i="1"/>
  <c r="Y92" i="1"/>
  <c r="Y17" i="1"/>
  <c r="Y353" i="1"/>
  <c r="Y323" i="1"/>
  <c r="Y366" i="1"/>
  <c r="Y410" i="1"/>
  <c r="Y495" i="1"/>
  <c r="Y755" i="1"/>
  <c r="Y127" i="1"/>
  <c r="Y742" i="1"/>
  <c r="Y1061" i="1"/>
  <c r="Y522" i="1"/>
  <c r="Y864" i="1"/>
  <c r="Y1152" i="1"/>
  <c r="Y946" i="1"/>
  <c r="Y1336" i="1"/>
  <c r="Y548" i="1"/>
  <c r="Y1171" i="1"/>
  <c r="Y1315" i="1"/>
  <c r="Y1443" i="1"/>
  <c r="Y470" i="1"/>
  <c r="Y1127" i="1"/>
  <c r="Y1421" i="1"/>
  <c r="Y1608" i="1"/>
  <c r="Y1736" i="1"/>
  <c r="Y1864" i="1"/>
  <c r="Y1992" i="1"/>
  <c r="Y877" i="1"/>
  <c r="Y1310" i="1"/>
  <c r="Y1553" i="1"/>
  <c r="Y1681" i="1"/>
  <c r="Y1809" i="1"/>
  <c r="Y1937" i="1"/>
  <c r="Y2065" i="1"/>
  <c r="Y2193" i="1"/>
  <c r="Y2321" i="1"/>
  <c r="Y2449" i="1"/>
  <c r="Y448" i="1"/>
  <c r="Y1305" i="1"/>
  <c r="Y1558" i="1"/>
  <c r="Y1686" i="1"/>
  <c r="Y1814" i="1"/>
  <c r="AA1814" i="1" s="1"/>
  <c r="Y1942" i="1"/>
  <c r="Y2055" i="1"/>
  <c r="Y2140" i="1"/>
  <c r="Y2226" i="1"/>
  <c r="Y2311" i="1"/>
  <c r="Y2396" i="1"/>
  <c r="Y2482" i="1"/>
  <c r="Y2567" i="1"/>
  <c r="Y546" i="1"/>
  <c r="Y1170" i="1"/>
  <c r="Y1442" i="1"/>
  <c r="Y1619" i="1"/>
  <c r="Y1747" i="1"/>
  <c r="Y1875" i="1"/>
  <c r="Y2003" i="1"/>
  <c r="Y2096" i="1"/>
  <c r="Y2182" i="1"/>
  <c r="Y2267" i="1"/>
  <c r="Y2352" i="1"/>
  <c r="Y2438" i="1"/>
  <c r="Y2523" i="1"/>
  <c r="Y2598" i="1"/>
  <c r="Y1186" i="1"/>
  <c r="Y1623" i="1"/>
  <c r="Y1879" i="1"/>
  <c r="Y2099" i="1"/>
  <c r="Y2270" i="1"/>
  <c r="Y2440" i="1"/>
  <c r="Y1695" i="1"/>
  <c r="Y172" i="1"/>
  <c r="Y123" i="1"/>
  <c r="Y10" i="1"/>
  <c r="Y62" i="1"/>
  <c r="Y461" i="1"/>
  <c r="Y37" i="1"/>
  <c r="Y579" i="1"/>
  <c r="Y835" i="1"/>
  <c r="Y507" i="1"/>
  <c r="Y849" i="1"/>
  <c r="Y1141" i="1"/>
  <c r="Y629" i="1"/>
  <c r="Y970" i="1"/>
  <c r="Y444" i="1"/>
  <c r="Y1118" i="1"/>
  <c r="Y1416" i="1"/>
  <c r="Y761" i="1"/>
  <c r="Y1223" i="1"/>
  <c r="Y1351" i="1"/>
  <c r="Y1479" i="1"/>
  <c r="Y681" i="1"/>
  <c r="Y1237" i="1"/>
  <c r="Y1493" i="1"/>
  <c r="Y1644" i="1"/>
  <c r="Y1772" i="1"/>
  <c r="Y1900" i="1"/>
  <c r="Y45" i="1"/>
  <c r="Y1050" i="1"/>
  <c r="Y1382" i="1"/>
  <c r="Y1589" i="1"/>
  <c r="Y1717" i="1"/>
  <c r="Y1845" i="1"/>
  <c r="Y1973" i="1"/>
  <c r="Y2101" i="1"/>
  <c r="Y2229" i="1"/>
  <c r="Y2357" i="1"/>
  <c r="Y2485" i="1"/>
  <c r="Y862" i="1"/>
  <c r="Y1401" i="1"/>
  <c r="Y1598" i="1"/>
  <c r="Y1726" i="1"/>
  <c r="Y1854" i="1"/>
  <c r="AA1854" i="1" s="1"/>
  <c r="Y1982" i="1"/>
  <c r="Y2082" i="1"/>
  <c r="Y2167" i="1"/>
  <c r="Y2252" i="1"/>
  <c r="Y2338" i="1"/>
  <c r="Y2423" i="1"/>
  <c r="Y2508" i="1"/>
  <c r="Y2587" i="1"/>
  <c r="Y760" i="1"/>
  <c r="Y1266" i="1"/>
  <c r="Y1522" i="1"/>
  <c r="Y1659" i="1"/>
  <c r="Y1787" i="1"/>
  <c r="Y1915" i="1"/>
  <c r="Y2038" i="1"/>
  <c r="Y2123" i="1"/>
  <c r="Y2208" i="1"/>
  <c r="Y2294" i="1"/>
  <c r="Y2379" i="1"/>
  <c r="Y2464" i="1"/>
  <c r="Y2550" i="1"/>
  <c r="Y2" i="1"/>
  <c r="Y1354" i="1"/>
  <c r="Y1703" i="1"/>
  <c r="Y1959" i="1"/>
  <c r="Y2152" i="1"/>
  <c r="Y2323" i="1"/>
  <c r="Y2494" i="1"/>
  <c r="Y628" i="1"/>
  <c r="Y1473" i="1"/>
  <c r="Y1762" i="1"/>
  <c r="Y2018" i="1"/>
  <c r="Y2191" i="1"/>
  <c r="Y2362" i="1"/>
  <c r="Y2532" i="1"/>
  <c r="Y1265" i="1"/>
  <c r="Y1914" i="1"/>
  <c r="Y2292" i="1"/>
  <c r="Y2617" i="1"/>
  <c r="Y1711" i="1"/>
  <c r="Y2158" i="1"/>
  <c r="Y2499" i="1"/>
  <c r="Y1791" i="1"/>
  <c r="Y2552" i="1"/>
  <c r="AA2552" i="1" s="1"/>
  <c r="Y2090" i="1"/>
  <c r="Y2538" i="1"/>
  <c r="Y2604" i="1"/>
  <c r="AA2604" i="1" s="1"/>
  <c r="Y2600" i="1"/>
  <c r="Y2138" i="1"/>
  <c r="Y1754" i="1"/>
  <c r="Y2051" i="1"/>
  <c r="Y1802" i="1"/>
  <c r="Y542" i="1"/>
  <c r="Y2180" i="1"/>
  <c r="Y1882" i="1"/>
  <c r="Y2136" i="1"/>
  <c r="Y2047" i="1"/>
  <c r="Y1554" i="1"/>
  <c r="Y2394" i="1"/>
  <c r="Y2356" i="1"/>
  <c r="Y2563" i="1"/>
  <c r="Y2609" i="1"/>
  <c r="Y1874" i="1"/>
  <c r="Y2597" i="1"/>
  <c r="Y1306" i="1"/>
  <c r="Y2168" i="1"/>
  <c r="Y1343" i="1"/>
  <c r="Y1477" i="1"/>
  <c r="Y2020" i="1"/>
  <c r="Y1645" i="1"/>
  <c r="Y1997" i="1"/>
  <c r="Y2333" i="1"/>
  <c r="Y1273" i="1"/>
  <c r="Y240" i="1"/>
  <c r="Y257" i="1"/>
  <c r="Y189" i="1"/>
  <c r="Y239" i="1"/>
  <c r="Y178" i="1"/>
  <c r="Y379" i="1"/>
  <c r="Y679" i="1"/>
  <c r="Y935" i="1"/>
  <c r="Y641" i="1"/>
  <c r="Y982" i="1"/>
  <c r="Y229" i="1"/>
  <c r="Y762" i="1"/>
  <c r="Y1076" i="1"/>
  <c r="Y744" i="1"/>
  <c r="Y1260" i="1"/>
  <c r="Y1516" i="1"/>
  <c r="Y1019" i="1"/>
  <c r="Y385" i="1"/>
  <c r="Y531" i="1"/>
  <c r="Y1093" i="1"/>
  <c r="Y1022" i="1"/>
  <c r="Y1331" i="1"/>
  <c r="Y1453" i="1"/>
  <c r="Y2008" i="1"/>
  <c r="Y1697" i="1"/>
  <c r="Y2209" i="1"/>
  <c r="Y1353" i="1"/>
  <c r="Y1958" i="1"/>
  <c r="Y2322" i="1"/>
  <c r="Y632" i="1"/>
  <c r="Y1763" i="1"/>
  <c r="Y2192" i="1"/>
  <c r="Y2534" i="1"/>
  <c r="Y1911" i="1"/>
  <c r="Y2616" i="1"/>
  <c r="Y2159" i="1"/>
  <c r="Y1818" i="1"/>
  <c r="Y2094" i="1"/>
  <c r="Y1930" i="1"/>
  <c r="Y268" i="1"/>
  <c r="Y163" i="1"/>
  <c r="Y636" i="1"/>
  <c r="Y1072" i="1"/>
  <c r="Y1011" i="1"/>
  <c r="Y937" i="1"/>
  <c r="Y1820" i="1"/>
  <c r="Y1478" i="1"/>
  <c r="Y2021" i="1"/>
  <c r="Y2533" i="1"/>
  <c r="Y1774" i="1"/>
  <c r="Y2199" i="1"/>
  <c r="Y2540" i="1"/>
  <c r="Y1579" i="1"/>
  <c r="Y2070" i="1"/>
  <c r="Y2411" i="1"/>
  <c r="Y1541" i="1"/>
  <c r="Y2387" i="1"/>
  <c r="Y1858" i="1"/>
  <c r="Y2589" i="1"/>
  <c r="Y1242" i="1"/>
  <c r="Y2126" i="1"/>
  <c r="Y2239" i="1"/>
  <c r="Y147" i="1"/>
  <c r="Y883" i="1"/>
  <c r="Y693" i="1"/>
  <c r="Y1464" i="1"/>
  <c r="Y1411" i="1"/>
  <c r="Y999" i="1"/>
  <c r="Y1576" i="1"/>
  <c r="Y1832" i="1"/>
  <c r="Y706" i="1"/>
  <c r="Y1438" i="1"/>
  <c r="Y1649" i="1"/>
  <c r="Y1841" i="1"/>
  <c r="Y2001" i="1"/>
  <c r="Y2161" i="1"/>
  <c r="Y2353" i="1"/>
  <c r="Y2513" i="1"/>
  <c r="Y1225" i="1"/>
  <c r="Y1590" i="1"/>
  <c r="Y1750" i="1"/>
  <c r="Y1910" i="1"/>
  <c r="Y2076" i="1"/>
  <c r="Y2183" i="1"/>
  <c r="Y2290" i="1"/>
  <c r="Y2418" i="1"/>
  <c r="Y2524" i="1"/>
  <c r="Y2615" i="1"/>
  <c r="Y1250" i="1"/>
  <c r="Y1555" i="1"/>
  <c r="Y1715" i="1"/>
  <c r="Y1907" i="1"/>
  <c r="Y2054" i="1"/>
  <c r="AA2054" i="1" s="1"/>
  <c r="Y2160" i="1"/>
  <c r="Y2288" i="1"/>
  <c r="Y2395" i="1"/>
  <c r="Y2502" i="1"/>
  <c r="Y2614" i="1"/>
  <c r="Y1450" i="1"/>
  <c r="Y1815" i="1"/>
  <c r="Y2142" i="1"/>
  <c r="Y2355" i="1"/>
  <c r="Y2568" i="1"/>
  <c r="Y236" i="1"/>
  <c r="Y294" i="1"/>
  <c r="Y348" i="1"/>
  <c r="Y50" i="1"/>
  <c r="AA50" i="1" s="1"/>
  <c r="Y431" i="1"/>
  <c r="Y771" i="1"/>
  <c r="Y593" i="1"/>
  <c r="Y1013" i="1"/>
  <c r="Y544" i="1"/>
  <c r="Y1040" i="1"/>
  <c r="Y818" i="1"/>
  <c r="Y1352" i="1"/>
  <c r="Y932" i="1"/>
  <c r="Y1287" i="1"/>
  <c r="AA1287" i="1" s="1"/>
  <c r="Y1447" i="1"/>
  <c r="Y852" i="1"/>
  <c r="Y1365" i="1"/>
  <c r="Y1612" i="1"/>
  <c r="Y1804" i="1"/>
  <c r="Y1964" i="1"/>
  <c r="Y898" i="1"/>
  <c r="Y1446" i="1"/>
  <c r="Y1653" i="1"/>
  <c r="Y1813" i="1"/>
  <c r="AA1813" i="1" s="1"/>
  <c r="Y2005" i="1"/>
  <c r="Y2165" i="1"/>
  <c r="Y2325" i="1"/>
  <c r="Y2517" i="1"/>
  <c r="Y1241" i="1"/>
  <c r="Y1566" i="1"/>
  <c r="Y1758" i="1"/>
  <c r="Y1918" i="1"/>
  <c r="Y2060" i="1"/>
  <c r="Y2188" i="1"/>
  <c r="Y2295" i="1"/>
  <c r="Y2402" i="1"/>
  <c r="Y2530" i="1"/>
  <c r="Y215" i="1"/>
  <c r="Y1199" i="1"/>
  <c r="Y1563" i="1"/>
  <c r="Y1723" i="1"/>
  <c r="Y1883" i="1"/>
  <c r="Y2059" i="1"/>
  <c r="Y2166" i="1"/>
  <c r="Y2272" i="1"/>
  <c r="Y2400" i="1"/>
  <c r="Y2507" i="1"/>
  <c r="Y2602" i="1"/>
  <c r="Y1482" i="1"/>
  <c r="Y1831" i="1"/>
  <c r="Y2110" i="1"/>
  <c r="Y2366" i="1"/>
  <c r="Y2576" i="1"/>
  <c r="Y1345" i="1"/>
  <c r="Y1826" i="1"/>
  <c r="AA1826" i="1" s="1"/>
  <c r="Y2106" i="1"/>
  <c r="Y2319" i="1"/>
  <c r="AA2319" i="1" s="1"/>
  <c r="Y2573" i="1"/>
  <c r="Y1658" i="1"/>
  <c r="Y2207" i="1"/>
  <c r="Y1026" i="1"/>
  <c r="Y1967" i="1"/>
  <c r="Y2414" i="1"/>
  <c r="Y2040" i="1"/>
  <c r="Y1610" i="1"/>
  <c r="Y2593" i="1"/>
  <c r="Y2275" i="1"/>
  <c r="Y1682" i="1"/>
  <c r="Y585" i="1"/>
  <c r="Y2392" i="1"/>
  <c r="Y1898" i="1"/>
  <c r="Y2002" i="1"/>
  <c r="Y2271" i="1"/>
  <c r="Y1727" i="1"/>
  <c r="Y884" i="1"/>
  <c r="Y2564" i="1"/>
  <c r="Y1807" i="1"/>
  <c r="Y2218" i="1"/>
  <c r="Y2095" i="1"/>
  <c r="Y2100" i="1"/>
  <c r="Y329" i="1"/>
  <c r="Y1471" i="1"/>
  <c r="Y1636" i="1"/>
  <c r="Y1018" i="1"/>
  <c r="Y1741" i="1"/>
  <c r="Y2077" i="1"/>
  <c r="Y2413" i="1"/>
  <c r="Y2577" i="1"/>
  <c r="Y320" i="1"/>
  <c r="Y341" i="1"/>
  <c r="Y302" i="1"/>
  <c r="Y350" i="1"/>
  <c r="Y388" i="1"/>
  <c r="Y479" i="1"/>
  <c r="Y743" i="1"/>
  <c r="Y42" i="1"/>
  <c r="Y726" i="1"/>
  <c r="Y1049" i="1"/>
  <c r="Y503" i="1"/>
  <c r="Y848" i="1"/>
  <c r="Y1140" i="1"/>
  <c r="Y914" i="1"/>
  <c r="Y1324" i="1"/>
  <c r="Y516" i="1"/>
  <c r="Y1147" i="1"/>
  <c r="Y370" i="1"/>
  <c r="Y787" i="1"/>
  <c r="Y565" i="1"/>
  <c r="Y1368" i="1"/>
  <c r="Y1459" i="1"/>
  <c r="Y1624" i="1"/>
  <c r="Y962" i="1"/>
  <c r="Y1825" i="1"/>
  <c r="Y2337" i="1"/>
  <c r="Y1574" i="1"/>
  <c r="Y2066" i="1"/>
  <c r="Y2407" i="1"/>
  <c r="AA2407" i="1" s="1"/>
  <c r="Y1218" i="1"/>
  <c r="Y1891" i="1"/>
  <c r="Y2278" i="1"/>
  <c r="Y2606" i="1"/>
  <c r="Y2120" i="1"/>
  <c r="Y1377" i="1"/>
  <c r="Y2330" i="1"/>
  <c r="AA2330" i="1" s="1"/>
  <c r="Y2228" i="1"/>
  <c r="Y2435" i="1"/>
  <c r="Y2452" i="1"/>
  <c r="Y251" i="1"/>
  <c r="Y368" i="1"/>
  <c r="Y977" i="1"/>
  <c r="Y733" i="1"/>
  <c r="Y1271" i="1"/>
  <c r="Y1333" i="1"/>
  <c r="Y1948" i="1"/>
  <c r="Y1637" i="1"/>
  <c r="Y2149" i="1"/>
  <c r="Y1183" i="1"/>
  <c r="Y1902" i="1"/>
  <c r="Y2284" i="1"/>
  <c r="Y2611" i="1"/>
  <c r="Y1707" i="1"/>
  <c r="Y2155" i="1"/>
  <c r="AA2155" i="1" s="1"/>
  <c r="Y2496" i="1"/>
  <c r="Y1799" i="1"/>
  <c r="Y2558" i="1"/>
  <c r="Y2084" i="1"/>
  <c r="Y1594" i="1"/>
  <c r="Y1903" i="1"/>
  <c r="Y1425" i="1"/>
  <c r="Y220" i="1"/>
  <c r="Y509" i="1"/>
  <c r="Y572" i="1"/>
  <c r="Y1024" i="1"/>
  <c r="Y889" i="1"/>
  <c r="Y1507" i="1"/>
  <c r="Y1293" i="1"/>
  <c r="Y1672" i="1"/>
  <c r="Y1928" i="1"/>
  <c r="Y1162" i="1"/>
  <c r="Y1502" i="1"/>
  <c r="Y1713" i="1"/>
  <c r="Y1873" i="1"/>
  <c r="Y2033" i="1"/>
  <c r="Y2225" i="1"/>
  <c r="Y2385" i="1"/>
  <c r="Y2545" i="1"/>
  <c r="Y1385" i="1"/>
  <c r="Y1622" i="1"/>
  <c r="Y1782" i="1"/>
  <c r="Y1974" i="1"/>
  <c r="Y2098" i="1"/>
  <c r="Y2204" i="1"/>
  <c r="Y2332" i="1"/>
  <c r="Y2439" i="1"/>
  <c r="Y2546" i="1"/>
  <c r="Y717" i="1"/>
  <c r="Y1314" i="1"/>
  <c r="AA1314" i="1" s="1"/>
  <c r="Y1587" i="1"/>
  <c r="Y1779" i="1"/>
  <c r="Y1939" i="1"/>
  <c r="Y2075" i="1"/>
  <c r="Y2203" i="1"/>
  <c r="Y2310" i="1"/>
  <c r="Y2416" i="1"/>
  <c r="Y2544" i="1"/>
  <c r="Y568" i="1"/>
  <c r="Y1559" i="1"/>
  <c r="Y1943" i="1"/>
  <c r="Y2184" i="1"/>
  <c r="Y2398" i="1"/>
  <c r="Y2410" i="1"/>
  <c r="Y300" i="1"/>
  <c r="Y369" i="1"/>
  <c r="Y175" i="1"/>
  <c r="Y277" i="1"/>
  <c r="Y515" i="1"/>
  <c r="Y899" i="1"/>
  <c r="Y678" i="1"/>
  <c r="Y1077" i="1"/>
  <c r="Y714" i="1"/>
  <c r="Y1104" i="1"/>
  <c r="Y989" i="1"/>
  <c r="Y1480" i="1"/>
  <c r="Y1075" i="1"/>
  <c r="Y1319" i="1"/>
  <c r="Y1511" i="1"/>
  <c r="AA1511" i="1" s="1"/>
  <c r="Y1015" i="1"/>
  <c r="Y1429" i="1"/>
  <c r="Y1676" i="1"/>
  <c r="Y1836" i="1"/>
  <c r="Y1996" i="1"/>
  <c r="Y1178" i="1"/>
  <c r="Y1510" i="1"/>
  <c r="Y1685" i="1"/>
  <c r="Y1877" i="1"/>
  <c r="Y2037" i="1"/>
  <c r="Y2197" i="1"/>
  <c r="Y2389" i="1"/>
  <c r="AA2389" i="1" s="1"/>
  <c r="Y2549" i="1"/>
  <c r="Y1321" i="1"/>
  <c r="Y1630" i="1"/>
  <c r="Y1790" i="1"/>
  <c r="Y1950" i="1"/>
  <c r="Y2103" i="1"/>
  <c r="Y2210" i="1"/>
  <c r="AA2210" i="1" s="1"/>
  <c r="Y2316" i="1"/>
  <c r="Y2444" i="1"/>
  <c r="Y2551" i="1"/>
  <c r="Y589" i="1"/>
  <c r="Y1330" i="1"/>
  <c r="Y1595" i="1"/>
  <c r="Y1755" i="1"/>
  <c r="Y1947" i="1"/>
  <c r="Y2080" i="1"/>
  <c r="Y2187" i="1"/>
  <c r="Y2315" i="1"/>
  <c r="Y2422" i="1"/>
  <c r="Y2528" i="1"/>
  <c r="Y653" i="1"/>
  <c r="Y1575" i="1"/>
  <c r="Y1895" i="1"/>
  <c r="Y2195" i="1"/>
  <c r="Y2408" i="1"/>
  <c r="Y2608" i="1"/>
  <c r="Y1570" i="1"/>
  <c r="Y1890" i="1"/>
  <c r="Y2148" i="1"/>
  <c r="Y2404" i="1"/>
  <c r="Y2605" i="1"/>
  <c r="Y1786" i="1"/>
  <c r="Y2378" i="1"/>
  <c r="Y1370" i="1"/>
  <c r="Y2072" i="1"/>
  <c r="Y2580" i="1"/>
  <c r="Y2211" i="1"/>
  <c r="Y1866" i="1"/>
  <c r="Y2196" i="1"/>
  <c r="Y1887" i="1"/>
  <c r="Y1938" i="1"/>
  <c r="Y2186" i="1"/>
  <c r="Y1402" i="1"/>
  <c r="Y2360" i="1"/>
  <c r="Y2351" i="1"/>
  <c r="Y2601" i="1"/>
  <c r="Y2510" i="1"/>
  <c r="Y1810" i="1"/>
  <c r="AA1810" i="1" s="1"/>
  <c r="Y1457" i="1"/>
  <c r="Y2222" i="1"/>
  <c r="Y1466" i="1"/>
  <c r="Y2266" i="1"/>
  <c r="Y2442" i="1"/>
  <c r="Y1545" i="1"/>
  <c r="Y638" i="1"/>
  <c r="Y1764" i="1"/>
  <c r="Y1366" i="1"/>
  <c r="Y1821" i="1"/>
  <c r="AA1821" i="1" s="1"/>
  <c r="Y2157" i="1"/>
  <c r="Y2509" i="1"/>
  <c r="Y64" i="1"/>
  <c r="AA64" i="1" s="1"/>
  <c r="Y86" i="1"/>
  <c r="Y405" i="1"/>
  <c r="Y13" i="1"/>
  <c r="Y433" i="1"/>
  <c r="Y483" i="1"/>
  <c r="Y551" i="1"/>
  <c r="Y807" i="1"/>
  <c r="Y432" i="1"/>
  <c r="Y812" i="1"/>
  <c r="Y1113" i="1"/>
  <c r="Y592" i="1"/>
  <c r="Y933" i="1"/>
  <c r="Y130" i="1"/>
  <c r="Y1062" i="1"/>
  <c r="Y1388" i="1"/>
  <c r="Y686" i="1"/>
  <c r="Y124" i="1"/>
  <c r="Y408" i="1"/>
  <c r="Y351" i="1"/>
  <c r="AA351" i="1" s="1"/>
  <c r="Y906" i="1"/>
  <c r="Y633" i="1"/>
  <c r="Y574" i="1"/>
  <c r="Y1752" i="1"/>
  <c r="Y1342" i="1"/>
  <c r="Y1953" i="1"/>
  <c r="Y2465" i="1"/>
  <c r="Y1702" i="1"/>
  <c r="Y2151" i="1"/>
  <c r="Y2492" i="1"/>
  <c r="Y1474" i="1"/>
  <c r="Y2019" i="1"/>
  <c r="Y2363" i="1"/>
  <c r="Y1258" i="1"/>
  <c r="Y2291" i="1"/>
  <c r="Y1714" i="1"/>
  <c r="Y2500" i="1"/>
  <c r="Y2569" i="1"/>
  <c r="Y1599" i="1"/>
  <c r="Y2190" i="1"/>
  <c r="Y181" i="1"/>
  <c r="Y675" i="1"/>
  <c r="Y201" i="1"/>
  <c r="Y1256" i="1"/>
  <c r="Y1399" i="1"/>
  <c r="Y1564" i="1"/>
  <c r="Y642" i="1"/>
  <c r="Y1765" i="1"/>
  <c r="Y2277" i="1"/>
  <c r="Y1497" i="1"/>
  <c r="Y2028" i="1"/>
  <c r="Y2370" i="1"/>
  <c r="Y1010" i="1"/>
  <c r="Y1835" i="1"/>
  <c r="Y2240" i="1"/>
  <c r="Y2578" i="1"/>
  <c r="Y2046" i="1"/>
  <c r="Y1103" i="1"/>
  <c r="Y2255" i="1"/>
  <c r="Y2079" i="1"/>
  <c r="Y2286" i="1"/>
  <c r="Y2346" i="1"/>
  <c r="Y187" i="1"/>
  <c r="Y207" i="1"/>
  <c r="Y913" i="1"/>
  <c r="Y605" i="1"/>
  <c r="Y1251" i="1"/>
  <c r="Y1539" i="1"/>
  <c r="Y1357" i="1"/>
  <c r="Y1704" i="1"/>
  <c r="Y1960" i="1"/>
  <c r="Y1246" i="1"/>
  <c r="Y1585" i="1"/>
  <c r="Y1745" i="1"/>
  <c r="Y1905" i="1"/>
  <c r="Y2097" i="1"/>
  <c r="Y2257" i="1"/>
  <c r="Y2417" i="1"/>
  <c r="Y820" i="1"/>
  <c r="Y1449" i="1"/>
  <c r="AA1449" i="1" s="1"/>
  <c r="Y1654" i="1"/>
  <c r="Y1846" i="1"/>
  <c r="AA1846" i="1" s="1"/>
  <c r="Y2006" i="1"/>
  <c r="Y2119" i="1"/>
  <c r="Y2247" i="1"/>
  <c r="Y2354" i="1"/>
  <c r="Y2460" i="1"/>
  <c r="Y2583" i="1"/>
  <c r="Y888" i="1"/>
  <c r="Y1378" i="1"/>
  <c r="AA1378" i="1" s="1"/>
  <c r="Y1651" i="1"/>
  <c r="Y1811" i="1"/>
  <c r="Y1971" i="1"/>
  <c r="Y2118" i="1"/>
  <c r="Y2224" i="1"/>
  <c r="Y2331" i="1"/>
  <c r="Y2459" i="1"/>
  <c r="Y2566" i="1"/>
  <c r="Y909" i="1"/>
  <c r="Y1687" i="1"/>
  <c r="Y2007" i="1"/>
  <c r="Y2227" i="1"/>
  <c r="Y2483" i="1"/>
  <c r="Y44" i="1"/>
  <c r="Y38" i="1"/>
  <c r="Y125" i="1"/>
  <c r="Y290" i="1"/>
  <c r="Y435" i="1"/>
  <c r="Y643" i="1"/>
  <c r="Y963" i="1"/>
  <c r="Y764" i="1"/>
  <c r="Y1205" i="1"/>
  <c r="Y800" i="1"/>
  <c r="Y1168" i="1"/>
  <c r="Y1224" i="1"/>
  <c r="Y227" i="1"/>
  <c r="Y1179" i="1"/>
  <c r="Y1383" i="1"/>
  <c r="Y1543" i="1"/>
  <c r="Y1143" i="1"/>
  <c r="Y1548" i="1"/>
  <c r="Y1708" i="1"/>
  <c r="Y1868" i="1"/>
  <c r="Y557" i="1"/>
  <c r="Y1254" i="1"/>
  <c r="Y1557" i="1"/>
  <c r="Y1749" i="1"/>
  <c r="AA1749" i="1" s="1"/>
  <c r="Y1909" i="1"/>
  <c r="Y2069" i="1"/>
  <c r="Y2261" i="1"/>
  <c r="Y2421" i="1"/>
  <c r="Y521" i="1"/>
  <c r="Y1465" i="1"/>
  <c r="Y1662" i="1"/>
  <c r="Y1822" i="1"/>
  <c r="AA1822" i="1" s="1"/>
  <c r="Y2014" i="1"/>
  <c r="Y2124" i="1"/>
  <c r="Y2231" i="1"/>
  <c r="Y2359" i="1"/>
  <c r="Y2466" i="1"/>
  <c r="Y2571" i="1"/>
  <c r="Y930" i="1"/>
  <c r="Y1394" i="1"/>
  <c r="Y1627" i="1"/>
  <c r="Y1819" i="1"/>
  <c r="Y1979" i="1"/>
  <c r="Y2102" i="1"/>
  <c r="Y2230" i="1"/>
  <c r="Y2336" i="1"/>
  <c r="Y2443" i="1"/>
  <c r="Y2570" i="1"/>
  <c r="Y994" i="1"/>
  <c r="Y1639" i="1"/>
  <c r="Y2023" i="1"/>
  <c r="Y2238" i="1"/>
  <c r="Y2451" i="1"/>
  <c r="Y969" i="1"/>
  <c r="Y1634" i="1"/>
  <c r="Y1954" i="1"/>
  <c r="Y2234" i="1"/>
  <c r="Y2447" i="1"/>
  <c r="Y756" i="1"/>
  <c r="Y2036" i="1"/>
  <c r="Y2463" i="1"/>
  <c r="Y1583" i="1"/>
  <c r="Y2243" i="1"/>
  <c r="Y781" i="1"/>
  <c r="Y2382" i="1"/>
  <c r="Y2260" i="1"/>
  <c r="Y1770" i="1"/>
  <c r="Y1210" i="1"/>
  <c r="Y2308" i="1"/>
  <c r="Y2527" i="1"/>
  <c r="Y2339" i="1"/>
  <c r="Y1441" i="1"/>
  <c r="Y2522" i="1"/>
  <c r="Y1679" i="1"/>
  <c r="Y1233" i="1"/>
  <c r="Y2052" i="1"/>
  <c r="Y2010" i="1"/>
  <c r="Y1983" i="1"/>
  <c r="Y1167" i="1"/>
  <c r="Y2436" i="1"/>
  <c r="Y1935" i="1"/>
  <c r="Y2388" i="1"/>
  <c r="Y1215" i="1"/>
  <c r="Y1221" i="1"/>
  <c r="Y1892" i="1"/>
  <c r="Y1565" i="1"/>
  <c r="Y1901" i="1"/>
  <c r="Y2253" i="1"/>
  <c r="Y606" i="1"/>
  <c r="Y144" i="1"/>
  <c r="Y171" i="1"/>
  <c r="Y74" i="1"/>
  <c r="Y126" i="1"/>
  <c r="Y497" i="1"/>
  <c r="Y165" i="1"/>
  <c r="Y615" i="1"/>
  <c r="Y871" i="1"/>
  <c r="Y556" i="1"/>
  <c r="Y897" i="1"/>
  <c r="Y1177" i="1"/>
  <c r="Y677" i="1"/>
  <c r="Y1012" i="1"/>
  <c r="Y573" i="1"/>
  <c r="Y1190" i="1"/>
  <c r="Y1452" i="1"/>
  <c r="Y857" i="1"/>
  <c r="Y59" i="1"/>
  <c r="Y456" i="1"/>
  <c r="Y785" i="1"/>
  <c r="Y1184" i="1"/>
  <c r="Y1200" i="1"/>
  <c r="Y1191" i="1"/>
  <c r="Y1880" i="1"/>
  <c r="Y1569" i="1"/>
  <c r="Y2081" i="1"/>
  <c r="Y649" i="1"/>
  <c r="Y1830" i="1"/>
  <c r="Y2236" i="1"/>
  <c r="Y2575" i="1"/>
  <c r="Y1635" i="1"/>
  <c r="Y2107" i="1"/>
  <c r="Y2448" i="1"/>
  <c r="Y1655" i="1"/>
  <c r="Y2462" i="1"/>
  <c r="Y1970" i="1"/>
  <c r="Y926" i="1"/>
  <c r="Y1615" i="1"/>
  <c r="Y2424" i="1"/>
  <c r="Y12" i="1"/>
  <c r="Y233" i="1"/>
  <c r="Y931" i="1"/>
  <c r="Y757" i="1"/>
  <c r="Y1512" i="1"/>
  <c r="Y1527" i="1"/>
  <c r="Y1692" i="1"/>
  <c r="Y1222" i="1"/>
  <c r="Y1893" i="1"/>
  <c r="Y2405" i="1"/>
  <c r="Y1646" i="1"/>
  <c r="Y2114" i="1"/>
  <c r="Y2455" i="1"/>
  <c r="Y1362" i="1"/>
  <c r="Y1963" i="1"/>
  <c r="Y2326" i="1"/>
  <c r="Y824" i="1"/>
  <c r="Y2216" i="1"/>
  <c r="AA2216" i="1" s="1"/>
  <c r="Y1602" i="1"/>
  <c r="Y2426" i="1"/>
  <c r="Y2420" i="1"/>
  <c r="Y2612" i="1"/>
  <c r="Y1489" i="1"/>
  <c r="Y95" i="1"/>
  <c r="Y627" i="1"/>
  <c r="Y1189" i="1"/>
  <c r="Y1207" i="1"/>
  <c r="AA1207" i="1" s="1"/>
  <c r="Y1379" i="1"/>
  <c r="Y830" i="1"/>
  <c r="Y1542" i="1"/>
  <c r="Y1800" i="1"/>
  <c r="Y536" i="1"/>
  <c r="Y1374" i="1"/>
  <c r="Y1617" i="1"/>
  <c r="Y1777" i="1"/>
  <c r="Y1969" i="1"/>
  <c r="Y2129" i="1"/>
  <c r="Y2289" i="1"/>
  <c r="Y2481" i="1"/>
  <c r="Y1055" i="1"/>
  <c r="Y1513" i="1"/>
  <c r="Y1718" i="1"/>
  <c r="Y1878" i="1"/>
  <c r="Y2034" i="1"/>
  <c r="Y2162" i="1"/>
  <c r="Y2268" i="1"/>
  <c r="Y2375" i="1"/>
  <c r="Y2503" i="1"/>
  <c r="Y2599" i="1"/>
  <c r="Y1042" i="1"/>
  <c r="Y1506" i="1"/>
  <c r="Y1683" i="1"/>
  <c r="Y1843" i="1"/>
  <c r="Y2032" i="1"/>
  <c r="Y2139" i="1"/>
  <c r="Y2246" i="1"/>
  <c r="Y2374" i="1"/>
  <c r="Y2480" i="1"/>
  <c r="Y2582" i="1"/>
  <c r="Y1322" i="1"/>
  <c r="Y1751" i="1"/>
  <c r="Y2056" i="1"/>
  <c r="Y2312" i="1"/>
  <c r="Y2526" i="1"/>
  <c r="Y108" i="1"/>
  <c r="Y209" i="1"/>
  <c r="Y238" i="1"/>
  <c r="Y387" i="1"/>
  <c r="Y265" i="1"/>
  <c r="Y707" i="1"/>
  <c r="Y242" i="1"/>
  <c r="Y934" i="1"/>
  <c r="Y400" i="1"/>
  <c r="Y885" i="1"/>
  <c r="Y648" i="1"/>
  <c r="Y1288" i="1"/>
  <c r="Y590" i="1"/>
  <c r="Y1255" i="1"/>
  <c r="Y1415" i="1"/>
  <c r="Y510" i="1"/>
  <c r="Y1301" i="1"/>
  <c r="Y1580" i="1"/>
  <c r="Y1740" i="1"/>
  <c r="Y1932" i="1"/>
  <c r="Y728" i="1"/>
  <c r="Y1318" i="1"/>
  <c r="Y1621" i="1"/>
  <c r="Y1781" i="1"/>
  <c r="Y1941" i="1"/>
  <c r="Y2133" i="1"/>
  <c r="Y2293" i="1"/>
  <c r="Y2453" i="1"/>
  <c r="Y1119" i="1"/>
  <c r="Y1529" i="1"/>
  <c r="Y1694" i="1"/>
  <c r="Y1886" i="1"/>
  <c r="Y2039" i="1"/>
  <c r="Y2146" i="1"/>
  <c r="Y2274" i="1"/>
  <c r="Y2380" i="1"/>
  <c r="Y2487" i="1"/>
  <c r="Y2603" i="1"/>
  <c r="Y1074" i="1"/>
  <c r="Y1458" i="1"/>
  <c r="Y1691" i="1"/>
  <c r="Y1851" i="1"/>
  <c r="AA1851" i="1" s="1"/>
  <c r="Y2011" i="1"/>
  <c r="Y2144" i="1"/>
  <c r="Y2251" i="1"/>
  <c r="Y2358" i="1"/>
  <c r="Y2486" i="1"/>
  <c r="Y2586" i="1"/>
  <c r="Y1226" i="1"/>
  <c r="Y1767" i="1"/>
  <c r="Y2067" i="1"/>
  <c r="Y2280" i="1"/>
  <c r="Y2536" i="1"/>
  <c r="Y1217" i="1"/>
  <c r="Y1698" i="1"/>
  <c r="Y2063" i="1"/>
  <c r="Y2276" i="1"/>
  <c r="Y2490" i="1"/>
  <c r="Y1521" i="1"/>
  <c r="Y2122" i="1"/>
  <c r="Y2548" i="1"/>
  <c r="Y1839" i="1"/>
  <c r="Y2328" i="1"/>
  <c r="Y1530" i="1"/>
  <c r="Y1135" i="1"/>
  <c r="Y2431" i="1"/>
  <c r="Y670" i="1"/>
  <c r="Y1313" i="1"/>
  <c r="Y2479" i="1"/>
  <c r="Y1551" i="1"/>
  <c r="Y2559" i="1"/>
  <c r="Y1746" i="1"/>
  <c r="Y1198" i="1"/>
  <c r="Y2478" i="1"/>
  <c r="Y2015" i="1"/>
  <c r="Y2223" i="1"/>
  <c r="Y866" i="1"/>
  <c r="AA866" i="1" s="1"/>
  <c r="AE6" i="1" s="1"/>
  <c r="Y841" i="1"/>
  <c r="Y1618" i="1"/>
  <c r="Y1626" i="1"/>
  <c r="Y2307" i="1"/>
  <c r="Y2282" i="1"/>
  <c r="AE3" i="1"/>
  <c r="AE9" i="1"/>
  <c r="AE8" i="1" l="1"/>
  <c r="AE11" i="1"/>
  <c r="AE10" i="1"/>
  <c r="AE4" i="1"/>
</calcChain>
</file>

<file path=xl/sharedStrings.xml><?xml version="1.0" encoding="utf-8"?>
<sst xmlns="http://schemas.openxmlformats.org/spreadsheetml/2006/main" count="5418" uniqueCount="5375">
  <si>
    <t>URL</t>
  </si>
  <si>
    <t>Date</t>
  </si>
  <si>
    <t>Unique Pageviews</t>
  </si>
  <si>
    <t>http://www.datasciencecentral.com/forum/topic/show?id=6448529:Topic:242750</t>
  </si>
  <si>
    <t>http://www.datasciencecentral.com/forum/topic/show?id=6448529:Topic:273425</t>
  </si>
  <si>
    <t>http://www.datasciencecentral.com/forum/topic/show?id=6448529:Topic:349416</t>
  </si>
  <si>
    <t>http://www.datasciencecentral.com/forum/topic/show?id=6448529:Topic:350421</t>
  </si>
  <si>
    <t>http://www.datasciencecentral.com/forum/topic/show?id=6448529:Topic:373786</t>
  </si>
  <si>
    <t>http://www.datasciencecentral.com/forum/topic/show?id=6448529:Topic:377008</t>
  </si>
  <si>
    <t>http://www.datasciencecentral.com/forum/topic/show?id=6448529:Topic:379578</t>
  </si>
  <si>
    <t>http://www.datasciencecentral.com/forum/topic/show?id=6448529:Topic:381447</t>
  </si>
  <si>
    <t>http://www.datasciencecentral.com/forum/topic/show?id=6448529:Topic:389619</t>
  </si>
  <si>
    <t>http://www.datasciencecentral.com/forum/topic/show?id=6448529:Topic:400821</t>
  </si>
  <si>
    <t>http://www.datasciencecentral.com/forum/topics/0-top-machine-learning-algorithms</t>
  </si>
  <si>
    <t>http://www.datasciencecentral.com/forum/topics/100-articles-about-data-science-with-excel</t>
  </si>
  <si>
    <t>http://www.datasciencecentral.com/forum/topics/100-r-tutorials-code-snippets-libraries-and-resources</t>
  </si>
  <si>
    <t>http://www.datasciencecentral.com/forum/topics/10-cloud-trends-for-2016-whitepaper?groupUrl=announcements</t>
  </si>
  <si>
    <t>http://www.datasciencecentral.com/forum/topics/10-simple-techniques-to-make-data-useful-and-beautiful?groupUrl=announcements</t>
  </si>
  <si>
    <t>http://www.datasciencecentral.com/forum/topics/10-types-of-regressions-which-one-to-use?groupUrl=resources</t>
  </si>
  <si>
    <t>http://www.datasciencecentral.com/forum/topics/1-5-tb-dataset-of-anonymized-user-interactions-released-by-yahoo</t>
  </si>
  <si>
    <t>http://www.datasciencecentral.com/forum/topics/27-job-interview-mistakes-for-data-scientists?groupUrl=announcements</t>
  </si>
  <si>
    <t>http://www.datasciencecentral.com/forum/topics/320-000-java-architect-developer-with-cloud-computing-and-big-dat</t>
  </si>
  <si>
    <t>http://www.datasciencecentral.com/forum/topics/3-d-visualizations-for-small-and-big-data</t>
  </si>
  <si>
    <t>http://www.datasciencecentral.com/forum/topics/50-types-of-sensor-social-system-and-interaction-data</t>
  </si>
  <si>
    <t>http://www.datasciencecentral.com/forum/topics/5-million-prize-for-a-i-targets-the-dystopian-conversation</t>
  </si>
  <si>
    <t>http://www.datasciencecentral.com/forum/topics/5-things-your-spreadsheets-can-t-do?groupUrl=announcements</t>
  </si>
  <si>
    <t>http://www.datasciencecentral.com/forum/topics/6448529:Topic:17254</t>
  </si>
  <si>
    <t>http://www.datasciencecentral.com/forum/topics/7-trends-in-big-data-white-paper?groupUrl=announcements</t>
  </si>
  <si>
    <t>http://www.datasciencecentral.com/forum/topics/9-mistakes-that-will-kill-the-best-data-analyses</t>
  </si>
  <si>
    <t>http://www.datasciencecentral.com/forum/topics/analytics-and-data-science-contests</t>
  </si>
  <si>
    <t>http://www.datasciencecentral.com/forum/topics/analytics-as-as-service-which-companies-offer-aaas</t>
  </si>
  <si>
    <t>http://www.datasciencecentral.com/forum/topics/analytics-in-banking-finance</t>
  </si>
  <si>
    <t>http://www.datasciencecentral.com/forum/topics/analytics-on-cab-company-data</t>
  </si>
  <si>
    <t>http://www.datasciencecentral.com/forum/topics/analytics-tools-in-healthcare-industry</t>
  </si>
  <si>
    <t>http://www.datasciencecentral.com/forum/topics/analytic-thinking-to-identify-the-right-god</t>
  </si>
  <si>
    <t>http://www.datasciencecentral.com/forum/topics/a-new-version-of-the-famous-3v-diagram-from-drew-conway</t>
  </si>
  <si>
    <t>http://www.datasciencecentral.com/forum/topics/an-excel-tutorial-on-analyzing-large-data-sets?groupUrl=tutorials</t>
  </si>
  <si>
    <t>http://www.datasciencecentral.com/forum/topics/an-exclusive-interview-with-data-expert-john-bottega?groupUrl=announcements</t>
  </si>
  <si>
    <t>http://www.datasciencecentral.com/forum/topics/announcing-composable-analytics</t>
  </si>
  <si>
    <t>http://www.datasciencecentral.com/forum/topics/announcing-the-release-of-spark-1-5</t>
  </si>
  <si>
    <t>http://www.datasciencecentral.com/forum/topics/are-extreme-weather-events-more-frequent-the-data-science-answer</t>
  </si>
  <si>
    <t>http://www.datasciencecentral.com/forum/topics/are-you-interested-in-joining-the-university-of-california-for-an</t>
  </si>
  <si>
    <t>http://www.datasciencecentral.com/forum/topics/are-you-smart-enough-to-work-at-google</t>
  </si>
  <si>
    <t>http://www.datasciencecentral.com/forum/topics/as-a-software-engineer-what-s-the-best-skill-set-to-have-for-the-</t>
  </si>
  <si>
    <t>http://www.datasciencecentral.com/forum/topics/a-statistician-s-view-on-big-data-and-data-science-updated-1</t>
  </si>
  <si>
    <t>http://www.datasciencecentral.com/forum/topics/a-synthetic-variance-designed-for-hadoop-and-big-data?groupUrl=research</t>
  </si>
  <si>
    <t>http://www.datasciencecentral.com/forum/topics/a-tough-calculus-question</t>
  </si>
  <si>
    <t>http://www.datasciencecentral.com/forum/topics/attribution-modeling-key-concept</t>
  </si>
  <si>
    <t>http://www.datasciencecentral.com/forum/topics/audience-expansion</t>
  </si>
  <si>
    <t>http://www.datasciencecentral.com/forum/topics/automatic-use-of-insights</t>
  </si>
  <si>
    <t>http://www.datasciencecentral.com/forum/topics/average-length-of-dissertations-by-higher-education-discipline</t>
  </si>
  <si>
    <t>http://www.datasciencecentral.com/forum/topics/best-kept-secret-about-data-science-competitions?groupUrl=resources</t>
  </si>
  <si>
    <t>http://www.datasciencecentral.com/forum/topics/best-method-for-revenue-and-sales-forecasting</t>
  </si>
  <si>
    <t>http://www.datasciencecentral.com/forum/topics/best-practices-for-achieving-bi-agility-tdwi-white-paper?groupUrl=announcements</t>
  </si>
  <si>
    <t>http://www.datasciencecentral.com/forum/topics/beyond-internet-of-things-iot-or-industrial-internet-of-things</t>
  </si>
  <si>
    <t>http://www.datasciencecentral.com/forum/topics/big-data</t>
  </si>
  <si>
    <t>http://www.datasciencecentral.com/forum/topics/big-data-analytics-london-2015-complimentary-pass?groupUrl=announcements</t>
  </si>
  <si>
    <t>http://www.datasciencecentral.com/forum/topics/big-data-and-data-science-online-training</t>
  </si>
  <si>
    <t>http://www.datasciencecentral.com/forum/topics/big-data-hadoop-data-science-courses-big-discount-ends-12-22?groupUrl=announcements</t>
  </si>
  <si>
    <t>http://www.datasciencecentral.com/forum/topics/big-data-hadoop-online-training-by-simplilearn</t>
  </si>
  <si>
    <t>http://www.datasciencecentral.com/forum/topics/big-data-landscape-2016</t>
  </si>
  <si>
    <t>http://www.datasciencecentral.com/forum/topics/big-data-public-and-private-for-personalized-medicine</t>
  </si>
  <si>
    <t>http://www.datasciencecentral.com/forum/topics/big-data-services-provider</t>
  </si>
  <si>
    <t>http://www.datasciencecentral.com/forum/topics/big-data-tutorial-paper-with-video-introduction</t>
  </si>
  <si>
    <t>http://www.datasciencecentral.com/forum/topics/book-deep-learning-with-python</t>
  </si>
  <si>
    <t>http://www.datasciencecentral.com/forum/topics/book-mastering-python-for-data-science</t>
  </si>
  <si>
    <t>http://www.datasciencecentral.com/forum/topics/book-practical-machine-learning-a-new-look-at-anomaly-detection?groupUrl=announcements</t>
  </si>
  <si>
    <t>http://www.datasciencecentral.com/forum/topics/books-on-demand-new-publishing-model</t>
  </si>
  <si>
    <t>http://www.datasciencecentral.com/forum/topics/bow-to-produce-sounds-in-python-r-jave-or-c-perl-or-even-linux</t>
  </si>
  <si>
    <t>http://www.datasciencecentral.com/forum/topics/building-dashboards-that-flow-tableau?groupUrl=announcements</t>
  </si>
  <si>
    <t>http://www.datasciencecentral.com/forum/topics/business-analysis-and-modeling</t>
  </si>
  <si>
    <t>http://www.datasciencecentral.com/forum/topics/business-models-for-the-data-economy?groupUrl=announcements</t>
  </si>
  <si>
    <t>http://www.datasciencecentral.com/forum/topics/can-any-data-structured-be-efficiently-represented-by-one-dimensi</t>
  </si>
  <si>
    <t>http://www.datasciencecentral.com/forum/topics/can-clothes-cause-cancer</t>
  </si>
  <si>
    <t>http://www.datasciencecentral.com/forum/topics/can-data-science-solve-the-the-mars-rat-mystery</t>
  </si>
  <si>
    <t>http://www.datasciencecentral.com/forum/topics/can-data-scientists-replace-business-analysts</t>
  </si>
  <si>
    <t>http://www.datasciencecentral.com/forum/topics/can-we-use-data-science-to-measure-distances-to-stars</t>
  </si>
  <si>
    <t>http://www.datasciencecentral.com/forum/topics/can-we-use-lubuntu-and-ubuntu-server-for-hadoop-cluster</t>
  </si>
  <si>
    <t>http://www.datasciencecentral.com/forum/topics/car-accident-statistics-by-profession</t>
  </si>
  <si>
    <t>http://www.datasciencecentral.com/forum/topics/career-change</t>
  </si>
  <si>
    <t>http://www.datasciencecentral.com/forum/topics/career-change-into-data-science</t>
  </si>
  <si>
    <t>http://www.datasciencecentral.com/forum/topics/case-study-how-to-use-analytics-to-drive-customer-loyalty?groupUrl=announcements</t>
  </si>
  <si>
    <t>http://www.datasciencecentral.com/forum/topics/challenge-of-the-week-identifying-patterns-in-complex-time-series</t>
  </si>
  <si>
    <t>http://www.datasciencecentral.com/forum/topics/challenge-of-the-week-interesting-recursive-formula</t>
  </si>
  <si>
    <t>http://www.datasciencecentral.com/forum/topics/chart-marriage-discrimination-what-does-this-mean</t>
  </si>
  <si>
    <t>http://www.datasciencecentral.com/forum/topics/chart-massive-innovations-in-data-science-yet-to-come</t>
  </si>
  <si>
    <t>http://www.datasciencecentral.com/forum/topics/chart-salaries-by-roles-in-data-science</t>
  </si>
  <si>
    <t>http://www.datasciencecentral.com/forum/topics/cheat-sheet-data-visualisation-in-python?groupUrl=tutorials</t>
  </si>
  <si>
    <t>http://www.datasciencecentral.com/forum/topics/cheat-sheet-data-visualization-in-python</t>
  </si>
  <si>
    <t>http://www.datasciencecentral.com/forum/topics/cheat-sheet-data-visualization-with-r?groupUrl=tutorials</t>
  </si>
  <si>
    <t>http://www.datasciencecentral.com/forum/topics/climate-change-s-big-impact-on-big-data</t>
  </si>
  <si>
    <t>http://www.datasciencecentral.com/forum/topics/columbia-university-s-data-science-institute-graduate-programs?groupUrl=announcements</t>
  </si>
  <si>
    <t>http://www.datasciencecentral.com/forum/topics/combining-visualization-and-bi-coca-cola-s-success-story?groupUrl=announcements</t>
  </si>
  <si>
    <t>http://www.datasciencecentral.com/forum/topics/comprehensive-list-of-data-science-resources?groupUrl=resources</t>
  </si>
  <si>
    <t>http://www.datasciencecentral.com/forum/topics/comprehensive-list-of-universities-offering-graduate-analytics</t>
  </si>
  <si>
    <t>http://www.datasciencecentral.com/forum/topics/correlation-vs-causation</t>
  </si>
  <si>
    <t>http://www.datasciencecentral.com/forum/topics/could-a-data-scientist-set-up-his-own-lottery-business</t>
  </si>
  <si>
    <t>http://www.datasciencecentral.com/forum/topics/could-big-data-mean-the-death-or-typed-passwords</t>
  </si>
  <si>
    <t>http://www.datasciencecentral.com/forum/topics/courses-required-to-be-a-data-scientist</t>
  </si>
  <si>
    <t>http://www.datasciencecentral.com/forum/topics/create-a-perfect-application-package-while-applying-for-higher</t>
  </si>
  <si>
    <t>http://www.datasciencecentral.com/forum/topics/data-glitch-day-of-the-year</t>
  </si>
  <si>
    <t>http://www.datasciencecentral.com/forum/topics/data-literacy-a-need-to-improve</t>
  </si>
  <si>
    <t>http://www.datasciencecentral.com/forum/topics/data-mining-for-clinical-research-why-so-little-use-of-machine</t>
  </si>
  <si>
    <t>http://www.datasciencecentral.com/forum/topics/data-preparation-case-study-preparing-child-mortality-data-for</t>
  </si>
  <si>
    <t>http://www.datasciencecentral.com/forum/topics/data-science</t>
  </si>
  <si>
    <t>http://www.datasciencecentral.com/forum/topics/data-science-bootcamps-anyone-ever-attend-one</t>
  </si>
  <si>
    <t>http://www.datasciencecentral.com/forum/topics/data-science-breaking-in-and-moving-up</t>
  </si>
  <si>
    <t>http://www.datasciencecentral.com/forum/topics/datasciencecentral-google-app-for-mobile-browsing</t>
  </si>
  <si>
    <t>http://www.datasciencecentral.com/forum/topics/data-science-content-not-found-on-google</t>
  </si>
  <si>
    <t>http://www.datasciencecentral.com/forum/topics/data-science-courses-to-avoid</t>
  </si>
  <si>
    <t>http://www.datasciencecentral.com/forum/topics/data-science-for-deploying-mobile-clinic</t>
  </si>
  <si>
    <t>http://www.datasciencecentral.com/forum/topics/data-science-for-mca-science-post-graduates</t>
  </si>
  <si>
    <t>http://www.datasciencecentral.com/forum/topics/data-science-in-simple-terms</t>
  </si>
  <si>
    <t>http://www.datasciencecentral.com/forum/topics/data-science-predictions-for-2015</t>
  </si>
  <si>
    <t>http://www.datasciencecentral.com/forum/topics/data-science-projects-for-dsa-candidates?groupUrl=dsa-projects</t>
  </si>
  <si>
    <t>http://www.datasciencecentral.com/forum/topics/data-scientist-pathway</t>
  </si>
  <si>
    <t>http://www.datasciencecentral.com/forum/topics/data-scientist-programming-physical-sciences-engineering</t>
  </si>
  <si>
    <t>http://www.datasciencecentral.com/forum/topics/data-scientist-skillset-do-you-agree</t>
  </si>
  <si>
    <t>http://www.datasciencecentral.com/forum/topics/data-screwed-up-when-imported-or-exported-how-to-detect-and-fix-t</t>
  </si>
  <si>
    <t>http://www.datasciencecentral.com/forum/topics/data-to-explain-increasing-revenue-gap</t>
  </si>
  <si>
    <t>http://www.datasciencecentral.com/forum/topics/dataviz-for-cavemen</t>
  </si>
  <si>
    <t>http://www.datasciencecentral.com/forum/topics/digital-library-infrastructure-using-hadoop</t>
  </si>
  <si>
    <t>http://www.datasciencecentral.com/forum/topics/do-all-credit-card-accounts-eventually-die-from-fraud</t>
  </si>
  <si>
    <t>http://www.datasciencecentral.com/forum/topics/doing-data-science</t>
  </si>
  <si>
    <t>http://www.datasciencecentral.com/forum/topics/earn-your-master-of-science-in-predictive-analytics-northwestern?groupUrl=announcements</t>
  </si>
  <si>
    <t>http://www.datasciencecentral.com/forum/topics/e-book-machine-learning-and-recommendation-engine?groupUrl=announcements</t>
  </si>
  <si>
    <t>http://www.datasciencecentral.com/forum/topics/election-america-is-a-purple-country</t>
  </si>
  <si>
    <t>http://www.datasciencecentral.com/forum/topics/english-language-is-it-one-of-the-bottleneck-that-prevents-projec</t>
  </si>
  <si>
    <t>http://www.datasciencecentral.com/forum/topics/enroll-today-data-lakes-for-big-data-mooc-from-emc?groupUrl=announcements</t>
  </si>
  <si>
    <t>http://www.datasciencecentral.com/forum/topics/estimating-data-science-projects</t>
  </si>
  <si>
    <t>Excel</t>
  </si>
  <si>
    <t>http://www.datasciencecentral.com/forum/topics/excel</t>
  </si>
  <si>
    <t>http://www.datasciencecentral.com/forum/topics/excel-nba</t>
  </si>
  <si>
    <t>http://www.datasciencecentral.com/forum/topics/extracting-insight-from-super-bowl-sentiments?groupUrl=announcements</t>
  </si>
  <si>
    <t>http://www.datasciencecentral.com/forum/topics/free-book-forecasting-principles-and-practice?groupUrl=resources</t>
  </si>
  <si>
    <t>http://www.datasciencecentral.com/forum/topics/freelance-independent-consulting-career-in-data-science</t>
  </si>
  <si>
    <t>http://www.datasciencecentral.com/forum/topics/free-on-demand-data-science-program-to-quickly-become-a-data-scie?groupUrl=data-science-apprenticeship</t>
  </si>
  <si>
    <t>http://www.datasciencecentral.com/forum/topics/free-stuff-for-data-science-publishers-authors-bloggers-professor?groupUrl=resources</t>
  </si>
  <si>
    <t>http://www.datasciencecentral.com/forum/topics/funny-comic-about-football</t>
  </si>
  <si>
    <t>http://www.datasciencecentral.com/forum/topics/get-this-collection-of-top-reports-on-data-science-topics?groupUrl=announcements</t>
  </si>
  <si>
    <t>http://www.datasciencecentral.com/forum/topics/getting-blacklisted-for-hosting-a-public-analytic-service-on-aws</t>
  </si>
  <si>
    <t>http://www.datasciencecentral.com/forum/topics/great-machine-learning-infographics</t>
  </si>
  <si>
    <t>http://www.datasciencecentral.com/forum/topics/great-python-books-for-data-scientists-and-data-miners</t>
  </si>
  <si>
    <t>http://www.datasciencecentral.com/forum/topics/hadoop-online-training</t>
  </si>
  <si>
    <t>http://www.datasciencecentral.com/forum/topics/have-all-great-data-structures-and-algorithms-been-identified</t>
  </si>
  <si>
    <t>http://www.datasciencecentral.com/forum/topics/hbase-cassandra-mongo-db-couchbase</t>
  </si>
  <si>
    <t>http://www.datasciencecentral.com/forum/topics/help-required-for-a-survey-on-research-datasets</t>
  </si>
  <si>
    <t>http://www.datasciencecentral.com/forum/topics/help-the-fortune-500-solve-their-machine-learning-and-big-data-ch?groupUrl=announcements</t>
  </si>
  <si>
    <t>http://www.datasciencecentral.com/forum/topics/help-to-explore-machine-learning-algorithms</t>
  </si>
  <si>
    <t>http://www.datasciencecentral.com/forum/topics/help-wanted-seeking-feedback-on-a-proposed-data-science-degree</t>
  </si>
  <si>
    <t>http://www.datasciencecentral.com/forum/topics/higher-education-on-analytics-1</t>
  </si>
  <si>
    <t>http://www.datasciencecentral.com/forum/topics/history-evolution-and-classification-of-programming-languages</t>
  </si>
  <si>
    <t>http://www.datasciencecentral.com/forum/topics/how-and-why-to-change-your-email-address</t>
  </si>
  <si>
    <t>http://www.datasciencecentral.com/forum/topics/how-and-why-to-talk-to-google-s-attribution-algorithm</t>
  </si>
  <si>
    <t>http://www.datasciencecentral.com/forum/topics/how-are-database-joins-optimized-how-can-you-do-better-to-handle-</t>
  </si>
  <si>
    <t>http://www.datasciencecentral.com/forum/topics/how-can-desktop-bi-tool-help-to-self-service-bi-tool</t>
  </si>
  <si>
    <t>http://www.datasciencecentral.com/forum/topics/how-come-there-is-no-mention-at-all-about-the-underlying-hardware</t>
  </si>
  <si>
    <t>http://www.datasciencecentral.com/forum/topics/how-does-google-detect-original-content-vs-a-copy</t>
  </si>
  <si>
    <t>http://www.datasciencecentral.com/forum/topics/how-do-you-average-text</t>
  </si>
  <si>
    <t>http://www.datasciencecentral.com/forum/topics/how-do-you-collect-and-blend-structured-and-unstructured-data</t>
  </si>
  <si>
    <t>http://www.datasciencecentral.com/forum/topics/how-do-you-measure-the-popularity-of-an-article-or-blog-post</t>
  </si>
  <si>
    <t>http://www.datasciencecentral.com/forum/topics/how-important-is-data-quality-for-analytics-vs-bi</t>
  </si>
  <si>
    <t>http://www.datasciencecentral.com/forum/topics/how-long-will-i-live-interesting-predictive-modeling-app</t>
  </si>
  <si>
    <t>http://www.datasciencecentral.com/forum/topics/how-much-a-blog-post-or-article-is-worth</t>
  </si>
  <si>
    <t>http://www.datasciencecentral.com/forum/topics/how-to-add-a-data-science-search-engine-to-your-blog-solution</t>
  </si>
  <si>
    <t>http://www.datasciencecentral.com/forum/topics/how-to-become-a-data-scientist</t>
  </si>
  <si>
    <t>http://www.datasciencecentral.com/forum/topics/how-to-better-predict-social-security-expenses-over-100-years</t>
  </si>
  <si>
    <t>http://www.datasciencecentral.com/forum/topics/how-to-build-dashboards-that-persuade-inform-and-engage?groupUrl=announcements</t>
  </si>
  <si>
    <t>http://www.datasciencecentral.com/forum/topics/how-to-build-dashboards-that-persuade-inform-and-engage-tableau-w?groupUrl=announcements</t>
  </si>
  <si>
    <t>http://www.datasciencecentral.com/forum/topics/how-to-choose-an-analytic-tool</t>
  </si>
  <si>
    <t>http://www.datasciencecentral.com/forum/topics/how-to-choose-a-university-graduate-school-admissions</t>
  </si>
  <si>
    <t>http://www.datasciencecentral.com/forum/topics/how-to-cut-everyone-s-commute-time-by-a-factor-two</t>
  </si>
  <si>
    <t>http://www.datasciencecentral.com/forum/topics/how-to-detect-political-propaganda</t>
  </si>
  <si>
    <t>http://www.datasciencecentral.com/forum/topics/how-to-detect-spurious-correlations-and-how-to-find-the-real-ones?groupUrl=research</t>
  </si>
  <si>
    <t>http://www.datasciencecentral.com/forum/topics/how-to-detect-the-best-prospects-based-on-data-science</t>
  </si>
  <si>
    <t>http://www.datasciencecentral.com/forum/topics/how-to-determine-the-optimum-number-of-variables</t>
  </si>
  <si>
    <t>http://www.datasciencecentral.com/forum/topics/how-to-find-first-order-effects-second-order-effects-and-their</t>
  </si>
  <si>
    <t>http://www.datasciencecentral.com/forum/topics/how-to-find-the-real-web-domain-hidden-behind-a-bit-ly-shortened-</t>
  </si>
  <si>
    <t>http://www.datasciencecentral.com/forum/topics/how-to-make-memory-chips-that-keep-data-for-100-years</t>
  </si>
  <si>
    <t>http://www.datasciencecentral.com/forum/topics/how-to-optimize-email-campaigns-part-i</t>
  </si>
  <si>
    <t>http://www.datasciencecentral.com/forum/topics/how-to-overcome-the-big-data-skills-gap-webcast?groupUrl=announcements</t>
  </si>
  <si>
    <t>http://www.datasciencecentral.com/forum/topics/how-to-prove-your-point-explained-by-a-social-scientist</t>
  </si>
  <si>
    <t>http://www.datasciencecentral.com/forum/topics/how-to-win-a-kaggle-competition</t>
  </si>
  <si>
    <t>http://www.datasciencecentral.com/forum/topics/ice-melting-could-the-cause-be-natural-and-other-than-global</t>
  </si>
  <si>
    <t>http://www.datasciencecentral.com/forum/topics/identifying-publishers-that-accept-rss-feeds</t>
  </si>
  <si>
    <t>http://www.datasciencecentral.com/forum/topics/importing-100-years-of-climate-change-into-r?groupUrl=resources</t>
  </si>
  <si>
    <t>http://www.datasciencecentral.com/forum/topics/integrating-deep-structure-analytics-to-social-media</t>
  </si>
  <si>
    <t>http://www.datasciencecentral.com/forum/topics/interactive-visualization-of-growing-data-science-big-data-profil</t>
  </si>
  <si>
    <t>http://www.datasciencecentral.com/forum/topics/interesting-heatmaps</t>
  </si>
  <si>
    <t>http://www.datasciencecentral.com/forum/topics/interesting-industries-to-work-in-using-data-analysis-science</t>
  </si>
  <si>
    <t>http://www.datasciencecentral.com/forum/topics/interesting-new-type-of-chart-obesochart</t>
  </si>
  <si>
    <t>http://www.datasciencecentral.com/forum/topics/in-terms-of-career-prospects-is-it-better-to-be-an-analytic-niche</t>
  </si>
  <si>
    <t>http://www.datasciencecentral.com/forum/topics/internet-topology-mapping?groupUrl=research</t>
  </si>
  <si>
    <t>http://www.datasciencecentral.com/forum/topics/in-the-future-the-data-scientist-will-be-replaced-by-tools</t>
  </si>
  <si>
    <t>http://www.datasciencecentral.com/forum/topics/iot-and-the-rise-of-the-predictive-organization?groupUrl=data-science-and-iot</t>
  </si>
  <si>
    <t>http://www.datasciencecentral.com/forum/topics/is-global-warming-also-happening-on-mars</t>
  </si>
  <si>
    <t>http://www.datasciencecentral.com/forum/topics/is-predictive-modeling-different-from-interpolation-do-we-really-</t>
  </si>
  <si>
    <t>http://www.datasciencecentral.com/forum/topics/is-python-or-perl-faster-than-r</t>
  </si>
  <si>
    <t>http://www.datasciencecentral.com/forum/topics/is-text-analytics-the-next-bi-beachhead-for-cios</t>
  </si>
  <si>
    <t>http://www.datasciencecentral.com/forum/topics/is-there-a-market-for-data-cleaning-professionals</t>
  </si>
  <si>
    <t>http://www.datasciencecentral.com/forum/topics/is-this-possible</t>
  </si>
  <si>
    <t>http://www.datasciencecentral.com/forum/topics/java-versus-python</t>
  </si>
  <si>
    <t>http://www.datasciencecentral.com/forum/topics/j-d-opdyke-author-new-general-algorithm-to-enumerate-both-integer</t>
  </si>
  <si>
    <t>http://www.datasciencecentral.com/forum/topics/job-walmartlabs-data-scientists-40-openings-san-francisco-ca</t>
  </si>
  <si>
    <t>http://www.datasciencecentral.com/forum/topics/julia-for-data-science-applications</t>
  </si>
  <si>
    <t>http://www.datasciencecentral.com/forum/topics/kaggle-vs-crowdanalytix-discussion-on-quora</t>
  </si>
  <si>
    <t>http://www.datasciencecentral.com/forum/topics/k-means-clustering-effect-of-random-seed</t>
  </si>
  <si>
    <t>http://www.datasciencecentral.com/forum/topics/least-popular-jobs-for-big-data-practitioners-jobs-you-want-to-av</t>
  </si>
  <si>
    <t>http://www.datasciencecentral.com/forum/topics/linux-cygwin-windows?groupUrl=data-science-apprenticeship</t>
  </si>
  <si>
    <t>http://www.datasciencecentral.com/forum/topics/looking-for-recommendations-on-migrating-integrating-or-adapting</t>
  </si>
  <si>
    <t>http://www.datasciencecentral.com/forum/topics/machine-learning-tool-kit?groupUrl=resources</t>
  </si>
  <si>
    <t>http://www.datasciencecentral.com/forum/topics/map-of-r-users-includes-full-data-set?groupUrl=resources</t>
  </si>
  <si>
    <t>http://www.datasciencecentral.com/forum/topics/mapreduce-hadoop-analytics-big-data-in-astronomy-biology</t>
  </si>
  <si>
    <t>http://www.datasciencecentral.com/forum/topics/marriage-vs-the-ph-d</t>
  </si>
  <si>
    <t>http://www.datasciencecentral.com/forum/topics/master-s-thesis-about-big-data-need-experts</t>
  </si>
  <si>
    <t>http://www.datasciencecentral.com/forum/topics/money-laundering-counterfeit-money-possible-solution</t>
  </si>
  <si>
    <t>http://www.datasciencecentral.com/forum/topics/moore-s-law-applied-to-big-data</t>
  </si>
  <si>
    <t>http://www.datasciencecentral.com/forum/topics/more-than-100-data-science-analytics-big-data-visualization-books?groupUrl=resources</t>
  </si>
  <si>
    <t>http://www.datasciencecentral.com/forum/topics/most-popular-data-science-keywords-on-dsc</t>
  </si>
  <si>
    <t>http://www.datasciencecentral.com/forum/topics/most-promising-job-of-2016-data-scientist</t>
  </si>
  <si>
    <t>http://www.datasciencecentral.com/forum/topics/multivariate-data-visualization</t>
  </si>
  <si>
    <t>http://www.datasciencecentral.com/forum/topics/mysterious-gaps-in-google-analytics-numbers</t>
  </si>
  <si>
    <t>http://www.datasciencecentral.com/forum/topics/need-advise-in-changing-career-path</t>
  </si>
  <si>
    <t>http://www.datasciencecentral.com/forum/topics/new-book-on-time-series-by-ted-dunning-ellen-friedman?groupUrl=announcements</t>
  </si>
  <si>
    <t>http://www.datasciencecentral.com/forum/topics/new-guide-bridging-the-big-data-skills-gap?groupUrl=announcements</t>
  </si>
  <si>
    <t>http://www.datasciencecentral.com/forum/topics/new-job-for-unemployed-data-scientists-erasing-digital-watermarks</t>
  </si>
  <si>
    <t>http://www.datasciencecentral.com/forum/topics/new-u-of-wisconsin-online-master-s-in-data-science?groupUrl=announcements</t>
  </si>
  <si>
    <t>http://www.datasciencecentral.com/forum/topics/nlp-app-to-find-great-available-domain-names</t>
  </si>
  <si>
    <t>http://www.datasciencecentral.com/forum/topics/nodexl-graphs</t>
  </si>
  <si>
    <t>http://www.datasciencecentral.com/forum/topics/online-certificate-in-applied-statistics-using-sas?groupUrl=announcements</t>
  </si>
  <si>
    <t>http://www.datasciencecentral.com/forum/topics/online-master-of-science-in-predictive-analytics?groupUrl=announcements</t>
  </si>
  <si>
    <t>http://www.datasciencecentral.com/forum/topics/opinion-mining-feedback-mining-how-to-derive-relative</t>
  </si>
  <si>
    <t>http://www.datasciencecentral.com/forum/topics/our-data-science-apprenticeship-is-now-live?groupUrl=data-science-apprenticeship&amp;groupId=6448529:Group:48462&amp;id=6448529:Topic:163264&amp;page=2</t>
  </si>
  <si>
    <t>http://www.datasciencecentral.com/forum/topics/over-5-000-000-financial-economic-and-social-datasets</t>
  </si>
  <si>
    <t>http://www.datasciencecentral.com/forum/topics/paradox-what-governs-ocean-tides-the-moon-or-the-sun</t>
  </si>
  <si>
    <t>http://www.datasciencecentral.com/forum/topics/pass-for-parallel-processing</t>
  </si>
  <si>
    <t>http://www.datasciencecentral.com/forum/topics/password-dataset-for-you-to-test-your-data-science-skills</t>
  </si>
  <si>
    <t>http://www.datasciencecentral.com/forum/topics/patenting-or-not</t>
  </si>
  <si>
    <t>http://www.datasciencecentral.com/forum/topics/pattern-recognition-to-solve-deadly-amtrak-crash</t>
  </si>
  <si>
    <t>http://www.datasciencecentral.com/forum/topics/phd-in-data-science-and-data-analytics</t>
  </si>
  <si>
    <t>http://www.datasciencecentral.com/forum/topics/picture-of-the-week-make-your-choice</t>
  </si>
  <si>
    <t>http://www.datasciencecentral.com/forum/topics/poll-as-a-data-scientist-analytic-professional-how-frequently-do-</t>
  </si>
  <si>
    <t>http://www.datasciencecentral.com/forum/topics/predicting-urban-growth-using-physics-models</t>
  </si>
  <si>
    <t>http://www.datasciencecentral.com/forum/topics/predictive-analytics-has-potential-to-solve-insurance-pain-points</t>
  </si>
  <si>
    <t>http://www.datasciencecentral.com/forum/topics/process-mining-movie-turning-big-data-into-real-business-value</t>
  </si>
  <si>
    <t>http://www.datasciencecentral.com/forum/topics/producing-images-from-2d-data-arrays-or-text-files</t>
  </si>
  <si>
    <t>http://www.datasciencecentral.com/forum/topics/python-and-r-for-data-science-sample-code-libraries-projects-tuto</t>
  </si>
  <si>
    <t>http://www.datasciencecentral.com/forum/topics/python-vs-java-15-spurious-correlations-and-more</t>
  </si>
  <si>
    <t>http://www.datasciencecentral.com/forum/topics/quantum-algorithms-for-topological-and-geometric-analysis-of-data</t>
  </si>
  <si>
    <t>http://www.datasciencecentral.com/forum/topics/question-about-the-law-of-gravity</t>
  </si>
  <si>
    <t>http://www.datasciencecentral.com/forum/topics/question-for-astronomers-and-movie-producers</t>
  </si>
  <si>
    <t>http://www.datasciencecentral.com/forum/topics/r-analytics-online-training</t>
  </si>
  <si>
    <t>http://www.datasciencecentral.com/forum/topics/recruiting-data-scientists-with-analytictalent-com?groupUrl=announcements</t>
  </si>
  <si>
    <t>http://www.datasciencecentral.com/forum/topics/regarding-phd-in-data-science-or-data-analytics</t>
  </si>
  <si>
    <t>http://www.datasciencecentral.com/forum/topics/regression-with-discrete-variables</t>
  </si>
  <si>
    <t>http://www.datasciencecentral.com/forum/topics/response-to-all-applicants?groupUrl=data-science-apprenticeship</t>
  </si>
  <si>
    <t>http://www.datasciencecentral.com/forum/topics/reverse-data-science-a-viable-business</t>
  </si>
  <si>
    <t>http://www.datasciencecentral.com/forum/topics/reverse-pacebo-effect-in-clinical-trials</t>
  </si>
  <si>
    <t>http://www.datasciencecentral.com/forum/topics/r-for-quantitative-data-scientists</t>
  </si>
  <si>
    <t>http://www.datasciencecentral.com/forum/topics/r-in-the-cloud</t>
  </si>
  <si>
    <t>http://www.datasciencecentral.com/forum/topics/robust-binomial-proportion-interval-population-estimates</t>
  </si>
  <si>
    <t>http://www.datasciencecentral.com/forum/topics/search-google-for-pictures-similar-to-a-specified-image-1</t>
  </si>
  <si>
    <t>http://www.datasciencecentral.com/forum/topics/seeking-guidance-to-become-data-scientist</t>
  </si>
  <si>
    <t>http://www.datasciencecentral.com/forum/topics/sfo-city-crime-analysis-with-r</t>
  </si>
  <si>
    <t>http://www.datasciencecentral.com/forum/topics/should-you-tell-your-kids-to-be-data-scientists-not-doctors</t>
  </si>
  <si>
    <t>http://www.datasciencecentral.com/forum/topics/simple-scoring-system-to-predict-stroke-risk-what-do-you-think</t>
  </si>
  <si>
    <t>http://www.datasciencecentral.com/forum/topics/simulating-military-operations-before-going-to-war</t>
  </si>
  <si>
    <t>http://www.datasciencecentral.com/forum/topics/small-versus-big-data-to-choose-a-used-car</t>
  </si>
  <si>
    <t>http://www.datasciencecentral.com/forum/topics/spectacular-analysis-2-719-twitter-users-talking-about-data</t>
  </si>
  <si>
    <t>http://www.datasciencecentral.com/forum/topics/sql-to-nosql-translator</t>
  </si>
  <si>
    <t>http://www.datasciencecentral.com/forum/topics/statistical-analysis-advisor-chart?groupUrl=resources</t>
  </si>
  <si>
    <t>http://www.datasciencecentral.com/forum/topics/statisticians-versus-data-scientist-arrogances</t>
  </si>
  <si>
    <t>http://www.datasciencecentral.com/forum/topics/structured-vs-unstructured-which-data-is-more-important</t>
  </si>
  <si>
    <t>http://www.datasciencecentral.com/forum/topics/study-business-analytics-at-nyu-stern-1?groupUrl=announcements</t>
  </si>
  <si>
    <t>http://www.datasciencecentral.com/forum/topics/survey-what-are-the-actual-challenges-and-opportunities-data</t>
  </si>
  <si>
    <t>http://www.datasciencecentral.com/forum/topics/text-classification-into-300-categories</t>
  </si>
  <si>
    <t>http://www.datasciencecentral.com/forum/topics/the-3vs-that-define-big-data</t>
  </si>
  <si>
    <t>http://www.datasciencecentral.com/forum/topics/the-7-people-you-need-on-your-big-data-team?groupUrl=announcements</t>
  </si>
  <si>
    <t>http://www.datasciencecentral.com/forum/topics/the-current-state-of-machine-intelligence-2-0</t>
  </si>
  <si>
    <t>http://www.datasciencecentral.com/forum/topics/the-data-science-way-of-loosing-weight</t>
  </si>
  <si>
    <t>http://www.datasciencecentral.com/forum/topics/the-digital-metrics-field-guide?groupUrl=announcements</t>
  </si>
  <si>
    <t>http://www.datasciencecentral.com/forum/topics/the-downfall-of-the-modern-education-system-a-brief-perspective</t>
  </si>
  <si>
    <t>http://www.datasciencecentral.com/forum/topics/the-future-of-big-data-good-bad-or-ugly</t>
  </si>
  <si>
    <t>http://www.datasciencecentral.com/forum/topics/the-lowest-paid-data-scientist</t>
  </si>
  <si>
    <t>http://www.datasciencecentral.com/forum/topics/the-power-of-ibm-spss-statistics-and-r-together-white-paper?groupUrl=announcements</t>
  </si>
  <si>
    <t>http://www.datasciencecentral.com/forum/topics/the-power-of-r-and-visual-analytics?groupUrl=announcements</t>
  </si>
  <si>
    <t>http://www.datasciencecentral.com/forum/topics/the-scariest-use-of-deep-learning</t>
  </si>
  <si>
    <t>http://www.datasciencecentral.com/forum/topics/the-state-of-data-science</t>
  </si>
  <si>
    <t>http://www.datasciencecentral.com/forum/topics/thinking-outside-of-the-visualization-box?groupUrl=announcements</t>
  </si>
  <si>
    <t>http://www.datasciencecentral.com/forum/topics/timeline-r-packages-from-most-prolific-r-developer</t>
  </si>
  <si>
    <t>http://www.datasciencecentral.com/forum/topics/to-be-or-not-to-be-a-statistician-is-that-the-question-for-a</t>
  </si>
  <si>
    <t>http://www.datasciencecentral.com/forum/topics/tools-for-data-analytics-and-mis</t>
  </si>
  <si>
    <t>http://www.datasciencecentral.com/forum/topics/top-ten-big-data-analytics-tips</t>
  </si>
  <si>
    <t>http://www.datasciencecentral.com/forum/topics/tough-math-question-about-correlations</t>
  </si>
  <si>
    <t>http://www.datasciencecentral.com/forum/topics/transition-between-developer-and-data-scientist</t>
  </si>
  <si>
    <t>http://www.datasciencecentral.com/forum/topics/translating-legacy-data-science-apps-into-python</t>
  </si>
  <si>
    <t>http://www.datasciencecentral.com/forum/topics/udacity-s-data-analyst-nanodegree-program-get-half-your-tuition</t>
  </si>
  <si>
    <t>http://www.datasciencecentral.com/forum/topics/unexpected-use-of-drones</t>
  </si>
  <si>
    <t>http://www.datasciencecentral.com/forum/topics/unusual-type-of-market-segmentation</t>
  </si>
  <si>
    <t>http://www.datasciencecentral.com/forum/topics/update-about-the-data-science-apprenticehip?groupUrl=data-science-apprenticeship</t>
  </si>
  <si>
    <t>http://www.datasciencecentral.com/forum/topics/up-your-r-game-break-through-r-limitations-webcast?groupUrl=announcements</t>
  </si>
  <si>
    <t>http://www.datasciencecentral.com/forum/topics/using-colors-rather-than-digits-chars-biometrics-or-keywords-for-</t>
  </si>
  <si>
    <t>http://www.datasciencecentral.com/forum/topics/using-phone-call-recordings-for-predictive-modeling</t>
  </si>
  <si>
    <t>http://www.datasciencecentral.com/forum/topics/using-visualization-to-share-the-human-impact-of-numbers-tableau-?groupUrl=announcements</t>
  </si>
  <si>
    <t>http://www.datasciencecentral.com/forum/topics/using-visualization-to-share-the-human-impact-of-numbers-whitepap?groupUrl=announcements</t>
  </si>
  <si>
    <t>http://www.datasciencecentral.com/forum/topics/uv-and-sun-exposure-good-to-protect-you-against-skin-cancer-says</t>
  </si>
  <si>
    <t>http://www.datasciencecentral.com/forum/topics/very-geeky-stuff</t>
  </si>
  <si>
    <t>http://www.datasciencecentral.com/forum/topics/visual-analysis-best-practices?groupUrl=announcements</t>
  </si>
  <si>
    <t>http://www.datasciencecentral.com/forum/topics/visual-analysis-best-practices-a-guidebook-tableau?groupUrl=announcements</t>
  </si>
  <si>
    <t>http://www.datasciencecentral.com/forum/topics/visual-best-practices-a-guidebook-1?groupUrl=announcements</t>
  </si>
  <si>
    <t>http://www.datasciencecentral.com/forum/topics/weird-machine-learning-job-ad-from-google</t>
  </si>
  <si>
    <t>http://www.datasciencecentral.com/forum/topics/weka-pluses-and-minuses</t>
  </si>
  <si>
    <t>http://www.datasciencecentral.com/forum/topics/what-are-some-good-courses-to-take-in-data-science-in-san</t>
  </si>
  <si>
    <t>http://www.datasciencecentral.com/forum/topics/what-are-the-differences-between-prediction-extrapolation-and</t>
  </si>
  <si>
    <t>http://www.datasciencecentral.com/forum/topics/what-are-the-issues-preventing-smart-traffic-management-systems-f</t>
  </si>
  <si>
    <t>http://www.datasciencecentral.com/forum/topics/what-are-the-steps-to-kick-start-any-big-data-analytics-project</t>
  </si>
  <si>
    <t>http://www.datasciencecentral.com/forum/topics/what-do-you-think-will-be-the-most-important-analytics</t>
  </si>
  <si>
    <t>http://www.datasciencecentral.com/forum/topics/what-is-azure-machine-learning?groupUrl=announcements</t>
  </si>
  <si>
    <t>http://www.datasciencecentral.com/forum/topics/what-is-data-strategy-does-your-organization-need-one</t>
  </si>
  <si>
    <t>http://www.datasciencecentral.com/forum/topics/what-is-machine-learning</t>
  </si>
  <si>
    <t>http://www.datasciencecentral.com/forum/topics/what-is-map-reduce</t>
  </si>
  <si>
    <t>http://www.datasciencecentral.com/forum/topics/what-is-quantitative-content-analysis</t>
  </si>
  <si>
    <t>http://www.datasciencecentral.com/forum/topics/what-pays-most-r-python-or-sql</t>
  </si>
  <si>
    <t>http://www.datasciencecentral.com/forum/topics/what-should-a-beginner-do-in-data-science-to-become-an-expert</t>
  </si>
  <si>
    <t>http://www.datasciencecentral.com/forum/topics/what-will-be-the-next-big-thing-after-data-science</t>
  </si>
  <si>
    <t>http://www.datasciencecentral.com/forum/topics/when-is-python-faster-than-r</t>
  </si>
  <si>
    <t>http://www.datasciencecentral.com/forum/topics/when-is-small-data-better-than-big</t>
  </si>
  <si>
    <t>http://www.datasciencecentral.com/forum/topics/when-is-the-apprenticeship-starting?groupUrl=data-science-apprenticeship</t>
  </si>
  <si>
    <t>http://www.datasciencecentral.com/forum/topics/where-s-the-limit-between-big-vs-large-data</t>
  </si>
  <si>
    <t>http://www.datasciencecentral.com/forum/topics/where-to-get-started-with-small-data-collection-and-analysis</t>
  </si>
  <si>
    <t>http://www.datasciencecentral.com/forum/topics/which-algorithm-to-use</t>
  </si>
  <si>
    <t>http://www.datasciencecentral.com/forum/topics/which-chart-or-graph-is-right-for-you?groupUrl=announcements</t>
  </si>
  <si>
    <t>http://www.datasciencecentral.com/forum/topics/which-data-model-to-use-for-website-performance-data</t>
  </si>
  <si>
    <t>http://www.datasciencecentral.com/forum/topics/which-do-data-scientists-spend-more-time-on-projects-or-day-to</t>
  </si>
  <si>
    <t>http://www.datasciencecentral.com/forum/topics/which-one-is-best-r-sas-or-python-for-data-science</t>
  </si>
  <si>
    <t>http://www.datasciencecentral.com/forum/topics/whitepaper-how-analytics-is-shaping-hr-s-role-in-business?groupUrl=announcements</t>
  </si>
  <si>
    <t>http://www.datasciencecentral.com/forum/topics/white-paper-retail-analytics-in-finance-industry?groupUrl=announcements</t>
  </si>
  <si>
    <t>http://www.datasciencecentral.com/forum/topics/whitepaper-the-power-of-r-and-visual-analytics-1?groupUrl=announcements</t>
  </si>
  <si>
    <t>http://www.datasciencecentral.com/forum/topics/who-pays-traffic-violations-for-driverless-cars</t>
  </si>
  <si>
    <t>http://www.datasciencecentral.com/forum/topics/who-still-uses-polynomial-regression</t>
  </si>
  <si>
    <t>http://www.datasciencecentral.com/forum/topics/why-a-data-scientist-manufactures-his-own-beverages</t>
  </si>
  <si>
    <t>http://www.datasciencecentral.com/forum/topics/why-are-clinical-trials-failing</t>
  </si>
  <si>
    <t>http://www.datasciencecentral.com/forum/topics/writing-a-corporate-data-strategy-where-do-i-start</t>
  </si>
  <si>
    <t>http://www.datasciencecentral.com/group/announcements/forum/topics/10-trends-for-business-intelligence-in-2015-tableau-guidebook</t>
  </si>
  <si>
    <t>http://www.datasciencecentral.com/group/announcements/forum/topics/2015-big-data-user-guide</t>
  </si>
  <si>
    <t>http://www.datasciencecentral.com/group/announcements/forum/topics/2016-big-data-predictions-from-mike-stonebraker-and-others</t>
  </si>
  <si>
    <t>http://www.datasciencecentral.com/group/announcements/forum/topics/4-ways-to-master-uplift-modeling</t>
  </si>
  <si>
    <t>http://www.datasciencecentral.com/group/announcements/forum/topics/5-lessons-from-history-s-early-data-rockstars-tableau-guide</t>
  </si>
  <si>
    <t>http://www.datasciencecentral.com/group/announcements/forum/topics/5-lessons-from-history-s-early-data-rockstars-tableau-whitepaper</t>
  </si>
  <si>
    <t>http://www.datasciencecentral.com/group/announcements/forum/topics/5-priorities-for-chief-data-officers</t>
  </si>
  <si>
    <t>http://www.datasciencecentral.com/group/announcements/forum/topics/6448529:Topic:295458</t>
  </si>
  <si>
    <t>http://www.datasciencecentral.com/group/announcements/forum/topics/7-reasons-to-combine-spss-statistics-and-r-1</t>
  </si>
  <si>
    <t>http://www.datasciencecentral.com/group/announcements/forum/topics/advanced-analytics-with-tableau-whitepaper</t>
  </si>
  <si>
    <t>http://www.datasciencecentral.com/group/announcements/forum/topics/analyzing-the-analyzers-what-kind-of-a-data-scientist-are-you</t>
  </si>
  <si>
    <t>http://www.datasciencecentral.com/group/announcements/forum/topics/best-practices-for-advanced-analytics-in-hadoop</t>
  </si>
  <si>
    <t>http://www.datasciencecentral.com/group/announcements/forum/topics/better-together-cloudera-mongodb-and-teradata</t>
  </si>
  <si>
    <t>http://www.datasciencecentral.com/group/announcements/forum/topics/big-data-and-hadoop-moving-from-strategy-to-production</t>
  </si>
  <si>
    <t>http://www.datasciencecentral.com/group/announcements/forum/topics/big-data-innovation-the-tools-you-need-to-succeed-in-2016</t>
  </si>
  <si>
    <t>http://www.datasciencecentral.com/group/announcements/forum/topics/big-data-living-up-to-the-hype</t>
  </si>
  <si>
    <t>http://www.datasciencecentral.com/group/announcements/forum/topics/big-data-trends-for-2016</t>
  </si>
  <si>
    <t>http://www.datasciencecentral.com/group/announcements/forum/topics/book-listen-first-turning-social-media-conversations-into-busines</t>
  </si>
  <si>
    <t>http://www.datasciencecentral.com/group/announcements/forum/topics/bring-customer-lifetime-value-to-life-at-wharton</t>
  </si>
  <si>
    <t>http://www.datasciencecentral.com/group/announcements/forum/topics/building-a-data-culture-the-key-to-success</t>
  </si>
  <si>
    <t>http://www.datasciencecentral.com/group/announcements/forum/topics/building-data-driven-internet-of-things-applications</t>
  </si>
  <si>
    <t>http://www.datasciencecentral.com/group/announcements/forum/topics/build-predictive-models-with-microsoft-s-analytics-toolkit</t>
  </si>
  <si>
    <t>http://www.datasciencecentral.com/group/announcements/forum/topics/business-analytics-at-nyu-stern-ms-degree-short-course</t>
  </si>
  <si>
    <t>http://www.datasciencecentral.com/group/announcements/forum/topics/career-cvs-health-a-leader-in-healthcare-analytics</t>
  </si>
  <si>
    <t>http://www.datasciencecentral.com/group/announcements/forum/topics/chief-data-officer-handbook</t>
  </si>
  <si>
    <t>http://www.datasciencecentral.com/group/announcements/forum/topics/cognitive-computing-challenge-200-000-prize</t>
  </si>
  <si>
    <t>http://www.datasciencecentral.com/group/announcements/forum/topics/collection-of-top-reports-on-data-and-business-topics-o-reilly</t>
  </si>
  <si>
    <t>http://www.datasciencecentral.com/group/announcements/forum/topics/complimentary-guide-hadoop-and-the-enterprise-data-hub</t>
  </si>
  <si>
    <t>http://www.datasciencecentral.com/group/announcements/forum/topics/critical-data-science-skills-for-2016-from-200-sessions</t>
  </si>
  <si>
    <t>http://www.datasciencecentral.com/group/announcements/forum/topics/data-emerging-trends-and-technologies</t>
  </si>
  <si>
    <t>http://www.datasciencecentral.com/group/announcements/forum/topics/data-lake-critical-success-factors</t>
  </si>
  <si>
    <t>http://www.datasciencecentral.com/group/announcements/forum/topics/data-lakes-reservoirs-and-swamps-a-data-science-and-engineering-p</t>
  </si>
  <si>
    <t>http://www.datasciencecentral.com/group/announcements/forum/topics/data-science-driven-approaches-to-malware-detection</t>
  </si>
  <si>
    <t>http://www.datasciencecentral.com/group/announcements/forum/topics/data-scientists-don-t-scale-get-the-full-scoop</t>
  </si>
  <si>
    <t>http://www.datasciencecentral.com/group/announcements/forum/topics/dataviz-and-dataplumbing-announcing-our-two-new-dsc-channels</t>
  </si>
  <si>
    <t>http://www.datasciencecentral.com/group/announcements/forum/topics/deep-learning-workshop</t>
  </si>
  <si>
    <t>http://www.datasciencecentral.com/group/announcements/forum/topics/democratizing-data-and-predictive-analytics-from-tableau-and-lava</t>
  </si>
  <si>
    <t>http://www.datasciencecentral.com/group/announcements/forum/topics/designing-great-visualizations</t>
  </si>
  <si>
    <t>http://www.datasciencecentral.com/group/announcements/forum/topics/download-a-better-open-source-sql-on-hadoop-engine</t>
  </si>
  <si>
    <t>http://www.datasciencecentral.com/group/announcements/forum/topics/ebook-getting-data-right-featuring-michael-stonebraker</t>
  </si>
  <si>
    <t>http://www.datasciencecentral.com/group/announcements/forum/topics/embrace-self-service-analytics-with-the-latest-gartner-research</t>
  </si>
  <si>
    <t>http://www.datasciencecentral.com/group/announcements/forum/topics/enhance-your-2016-data-insight</t>
  </si>
  <si>
    <t>http://www.datasciencecentral.com/group/announcements/forum/topics/flip-the-80-20-rule-for-analytics-in-the-hadoop-data-lake</t>
  </si>
  <si>
    <t>http://www.datasciencecentral.com/group/announcements/forum/topics/forrester-research-user-driven-enterprise-bi-strategy</t>
  </si>
  <si>
    <t>http://www.datasciencecentral.com/group/announcements/forum/topics/from-big-data-to-data-insights-read-teradata-articles-in-forbes</t>
  </si>
  <si>
    <t>http://www.datasciencecentral.com/group/announcements/forum/topics/from-visual-analysis-to-presentation-tableau</t>
  </si>
  <si>
    <t>http://www.datasciencecentral.com/group/announcements/forum/topics/gain-valuable-insights-into-2015-predictions-for-hadoop</t>
  </si>
  <si>
    <t>http://www.datasciencecentral.com/group/announcements/forum/topics/ge-data-science-innovation-challenge</t>
  </si>
  <si>
    <t>http://www.datasciencecentral.com/group/announcements/forum/topics/get-the-top-data-reports-of-2015</t>
  </si>
  <si>
    <t>http://www.datasciencecentral.com/group/announcements/forum/topics/growing-the-world-s-largest-digital-food-brand-through-data-visua</t>
  </si>
  <si>
    <t>http://www.datasciencecentral.com/group/announcements/forum/topics/guidebook-visual-analysis-best-practices</t>
  </si>
  <si>
    <t>http://www.datasciencecentral.com/group/announcements/forum/topics/hadoop-architecture-sentiment-analysis-and-more</t>
  </si>
  <si>
    <t>http://www.datasciencecentral.com/group/announcements/forum/topics/hadoop-deployment-best-practices-scalability-robustness-flexibili</t>
  </si>
  <si>
    <t>http://www.datasciencecentral.com/group/announcements/forum/topics/high-performance-computing-in-the-open-data-science-era</t>
  </si>
  <si>
    <t>http://www.datasciencecentral.com/group/announcements/forum/topics/how-data-science-is-preventing-college-dropouts-and-advancing-stu</t>
  </si>
  <si>
    <t>http://www.datasciencecentral.com/group/announcements/forum/topics/how-measurement-drives-behavior-tableau-whitepaper</t>
  </si>
  <si>
    <t>http://www.datasciencecentral.com/group/announcements/forum/topics/how-tinder-hook-up-their-event-data-for-behavioral-analytics</t>
  </si>
  <si>
    <t>http://www.datasciencecentral.com/group/announcements/forum/topics/how-to-become-an-r-power-user</t>
  </si>
  <si>
    <t>http://www.datasciencecentral.com/group/announcements/forum/topics/how-to-manage-successful-big-data-projects</t>
  </si>
  <si>
    <t>http://www.datasciencecentral.com/group/announcements/forum/topics/infographic-predictive-analytics-world-in-color</t>
  </si>
  <si>
    <t>http://www.datasciencecentral.com/group/announcements/forum/topics/in-memory-database-technologies-and-trends</t>
  </si>
  <si>
    <t>http://www.datasciencecentral.com/group/announcements/forum/topics/innovation-through-business-analytics</t>
  </si>
  <si>
    <t>http://www.datasciencecentral.com/group/announcements/forum/topics/introducing-greenplum-the-world-s-first-open-source-mpp-data</t>
  </si>
  <si>
    <t>http://www.datasciencecentral.com/group/announcements/forum/topics/introduction-to-data-science-with-r</t>
  </si>
  <si>
    <t>http://www.datasciencecentral.com/group/announcements/forum/topics/iot-central-official-launch</t>
  </si>
  <si>
    <t>http://www.datasciencecentral.com/group/announcements/forum/topics/join-apple-samsung-uber-nasa-many-more</t>
  </si>
  <si>
    <t>http://www.datasciencecentral.com/group/announcements/forum/topics/join-us-at-the-big-data-analytics-festival</t>
  </si>
  <si>
    <t>http://www.datasciencecentral.com/group/announcements/forum/topics/kickstart-your-data-initiatives-in-2016</t>
  </si>
  <si>
    <t>http://www.datasciencecentral.com/group/announcements/forum/topics/learn-how-big-data-drives-business-at-groupon</t>
  </si>
  <si>
    <t>http://www.datasciencecentral.com/group/announcements/forum/topics/limited-time-offer-save-50-on-data-science-training</t>
  </si>
  <si>
    <t>http://www.datasciencecentral.com/group/announcements/forum/topics/make-data-driven-decisions-with-nyu-stern</t>
  </si>
  <si>
    <t>http://www.datasciencecentral.com/group/announcements/forum/topics/maximizing-customer-lifetime-value-in-retail-banking-white-paper</t>
  </si>
  <si>
    <t>http://www.datasciencecentral.com/group/announcements/forum/topics/new-reports-for-2016-big-data-now-fintech-more</t>
  </si>
  <si>
    <t>http://www.datasciencecentral.com/group/announcements/forum/topics/nyu-stern-master-of-science-in-business-analytics</t>
  </si>
  <si>
    <t>http://www.datasciencecentral.com/group/announcements/forum/topics/nyu-stern-master-of-science-in-business-analytics-program</t>
  </si>
  <si>
    <t>http://www.datasciencecentral.com/group/announcements/forum/topics/operationalizing-data-analytics-with-pivotal-and-forrester</t>
  </si>
  <si>
    <t>http://www.datasciencecentral.com/group/announcements/forum/topics/overcome-the-analytic-limitations-of-access-and-excel</t>
  </si>
  <si>
    <t>http://www.datasciencecentral.com/group/announcements/forum/topics/practical-data-science-in-python-guidebook</t>
  </si>
  <si>
    <t>http://www.datasciencecentral.com/group/announcements/forum/topics/predictive-analytics-predict-the-tricks-receive-a-treat</t>
  </si>
  <si>
    <t>http://www.datasciencecentral.com/group/announcements/forum/topics/predictive-analytics-with-qlik-and-alteryx-whitepaprt</t>
  </si>
  <si>
    <t>http://www.datasciencecentral.com/group/announcements/forum/topics/prepare-your-data-and-improve-your-analyst-productivity-gartner-s</t>
  </si>
  <si>
    <t>http://www.datasciencecentral.com/group/announcements/forum/topics/rapidminer-2016-gartner-magic-quadrant-leader-advanced-analytics</t>
  </si>
  <si>
    <t>http://www.datasciencecentral.com/group/announcements/forum/topics/rethinking-email-security-best-practices-to-protect-and-maintain-</t>
  </si>
  <si>
    <t>http://www.datasciencecentral.com/group/announcements/forum/topics/save-50-on-data-science-and-big-data-analytics-training</t>
  </si>
  <si>
    <t>http://www.datasciencecentral.com/group/announcements/forum/topics/secure-your-place-at-big-data-analytics-2015</t>
  </si>
  <si>
    <t>http://www.datasciencecentral.com/group/announcements/forum/topics/secure-your-place-at-big-data-analytics-europe-now</t>
  </si>
  <si>
    <t>http://www.datasciencecentral.com/group/announcements/forum/topics/seth-grimes-talks-about-text-analytics-to-extract-value-from-unst</t>
  </si>
  <si>
    <t>http://www.datasciencecentral.com/group/announcements/forum/topics/simple-techniques-to-make-data-useful-and-beautiful-guidebook</t>
  </si>
  <si>
    <t>http://www.datasciencecentral.com/group/announcements/forum/topics/speed-up-big-data-queries-by-up-to-1000x-with-pivotal-hawq</t>
  </si>
  <si>
    <t>http://www.datasciencecentral.com/group/announcements/forum/topics/storytelling-with-data-in-8-minutes</t>
  </si>
  <si>
    <t>http://www.datasciencecentral.com/group/announcements/forum/topics/tableau-whitepaper-how-to-build-dashboards-that-persuade-and-enga</t>
  </si>
  <si>
    <t>http://www.datasciencecentral.com/group/announcements/forum/topics/the-2015-data-science-salary-report-is-here</t>
  </si>
  <si>
    <t>http://www.datasciencecentral.com/group/announcements/forum/topics/the-4-biggest-risks-of-big-data-ieg</t>
  </si>
  <si>
    <t>http://www.datasciencecentral.com/group/announcements/forum/topics/the-cognitive-era-is-at-your-doorstep-ibm-spss-predictive-analyti</t>
  </si>
  <si>
    <t>http://www.datasciencecentral.com/group/announcements/forum/topics/the-definitive-guide-to-tableau-alteryx</t>
  </si>
  <si>
    <t>http://www.datasciencecentral.com/group/announcements/forum/topics/the-internet-of-things-opportunity</t>
  </si>
  <si>
    <t>http://www.datasciencecentral.com/group/announcements/forum/topics/the-london-data-festival-2016</t>
  </si>
  <si>
    <t>http://www.datasciencecentral.com/group/announcements/forum/topics/the-state-of-the-text-analytics-industry-2015-white-paper</t>
  </si>
  <si>
    <t>http://www.datasciencecentral.com/group/announcements/forum/topics/the-top-10-business-intelligence-trends-for-2016</t>
  </si>
  <si>
    <t>http://www.datasciencecentral.com/group/announcements/forum/topics/think-big-join-our-big-data-team</t>
  </si>
  <si>
    <t>http://www.datasciencecentral.com/group/announcements/forum/topics/three-problems-that-sabotage-analytics-and-how-to-fix-them</t>
  </si>
  <si>
    <t>http://www.datasciencecentral.com/group/announcements/forum/topics/tips-for-making-hadoop-a-productive-environment-for-data-scientis</t>
  </si>
  <si>
    <t>http://www.datasciencecentral.com/group/announcements/forum/topics/tom-davenport-ebook-preview-getting-data-right</t>
  </si>
  <si>
    <t>http://www.datasciencecentral.com/group/announcements/forum/topics/top-10-hadoop-blog-posts-by-pivotal</t>
  </si>
  <si>
    <t>http://www.datasciencecentral.com/group/announcements/forum/topics/transformational-case-studies-in-machine-data-telemetry</t>
  </si>
  <si>
    <t>http://www.datasciencecentral.com/group/announcements/forum/topics/transforming-business-results-with-big-data-and-analytics-white-p</t>
  </si>
  <si>
    <t>http://www.datasciencecentral.com/group/announcements/forum/topics/unifying-data-access-across-the-logical-data-warehouse</t>
  </si>
  <si>
    <t>http://www.datasciencecentral.com/group/announcements/forum/topics/uplift-modeling-super-hot-topic-at-predictive-analytics-world-bos</t>
  </si>
  <si>
    <t>http://www.datasciencecentral.com/group/announcements/forum/topics/using-data-science-techniques-for-automatic-clustering-of-it-infr</t>
  </si>
  <si>
    <t>http://www.datasciencecentral.com/group/announcements/forum/topics/visual-analysis-best-practices-tableau-guidebook</t>
  </si>
  <si>
    <t>http://www.datasciencecentral.com/group/announcements/forum/topics/which-chart-or-graph-is-right-for-you-tableau-whitepaper</t>
  </si>
  <si>
    <t>http://www.datasciencecentral.com/group/announcements/forum/topics/whitepaper-best-practices-for-google-bigquery-tableau</t>
  </si>
  <si>
    <t>http://www.datasciencecentral.com/group/announcements/forum/topics/white-paper-making-the-business-case-for-text-analytics</t>
  </si>
  <si>
    <t>http://www.datasciencecentral.com/group/announcements/forum/topics/whitepaper-o-reilly-research-on-integrating-data-for-better-analy</t>
  </si>
  <si>
    <t>http://www.datasciencecentral.com/group/announcements/forum/topics/white-paper-thriving-in-the-age-of-big-data-analytics-and-self-se</t>
  </si>
  <si>
    <t>http://www.datasciencecentral.com/group/announcements/forum/topics/whitepaper-which-chart-or-graph-is-right-for-you</t>
  </si>
  <si>
    <t>http://www.datasciencecentral.com/group/announcements/forum/topics/why-most-big-data-projects-fail-white-paper</t>
  </si>
  <si>
    <t>http://www.datasciencecentral.com/group/announcements/forum/topics/william-sonoma-increased-revenue-with-on-site-search-learn-how</t>
  </si>
  <si>
    <t>http://www.datasciencecentral.com/group/announcements/forum/topics/work-smarter-not-harder-teradata-text-analytics-webinar</t>
  </si>
  <si>
    <t>http://www.datasciencecentral.com/group/announcements/forum/topics/your-career-nyu-stern-ms-in-business-analytics</t>
  </si>
  <si>
    <t>http://www.datasciencecentral.com/group/announcements/forum/topics/you-re-invited-to-attend-data-analytics-week</t>
  </si>
  <si>
    <t>http://www.datasciencecentral.com/group/data-science-and-iot/forum/topics/list-twelve-unique-characteristics-of-iot-based-predictive</t>
  </si>
  <si>
    <t>http://www.datasciencecentral.com/group/data-science-apprenticeship/forum/topics/additional-topics-for-the-data-science-apprenticeship</t>
  </si>
  <si>
    <t>Details</t>
  </si>
  <si>
    <t>http://www.datasciencecentral.com/group/data-science-apprenticeship/forum/topics/details</t>
  </si>
  <si>
    <t>http://www.datasciencecentral.com/group/data-science-apprenticeship/forum/topics/how-to-deal-with-multiple-class-roc-analysis-in-r-proc-package</t>
  </si>
  <si>
    <t>http://www.datasciencecentral.com/group/data-science-apprenticeship/forum/topics/looks-like-the-data-science-apprenticeship-should-be-interesting</t>
  </si>
  <si>
    <t>http://www.datasciencecentral.com/group/data-science-apprenticeship/forum/topics/null-hypothesis-help</t>
  </si>
  <si>
    <t>http://www.datasciencecentral.com/group/data-science-apprenticeship/forum/topics/python-datamining-packages-virtual-environment-setup-in-ubuntu</t>
  </si>
  <si>
    <t>http://www.datasciencecentral.com/group/data-science-certification/forum/topics/scaling-up-compressed-data-analysis-in-a-distributed-environment</t>
  </si>
  <si>
    <t>http://www.datasciencecentral.com/group/data-science-certification/forum/topics/update-about-our-ata-science-certification</t>
  </si>
  <si>
    <t>http://www.datasciencecentral.com/group/dsa-projects/forum/topics/letter-to-participants</t>
  </si>
  <si>
    <t>http://www.datasciencecentral.com/group/research/forum/topics/awesome-data-science-repository</t>
  </si>
  <si>
    <t>http://www.datasciencecentral.com/group/research/forum/topics/jackknife-logistic-and-linear-regression-for-clustering-and-predi</t>
  </si>
  <si>
    <t>http://www.datasciencecentral.com/group/resources/forum/topics/16-analytic-disciplines-compared-to-data-science</t>
  </si>
  <si>
    <t>http://www.datasciencecentral.com/group/resources/forum/topics/30-basic-tools-for-data-visualization</t>
  </si>
  <si>
    <t>http://www.datasciencecentral.com/group/resources/forum/topics/38-seminal-articles-every-data-scientist-should-read</t>
  </si>
  <si>
    <t>http://www.datasciencecentral.com/group/resources/forum/topics/a-large-set-of-machine-learning-resources-for-beginners-to-mavens</t>
  </si>
  <si>
    <t>http://www.datasciencecentral.com/group/resources/forum/topics/benchmarking-20-machine-learning-models-accuracy-and-speed</t>
  </si>
  <si>
    <t>http://www.datasciencecentral.com/group/resources/forum/topics/big-data-poster</t>
  </si>
  <si>
    <t>http://www.datasciencecentral.com/group/resources/forum/topics/collaborative-recommendation-engine-implementation-in-python</t>
  </si>
  <si>
    <t>http://www.datasciencecentral.com/group/resources/forum/topics/data-science-cheat-sheet</t>
  </si>
  <si>
    <t>http://www.datasciencecentral.com/group/resources/forum/topics/interesting-tutorials-from-pycon-2014-usa</t>
  </si>
  <si>
    <t>http://www.datasciencecentral.com/group/resources/forum/topics/must-read-before-attending-any-data-science-interview</t>
  </si>
  <si>
    <t>http://www.datasciencecentral.com/group/resources/forum/topics/stata-cheat-sheet</t>
  </si>
  <si>
    <t>http://www.datasciencecentral.com/group/tutorials/forum/topics/analyzing-text-in-rapidminer</t>
  </si>
  <si>
    <t>http://www.datasciencecentral.com/group/tutorials/forum/topics/pydoop-case-study-acs-home-insurance-data</t>
  </si>
  <si>
    <t>http://www.datasciencecentral.com/group/tutorials/forum/topics/qlikview-using-q-eye-to-view-resident-tables</t>
  </si>
  <si>
    <t>http://www.datasciencecentral.com/group/tutorials/forum/topics/visually-map-data-with-google-fusion-tables-tutorial</t>
  </si>
  <si>
    <t>http://www.datasciencecentral.com/profiles/blog/show?id=6448529:BlogPost:181000</t>
  </si>
  <si>
    <t>http://www.datasciencecentral.com/profiles/blog/show?id=6448529:BlogPost:189431&amp;commentId=6448529:Comment:192041</t>
  </si>
  <si>
    <t>http://www.datasciencecentral.com/profiles/blog/show?id=6448529:BlogPost:209379</t>
  </si>
  <si>
    <t>http://www.datasciencecentral.com/profiles/blog/show?id=6448529:BlogPost:212727</t>
  </si>
  <si>
    <t>http://www.datasciencecentral.com/profiles/blog/show?id=6448529:BlogPost:229709</t>
  </si>
  <si>
    <t>http://www.datasciencecentral.com/profiles/blog/show?id=6448529:BlogPost:234092</t>
  </si>
  <si>
    <t>http://www.datasciencecentral.com/profiles/blog/show?id=6448529:BlogPost:250355</t>
  </si>
  <si>
    <t>http://www.datasciencecentral.com/profiles/blog/show?id=6448529:BlogPost:253165</t>
  </si>
  <si>
    <t>http://www.datasciencecentral.com/profiles/blog/show?id=6448529:BlogPost:263668</t>
  </si>
  <si>
    <t>http://www.datasciencecentral.com/profiles/blog/show?id=6448529:BlogPost:264159</t>
  </si>
  <si>
    <t>http://www.datasciencecentral.com/profiles/blog/show?id=6448529:BlogPost:265872</t>
  </si>
  <si>
    <t>http://www.datasciencecentral.com/profiles/blog/show?id=6448529:BlogPost:273471</t>
  </si>
  <si>
    <t>http://www.datasciencecentral.com/profiles/blog/show?id=6448529:BlogPost:273698</t>
  </si>
  <si>
    <t>http://www.datasciencecentral.com/profiles/blog/show?id=6448529:BlogPost:274134</t>
  </si>
  <si>
    <t>http://www.datasciencecentral.com/profiles/blog/show?id=6448529:BlogPost:276071</t>
  </si>
  <si>
    <t>http://www.datasciencecentral.com/profiles/blog/show?id=6448529:BlogPost:276278</t>
  </si>
  <si>
    <t>http://www.datasciencecentral.com/profiles/blog/show?id=6448529:BlogPost:276420</t>
  </si>
  <si>
    <t>http://www.datasciencecentral.com/profiles/blog/show?id=6448529:BlogPost:294841</t>
  </si>
  <si>
    <t>http://www.datasciencecentral.com/profiles/blog/show?id=6448529:BlogPost:304261</t>
  </si>
  <si>
    <t>http://www.datasciencecentral.com/profiles/blog/show?id=6448529:BlogPost:325242</t>
  </si>
  <si>
    <t>http://www.datasciencecentral.com/profiles/blog/show?id=6448529:BlogPost:332262</t>
  </si>
  <si>
    <t>http://www.datasciencecentral.com/profiles/blog/show?id=6448529:BlogPost:334086&amp;commentId=6448529:Comment:334134</t>
  </si>
  <si>
    <t>http://www.datasciencecentral.com/profiles/blog/show?id=6448529:BlogPost:334512</t>
  </si>
  <si>
    <t>http://www.datasciencecentral.com/profiles/blog/show?id=6448529:BlogPost:340466</t>
  </si>
  <si>
    <t>http://www.datasciencecentral.com/profiles/blog/show?id=6448529:BlogPost:341501</t>
  </si>
  <si>
    <t>http://www.datasciencecentral.com/profiles/blog/show?id=6448529:BlogPost:350819</t>
  </si>
  <si>
    <t>http://www.datasciencecentral.com/profiles/blog/show?id=6448529:BlogPost:352171</t>
  </si>
  <si>
    <t>http://www.datasciencecentral.com/profiles/blog/show?id=6448529:BlogPost:353673</t>
  </si>
  <si>
    <t>http://www.datasciencecentral.com/profiles/blog/show?id=6448529:BlogPost:353674</t>
  </si>
  <si>
    <t>http://www.datasciencecentral.com/profiles/blog/show?id=6448529:BlogPost:353675</t>
  </si>
  <si>
    <t>http://www.datasciencecentral.com/profiles/blog/show?id=6448529:BlogPost:353678</t>
  </si>
  <si>
    <t>http://www.datasciencecentral.com/profiles/blog/show?id=6448529:BlogPost:355489</t>
  </si>
  <si>
    <t>http://www.datasciencecentral.com/profiles/blog/show?id=6448529:BlogPost:355595</t>
  </si>
  <si>
    <t>http://www.datasciencecentral.com/profiles/blog/show?id=6448529:BlogPost:356346</t>
  </si>
  <si>
    <t>http://www.datasciencecentral.com/profiles/blog/show?id=6448529:BlogPost:359780</t>
  </si>
  <si>
    <t>http://www.datasciencecentral.com/profiles/blog/show?id=6448529:BlogPost:359962</t>
  </si>
  <si>
    <t>http://www.datasciencecentral.com/profiles/blog/show?id=6448529:BlogPost:359966</t>
  </si>
  <si>
    <t>http://www.datasciencecentral.com/profiles/blog/show?id=6448529:BlogPost:363800</t>
  </si>
  <si>
    <t>http://www.datasciencecentral.com/profiles/blog/show?id=6448529:BlogPost:365001</t>
  </si>
  <si>
    <t>http://www.datasciencecentral.com/profiles/blog/show?id=6448529:BlogPost:365249</t>
  </si>
  <si>
    <t>http://www.datasciencecentral.com/profiles/blog/show?id=6448529:BlogPost:366134</t>
  </si>
  <si>
    <t>http://www.datasciencecentral.com/profiles/blog/show?id=6448529:BlogPost:369643</t>
  </si>
  <si>
    <t>http://www.datasciencecentral.com/profiles/blog/show?id=6448529:BlogPost:370123</t>
  </si>
  <si>
    <t>http://www.datasciencecentral.com/profiles/blog/show?id=6448529:BlogPost:371586</t>
  </si>
  <si>
    <t>http://www.datasciencecentral.com/profiles/blog/show?id=6448529:BlogPost:371610</t>
  </si>
  <si>
    <t>http://www.datasciencecentral.com/profiles/blog/show?id=6448529:BlogPost:371657</t>
  </si>
  <si>
    <t>http://www.datasciencecentral.com/profiles/blog/show?id=6448529:BlogPost:371896</t>
  </si>
  <si>
    <t>http://www.datasciencecentral.com/profiles/blog/show?id=6448529:BlogPost:372387</t>
  </si>
  <si>
    <t>http://www.datasciencecentral.com/profiles/blog/show?id=6448529:BlogPost:375082</t>
  </si>
  <si>
    <t>http://www.datasciencecentral.com/profiles/blog/show?id=6448529:BlogPost:375348</t>
  </si>
  <si>
    <t>http://www.datasciencecentral.com/profiles/blog/show?id=6448529:BlogPost:375853</t>
  </si>
  <si>
    <t>http://www.datasciencecentral.com/profiles/blog/show?id=6448529:BlogPost:376186</t>
  </si>
  <si>
    <t>http://www.datasciencecentral.com/profiles/blog/show?id=6448529:BlogPost:376458</t>
  </si>
  <si>
    <t>http://www.datasciencecentral.com/profiles/blog/show?id=6448529:BlogPost:376504</t>
  </si>
  <si>
    <t>http://www.datasciencecentral.com/profiles/blog/show?id=6448529:BlogPost:376701</t>
  </si>
  <si>
    <t>http://www.datasciencecentral.com/profiles/blog/show?id=6448529:BlogPost:376874</t>
  </si>
  <si>
    <t>http://www.datasciencecentral.com/profiles/blog/show?id=6448529:BlogPost:376898</t>
  </si>
  <si>
    <t>http://www.datasciencecentral.com/profiles/blog/show?id=6448529:BlogPost:376916</t>
  </si>
  <si>
    <t>http://www.datasciencecentral.com/profiles/blog/show?id=6448529:BlogPost:376977</t>
  </si>
  <si>
    <t>http://www.datasciencecentral.com/profiles/blog/show?id=6448529:BlogPost:377407</t>
  </si>
  <si>
    <t>http://www.datasciencecentral.com/profiles/blog/show?id=6448529:BlogPost:377682</t>
  </si>
  <si>
    <t>http://www.datasciencecentral.com/profiles/blog/show?id=6448529:BlogPost:377855</t>
  </si>
  <si>
    <t>http://www.datasciencecentral.com/profiles/blog/show?id=6448529:BlogPost:377962</t>
  </si>
  <si>
    <t>http://www.datasciencecentral.com/profiles/blog/show?id=6448529:BlogPost:378319</t>
  </si>
  <si>
    <t>http://www.datasciencecentral.com/profiles/blog/show?id=6448529:BlogPost:378603</t>
  </si>
  <si>
    <t>http://www.datasciencecentral.com/profiles/blog/show?id=6448529:BlogPost:378776</t>
  </si>
  <si>
    <t>http://www.datasciencecentral.com/profiles/blog/show?id=6448529:BlogPost:378959</t>
  </si>
  <si>
    <t>http://www.datasciencecentral.com/profiles/blog/show?id=6448529:BlogPost:379010</t>
  </si>
  <si>
    <t>http://www.datasciencecentral.com/profiles/blog/show?id=6448529:BlogPost:379084</t>
  </si>
  <si>
    <t>http://www.datasciencecentral.com/profiles/blog/show?id=6448529:BlogPost:379529</t>
  </si>
  <si>
    <t>http://www.datasciencecentral.com/profiles/blog/show?id=6448529:BlogPost:379949</t>
  </si>
  <si>
    <t>http://www.datasciencecentral.com/profiles/blog/show?id=6448529:BlogPost:380025</t>
  </si>
  <si>
    <t>http://www.datasciencecentral.com/profiles/blog/show?id=6448529:BlogPost:380132</t>
  </si>
  <si>
    <t>http://www.datasciencecentral.com/profiles/blog/show?id=6448529:BlogPost:383718</t>
  </si>
  <si>
    <t>http://www.datasciencecentral.com/profiles/blog/show?id=6448529:BlogPost:385397</t>
  </si>
  <si>
    <t>http://www.datasciencecentral.com/profiles/blog/show?id=6448529:BlogPost:385562</t>
  </si>
  <si>
    <t>http://www.datasciencecentral.com/profiles/blog/show?id=6448529:BlogPost:386070</t>
  </si>
  <si>
    <t>http://www.datasciencecentral.com/profiles/blog/show?id=6448529:BlogPost:387203</t>
  </si>
  <si>
    <t>http://www.datasciencecentral.com/profiles/blog/show?id=6448529:BlogPost:387987</t>
  </si>
  <si>
    <t>http://www.datasciencecentral.com/profiles/blog/show?id=6448529:BlogPost:388565</t>
  </si>
  <si>
    <t>http://www.datasciencecentral.com/profiles/blog/show?id=6448529:BlogPost:389246</t>
  </si>
  <si>
    <t>http://www.datasciencecentral.com/profiles/blog/show?id=6448529:BlogPost:389520</t>
  </si>
  <si>
    <t>http://www.datasciencecentral.com/profiles/blog/show?id=6448529:BlogPost:390557</t>
  </si>
  <si>
    <t>http://www.datasciencecentral.com/profiles/blog/show?id=6448529:BlogPost:390922</t>
  </si>
  <si>
    <t>http://www.datasciencecentral.com/profiles/blog/show?id=6448529:BlogPost:390993</t>
  </si>
  <si>
    <t>http://www.datasciencecentral.com/profiles/blog/show?id=6448529:BlogPost:391125</t>
  </si>
  <si>
    <t>http://www.datasciencecentral.com/profiles/blog/show?id=6448529:BlogPost:391682</t>
  </si>
  <si>
    <t>http://www.datasciencecentral.com/profiles/blog/show?id=6448529:BlogPost:391701</t>
  </si>
  <si>
    <t>http://www.datasciencecentral.com/profiles/blog/show?id=6448529:BlogPost:391871</t>
  </si>
  <si>
    <t>http://www.datasciencecentral.com/profiles/blog/show?id=6448529:BlogPost:392371</t>
  </si>
  <si>
    <t>http://www.datasciencecentral.com/profiles/blog/show?id=6448529:BlogPost:396356</t>
  </si>
  <si>
    <t>http://www.datasciencecentral.com/profiles/blog/show?id=6448529:BlogPost:396616</t>
  </si>
  <si>
    <t>http://www.datasciencecentral.com/profiles/blog/show?id=6448529:BlogPost:397135</t>
  </si>
  <si>
    <t>http://www.datasciencecentral.com/profiles/blog/show?id=6448529:BlogPost:398859</t>
  </si>
  <si>
    <t>http://www.datasciencecentral.com/profiles/blog/show?id=6448529:BlogPost:400875</t>
  </si>
  <si>
    <t>http://www.datasciencecentral.com/profiles/blog/show?id=6448529:BlogPost:401332</t>
  </si>
  <si>
    <t>http://www.datasciencecentral.com/profiles/blog/show?id=6448529:BlogPost:402568</t>
  </si>
  <si>
    <t>http://www.datasciencecentral.com/profiles/blog/show?id=6448529:BlogPost:402624</t>
  </si>
  <si>
    <t>http://www.datasciencecentral.com/profiles/blog/show?id=6448529:BlogPost:403570</t>
  </si>
  <si>
    <t>http://www.datasciencecentral.com/profiles/blog/show?id=6448529:BlogPost:403941</t>
  </si>
  <si>
    <t>http://www.datasciencecentral.com/profiles/blog/show?id=6448529:BlogPost:404628</t>
  </si>
  <si>
    <t>http://www.datasciencecentral.com/profiles/blog/show?id=6448529:BlogPost:406877</t>
  </si>
  <si>
    <t>http://www.datasciencecentral.com/profiles/blog/show?id=6448529:BlogPost:406954</t>
  </si>
  <si>
    <t>http://www.datasciencecentral.com/profiles/blog/show?id=6448529:BlogPost:407076</t>
  </si>
  <si>
    <t>http://www.datasciencecentral.com/profiles/blog/show?id=6448529:BlogPost:408265</t>
  </si>
  <si>
    <t>http://www.datasciencecentral.com/profiles/blog/show?id=6448529:BlogPost:408313</t>
  </si>
  <si>
    <t>http://www.datasciencecentral.com/profiles/blog/show?id=6448529:BlogPost:409025</t>
  </si>
  <si>
    <t>http://www.datasciencecentral.com/profiles/blog/show?id=6448529:BlogPost:409143</t>
  </si>
  <si>
    <t>http://www.datasciencecentral.com/profiles/blog/show?id=6448529:BlogPost:409390</t>
  </si>
  <si>
    <t>http://www.datasciencecentral.com/profiles/blog/show?id=6448529:BlogPost:410558</t>
  </si>
  <si>
    <t>http://www.datasciencecentral.com/profiles/blog/show?id=6448529:BlogPost:410771</t>
  </si>
  <si>
    <t>http://www.datasciencecentral.com/profiles/blog/show?id=6448529:BlogPost:410980</t>
  </si>
  <si>
    <t>http://www.datasciencecentral.com/profiles/blog/show?id=6448529:BlogPost:413337</t>
  </si>
  <si>
    <t>http://www.datasciencecentral.com/profiles/blog/show?id=6448529:BlogPost:413459</t>
  </si>
  <si>
    <t>http://www.datasciencecentral.com/profiles/blog/show?id=6448529:BlogPost:414046</t>
  </si>
  <si>
    <t>http://www.datasciencecentral.com/profiles/blog/show?id=6448529:BlogPost:414600</t>
  </si>
  <si>
    <t>http://www.datasciencecentral.com/profiles/blog/show?id=6448529:BlogPost:414617</t>
  </si>
  <si>
    <t>http://www.datasciencecentral.com/profiles/blog/show?id=6448529:BlogPost:415285</t>
  </si>
  <si>
    <t>http://www.datasciencecentral.com/profiles/blog/show?id=6448529:BlogPost:418703</t>
  </si>
  <si>
    <t>http://www.datasciencecentral.com/profiles/blog/show?id=6448529:BlogPost:420301</t>
  </si>
  <si>
    <t>http://www.datasciencecentral.com/profiles/blog/show?id=6448529:BlogPost:420342</t>
  </si>
  <si>
    <t>http://www.datasciencecentral.com/profiles/blog/show?id=6448529:BlogPost:420742</t>
  </si>
  <si>
    <t>http://www.datasciencecentral.com/profiles/blog/show?id=6448529:BlogPost:420913</t>
  </si>
  <si>
    <t>http://www.datasciencecentral.com/profiles/blog/show?id=6448529:BlogPost:421296</t>
  </si>
  <si>
    <t>http://www.datasciencecentral.com/profiles/blog/show?id=6448529:BlogPost:421465</t>
  </si>
  <si>
    <t>http://www.datasciencecentral.com/profiles/blog/show?id=6448529:BlogPost:424203</t>
  </si>
  <si>
    <t>http://www.datasciencecentral.com/profiles/blog/show?id=6448529:BlogPost:426623</t>
  </si>
  <si>
    <t>http://www.datasciencecentral.com/profiles/blog/show?id=6448529:BlogPost:427270</t>
  </si>
  <si>
    <t>http://www.datasciencecentral.com/profiles/blog/show?id=6448529:BlogPost:428202</t>
  </si>
  <si>
    <t>http://www.datasciencecentral.com/profiles/blog/show?id=6448529:BlogPost:429075</t>
  </si>
  <si>
    <t>http://www.datasciencecentral.com/profiles/blog/show?id=6448529:BlogPost:5538</t>
  </si>
  <si>
    <t>http://www.datasciencecentral.com/profiles/blog/show?id=6448529:BlogPost:6933</t>
  </si>
  <si>
    <t>http://www.datasciencecentral.com/profiles/blog/show?id=6448529:BlogPost:97755</t>
  </si>
  <si>
    <t>http://www.datasciencecentral.com/profiles/blogs/1000-new-functions-for-your-spreadsheet-w-blockspring</t>
  </si>
  <si>
    <t>http://www.datasciencecentral.com/profiles/blogs/100-best-data-science-companies-to-work-for-in-2015</t>
  </si>
  <si>
    <t>http://www.datasciencecentral.com/profiles/blogs/100-data-science-interview-questions-and-answers</t>
  </si>
  <si>
    <t>http://www.datasciencecentral.com/profiles/blogs/100-interesting-data-sets-for-statistics</t>
  </si>
  <si>
    <t>http://www.datasciencecentral.com/profiles/blogs/100-r-packages</t>
  </si>
  <si>
    <t>http://www.datasciencecentral.com/profiles/blogs/100-tops-data-science-presentations</t>
  </si>
  <si>
    <t>http://www.datasciencecentral.com/profiles/blogs/10-companies-looking-to-hire-deep-learning-experts</t>
  </si>
  <si>
    <t>http://www.datasciencecentral.com/profiles/blogs/10-data-mining-books-from-the-crc-press</t>
  </si>
  <si>
    <t>http://www.datasciencecentral.com/profiles/blogs/10-data-science-predictions-for-2015</t>
  </si>
  <si>
    <t>http://www.datasciencecentral.com/profiles/blogs/10-deep-learning-terms-explained-in-simple-english</t>
  </si>
  <si>
    <t>http://www.datasciencecentral.com/profiles/blogs/10-digital-big-data-use-cases</t>
  </si>
  <si>
    <t>http://www.datasciencecentral.com/profiles/blogs/10-famous-machine-learning-experts</t>
  </si>
  <si>
    <t>http://www.datasciencecentral.com/profiles/blogs/10-features-all-dashboards-should-have</t>
  </si>
  <si>
    <t>http://www.datasciencecentral.com/profiles/blogs/10-forbes-articles-on-visualization-by-naomi-robbins</t>
  </si>
  <si>
    <t>http://www.datasciencecentral.com/profiles/blogs/10-great-attributes-of-jigsaw-academy-s-hr-analytics-training</t>
  </si>
  <si>
    <t>http://www.datasciencecentral.com/profiles/blogs/10-great-books-about-r-1</t>
  </si>
  <si>
    <t>http://www.datasciencecentral.com/profiles/blogs/10-great-data-science-big-data-articles-from-influential-news-out</t>
  </si>
  <si>
    <t>http://www.datasciencecentral.com/profiles/blogs/10-great-healthcare-data-sets</t>
  </si>
  <si>
    <t>http://www.datasciencecentral.com/profiles/blogs/10-great-metrics-and-strategies-for-email-campaign-optimization</t>
  </si>
  <si>
    <t>http://www.datasciencecentral.com/profiles/blogs/10-machine-learning-terms-explained-in-simple-english</t>
  </si>
  <si>
    <t>http://www.datasciencecentral.com/profiles/blogs/10-modern-statistical-concepts-discovered-by-data-scientists</t>
  </si>
  <si>
    <t>http://www.datasciencecentral.com/profiles/blogs/10-most-controversial-data-science-articles</t>
  </si>
  <si>
    <t>http://www.datasciencecentral.com/profiles/blogs/10-most-popular-data-science-presentations-on-slideshare</t>
  </si>
  <si>
    <t>http://www.datasciencecentral.com/profiles/blogs/10-open-source-etl-tools</t>
  </si>
  <si>
    <t>http://www.datasciencecentral.com/profiles/blogs/10-popular-java-machine-learning-tools-libraries</t>
  </si>
  <si>
    <t>http://www.datasciencecentral.com/profiles/blogs/10-python-machine-learning-projects-on-github</t>
  </si>
  <si>
    <t>http://www.datasciencecentral.com/profiles/blogs/10-real-data-scientist-interview-questions</t>
  </si>
  <si>
    <t>http://www.datasciencecentral.com/profiles/blogs/10-reasons-why-big-data-analytics-is-the-best-career-move</t>
  </si>
  <si>
    <t>http://www.datasciencecentral.com/profiles/blogs/10-resources-to-help-you-stop-doing-pie-charts</t>
  </si>
  <si>
    <t>http://www.datasciencecentral.com/profiles/blogs/10-signs-that-you-are-a-data-scientist</t>
  </si>
  <si>
    <t>http://www.datasciencecentral.com/profiles/blogs/10-steps-for-big-data-projects</t>
  </si>
  <si>
    <t>http://www.datasciencecentral.com/profiles/blogs/10-timeless-reference-books</t>
  </si>
  <si>
    <t>http://www.datasciencecentral.com/profiles/blogs/10-tools-and-platforms-for-data-preparation</t>
  </si>
  <si>
    <t>http://www.datasciencecentral.com/profiles/blogs/10-worst-mistakes-for-data-scientists</t>
  </si>
  <si>
    <t>http://www.datasciencecentral.com/profiles/blogs/11-awesome-data-visualizations-way-ahead-of-their-time-infographi</t>
  </si>
  <si>
    <t>http://www.datasciencecentral.com/profiles/blogs/1-1-billion-nyc-taxi-and-uber-trips-analyzed-and-visualized</t>
  </si>
  <si>
    <t>http://www.datasciencecentral.com/profiles/blogs/11-core-big-data-workload-design-patterns</t>
  </si>
  <si>
    <t>http://www.datasciencecentral.com/profiles/blogs/11-deep-learning-articles-tutorials-and-resources</t>
  </si>
  <si>
    <t>http://www.datasciencecentral.com/profiles/blogs/11-features-any-database-sql-or-nosql-should-have</t>
  </si>
  <si>
    <t>http://www.datasciencecentral.com/profiles/blogs/12-emerging-trends-in-data-analytics</t>
  </si>
  <si>
    <t>http://www.datasciencecentral.com/profiles/blogs/12-most-popular-data-science-articles-in-2015</t>
  </si>
  <si>
    <t>http://www.datasciencecentral.com/profiles/blogs/12-signs-to-identify-a-data-driven-culture</t>
  </si>
  <si>
    <t>http://www.datasciencecentral.com/profiles/blogs/1-300-technical-data-science-terns-defined</t>
  </si>
  <si>
    <t>http://www.datasciencecentral.com/profiles/blogs/13-great-data-science-infographics</t>
  </si>
  <si>
    <t>http://www.datasciencecentral.com/profiles/blogs/13-machine-learning-data-set-collections</t>
  </si>
  <si>
    <t>http://www.datasciencecentral.com/profiles/blogs/13-new-trends-in-big-data-and-data-science</t>
  </si>
  <si>
    <t>http://www.datasciencecentral.com/profiles/blogs/14-articles-and-resources-worth-reading</t>
  </si>
  <si>
    <t>http://www.datasciencecentral.com/profiles/blogs/15-astonishing-tweetable-facts-about-analytics</t>
  </si>
  <si>
    <t>http://www.datasciencecentral.com/profiles/blogs/15-books-every-data-scientist-should-read</t>
  </si>
  <si>
    <t>http://www.datasciencecentral.com/profiles/blogs/15-great-big-data-articles-from-top-news-outlets</t>
  </si>
  <si>
    <t>http://www.datasciencecentral.com/profiles/blogs/15-great-data-science-articles-from-influential-news-outlets</t>
  </si>
  <si>
    <t>http://www.datasciencecentral.com/profiles/blogs/15-interviews-with-15-data-scientists</t>
  </si>
  <si>
    <t>http://www.datasciencecentral.com/profiles/blogs/15-questions-all-r-users-have-about-plots</t>
  </si>
  <si>
    <t>http://www.datasciencecentral.com/profiles/blogs/16-reasons-data-scientists-are-difficult-to-manage</t>
  </si>
  <si>
    <t>http://www.datasciencecentral.com/profiles/blogs/175-analytic-and-data-science-web-sites</t>
  </si>
  <si>
    <t>http://www.datasciencecentral.com/profiles/blogs/17-areas-to-benefit-from-big-data-analytics-in-next-10-years</t>
  </si>
  <si>
    <t>http://www.datasciencecentral.com/profiles/blogs/17-r-and-data-science-interview-q-a-you-have-to-know</t>
  </si>
  <si>
    <t>http://www.datasciencecentral.com/profiles/blogs/17-short-tutorials-all-data-scientists-should-read-and-practice</t>
  </si>
  <si>
    <t>http://www.datasciencecentral.com/profiles/blogs/17-useful-data-science-and-ml-resources</t>
  </si>
  <si>
    <t>http://www.datasciencecentral.com/profiles/blogs/17-worst-mistakes-at-data-science-job-interviews</t>
  </si>
  <si>
    <t>http://www.datasciencecentral.com/profiles/blogs/180-leading-data-science-big-data-and-analytics-bloggers</t>
  </si>
  <si>
    <t>http://www.datasciencecentral.com/profiles/blogs/18-analytics-tools-every-business-manager-should-know</t>
  </si>
  <si>
    <t>http://www.datasciencecentral.com/profiles/blogs/18-free-and-widely-used-open-source-nosql-databases</t>
  </si>
  <si>
    <t>http://www.datasciencecentral.com/profiles/blogs/18-great-articles-from-top-news-outlets</t>
  </si>
  <si>
    <t>http://www.datasciencecentral.com/profiles/blogs/18-great-external-resources-and-articles-from-top-news-outlets</t>
  </si>
  <si>
    <t>http://www.datasciencecentral.com/profiles/blogs/19-big-data-articles-that-you-must-read</t>
  </si>
  <si>
    <t>http://www.datasciencecentral.com/profiles/blogs/200-top-bloggers-on-data-science-central</t>
  </si>
  <si>
    <t>http://www.datasciencecentral.com/profiles/blogs/2014-salaries-for-data-professionals-data-scientists-top-pay</t>
  </si>
  <si>
    <t>http://www.datasciencecentral.com/profiles/blogs/2015-survey-of-data-scientists-reveals-strategic-insights</t>
  </si>
  <si>
    <t>http://www.datasciencecentral.com/profiles/blogs/2016-data-management-predictions</t>
  </si>
  <si>
    <t>http://www.datasciencecentral.com/profiles/blogs/2016-the-year-of-the-zettabyte</t>
  </si>
  <si>
    <t>http://www.datasciencecentral.com/profiles/blogs/2016-trends-in-big-data-network-security</t>
  </si>
  <si>
    <t>http://www.datasciencecentral.com/profiles/blogs/2020-census-a-new-dawn-for-data-science</t>
  </si>
  <si>
    <t>http://www.datasciencecentral.com/profiles/blogs/20-big-data-opportunities-for-cfos-and-auditors</t>
  </si>
  <si>
    <t>http://www.datasciencecentral.com/profiles/blogs/20-data-science-and-mathematical-challenges</t>
  </si>
  <si>
    <t>http://www.datasciencecentral.com/profiles/blogs/20-data-science-r-python-excel-and-machine-learning-cheat-sheets</t>
  </si>
  <si>
    <t>http://www.datasciencecentral.com/profiles/blogs/20-data-science-systems-used-by-amazon-to-operate-its-business</t>
  </si>
  <si>
    <t>http://www.datasciencecentral.com/profiles/blogs/20-excel-spreadsheet-secrets</t>
  </si>
  <si>
    <t>http://www.datasciencecentral.com/profiles/blogs/20-excel-tricks</t>
  </si>
  <si>
    <t>http://www.datasciencecentral.com/profiles/blogs/20-free-big-data-sources-everyone-should-check-out</t>
  </si>
  <si>
    <t>http://www.datasciencecentral.com/profiles/blogs/20-quotes-from-a-data-science-pioneer</t>
  </si>
  <si>
    <t>http://www.datasciencecentral.com/profiles/blogs/20-stupid-claims-about-big-data</t>
  </si>
  <si>
    <t>http://www.datasciencecentral.com/profiles/blogs/20-white-papers-and-power-point-presentation</t>
  </si>
  <si>
    <t>http://www.datasciencecentral.com/profiles/blogs/21-scary-things-big-data-knows-about-you</t>
  </si>
  <si>
    <t>http://www.datasciencecentral.com/profiles/blogs/21-thought-leader-professors-in-data-science</t>
  </si>
  <si>
    <t>http://www.datasciencecentral.com/profiles/blogs/22-non-statistical-questions-for-a-statistician</t>
  </si>
  <si>
    <t>http://www.datasciencecentral.com/profiles/blogs/22-tips-for-better-data-science</t>
  </si>
  <si>
    <t>http://www.datasciencecentral.com/profiles/blogs/24-uses-of-statistical-modeling-part-ii</t>
  </si>
  <si>
    <t>http://www.datasciencecentral.com/profiles/blogs/25-data-scientists-popular-on-linkedin</t>
  </si>
  <si>
    <t>http://www.datasciencecentral.com/profiles/blogs/27-free-data-mining-books</t>
  </si>
  <si>
    <t>http://www.datasciencecentral.com/profiles/blogs/2-d-random-walks-simulation-video-with-r-source-code-curious-fact</t>
  </si>
  <si>
    <t>http://www.datasciencecentral.com/profiles/blogs/300-great-articles-from-top-news-outlets</t>
  </si>
  <si>
    <t>http://www.datasciencecentral.com/profiles/blogs/30-great-articles-and-resources-from-top-news-outlets-updated-wee</t>
  </si>
  <si>
    <t>http://www.datasciencecentral.com/profiles/blogs/30-great-articles-from-top-news-outlets</t>
  </si>
  <si>
    <t>http://www.datasciencecentral.com/profiles/blogs/30-great-resources-and-articles</t>
  </si>
  <si>
    <t>http://www.datasciencecentral.com/profiles/blogs/30-interesting-statistics-about-social-media</t>
  </si>
  <si>
    <t>http://www.datasciencecentral.com/profiles/blogs/30-unusual-applications-of-data-sciences-analytics-and-big-data</t>
  </si>
  <si>
    <t>http://www.datasciencecentral.com/profiles/blogs/31-big-data-gotchas-from-the-trenches-in-exactly-3-words</t>
  </si>
  <si>
    <t>http://www.datasciencecentral.com/profiles/blogs/31-external-machine-learning-data-science-resources-and-articles</t>
  </si>
  <si>
    <t>http://www.datasciencecentral.com/profiles/blogs/33-unusual-problems-that-can-be-solved-with-data-science</t>
  </si>
  <si>
    <t>http://www.datasciencecentral.com/profiles/blogs/34-external-machine-learning-resources-and-related-articles</t>
  </si>
  <si>
    <t>http://www.datasciencecentral.com/profiles/blogs/36-computer-and-data-science-explained-in-layman-s-terms</t>
  </si>
  <si>
    <t>http://www.datasciencecentral.com/profiles/blogs/3-big-data-startups-locu-essess-coursera</t>
  </si>
  <si>
    <t>http://www.datasciencecentral.com/profiles/blogs/3-effortless-tactics-to-be-a-data-science-success-in-business</t>
  </si>
  <si>
    <t>http://www.datasciencecentral.com/profiles/blogs/3-essential-sql-queries-in-1-5-minutes</t>
  </si>
  <si>
    <t>http://www.datasciencecentral.com/profiles/blogs/3-game-changing-big-data-use-cases-in-telecom</t>
  </si>
  <si>
    <t>http://www.datasciencecentral.com/profiles/blogs/3-questions-you-need-to-answer-before-going-for-big-data</t>
  </si>
  <si>
    <t>http://www.datasciencecentral.com/profiles/blogs/3-reasons-why-analytics-projects-are-falling-short-and-what-we</t>
  </si>
  <si>
    <t>http://www.datasciencecentral.com/profiles/blogs/3-reasons-why-companies-are-not-engaging-with-data-as-much-as-the</t>
  </si>
  <si>
    <t>http://www.datasciencecentral.com/profiles/blogs/3-tips-for-centralizing-your-analytics-team-structure-as-you-grow</t>
  </si>
  <si>
    <t>http://www.datasciencecentral.com/profiles/blogs/3-tips-to-tame-the-big-data-beast</t>
  </si>
  <si>
    <t>http://www.datasciencecentral.com/profiles/blogs/3-trends-in-data-storytelling</t>
  </si>
  <si>
    <t>http://www.datasciencecentral.com/profiles/blogs/3-ways-data-will-impact-elections-now-and-in-the-future</t>
  </si>
  <si>
    <t>http://www.datasciencecentral.com/profiles/blogs/3-ways-marketers-use-data-to-drive-higher-return-on-investments</t>
  </si>
  <si>
    <t>http://www.datasciencecentral.com/profiles/blogs/3-ways-to-get-your-data-into-shape-infographic</t>
  </si>
  <si>
    <t>http://www.datasciencecentral.com/profiles/blogs/3-ways-to-use-big-data-to-drive-your-content-marketing-strategy</t>
  </si>
  <si>
    <t>http://www.datasciencecentral.com/profiles/blogs/4000-copies-of-data-science-book-pre-ordered</t>
  </si>
  <si>
    <t>http://www.datasciencecentral.com/profiles/blogs/400-categorized-job-titles-for-data-scientists</t>
  </si>
  <si>
    <t>http://www.datasciencecentral.com/profiles/blogs/40-interviews-on-data-science-industry</t>
  </si>
  <si>
    <t>http://www.datasciencecentral.com/profiles/blogs/40-maps-that-explain-the-internet</t>
  </si>
  <si>
    <t>http://www.datasciencecentral.com/profiles/blogs/40-selected-articles-from-top-news-outlets-1</t>
  </si>
  <si>
    <t>http://www.datasciencecentral.com/profiles/blogs/43-data-science-thought-leaders-according-to-berkeley-university</t>
  </si>
  <si>
    <t>http://www.datasciencecentral.com/profiles/blogs/43-new-external-machine-learning-resources-and-updated-articles</t>
  </si>
  <si>
    <t>http://www.datasciencecentral.com/profiles/blogs/45-surprising-facts-about-big-data</t>
  </si>
  <si>
    <t>http://www.datasciencecentral.com/profiles/blogs/49-machine-learning-resources-and-related-articles-from-top-blogg</t>
  </si>
  <si>
    <t>http://www.datasciencecentral.com/profiles/blogs/4-data-processing-architectures-of-web-companies</t>
  </si>
  <si>
    <t>http://www.datasciencecentral.com/profiles/blogs/4-easy-steps-to-becoming-a-data-scientist</t>
  </si>
  <si>
    <t>http://www.datasciencecentral.com/profiles/blogs/4-open-source-cloud-machine-learning-data-analytics-visualization</t>
  </si>
  <si>
    <t>http://www.datasciencecentral.com/profiles/blogs/4-packages-for-data-analysis</t>
  </si>
  <si>
    <t>http://www.datasciencecentral.com/profiles/blogs/4-questions-to-consider-when-making-your-next-analytics-hire</t>
  </si>
  <si>
    <t>http://www.datasciencecentral.com/profiles/blogs/4-things-to-do-with-customer-data</t>
  </si>
  <si>
    <t>http://www.datasciencecentral.com/profiles/blogs/4-trends-which-ruled-analytics-industry-in-2015</t>
  </si>
  <si>
    <t>http://www.datasciencecentral.com/profiles/blogs/4-types-of-big-data-as-a-service</t>
  </si>
  <si>
    <t>http://www.datasciencecentral.com/profiles/blogs/4-types-of-data-essential-to-data-driven-marketers</t>
  </si>
  <si>
    <t>http://www.datasciencecentral.com/profiles/blogs/4-ways-big-data-is-transforming-healthcare</t>
  </si>
  <si>
    <t>http://www.datasciencecentral.com/profiles/blogs/4-ways-the-iot-can-make-or-break-a-business</t>
  </si>
  <si>
    <t>http://www.datasciencecentral.com/profiles/blogs/500-data-science-articles-made-visually-accessible</t>
  </si>
  <si>
    <t>http://www.datasciencecentral.com/profiles/blogs/500-data-science-degrees-and-certificates-offered-by-universities</t>
  </si>
  <si>
    <t>http://www.datasciencecentral.com/profiles/blogs/50-big-data-companies-that-collectively-received-9-billion-in</t>
  </si>
  <si>
    <t>http://www.datasciencecentral.com/profiles/blogs/50-big-data-companies-to-follow</t>
  </si>
  <si>
    <t>http://www.datasciencecentral.com/profiles/blogs/50-external-machine-learning-data-science-resources-and-articles</t>
  </si>
  <si>
    <t>http://www.datasciencecentral.com/profiles/blogs/50-face-recognition-apis</t>
  </si>
  <si>
    <t>http://www.datasciencecentral.com/profiles/blogs/50-free-copies-of-data-science-book-signed-by-the-author-get-your</t>
  </si>
  <si>
    <t>http://www.datasciencecentral.com/profiles/blogs/50-free-data-science-books</t>
  </si>
  <si>
    <t>http://www.datasciencecentral.com/profiles/blogs/50-free-online-resources-to-learn-more-about-data-science-and</t>
  </si>
  <si>
    <t>http://www.datasciencecentral.com/profiles/blogs/50-great-data-visualizations</t>
  </si>
  <si>
    <t>http://www.datasciencecentral.com/profiles/blogs/50-years-of-data-science</t>
  </si>
  <si>
    <t>http://www.datasciencecentral.com/profiles/blogs/5-analytical-constructs-for-modelling-energy-prices</t>
  </si>
  <si>
    <t>http://www.datasciencecentral.com/profiles/blogs/5-basic-rules-of-data-organization</t>
  </si>
  <si>
    <t>http://www.datasciencecentral.com/profiles/blogs/5-big-security-trends-that-today-s-tech-users-need-to-watch-1</t>
  </si>
  <si>
    <t>http://www.datasciencecentral.com/profiles/blogs/5-change-management-tips-for-pervasive-analytics-success</t>
  </si>
  <si>
    <t>http://www.datasciencecentral.com/profiles/blogs/5-data-cleansing-tools</t>
  </si>
  <si>
    <t>http://www.datasciencecentral.com/profiles/blogs/5-disuptive-health-care-big-data-use-cases</t>
  </si>
  <si>
    <t>http://www.datasciencecentral.com/profiles/blogs/5-great-articles-from-top-news-outlets</t>
  </si>
  <si>
    <t>http://www.datasciencecentral.com/profiles/blogs/5-industries-that-need-big-data</t>
  </si>
  <si>
    <t>http://www.datasciencecentral.com/profiles/blogs/5-key-big-data-challenges-in-banking-industry</t>
  </si>
  <si>
    <t>http://www.datasciencecentral.com/profiles/blogs/5-machine-learning-open-source-projects-from-top-internet</t>
  </si>
  <si>
    <t>http://www.datasciencecentral.com/profiles/blogs/5-of-the-most-viewed-scipy-and-numpy-questions-with-problems-on</t>
  </si>
  <si>
    <t>http://www.datasciencecentral.com/profiles/blogs/5-phases-to-successfully-complete-a-data-science-project</t>
  </si>
  <si>
    <t>http://www.datasciencecentral.com/profiles/blogs/5-predictions-for-2016-on-data-analytics-and-machine-learning</t>
  </si>
  <si>
    <t>http://www.datasciencecentral.com/profiles/blogs/5-really-cool-internet-of-things-sports-gadgets</t>
  </si>
  <si>
    <t>http://www.datasciencecentral.com/profiles/blogs/5-reasons-apache-spark-is-so-awesome</t>
  </si>
  <si>
    <t>http://www.datasciencecentral.com/profiles/blogs/5-signs-that-you-are-not-a-data-scientist</t>
  </si>
  <si>
    <t>http://www.datasciencecentral.com/profiles/blogs/5-signs-you-re-ready-for-a-data-warehousing-solution</t>
  </si>
  <si>
    <t>http://www.datasciencecentral.com/profiles/blogs/5-specific-questions-to-ask-before-embarking-on-a-big-data</t>
  </si>
  <si>
    <t>http://www.datasciencecentral.com/profiles/blogs/5-steps-from-business-analyst-to-data-scientist</t>
  </si>
  <si>
    <t>http://www.datasciencecentral.com/profiles/blogs/5-text-classification-case-studies-using-scikit-learn</t>
  </si>
  <si>
    <t>http://www.datasciencecentral.com/profiles/blogs/5-thing-you-need-to-know-about-hadoop</t>
  </si>
  <si>
    <t>http://www.datasciencecentral.com/profiles/blogs/5-tools-everyone-in-the-big-data-analytics-industry-should-be</t>
  </si>
  <si>
    <t>http://www.datasciencecentral.com/profiles/blogs/5-types-of-data-in-feedback</t>
  </si>
  <si>
    <t>http://www.datasciencecentral.com/profiles/blogs/5-unbelievable-ways-you-can-be-a-better-data-scientist-in</t>
  </si>
  <si>
    <t>http://www.datasciencecentral.com/profiles/blogs/5-warning-signs-that-turn-off-data-science-hiring-managers</t>
  </si>
  <si>
    <t>http://www.datasciencecentral.com/profiles/blogs/5-ways-machine-learning-is-reshaping-our-world</t>
  </si>
  <si>
    <t>http://www.datasciencecentral.com/profiles/blogs/5-ways-to-get-fired-as-a-data-scientist</t>
  </si>
  <si>
    <t>http://www.datasciencecentral.com/profiles/blogs/6000-companies-hiring-data-scientists</t>
  </si>
  <si>
    <t>http://www.datasciencecentral.com/profiles/blogs/600-websites-about-r</t>
  </si>
  <si>
    <t>http://www.datasciencecentral.com/profiles/blogs/60-r-resources</t>
  </si>
  <si>
    <t>http://www.datasciencecentral.com/profiles/blogs/6448529:BlogPost:110935</t>
  </si>
  <si>
    <t>http://www.datasciencecentral.com/profiles/blogs/6448529:BlogPost:184345</t>
  </si>
  <si>
    <t>http://www.datasciencecentral.com/profiles/blogs/6448529:BlogPost:240470</t>
  </si>
  <si>
    <t>http://www.datasciencecentral.com/profiles/blogs/6448529:BlogPost:270918</t>
  </si>
  <si>
    <t>http://www.datasciencecentral.com/profiles/blogs/6448529:BlogPost:327104</t>
  </si>
  <si>
    <t>http://www.datasciencecentral.com/profiles/blogs/6448529:BlogPost:392236</t>
  </si>
  <si>
    <t>http://www.datasciencecentral.com/profiles/blogs/66-job-interview-questions-for-data-scientists</t>
  </si>
  <si>
    <t>http://www.datasciencecentral.com/profiles/blogs/6-cloud-based-machine-learning-services</t>
  </si>
  <si>
    <t>http://www.datasciencecentral.com/profiles/blogs/6-often-forgotten-roi-factors-in-data-analytics</t>
  </si>
  <si>
    <t>http://www.datasciencecentral.com/profiles/blogs/6-online-tools-for-open-geo-data</t>
  </si>
  <si>
    <t>http://www.datasciencecentral.com/profiles/blogs/6-reasons-to-replace-your-spreadsheet-driven-reporting</t>
  </si>
  <si>
    <t>http://www.datasciencecentral.com/profiles/blogs/6-reasons-why-i-like-keystoneml</t>
  </si>
  <si>
    <t>http://www.datasciencecentral.com/profiles/blogs/6-stages-of-debugging</t>
  </si>
  <si>
    <t>http://www.datasciencecentral.com/profiles/blogs/6-ways-big-data-analytics-can-drive-smarter-customer-service</t>
  </si>
  <si>
    <t>http://www.datasciencecentral.com/profiles/blogs/72-infographics-about-big-data</t>
  </si>
  <si>
    <t>http://www.datasciencecentral.com/profiles/blogs/7500-companies-hiring-data-scientists</t>
  </si>
  <si>
    <t>http://www.datasciencecentral.com/profiles/blogs/77-people-who-truly-have-written-interesting-things-about-data</t>
  </si>
  <si>
    <t>http://www.datasciencecentral.com/profiles/blogs/7-amazing-big-data-myths</t>
  </si>
  <si>
    <t>http://www.datasciencecentral.com/profiles/blogs/7-articles-worth-reading</t>
  </si>
  <si>
    <t>http://www.datasciencecentral.com/profiles/blogs/7-big-data-articles-published-in-mainstream-newspapers</t>
  </si>
  <si>
    <t>http://www.datasciencecentral.com/profiles/blogs/7-cases-where-big-data-isn-t-better</t>
  </si>
  <si>
    <t>http://www.datasciencecentral.com/profiles/blogs/7-common-biases-that-skew-big-data-results</t>
  </si>
  <si>
    <t>http://www.datasciencecentral.com/profiles/blogs/7-data-science-leaders-share-their-predictions-for-2016-and</t>
  </si>
  <si>
    <t>http://www.datasciencecentral.com/profiles/blogs/7-free-machine-learning-courses</t>
  </si>
  <si>
    <t>http://www.datasciencecentral.com/profiles/blogs/7-important-model-evaluation-error-metrics-everyone-should-know</t>
  </si>
  <si>
    <t>http://www.datasciencecentral.com/profiles/blogs/7-key-ingredients-for-knock-out-data-visualizations</t>
  </si>
  <si>
    <t>http://www.datasciencecentral.com/profiles/blogs/7-key-skills-of-effective-data-scientists</t>
  </si>
  <si>
    <t>http://www.datasciencecentral.com/profiles/blogs/7-python-tools-all-data-scientists-should-know-how-to-use</t>
  </si>
  <si>
    <t>http://www.datasciencecentral.com/profiles/blogs/7-questions-every-data-scientist-should-be-answering-for-business</t>
  </si>
  <si>
    <t>http://www.datasciencecentral.com/profiles/blogs/7-skills-attitudes-to-become-a-better-data-scientist</t>
  </si>
  <si>
    <t>http://www.datasciencecentral.com/profiles/blogs/7-techniques-for-spam-detection-1</t>
  </si>
  <si>
    <t>http://www.datasciencecentral.com/profiles/blogs/7-tips-to-create-winning-reports-and-dashboards</t>
  </si>
  <si>
    <t>http://www.datasciencecentral.com/profiles/blogs/7-tools-for-data-visualization-in-r-python-and-julia</t>
  </si>
  <si>
    <t>http://www.datasciencecentral.com/profiles/blogs/7-traits-a-big-data-scientist-shouldn-t-have</t>
  </si>
  <si>
    <t>http://www.datasciencecentral.com/profiles/blogs/7-traits-of-highly-successful-business-analytics-professionals</t>
  </si>
  <si>
    <t>http://www.datasciencecentral.com/profiles/blogs/7-ways-big-data-can-help-your-bi-solution</t>
  </si>
  <si>
    <t>http://www.datasciencecentral.com/profiles/blogs/7-ways-to-perplex-a-data-scientist</t>
  </si>
  <si>
    <t>http://www.datasciencecentral.com/profiles/blogs/8-analytics-visualization-firms-who-implement-tableau</t>
  </si>
  <si>
    <t>http://www.datasciencecentral.com/profiles/blogs/8-factors-to-consider-before-buying-bi-software</t>
  </si>
  <si>
    <t>http://www.datasciencecentral.com/profiles/blogs/8-free-popular-javascript-charting-libraries</t>
  </si>
  <si>
    <t>http://www.datasciencecentral.com/profiles/blogs/8-m2m-big-data-use-cases-in-building-management-systems</t>
  </si>
  <si>
    <t>http://www.datasciencecentral.com/profiles/blogs/8-online-classes-that-will-make-you-smarter-about-it</t>
  </si>
  <si>
    <t>http://www.datasciencecentral.com/profiles/blogs/8-tests-to-decode-business-accumen-of-a-data-scientist</t>
  </si>
  <si>
    <t>http://www.datasciencecentral.com/profiles/blogs/96-of-companies-are-failing-miserably-when-it-comes-to-marketing</t>
  </si>
  <si>
    <t>http://www.datasciencecentral.com/profiles/blogs/9-key-benefits-of-data-lake</t>
  </si>
  <si>
    <t>http://www.datasciencecentral.com/profiles/blogs/9-lessons-picking-the-right-nosql-tools</t>
  </si>
  <si>
    <t>http://www.datasciencecentral.com/profiles/blogs/9-must-read-articles</t>
  </si>
  <si>
    <t>http://www.datasciencecentral.com/profiles/blogs/9-points-for-data-scientist?overrideMobileRedirect=1</t>
  </si>
  <si>
    <t>http://www.datasciencecentral.com/profiles/blogs/9-python-analytics-libraries-1</t>
  </si>
  <si>
    <t>http://www.datasciencecentral.com/profiles/blogs/9-python-libraries-which-can-help-you-in-image-processing</t>
  </si>
  <si>
    <t>http://www.datasciencecentral.com/profiles/blogs/9-steps-to-become-a-data-scientist-from-scratch</t>
  </si>
  <si>
    <t>http://www.datasciencecentral.com/profiles/blogs/9-tips-for-effective-data-mining</t>
  </si>
  <si>
    <t>http://www.datasciencecentral.com/profiles/blogs/a-5-step-approach-for-manufacturers-to-manage-their-marketing</t>
  </si>
  <si>
    <t>http://www.datasciencecentral.com/profiles/blogs/about-the-curse-of-dimensionality</t>
  </si>
  <si>
    <t>http://www.datasciencecentral.com/profiles/blogs/a-breif-introduction-to-data-mining</t>
  </si>
  <si>
    <t>http://www.datasciencecentral.com/profiles/blogs/accelerating-data-science-curated-cleansed-datasets-can-make-a</t>
  </si>
  <si>
    <t>http://www.datasciencecentral.com/profiles/blogs/accumulo-sqrrl-nosql-secure-database</t>
  </si>
  <si>
    <t>http://www.datasciencecentral.com/profiles/blogs/acm-data-mining-talk-representing-predictive-solutions-with-pmml</t>
  </si>
  <si>
    <t>http://www.datasciencecentral.com/profiles/blogs/acronyms-of-big-data-analytics-from-a-to-z</t>
  </si>
  <si>
    <t>http://www.datasciencecentral.com/profiles/blogs/actionable-insights-from-competitive-research</t>
  </si>
  <si>
    <t>http://www.datasciencecentral.com/profiles/blogs/a-data-scientist-s-advice-to-business-schools</t>
  </si>
  <si>
    <t>http://www.datasciencecentral.com/profiles/blogs/a-data-scientist-salary-history</t>
  </si>
  <si>
    <t>http://www.datasciencecentral.com/profiles/blogs/a-data-scientist-s-guide-to-making-money-from-start-ups</t>
  </si>
  <si>
    <t>http://www.datasciencecentral.com/profiles/blogs/a-data-scientist-share-his-passions</t>
  </si>
  <si>
    <t>http://www.datasciencecentral.com/profiles/blogs/a-date-with-a-data-scientist</t>
  </si>
  <si>
    <t>http://www.datasciencecentral.com/profiles/blogs/addition-of-different-dimensions-to-data</t>
  </si>
  <si>
    <t>http://www.datasciencecentral.com/profiles/blogs/advanced-analytics-is-being-used-by-retailers-and-suppliers-case</t>
  </si>
  <si>
    <t>http://www.datasciencecentral.com/profiles/blogs/advanced-and-predictive-analytics-vendor-ratings-2014</t>
  </si>
  <si>
    <t>http://www.datasciencecentral.com/profiles/blogs/affinity-analysis-cost-effective-data-science-for-smaller-banks-a</t>
  </si>
  <si>
    <t>http://www.datasciencecentral.com/profiles/blogs/a-fun-little-problem-of-constraints-associations</t>
  </si>
  <si>
    <t>http://www.datasciencecentral.com/profiles/blogs/agile-data-quality-best-practices</t>
  </si>
  <si>
    <t>http://www.datasciencecentral.com/profiles/blogs/agile-vs-traditional-project-management</t>
  </si>
  <si>
    <t>http://www.datasciencecentral.com/profiles/blogs/a-guide-to-mass-shootings-in-america</t>
  </si>
  <si>
    <t>http://www.datasciencecentral.com/profiles/blogs/a-guide-to-the-internet-of-things-infographic</t>
  </si>
  <si>
    <t>http://www.datasciencecentral.com/profiles/blogs/ai-examples-in-investing</t>
  </si>
  <si>
    <t>http://www.datasciencecentral.com/profiles/blogs/airbnb-new-user-bookings-winner-s-interview-3rd-place?overrideMobileRedirect=1</t>
  </si>
  <si>
    <t>http://www.datasciencecentral.com/profiles/blogs/algorithmic-sensitivity-to-social-phenomena-using-fractals</t>
  </si>
  <si>
    <t>http://www.datasciencecentral.com/profiles/blogs/a-little-known-component-that-should-be-part-of-most-data-science</t>
  </si>
  <si>
    <t>http://www.datasciencecentral.com/profiles/blogs/all-about-analytics-the-best-example-for-web-business-big-data-1</t>
  </si>
  <si>
    <t>http://www.datasciencecentral.com/profiles/blogs/all-about-data-science-and-big-data</t>
  </si>
  <si>
    <t>http://www.datasciencecentral.com/profiles/blogs/all-businesses-are-data-businesses</t>
  </si>
  <si>
    <t>http://www.datasciencecentral.com/profiles/blogs/all-machine-learning-models-have-flaws-1</t>
  </si>
  <si>
    <t>http://www.datasciencecentral.com/profiles/blogs/all-you-need-to-know-abut-hadoop</t>
  </si>
  <si>
    <t>http://www.datasciencecentral.com/profiles/blogs/a-map-to-perfection-using-d3-js-to-make-beautiful-web-maps</t>
  </si>
  <si>
    <t>http://www.datasciencecentral.com/profiles/blogs/a-method-for-predicting-fishing-activity-based-on-geospatial</t>
  </si>
  <si>
    <t>http://www.datasciencecentral.com/profiles/blogs/am-i-marketable</t>
  </si>
  <si>
    <t>http://www.datasciencecentral.com/profiles/blogs/analyse-tb-data-using-network-analysis</t>
  </si>
  <si>
    <t>http://www.datasciencecentral.com/profiles/blogs/analysis-of-insurance-analytics-careers-job-postings</t>
  </si>
  <si>
    <t>http://www.datasciencecentral.com/profiles/blogs/analysis-of-lending-club-s-data</t>
  </si>
  <si>
    <t>http://www.datasciencecentral.com/profiles/blogs/analysts-forecast-continued-growth-in-data-analytics-outsourcing</t>
  </si>
  <si>
    <t>http://www.datasciencecentral.com/profiles/blogs/analytical-data-marts-data-analyst-s-indispensable-tool</t>
  </si>
  <si>
    <t>http://www.datasciencecentral.com/profiles/blogs/analytics-and-big-data-the-skeptics-versus-the-enthusiasts</t>
  </si>
  <si>
    <t>http://www.datasciencecentral.com/profiles/blogs/analytics-and-the-indian-market-good-things-ahead</t>
  </si>
  <si>
    <t>http://www.datasciencecentral.com/profiles/blogs/analytics-business-in-2014-a-review</t>
  </si>
  <si>
    <t>http://www.datasciencecentral.com/profiles/blogs/analytics-going-beyond-the-numbers</t>
  </si>
  <si>
    <t>http://www.datasciencecentral.com/profiles/blogs/analytics-in-aviation-industry</t>
  </si>
  <si>
    <t>http://www.datasciencecentral.com/profiles/blogs/analytics-in-e-commerce-industry</t>
  </si>
  <si>
    <t>http://www.datasciencecentral.com/profiles/blogs/analytics-in-healthcare-industry</t>
  </si>
  <si>
    <t>http://www.datasciencecentral.com/profiles/blogs/analytics-lessons-for-business-in-business-trends</t>
  </si>
  <si>
    <t>http://www.datasciencecentral.com/profiles/blogs/analytics-like-a-mosquito-in-a-nudist-colony</t>
  </si>
  <si>
    <t>http://www.datasciencecentral.com/profiles/blogs/analytics-on-unstructured-data-twitter-facebook-and-social-media</t>
  </si>
  <si>
    <t>http://www.datasciencecentral.com/profiles/blogs/analyzing-customer-data-in-sales-marketing-part-1</t>
  </si>
  <si>
    <t>http://www.datasciencecentral.com/profiles/blogs/analyzing-customer-data-in-sales-marketing-part-2</t>
  </si>
  <si>
    <t>http://www.datasciencecentral.com/profiles/blogs/anatomy-of-data-analytics-part-i</t>
  </si>
  <si>
    <t>http://www.datasciencecentral.com/profiles/blogs/an-ethics-framework-for-big-data</t>
  </si>
  <si>
    <t>http://www.datasciencecentral.com/profiles/blogs/a-new-type-of-weapons-grade-secure-email</t>
  </si>
  <si>
    <t>http://www.datasciencecentral.com/profiles/blogs/a-new-wave-of-innovation-in-the-insurance-industry</t>
  </si>
  <si>
    <t>http://www.datasciencecentral.com/profiles/blogs/a-new-youtube-blog</t>
  </si>
  <si>
    <t>http://www.datasciencecentral.com/profiles/blogs/a-niche-for-psychologists-in-big-data</t>
  </si>
  <si>
    <t>http://www.datasciencecentral.com/profiles/blogs/an-indispensable-python-data-sourcing-to-data-science</t>
  </si>
  <si>
    <t>http://www.datasciencecentral.com/profiles/blogs/an-introduction-to-apache-drill-and-why-is-it-useful</t>
  </si>
  <si>
    <t>http://www.datasciencecentral.com/profiles/blogs/an-introduction-to-creating-value-with-big-data-analytics-making</t>
  </si>
  <si>
    <t>http://www.datasciencecentral.com/profiles/blogs/an-introduction-to-data-visualization</t>
  </si>
  <si>
    <t>http://www.datasciencecentral.com/profiles/blogs/an-introduction-to-deep-learning-and-it-s-role-for-iot-future</t>
  </si>
  <si>
    <t>http://www.datasciencecentral.com/profiles/blogs/an-introduction-to-elasticsearch</t>
  </si>
  <si>
    <t>http://www.datasciencecentral.com/profiles/blogs/an-introduction-to-machine-learning-theory-and-its-applications-a</t>
  </si>
  <si>
    <t>http://www.datasciencecentral.com/profiles/blogs/an-introduction-to-social-network-analysis</t>
  </si>
  <si>
    <t>http://www.datasciencecentral.com/profiles/blogs/an-introduction-to-text-analytics</t>
  </si>
  <si>
    <t>http://www.datasciencecentral.com/profiles/blogs/an-introduction-to-variable-and-feature-selection</t>
  </si>
  <si>
    <t>http://www.datasciencecentral.com/profiles/blogs/announcement-for-data-science-central-subscribers</t>
  </si>
  <si>
    <t>http://www.datasciencecentral.com/profiles/blogs/announcement-to-data-science-central-subscribers</t>
  </si>
  <si>
    <t>http://www.datasciencecentral.com/profiles/blogs/announcing-the-winner-of-our-second-competition-jackknife-regress</t>
  </si>
  <si>
    <t>http://www.datasciencecentral.com/profiles/blogs/an-open-letter-to-ceos-of-us-software-companies</t>
  </si>
  <si>
    <t>http://www.datasciencecentral.com/profiles/blogs/an-open-source-javascript-library-for-mobile-friendly-interactive</t>
  </si>
  <si>
    <t>http://www.datasciencecentral.com/profiles/blogs/another-10-external-articles-and-resources-worth-reading</t>
  </si>
  <si>
    <t>http://www.datasciencecentral.com/profiles/blogs/answers-to-dozens-of-data-science-job-interview-questions</t>
  </si>
  <si>
    <t>http://www.datasciencecentral.com/profiles/blogs/apache-spark-distributed-data-processing-faster-than-hadoop</t>
  </si>
  <si>
    <t>http://www.datasciencecentral.com/profiles/blogs/a-peek-into-the-future-of-big-data-and-predictive-analytics</t>
  </si>
  <si>
    <t>http://www.datasciencecentral.com/profiles/blogs/a-plethora-of-open-data-repositories-i-e-thousands</t>
  </si>
  <si>
    <t>http://www.datasciencecentral.com/profiles/blogs/a-pletora-of-big-data-infographics</t>
  </si>
  <si>
    <t>http://www.datasciencecentral.com/profiles/blogs/apple-big-data-big-design</t>
  </si>
  <si>
    <t>http://www.datasciencecentral.com/profiles/blogs/applications-of-big-data-in-customer-segmentation</t>
  </si>
  <si>
    <t>http://www.datasciencecentral.com/profiles/blogs/a-practical-introduction-to-data-science-from-zipfian-academy</t>
  </si>
  <si>
    <t>http://www.datasciencecentral.com/profiles/blogs/a-rather-funny-data-science-story</t>
  </si>
  <si>
    <t>http://www.datasciencecentral.com/profiles/blogs/are-all-software-applications-becoming-analytic-applications</t>
  </si>
  <si>
    <t>http://www.datasciencecentral.com/profiles/blogs/are-concerned-over-your-systems-security-cloud-systems-can-be</t>
  </si>
  <si>
    <t>http://www.datasciencecentral.com/profiles/blogs/are-earthquakes-becoming-more-severe</t>
  </si>
  <si>
    <t>http://www.datasciencecentral.com/profiles/blogs/are-you-a-data-scientist</t>
  </si>
  <si>
    <t>http://www.datasciencecentral.com/profiles/blogs/are-you-a-data-whisperer</t>
  </si>
  <si>
    <t>http://www.datasciencecentral.com/profiles/blogs/are-you-a-geek-or-a-nerd</t>
  </si>
  <si>
    <t>http://www.datasciencecentral.com/profiles/blogs/are-you-becoming-a-digital-dinosaur</t>
  </si>
  <si>
    <t>http://www.datasciencecentral.com/profiles/blogs/are-your-big-data-efforts-yielding-positive-roi</t>
  </si>
  <si>
    <t>http://www.datasciencecentral.com/profiles/blogs/are-you-stuck-in-analytics-2-0</t>
  </si>
  <si>
    <t>http://www.datasciencecentral.com/profiles/blogs/are-you-using-the-right-tools-for-your-data-science-projects</t>
  </si>
  <si>
    <t>http://www.datasciencecentral.com/profiles/blogs/are-you-victim-of-data-quality-procrastination</t>
  </si>
  <si>
    <t>http://www.datasciencecentral.com/profiles/blogs/article-data-mining-misconceptions-the-50-50-problem</t>
  </si>
  <si>
    <t>http://www.datasciencecentral.com/profiles/blogs/article-using-data-mining-techniques-to-predict-the-winter</t>
  </si>
  <si>
    <t>http://www.datasciencecentral.com/profiles/blogs/artificial-general-intelligence-the-holy-grail-of-ai</t>
  </si>
  <si>
    <t>http://www.datasciencecentral.com/profiles/blogs/a-simple-introduction-to-data-science</t>
  </si>
  <si>
    <t>http://www.datasciencecentral.com/profiles/blogs/a-solution-for-classification-rules-management-toward-actionable</t>
  </si>
  <si>
    <t>http://www.datasciencecentral.com/profiles/blogs/assembling-the-data-team-part-2-traits-to-avoid</t>
  </si>
  <si>
    <t>http://www.datasciencecentral.com/profiles/blogs/associations-and-correlations-the-essential-elements</t>
  </si>
  <si>
    <t>http://www.datasciencecentral.com/profiles/blogs/a-step-by-step-plan-for-getting-your-company-started-with</t>
  </si>
  <si>
    <t>http://www.datasciencecentral.com/profiles/blogs/a-step-by-step-plan-for-getting-your-company-started-with-predict</t>
  </si>
  <si>
    <t>http://www.datasciencecentral.com/profiles/blogs/aster-on-hadoop-is-hadoop-for-everyone</t>
  </si>
  <si>
    <t>http://www.datasciencecentral.com/profiles/blogs/aster-video-series-aster-and-text-analysis-textchunker-vector</t>
  </si>
  <si>
    <t>http://www.datasciencecentral.com/profiles/blogs/a-tail-of-3-models-the-story-of-goodness-of-fit-with-binary</t>
  </si>
  <si>
    <t>http://www.datasciencecentral.com/profiles/blogs/a-tale-about-lda2vec-when-lda-meets-word2vec</t>
  </si>
  <si>
    <t>http://www.datasciencecentral.com/profiles/blogs/at-ces-2016-no-clear-path-to-unified-automated-home-future</t>
  </si>
  <si>
    <t>http://www.datasciencecentral.com/profiles/blogs/a-tour-of-machine-learning-algorithms-3</t>
  </si>
  <si>
    <t>http://www.datasciencecentral.com/profiles/blogs/a-to-z-list-of-google-acquisitions-and-where-they-ended-up-within</t>
  </si>
  <si>
    <t>http://www.datasciencecentral.com/profiles/blogs/at-what-time-in-the-day-are-we-most-productive</t>
  </si>
  <si>
    <t>http://www.datasciencecentral.com/profiles/blogs/automated-linear-regression-for-really-really-big-data</t>
  </si>
  <si>
    <t>http://www.datasciencecentral.com/profiles/blogs/automated-predictive-analytics-what-could-possibly-go-wrong</t>
  </si>
  <si>
    <t>http://www.datasciencecentral.com/profiles/blogs/automatically-deskew-before-machine-learning-in-r</t>
  </si>
  <si>
    <t>http://www.datasciencecentral.com/profiles/blogs/automatic-identification-of-replicated-criminal-websites-using</t>
  </si>
  <si>
    <t>http://www.datasciencecentral.com/profiles/blogs/automating-ihs-oil-and-gas-production-data-downloads-and-other</t>
  </si>
  <si>
    <t>http://www.datasciencecentral.com/profiles/blogs/automating-the-data-scientist</t>
  </si>
  <si>
    <t>http://www.datasciencecentral.com/profiles/blogs/average-attorney-rate-jumps-85-after-first-year-in-practice</t>
  </si>
  <si>
    <t>http://www.datasciencecentral.com/profiles/blogs/a-visual-introduction-to-machine-learning</t>
  </si>
  <si>
    <t>http://www.datasciencecentral.com/profiles/blogs/avoiding-a-common-mistake-with-time-series</t>
  </si>
  <si>
    <t>http://www.datasciencecentral.com/profiles/blogs/awesome-data-viz-curated-list-of-data-viz-frameworks-libraries-so</t>
  </si>
  <si>
    <t>http://www.datasciencecentral.com/profiles/blogs/baby-steps</t>
  </si>
  <si>
    <t>http://www.datasciencecentral.com/profiles/blogs/bad-data-science-and-woody-allen</t>
  </si>
  <si>
    <t>http://www.datasciencecentral.com/profiles/blogs/balanced-scorecard-secrets-that-book-smart-professionals-do-not</t>
  </si>
  <si>
    <t>http://www.datasciencecentral.com/profiles/blogs/bank-ing-on-big-data</t>
  </si>
  <si>
    <t>http://www.datasciencecentral.com/profiles/blogs/banks-gain-value-out-of-big-data-focusing-on-the-customer</t>
  </si>
  <si>
    <t>http://www.datasciencecentral.com/profiles/blogs/banks-want-more-wallet-share-stop-competing-with-each-other</t>
  </si>
  <si>
    <t>http://www.datasciencecentral.com/profiles/blogs/banned-on-google-how-to-fight-eu-censorship</t>
  </si>
  <si>
    <t>http://www.datasciencecentral.com/profiles/blogs/baseball-big-data-is-actually-databall</t>
  </si>
  <si>
    <t>http://www.datasciencecentral.com/profiles/blogs/basics-of-hdfs-architecture-in-hadoop</t>
  </si>
  <si>
    <t>http://www.datasciencecentral.com/profiles/blogs/basic-understanding-of-big-data-what-is-this-and-how-it-is-going</t>
  </si>
  <si>
    <t>http://www.datasciencecentral.com/profiles/blogs/batch-vs-real-time-data-processing</t>
  </si>
  <si>
    <t>http://www.datasciencecentral.com/profiles/blogs/be-as-smart-as-your-devices-learn-about-big-data</t>
  </si>
  <si>
    <t>http://www.datasciencecentral.com/profiles/blogs/be-a-star-data-scientist-certifications-for-overall-excellence</t>
  </si>
  <si>
    <t>http://www.datasciencecentral.com/profiles/blogs/being-a-data-scientist-in-a-small-country-challenges-and-solution</t>
  </si>
  <si>
    <t>http://www.datasciencecentral.com/profiles/blogs/benefits-of-data-warehouse-and-business-intelligence</t>
  </si>
  <si>
    <t>http://www.datasciencecentral.com/profiles/blogs/berkeley-course-on-data-science</t>
  </si>
  <si>
    <t>http://www.datasciencecentral.com/profiles/blogs/bernoulli-trails-binomial-experiment-s-usage-in-fraud-detection</t>
  </si>
  <si>
    <t>http://www.datasciencecentral.com/profiles/blogs/best-harvard-business-review-articles-on-data-science</t>
  </si>
  <si>
    <t>http://www.datasciencecentral.com/profiles/blogs/best-machine-learning-data-science-and-r-cheat-sheets</t>
  </si>
  <si>
    <t>http://www.datasciencecentral.com/profiles/blogs/best-resources-comparing-data-warehouse-solutions-such-as-vertica</t>
  </si>
  <si>
    <t>http://www.datasciencecentral.com/profiles/blogs/best-solution-to-a-problem-data-science-versus-statistical-paradi</t>
  </si>
  <si>
    <t>http://www.datasciencecentral.com/profiles/blogs/beware-employers-mine-your-personal-data-to-predict-health</t>
  </si>
  <si>
    <t>http://www.datasciencecentral.com/profiles/blogs/beyond-the-4-ms-of-manufacturing-1</t>
  </si>
  <si>
    <t>http://www.datasciencecentral.com/profiles/blogs/beyond-the-visualization-zoo</t>
  </si>
  <si>
    <t>http://www.datasciencecentral.com/profiles/blogs/biased-vs-unbiased-debunking-statistical-myths</t>
  </si>
  <si>
    <t>http://www.datasciencecentral.com/profiles/blogs/bieber-blast-bieberblast-early-prediction-of-popular-hashtag</t>
  </si>
  <si>
    <t>http://www.datasciencecentral.com/profiles/blogs/big-big-love-how-big-data-s-influencing-the-future-of-the-online</t>
  </si>
  <si>
    <t>http://www.datasciencecentral.com/profiles/blogs/big-data-12-amazing-highs-and-lows-of-2015</t>
  </si>
  <si>
    <t>http://www.datasciencecentral.com/profiles/blogs/big-data-20-mind-boggling-facts-everyone-must-read</t>
  </si>
  <si>
    <t>http://www.datasciencecentral.com/profiles/blogs/big-data-3-data-issues</t>
  </si>
  <si>
    <t>http://www.datasciencecentral.com/profiles/blogs/big-data-analytic-and-important-question</t>
  </si>
  <si>
    <t>http://www.datasciencecentral.com/profiles/blogs/big-data-analytics-2014-and-beyond</t>
  </si>
  <si>
    <t>http://www.datasciencecentral.com/profiles/blogs/big-data-analytics-a-disruptive-technology</t>
  </si>
  <si>
    <t>http://www.datasciencecentral.com/profiles/blogs/big-data-analytics-and-business-intelligence-for-better-customer</t>
  </si>
  <si>
    <t>http://www.datasciencecentral.com/profiles/blogs/bigdata-analytics-and-supply-chain-management</t>
  </si>
  <si>
    <t>http://www.datasciencecentral.com/profiles/blogs/big-data-analytics-data-science-machine-learning-random-insights</t>
  </si>
  <si>
    <t>http://www.datasciencecentral.com/profiles/blogs/big-data-analytics-forecast-the-streaming-future</t>
  </si>
  <si>
    <t>http://www.datasciencecentral.com/profiles/blogs/big-data-analytics-in-a-snap</t>
  </si>
  <si>
    <t>http://www.datasciencecentral.com/profiles/blogs/big-data-analytics-infrastructure</t>
  </si>
  <si>
    <t>http://www.datasciencecentral.com/profiles/blogs/big-data-analytics-maturity-model</t>
  </si>
  <si>
    <t>http://www.datasciencecentral.com/profiles/blogs/big-data-analytics-visualization-tools</t>
  </si>
  <si>
    <t>http://www.datasciencecentral.com/profiles/blogs/big-data-and-education-data-mining</t>
  </si>
  <si>
    <t>http://www.datasciencecentral.com/profiles/blogs/big-data-and-meaningful-storage-metrics</t>
  </si>
  <si>
    <t>http://www.datasciencecentral.com/profiles/blogs/big-data-and-product-intelligence-how-they-can-work-for-your</t>
  </si>
  <si>
    <t>http://www.datasciencecentral.com/profiles/blogs/big-data-and-the-retail-industry-infographics</t>
  </si>
  <si>
    <t>http://www.datasciencecentral.com/profiles/blogs/big-data-an-understanding</t>
  </si>
  <si>
    <t>http://www.datasciencecentral.com/profiles/blogs/big-data-applications-in-healthcare-likely-to-propel-market-to-us</t>
  </si>
  <si>
    <t>http://www.datasciencecentral.com/profiles/blogs/big-data-applications-scaling-using-java-architecture-in-the</t>
  </si>
  <si>
    <t>http://www.datasciencecentral.com/profiles/blogs/big-data-applications-to-financial-instituions</t>
  </si>
  <si>
    <t>http://www.datasciencecentral.com/profiles/blogs/big-data-a-promised-land-where-the-big-bucks-grow</t>
  </si>
  <si>
    <t>http://www.datasciencecentral.com/profiles/blogs/big-data-are-we-making-a-big-mistake-my-reaction</t>
  </si>
  <si>
    <t>http://www.datasciencecentral.com/profiles/blogs/big-data-at-nasa</t>
  </si>
  <si>
    <t>http://www.datasciencecentral.com/profiles/blogs/big-data-a-to-zz-a-glossary-of-my-favorite-data-science-things</t>
  </si>
  <si>
    <t>http://www.datasciencecentral.com/profiles/blogs/big-data-better-decisions</t>
  </si>
  <si>
    <t>http://www.datasciencecentral.com/profiles/blogs/big-data-big-dud-or-big-excuse-for-nonscientific-thinking</t>
  </si>
  <si>
    <t>http://www.datasciencecentral.com/profiles/blogs/big-data-big-relevance</t>
  </si>
  <si>
    <t>http://www.datasciencecentral.com/profiles/blogs/big-data-big-savings-environmentalism-and-high-tech-collide</t>
  </si>
  <si>
    <t>http://www.datasciencecentral.com/profiles/blogs/big-data-big-smiles</t>
  </si>
  <si>
    <t>http://www.datasciencecentral.com/profiles/blogs/big-data-books-data-science-analytics-and-machine-learning-oh-my</t>
  </si>
  <si>
    <t>http://www.datasciencecentral.com/profiles/blogs/big-data-cloud-analytics-by-example</t>
  </si>
  <si>
    <t>http://www.datasciencecentral.com/profiles/blogs/big-data-debunks-view-that-job-hoppers-make-bad-hires-forbes</t>
  </si>
  <si>
    <t>http://www.datasciencecentral.com/profiles/blogs/big-data-divide-the-challenge-of-a-modern-day-data-analytics</t>
  </si>
  <si>
    <t>http://www.datasciencecentral.com/profiles/blogs/big-data-falls-off-the-hype-cycle</t>
  </si>
  <si>
    <t>http://www.datasciencecentral.com/profiles/blogs/big-data-fast-data-smart-data</t>
  </si>
  <si>
    <t>http://www.datasciencecentral.com/profiles/blogs/bigdata-for-big-agriculture-insights-for-green-revolution</t>
  </si>
  <si>
    <t>http://www.datasciencecentral.com/profiles/blogs/big-data-for-cfos-auditors-and-other-finance-professionals</t>
  </si>
  <si>
    <t>http://www.datasciencecentral.com/profiles/blogs/big-data-from-a-junk-yard-to-a-gold-mine</t>
  </si>
  <si>
    <t>http://www.datasciencecentral.com/profiles/blogs/big-data-from-small-devices</t>
  </si>
  <si>
    <t>http://www.datasciencecentral.com/profiles/blogs/big-data-getting-bigger-in-uae</t>
  </si>
  <si>
    <t>http://www.datasciencecentral.com/profiles/blogs/big-data-hadoop-is-not-the-universal-panacea</t>
  </si>
  <si>
    <t>http://www.datasciencecentral.com/profiles/blogs/big-data-helps-business-identify-prospective-customers-and</t>
  </si>
  <si>
    <t>http://www.datasciencecentral.com/profiles/blogs/big-data-humor-top-10-conversations-that-you-don-t-want-to-have</t>
  </si>
  <si>
    <t>http://www.datasciencecentral.com/profiles/blogs/big-data-hype-but-why-that-doesn-t-matter</t>
  </si>
  <si>
    <t>http://www.datasciencecentral.com/profiles/blogs/big-data-in-agriculture-ddw2-1</t>
  </si>
  <si>
    <t>http://www.datasciencecentral.com/profiles/blogs/big-data-in-banking</t>
  </si>
  <si>
    <t>http://www.datasciencecentral.com/profiles/blogs/big-data-information-propaganda-disinformation-and-deception</t>
  </si>
  <si>
    <t>http://www.datasciencecentral.com/profiles/blogs/big-data-in-medicine-evolution-and-revolution</t>
  </si>
  <si>
    <t>http://www.datasciencecentral.com/profiles/blogs/big-data-in-the-amazing-world-of-gaming</t>
  </si>
  <si>
    <t>http://www.datasciencecentral.com/profiles/blogs/big-data-in-the-enterprise</t>
  </si>
  <si>
    <t>http://www.datasciencecentral.com/profiles/blogs/big-data-iot-and-security-oh-my</t>
  </si>
  <si>
    <t>http://www.datasciencecentral.com/profiles/blogs/big-data-iot-wearables-a-connected-world-with-intelligence</t>
  </si>
  <si>
    <t>http://www.datasciencecentral.com/profiles/blogs/big-data-is-big-business</t>
  </si>
  <si>
    <t>http://www.datasciencecentral.com/profiles/blogs/big-data-is-cheap-and-easy</t>
  </si>
  <si>
    <t>http://www.datasciencecentral.com/profiles/blogs/big-data-isn-t-analytics-hrexaminer-com</t>
  </si>
  <si>
    <t>http://www.datasciencecentral.com/profiles/blogs/big-data-is-stupid-data</t>
  </si>
  <si>
    <t>http://www.datasciencecentral.com/profiles/blogs/big-data-knows-where-your-cat-and-kids-live</t>
  </si>
  <si>
    <t>http://www.datasciencecentral.com/profiles/blogs/big-data-logistics-data-transfer-using-apache-sqoop-from-rdbms</t>
  </si>
  <si>
    <t>http://www.datasciencecentral.com/profiles/blogs/big-data-meet-dynamic-semantic-publishing-altering-the-media</t>
  </si>
  <si>
    <t>http://www.datasciencecentral.com/profiles/blogs/big-data-mining-and-big-data-analytics</t>
  </si>
  <si>
    <t>http://www.datasciencecentral.com/profiles/blogs/big-data-naughty-or-nice</t>
  </si>
  <si>
    <t>http://www.datasciencecentral.com/profiles/blogs/big-data-next-best-offer</t>
  </si>
  <si>
    <t>http://www.datasciencecentral.com/profiles/blogs/big-data-not-big-enough-the-cost-of-hidden-data</t>
  </si>
  <si>
    <t>http://www.datasciencecentral.com/profiles/blogs/big-data-not-so-big-parallel-thread-processing-in-sas</t>
  </si>
  <si>
    <t>http://www.datasciencecentral.com/profiles/blogs/big-data-on-the-big-data-conversation-tracking-the-nsa-story</t>
  </si>
  <si>
    <t>http://www.datasciencecentral.com/profiles/blogs/big-data-opinions-sentiments-analysis</t>
  </si>
  <si>
    <t>http://www.datasciencecentral.com/profiles/blogs/big-data-or-not-big-data-what-is-your-question</t>
  </si>
  <si>
    <t>http://www.datasciencecentral.com/profiles/blogs/big-data-platforms-as-a-service</t>
  </si>
  <si>
    <t>http://www.datasciencecentral.com/profiles/blogs/big-data-possibilities</t>
  </si>
  <si>
    <t>http://www.datasciencecentral.com/profiles/blogs/big-data-retention-for-structured-and-unstructured-data</t>
  </si>
  <si>
    <t>http://www.datasciencecentral.com/profiles/blogs/big-data-sets-available-for-free</t>
  </si>
  <si>
    <t>http://www.datasciencecentral.com/profiles/blogs/big-data-six-meta-resources-for-best-practices-lessons-learned</t>
  </si>
  <si>
    <t>http://www.datasciencecentral.com/profiles/blogs/big-data-skills-in-demand-comprehensive-list</t>
  </si>
  <si>
    <t>http://www.datasciencecentral.com/profiles/blogs/big-data-s-missing-component-data-suction-appliance</t>
  </si>
  <si>
    <t>http://www.datasciencecentral.com/profiles/blogs/big-data-s-most-influential-rock-stars-10-must-follow-leaders</t>
  </si>
  <si>
    <t>http://www.datasciencecentral.com/profiles/blogs/big-data-social-network-analysis</t>
  </si>
  <si>
    <t>http://www.datasciencecentral.com/profiles/blogs/big-data-social-network-analysis-fuelling-marketing-improvement</t>
  </si>
  <si>
    <t>http://www.datasciencecentral.com/profiles/blogs/big-data-startup-to-fix-healthcare</t>
  </si>
  <si>
    <t>http://www.datasciencecentral.com/profiles/blogs/big-data-technology-vendor-consolidation</t>
  </si>
  <si>
    <t>http://www.datasciencecentral.com/profiles/blogs/big-data-the-4-layers-everyone-must-know</t>
  </si>
  <si>
    <t>http://www.datasciencecentral.com/profiles/blogs/big-data-the-big-picture</t>
  </si>
  <si>
    <t>http://www.datasciencecentral.com/profiles/blogs/big-data-the-key-vocabulary-everyone-should-understand</t>
  </si>
  <si>
    <t>http://www.datasciencecentral.com/profiles/blogs/big-data-timeline</t>
  </si>
  <si>
    <t>http://www.datasciencecentral.com/profiles/blogs/big-data-tips-for-small-businesses-from-ebay-s-head-of-data</t>
  </si>
  <si>
    <t>http://www.datasciencecentral.com/profiles/blogs/big-data-too-many-answers-not-enough-questions</t>
  </si>
  <si>
    <t>http://www.datasciencecentral.com/profiles/blogs/big-data-top-trends-in-2015</t>
  </si>
  <si>
    <t>http://www.datasciencecentral.com/profiles/blogs/big-data-uncovering-the-secrets-of-our-universe-at-cern</t>
  </si>
  <si>
    <t>http://www.datasciencecentral.com/profiles/blogs/big-data-vendor-landscape</t>
  </si>
  <si>
    <t>http://www.datasciencecentral.com/profiles/blogs/big-data-vs-privacy-where-is-the-line</t>
  </si>
  <si>
    <t>http://www.datasciencecentral.com/profiles/blogs/big-data-what-are-the-key-jobs-and-salaries-available</t>
  </si>
  <si>
    <t>http://www.datasciencecentral.com/profiles/blogs/big-data-what-s-the-buzz-mean-beyond-the-hype</t>
  </si>
  <si>
    <t>http://www.datasciencecentral.com/profiles/blogs/bigger-than-big-data-mobile-users-expectations</t>
  </si>
  <si>
    <t>http://www.datasciencecentral.com/profiles/blogs/biggest-potential-for-big-data-the-expanding-universe-of-unknown</t>
  </si>
  <si>
    <t>http://www.datasciencecentral.com/profiles/blogs/bigquery-big-data-visualization-with-d3-js</t>
  </si>
  <si>
    <t>http://www.datasciencecentral.com/profiles/blogs/bi-invades-hr-how-analytics-are-transforming-the-hiring-process</t>
  </si>
  <si>
    <t>http://www.datasciencecentral.com/profiles/blogs/biostatistics-careers-for-data-scientists</t>
  </si>
  <si>
    <t>http://www.datasciencecentral.com/profiles/blogs/bi-reporting-tools-to-pay-or-not-to-pay</t>
  </si>
  <si>
    <t>http://www.datasciencecentral.com/profiles/blogs/bit-ly-banned-on-google</t>
  </si>
  <si>
    <t>http://www.datasciencecentral.com/profiles/blogs/bi-vs-big-data-vs-data-analytics-by-example</t>
  </si>
  <si>
    <t>http://www.datasciencecentral.com/profiles/blogs/black-box-confidence-intervals-excel-and-perl-implementations-det</t>
  </si>
  <si>
    <t>http://www.datasciencecentral.com/profiles/blogs/bluemix-using-dashdb-and-insights-for-twitter-services-to-collect</t>
  </si>
  <si>
    <t>http://www.datasciencecentral.com/profiles/blogs/book-introduction-high-performance-data-mining-and-big-data</t>
  </si>
  <si>
    <t>http://www.datasciencecentral.com/profiles/blogs/book-review-about-time-series-databases-and-a-new-look-at-anomaly</t>
  </si>
  <si>
    <t>http://www.datasciencecentral.com/profiles/blogs/book-review-be-in-winner-in-the-big-data-revolution</t>
  </si>
  <si>
    <t>http://www.datasciencecentral.com/profiles/blogs/boom-of-data-analyzing-software-makes-big-data-more-accessible</t>
  </si>
  <si>
    <t>http://www.datasciencecentral.com/profiles/blogs/boosting-algorithms-for-better-predictions</t>
  </si>
  <si>
    <t>http://www.datasciencecentral.com/profiles/blogs/boost-your-productivity-with-amazon-web-services</t>
  </si>
  <si>
    <t>http://www.datasciencecentral.com/profiles/blogs/bootstraps-permutation-tests-and-sampling-orders-of-magnitude</t>
  </si>
  <si>
    <t>http://www.datasciencecentral.com/profiles/blogs/botnets-on-the-cloud-the-new-generation-of-spammers</t>
  </si>
  <si>
    <t>http://www.datasciencecentral.com/profiles/blogs/bottom-line-on-data-visualization</t>
  </si>
  <si>
    <t>http://www.datasciencecentral.com/profiles/blogs/brand-image-sentiment-analysis-and-social-media</t>
  </si>
  <si>
    <t>http://www.datasciencecentral.com/profiles/blogs/bridging-the-gap-between-data-science-and-devops</t>
  </si>
  <si>
    <t>http://www.datasciencecentral.com/profiles/blogs/bring-data-science-to-everyday-life</t>
  </si>
  <si>
    <t>http://www.datasciencecentral.com/profiles/blogs/brontobytes-yottabytes-geopbytes-and-beyond</t>
  </si>
  <si>
    <t>http://www.datasciencecentral.com/profiles/blogs/bubu</t>
  </si>
  <si>
    <t>http://www.datasciencecentral.com/profiles/blogs/building-a-house-and-building-a-data-analytic-model</t>
  </si>
  <si>
    <t>http://www.datasciencecentral.com/profiles/blogs/building-an-ncaa-men-s-basketball-predictive-model</t>
  </si>
  <si>
    <t>http://www.datasciencecentral.com/profiles/blogs/building-a-predictive-model</t>
  </si>
  <si>
    <t>http://www.datasciencecentral.com/profiles/blogs/building-better-search-tools-problems-and-solutions</t>
  </si>
  <si>
    <t>http://www.datasciencecentral.com/profiles/blogs/building-blocks-of-data-science</t>
  </si>
  <si>
    <t>http://www.datasciencecentral.com/profiles/blogs/building-credibility-for-your-analytics-team-and-why-it-matters</t>
  </si>
  <si>
    <t>http://www.datasciencecentral.com/profiles/blogs/building-web-data-products-with-r-shiny</t>
  </si>
  <si>
    <t>http://www.datasciencecentral.com/profiles/blogs/building-your-own-data-product</t>
  </si>
  <si>
    <t>http://www.datasciencecentral.com/profiles/blogs/business-intelligence-and-data-warehousing</t>
  </si>
  <si>
    <t>http://www.datasciencecentral.com/profiles/blogs/business-intelligence-architecture</t>
  </si>
  <si>
    <t>http://www.datasciencecentral.com/profiles/blogs/business-intelligence-value-chain</t>
  </si>
  <si>
    <t>http://www.datasciencecentral.com/profiles/blogs/calculate-cosine-similarity-using-scipy-data-sets-sample-code</t>
  </si>
  <si>
    <t>http://www.datasciencecentral.com/profiles/blogs/calculating-roi-of-fraud-detection</t>
  </si>
  <si>
    <t>http://www.datasciencecentral.com/profiles/blogs/california-regulator-seeks-to-shut-down-learn-to-code-bootcamps</t>
  </si>
  <si>
    <t>http://www.datasciencecentral.com/profiles/blogs/caltrain-quantified-an-exploration-in-iot</t>
  </si>
  <si>
    <t>http://www.datasciencecentral.com/profiles/blogs/can-a-50-person-startup-threaten-oracle-ibm-and-microsoft</t>
  </si>
  <si>
    <t>http://www.datasciencecentral.com/profiles/blogs/can-a-cow-be-an-iot-platform</t>
  </si>
  <si>
    <t>http://www.datasciencecentral.com/profiles/blogs/can-analysis-be-open-source</t>
  </si>
  <si>
    <t>http://www.datasciencecentral.com/profiles/blogs/can-big-data-algorithms-tell-better-stories-than-humans</t>
  </si>
  <si>
    <t>http://www.datasciencecentral.com/profiles/blogs/can-big-data-solve-the-skill-vs-luck-mystery-of-fantasy-sports</t>
  </si>
  <si>
    <t>http://www.datasciencecentral.com/profiles/blogs/can-business-automation-solve-your-data-quality-problems</t>
  </si>
  <si>
    <t>http://www.datasciencecentral.com/profiles/blogs/can-context-extraction-replace-sentiment-analysis</t>
  </si>
  <si>
    <t>http://www.datasciencecentral.com/profiles/blogs/can-deepmind-win-jeopardy-and-watson-win-go-1</t>
  </si>
  <si>
    <t>http://www.datasciencecentral.com/profiles/blogs/can-you-be-a-growth-hacker-without-being-a-data-scientist</t>
  </si>
  <si>
    <t>http://www.datasciencecentral.com/profiles/blogs/can-you-learn-data-science-on-the-job</t>
  </si>
  <si>
    <t>http://www.datasciencecentral.com/profiles/blogs/can-you-make-data-sing-here-are-two-big-data-analytics-success</t>
  </si>
  <si>
    <t>http://www.datasciencecentral.com/profiles/blogs/can-you-win-a-facebook-data-science-job-take-the-test</t>
  </si>
  <si>
    <t>http://www.datasciencecentral.com/profiles/blogs/caring-about-analytics-for-hr</t>
  </si>
  <si>
    <t>http://www.datasciencecentral.com/profiles/blogs/case-study-from-mit-sloan-management-review-fostering-a-data-and</t>
  </si>
  <si>
    <t>http://www.datasciencecentral.com/profiles/blogs/cassandra-modeling-for-real-time-analytics</t>
  </si>
  <si>
    <t>http://www.datasciencecentral.com/profiles/blogs/caveat-data-scientist-public-trust-low-for-science</t>
  </si>
  <si>
    <t>http://www.datasciencecentral.com/profiles/blogs/celebrate-the-big-data-problems-3</t>
  </si>
  <si>
    <t>http://www.datasciencecentral.com/profiles/blogs/cern-open-data-portal-working-environments-virtual-machines-and</t>
  </si>
  <si>
    <t>http://www.datasciencecentral.com/profiles/blogs/challenges-opportunities-for-a-quick-win-approach-to-predictive</t>
  </si>
  <si>
    <t>http://www.datasciencecentral.com/profiles/blogs/check-out-our-dsc-newsletter</t>
  </si>
  <si>
    <t>http://www.datasciencecentral.com/profiles/blogs/check-out-our-dsc-newsletter?s=15</t>
  </si>
  <si>
    <t>http://www.datasciencecentral.com/profiles/blogs/check-out-the-best-way-to-maximize-natural-gas-supply-to-boston</t>
  </si>
  <si>
    <t>http://www.datasciencecentral.com/profiles/blogs/choosing-a-classifier-for-predictions</t>
  </si>
  <si>
    <t>http://www.datasciencecentral.com/profiles/blogs/choosing-features-for-random-forests-algorithm</t>
  </si>
  <si>
    <t>http://www.datasciencecentral.com/profiles/blogs/choosing-the-appropriate-clustering-algorithm-video</t>
  </si>
  <si>
    <t>http://www.datasciencecentral.com/profiles/blogs/choropleth-in-d3-js-and-pandas-ipython-notebook</t>
  </si>
  <si>
    <t>http://www.datasciencecentral.com/profiles/blogs/citizen-data-scientist-care-feeding-and-control</t>
  </si>
  <si>
    <t>http://www.datasciencecentral.com/profiles/blogs/classification-accuracy-using-different-bag-of-words</t>
  </si>
  <si>
    <t>http://www.datasciencecentral.com/profiles/blogs/clojure-machine-learning-statistics-libraries</t>
  </si>
  <si>
    <t>http://www.datasciencecentral.com/profiles/blogs/cloud-based-analytics-coming-clash-of-the-titans</t>
  </si>
  <si>
    <t>http://www.datasciencecentral.com/profiles/blogs/cloud-based-analytics-service-future-of-analytics</t>
  </si>
  <si>
    <t>http://www.datasciencecentral.com/profiles/blogs/cloud-services-open-source-vs-proprietary</t>
  </si>
  <si>
    <t>http://www.datasciencecentral.com/profiles/blogs/clustering-arabic-tweets-to-seize-the-reputation-of-a-brand-in</t>
  </si>
  <si>
    <t>http://www.datasciencecentral.com/profiles/blogs/clustering-similar-images-using-mapreduce-style-feature</t>
  </si>
  <si>
    <t>http://www.datasciencecentral.com/profiles/blogs/cmo-cio-relationship-in-digital-world</t>
  </si>
  <si>
    <t>http://www.datasciencecentral.com/profiles/blogs/collaborative-business-intelligence-aspects</t>
  </si>
  <si>
    <t>http://www.datasciencecentral.com/profiles/blogs/collaborative-filtering-tutorials-across-languages</t>
  </si>
  <si>
    <t>http://www.datasciencecentral.com/profiles/blogs/collection-of-svm-libraries-by-language</t>
  </si>
  <si>
    <t>http://www.datasciencecentral.com/profiles/blogs/colleges-should-pay-a-fine-when-students-default</t>
  </si>
  <si>
    <t>http://www.datasciencecentral.com/profiles/blogs/columbia-data-science-course-week-1-what-is-data-science</t>
  </si>
  <si>
    <t>http://www.datasciencecentral.com/profiles/blogs/combining-employee-expertise-with-big-data-technical-skills</t>
  </si>
  <si>
    <t>http://www.datasciencecentral.com/profiles/blogs/commercializing-the-data-flow-airlines-frequent-flyer-programs</t>
  </si>
  <si>
    <t>http://www.datasciencecentral.com/profiles/blogs/common-pitfalls-that-can-doom-a-byod-program</t>
  </si>
  <si>
    <t>http://www.datasciencecentral.com/profiles/blogs/common-problems-with-data</t>
  </si>
  <si>
    <t>http://www.datasciencecentral.com/profiles/blogs/companies-devising-new-strategies-to-recruit-analytics-talent</t>
  </si>
  <si>
    <t>http://www.datasciencecentral.com/profiles/blogs/comparing-data-science-and-analytics</t>
  </si>
  <si>
    <t>http://www.datasciencecentral.com/profiles/blogs/comparing-linear-regression-with-the-jackknife-method</t>
  </si>
  <si>
    <t>http://www.datasciencecentral.com/profiles/blogs/comparing-saas-machine-learning-offerings</t>
  </si>
  <si>
    <t>http://www.datasciencecentral.com/profiles/blogs/comparison-of-statistical-software</t>
  </si>
  <si>
    <t>http://www.datasciencecentral.com/profiles/blogs/competitive-intelligence-are-we-looking-over-our-shoulders</t>
  </si>
  <si>
    <t>http://www.datasciencecentral.com/profiles/blogs/comprehensive-guide-for-data-exploration-in-r</t>
  </si>
  <si>
    <t>http://www.datasciencecentral.com/profiles/blogs/connecting-with-the-social-analytics-experts</t>
  </si>
  <si>
    <t>http://www.datasciencecentral.com/profiles/blogs/considerations-when-selecting-a-bi-vendor</t>
  </si>
  <si>
    <t>http://www.datasciencecentral.com/profiles/blogs/consider-following-these-bloggers-if-you-are-interested-in</t>
  </si>
  <si>
    <t>http://www.datasciencecentral.com/profiles/blogs/continuing-along-the-path-of-data-science</t>
  </si>
  <si>
    <t>http://www.datasciencecentral.com/profiles/blogs/contradictions-of-big-data</t>
  </si>
  <si>
    <t>http://www.datasciencecentral.com/profiles/blogs/control-structures-loops-in-r</t>
  </si>
  <si>
    <t>http://www.datasciencecentral.com/profiles/blogs/control-the-uncle-fester-of-the-data-science-family-part-1</t>
  </si>
  <si>
    <t>http://www.datasciencecentral.com/profiles/blogs/control-the-uncle-fester-of-the-data-science-family-part-2</t>
  </si>
  <si>
    <t>http://www.datasciencecentral.com/profiles/blogs/control-the-uncle-fester-of-the-data-science-family-part-3-the</t>
  </si>
  <si>
    <t>http://www.datasciencecentral.com/profiles/blogs/could-fake-reviews-kill-amazon</t>
  </si>
  <si>
    <t>http://www.datasciencecentral.com/profiles/blogs/countries-get-serious-about-raising-techies</t>
  </si>
  <si>
    <t>http://www.datasciencecentral.com/profiles/blogs/crazy-data-science-tutorial-classification-and-clustering</t>
  </si>
  <si>
    <t>http://www.datasciencecentral.com/profiles/blogs/creating-a-graph-application-with-python-neo4j-gephi-and-linkurio</t>
  </si>
  <si>
    <t>http://www.datasciencecentral.com/profiles/blogs/creating-an-analytics-driven-culture-the-promorphics-approach</t>
  </si>
  <si>
    <t>http://www.datasciencecentral.com/profiles/blogs/creating-complex-encoded-objects-from-qualitative-data</t>
  </si>
  <si>
    <t>http://www.datasciencecentral.com/profiles/blogs/creating-value-for-business-2-data-science-questions-you-must-ask</t>
  </si>
  <si>
    <t>http://www.datasciencecentral.com/profiles/blogs/creative-data-engineering-can-drive-data-science-insights-a-datap</t>
  </si>
  <si>
    <t>http://www.datasciencecentral.com/profiles/blogs/credit-analytics-and-its-application-in-businesses</t>
  </si>
  <si>
    <t>http://www.datasciencecentral.com/profiles/blogs/creepy-advertising-fraud-reach-new-levels</t>
  </si>
  <si>
    <t>http://www.datasciencecentral.com/profiles/blogs/crime-analysis-with-zeppelin-r-spark</t>
  </si>
  <si>
    <t>http://www.datasciencecentral.com/profiles/blogs/crime-data-data-crime-the-dark-figure</t>
  </si>
  <si>
    <t>http://www.datasciencecentral.com/profiles/blogs/crowdsourced-q-a-with-peter-norvig-on-data-science</t>
  </si>
  <si>
    <t>http://www.datasciencecentral.com/profiles/blogs/customer-experience-hiding-behind-data</t>
  </si>
  <si>
    <t>http://www.datasciencecentral.com/profiles/blogs/customer-one-view-in-the-times-of-big-data</t>
  </si>
  <si>
    <t>http://www.datasciencecentral.com/profiles/blogs/dangers-of-using-rmse-netflix-case-study</t>
  </si>
  <si>
    <t>http://www.datasciencecentral.com/profiles/blogs/dark-art-of-warping</t>
  </si>
  <si>
    <t>http://www.datasciencecentral.com/profiles/blogs/data-analysis-benefits-and-challenges-for-small-and-medium</t>
  </si>
  <si>
    <t>http://www.datasciencecentral.com/profiles/blogs/data-analysis-in-r</t>
  </si>
  <si>
    <t>http://www.datasciencecentral.com/profiles/blogs/data-analysis-software-compared</t>
  </si>
  <si>
    <t>http://www.datasciencecentral.com/profiles/blogs/data-analysis-to-data-science</t>
  </si>
  <si>
    <t>http://www.datasciencecentral.com/profiles/blogs/data-analysis-using-python-on-the-java-platform</t>
  </si>
  <si>
    <t>http://www.datasciencecentral.com/profiles/blogs/data-analytics-in-business</t>
  </si>
  <si>
    <t>http://www.datasciencecentral.com/profiles/blogs/data-analytics-in-government</t>
  </si>
  <si>
    <t>http://www.datasciencecentral.com/profiles/blogs/data-as-a-service-dictionary-5-terms-you-need-to-know</t>
  </si>
  <si>
    <t>http://www.datasciencecentral.com/profiles/blogs/data-as-strategic-asset</t>
  </si>
  <si>
    <t>http://www.datasciencecentral.com/profiles/blogs/database-driven-approach-vs-rabbitmq-vs-ironmq-web-crawling</t>
  </si>
  <si>
    <t>http://www.datasciencecentral.com/profiles/blogs/data-circus-circus-data-the-big-three-dead-for-a-day-is-not-ok</t>
  </si>
  <si>
    <t>http://www.datasciencecentral.com/profiles/blogs/data-cleansing-vs-data-maintenance-which-one-is-most-important</t>
  </si>
  <si>
    <t>http://www.datasciencecentral.com/profiles/blogs/data-diversity-and-integration-trumps-big-data-for-better</t>
  </si>
  <si>
    <t>http://www.datasciencecentral.com/profiles/blogs/data-fundamentals</t>
  </si>
  <si>
    <t>http://www.datasciencecentral.com/profiles/blogs/data-governance-101</t>
  </si>
  <si>
    <t>http://www.datasciencecentral.com/profiles/blogs/data-has-always-existed-the-key-is-the-right-data?xg_source=activity</t>
  </si>
  <si>
    <t>http://www.datasciencecentral.com/profiles/blogs/data-integrity-a-sequence-of-words-lost-in-the-world-of-big-data</t>
  </si>
  <si>
    <t>http://www.datasciencecentral.com/profiles/blogs/data-integrity-the-rest-of-the-story-part-i</t>
  </si>
  <si>
    <t>http://www.datasciencecentral.com/profiles/blogs/data-integrity-the-rest-of-the-story-part-ii</t>
  </si>
  <si>
    <t>http://www.datasciencecentral.com/profiles/blogs/data-is-immortal-but-not-immune-to-decay</t>
  </si>
  <si>
    <t>http://www.datasciencecentral.com/profiles/blogs/data-it-s-not-the-length-it-s-the-width-that-matters</t>
  </si>
  <si>
    <t>http://www.datasciencecentral.com/profiles/blogs/data-literacy-democratic-exercise</t>
  </si>
  <si>
    <t>http://www.datasciencecentral.com/profiles/blogs/data-mining-and-airline-safety</t>
  </si>
  <si>
    <t>http://www.datasciencecentral.com/profiles/blogs/data-modeling-and-the-open-world-assumption</t>
  </si>
  <si>
    <t>http://www.datasciencecentral.com/profiles/blogs/datapalooza-compose-your-data-science-music</t>
  </si>
  <si>
    <t>http://www.datasciencecentral.com/profiles/blogs/data-products-in-2016</t>
  </si>
  <si>
    <t>http://www.datasciencecentral.com/profiles/blogs/data-psychology-the-case-for-strategic-talent-management</t>
  </si>
  <si>
    <t>http://www.datasciencecentral.com/profiles/blogs/data-s-beauty-in-the-eye-of-the-beholder</t>
  </si>
  <si>
    <t>http://www.datasciencecentral.com/profiles/blogs/datascape-3d-immersive-visualisation-analytics</t>
  </si>
  <si>
    <t>http://www.datasciencecentral.com/profiles/blogs/data-science-2-0</t>
  </si>
  <si>
    <t>http://www.datasciencecentral.com/profiles/blogs/data-science-2-0-with-r-python-excel-perl-javascript-and-api-s</t>
  </si>
  <si>
    <t>http://www.datasciencecentral.com/profiles/blogs/data-science-and-big-data-course-from-emc</t>
  </si>
  <si>
    <t>http://www.datasciencecentral.com/profiles/blogs/data-science-and-eu-privacy-regulations-a-storm-on-the-horizon-1</t>
  </si>
  <si>
    <t>http://www.datasciencecentral.com/profiles/blogs/data-science-and-machine-learning-for-preventing-fraud-in-mom-and</t>
  </si>
  <si>
    <t>http://www.datasciencecentral.com/profiles/blogs/data-science-and-predictive-analytics-strategy-for-marketing</t>
  </si>
  <si>
    <t>http://www.datasciencecentral.com/profiles/blogs/data-science-applications-in-semiconductor-manufacturing</t>
  </si>
  <si>
    <t>http://www.datasciencecentral.com/profiles/blogs/data-science-apprenticeship-announcing-our-first-graduate</t>
  </si>
  <si>
    <t>http://www.datasciencecentral.com/profiles/blogs/data-science-art</t>
  </si>
  <si>
    <t>http://www.datasciencecentral.com/profiles/blogs/data-science-as-a-profession-time-is-now</t>
  </si>
  <si>
    <t>http://www.datasciencecentral.com/profiles/blogs/data-science-a-tool-for-making-better-decisions</t>
  </si>
  <si>
    <t>http://www.datasciencecentral.com/profiles/blogs/data-science-behavioral-science-force-multiplier-3-user-stories</t>
  </si>
  <si>
    <t>http://www.datasciencecentral.com/profiles/blogs/data-science-book-we-need-your-resume-or-your-job-ad</t>
  </si>
  <si>
    <t>http://www.datasciencecentral.com/profiles/blogs/data-science-central-exclusive-get-featured-in-rick-smolan-s-the-</t>
  </si>
  <si>
    <t>http://www.datasciencecentral.com/profiles/blogs/data-science-central-launches-big-data-job-board</t>
  </si>
  <si>
    <t>http://www.datasciencecentral.com/profiles/blogs/data-science-connected-fields-pioneers</t>
  </si>
  <si>
    <t>http://www.datasciencecentral.com/profiles/blogs/data-science-course-from-mitx</t>
  </si>
  <si>
    <t>http://www.datasciencecentral.com/profiles/blogs/data-science-displacing-traditional-science</t>
  </si>
  <si>
    <t>http://www.datasciencecentral.com/profiles/blogs/data-science-ebook-2nd-edition-table-of-content</t>
  </si>
  <si>
    <t>http://www.datasciencecentral.com/profiles/blogs/data-science-ethics-big-data-business-models</t>
  </si>
  <si>
    <t>http://www.datasciencecentral.com/profiles/blogs/data-science-fellowship-focused-on-practical-experience</t>
  </si>
  <si>
    <t>http://www.datasciencecentral.com/profiles/blogs/data-science-for-better-business-decisions-formula</t>
  </si>
  <si>
    <t>http://www.datasciencecentral.com/profiles/blogs/data-science-for-business-hacking</t>
  </si>
  <si>
    <t>http://www.datasciencecentral.com/profiles/blogs/data-science-for-business-interview-with-nyu-stern-s-foster-provo</t>
  </si>
  <si>
    <t>http://www.datasciencecentral.com/profiles/blogs/data-science-for-hire-6-tips-on-providing-quality-tailored-data</t>
  </si>
  <si>
    <t>http://www.datasciencecentral.com/profiles/blogs/data-science-for-iot-the-role-of-hardware-in-analytics</t>
  </si>
  <si>
    <t>http://www.datasciencecentral.com/profiles/blogs/data-science-has-been-using-rebel-statistics-for-a-long-time</t>
  </si>
  <si>
    <t>http://www.datasciencecentral.com/profiles/blogs/data-science-helps-businesses-to-become-data-driven</t>
  </si>
  <si>
    <t>http://www.datasciencecentral.com/profiles/blogs/data-science-in-the-cloud-with-datajoy</t>
  </si>
  <si>
    <t>http://www.datasciencecentral.com/profiles/blogs/data-science-is-a-team-sport</t>
  </si>
  <si>
    <t>http://www.datasciencecentral.com/profiles/blogs/data-science-is-dead-long-live-the-data-scientist</t>
  </si>
  <si>
    <t>http://www.datasciencecentral.com/profiles/blogs/data-science-job-ads-that-do-not-attract-candidates-versus-those-</t>
  </si>
  <si>
    <t>http://www.datasciencecentral.com/profiles/blogs/data-science-learning-resources</t>
  </si>
  <si>
    <t>http://www.datasciencecentral.com/profiles/blogs/data-science-learn-r-or-python</t>
  </si>
  <si>
    <t>http://www.datasciencecentral.com/profiles/blogs/data-science-machine-learning-encyclopedia-4-000-entries</t>
  </si>
  <si>
    <t>http://www.datasciencecentral.com/profiles/blogs/data-science-meets-bubbly-what-data-says-about-champagne-buying</t>
  </si>
  <si>
    <t>http://www.datasciencecentral.com/profiles/blogs/data-science-paving-the-way-for-more-open-interactive-data-analys</t>
  </si>
  <si>
    <t>http://www.datasciencecentral.com/profiles/blogs/data-science-programs-and-training-currently-available</t>
  </si>
  <si>
    <t>http://www.datasciencecentral.com/profiles/blogs/data-science-project-captcha-attack</t>
  </si>
  <si>
    <t>http://www.datasciencecentral.com/profiles/blogs/data-science-projects-behind-the-scene</t>
  </si>
  <si>
    <t>http://www.datasciencecentral.com/profiles/blogs/data-science-putting-it-together-it-s-greater-than-the-sum-of-the</t>
  </si>
  <si>
    <t>http://www.datasciencecentral.com/profiles/blogs/data-science-revolutionizes-health-care</t>
  </si>
  <si>
    <t>http://www.datasciencecentral.com/profiles/blogs/data-science-sexy</t>
  </si>
  <si>
    <t>http://www.datasciencecentral.com/profiles/blogs/data-science-summer-reading-list-2014</t>
  </si>
  <si>
    <t>http://www.datasciencecentral.com/profiles/blogs/data-science-summer-reading-list-2015</t>
  </si>
  <si>
    <t>http://www.datasciencecentral.com/profiles/blogs/data-science-technologies-ecosytem</t>
  </si>
  <si>
    <t>http://www.datasciencecentral.com/profiles/blogs/data-science-technology-monthly-feb-2016</t>
  </si>
  <si>
    <t>http://www.datasciencecentral.com/profiles/blogs/data-science-test-how-do-you-rank</t>
  </si>
  <si>
    <t>http://www.datasciencecentral.com/profiles/blogs/data-science-the-end-of-statistics</t>
  </si>
  <si>
    <t>http://www.datasciencecentral.com/profiles/blogs/data-science-the-foundation-for-leading-banks</t>
  </si>
  <si>
    <t>http://www.datasciencecentral.com/profiles/blogs/data-science-the-numbers-game-law-almost-lost</t>
  </si>
  <si>
    <t>http://www.datasciencecentral.com/profiles/blogs/data-science-tools</t>
  </si>
  <si>
    <t>http://www.datasciencecentral.com/profiles/blogs/data-science-uber-for-law</t>
  </si>
  <si>
    <t>http://www.datasciencecentral.com/profiles/blogs/data-science-versus-statistics-to-solve-problems-case-study</t>
  </si>
  <si>
    <t>http://www.datasciencecentral.com/profiles/blogs/data-science-wars-r-versus-python</t>
  </si>
  <si>
    <t>http://www.datasciencecentral.com/profiles/blogs/data-science-without-statistics-is-possible-even-desirable</t>
  </si>
  <si>
    <t>http://www.datasciencecentral.com/profiles/blogs/data-science-with-python-r-dimensionality-reduction-and</t>
  </si>
  <si>
    <t>http://www.datasciencecentral.com/profiles/blogs/data-scientist-demographics</t>
  </si>
  <si>
    <t>http://www.datasciencecentral.com/profiles/blogs/data-scientist-owning-up-to-the-title</t>
  </si>
  <si>
    <t>http://www.datasciencecentral.com/profiles/blogs/data-scientist-paid-500k-can-barely-code</t>
  </si>
  <si>
    <t>http://www.datasciencecentral.com/profiles/blogs/data-scientist-please-meet-the-data-artist</t>
  </si>
  <si>
    <t>http://www.datasciencecentral.com/profiles/blogs/data-scientists-and-the-rest-of-us</t>
  </si>
  <si>
    <t>http://www.datasciencecentral.com/profiles/blogs/data-scientists-are-improving-the-world</t>
  </si>
  <si>
    <t>http://www.datasciencecentral.com/profiles/blogs/data-scientists-automated-and-unemployed-by-2025</t>
  </si>
  <si>
    <t>http://www.datasciencecentral.com/profiles/blogs/data-scientists-billed-300-hour-on-kaggle</t>
  </si>
  <si>
    <t>http://www.datasciencecentral.com/profiles/blogs/data-scientists-by-education-2014</t>
  </si>
  <si>
    <t>http://www.datasciencecentral.com/profiles/blogs/data-scientists-dictate-what-we-eat</t>
  </si>
  <si>
    <t>http://www.datasciencecentral.com/profiles/blogs/data-scientists-draw-pictures-and-tell-short-stories</t>
  </si>
  <si>
    <t>http://www.datasciencecentral.com/profiles/blogs/data-scientist-shares-his-growth-hacking-secrets</t>
  </si>
  <si>
    <t>http://www.datasciencecentral.com/profiles/blogs/data-scientists-how-to-start-your-lottery-business</t>
  </si>
  <si>
    <t>http://www.datasciencecentral.com/profiles/blogs/data-scientists-making-300-000-a-year-wall-street-journal</t>
  </si>
  <si>
    <t>http://www.datasciencecentral.com/profiles/blogs/data-scientists-must-focus-on-data-security-risk-cyber-risk</t>
  </si>
  <si>
    <t>http://www.datasciencecentral.com/profiles/blogs/data-scientists-must-prioritize-client-confidentiality</t>
  </si>
  <si>
    <t>http://www.datasciencecentral.com/profiles/blogs/data-scientists-skills-in-the-job-market</t>
  </si>
  <si>
    <t>http://www.datasciencecentral.com/profiles/blogs/data-scientists-sometimes-fool-themselves</t>
  </si>
  <si>
    <t>http://www.datasciencecentral.com/profiles/blogs/data-scientists-the-next-generation</t>
  </si>
  <si>
    <t>http://www.datasciencecentral.com/profiles/blogs/data-scientists-thoughts-that-inspired-me</t>
  </si>
  <si>
    <t>http://www.datasciencecentral.com/profiles/blogs/data-scientist-still-the-best-job-in-america</t>
  </si>
  <si>
    <t>http://www.datasciencecentral.com/profiles/blogs/data-scientists-vs-data-engineers</t>
  </si>
  <si>
    <t>http://www.datasciencecentral.com/profiles/blogs/data-scientists-wanted-to-create-new-tech-tools-for-our-cities</t>
  </si>
  <si>
    <t>http://www.datasciencecentral.com/profiles/blogs/data-scientists-where-do-you-all-live</t>
  </si>
  <si>
    <t>http://www.datasciencecentral.com/profiles/blogs/data-scientist-versus-business-analyst</t>
  </si>
  <si>
    <t>http://www.datasciencecentral.com/profiles/blogs/data-scientist-versus-data-architect</t>
  </si>
  <si>
    <t>http://www.datasciencecentral.com/profiles/blogs/data-scientist-versus-data-engineer</t>
  </si>
  <si>
    <t>http://www.datasciencecentral.com/profiles/blogs/data-scientist-versus-decision-scientist-is-there-a-difference</t>
  </si>
  <si>
    <t>http://www.datasciencecentral.com/profiles/blogs/data-scientist-versus-statistician</t>
  </si>
  <si>
    <t>http://www.datasciencecentral.com/profiles/blogs/data-scientist-vs-statistician</t>
  </si>
  <si>
    <t>http://www.datasciencecentral.com/profiles/blogs/data-sets-and-oyjer-machine-learning-resources-from-uc-irvine</t>
  </si>
  <si>
    <t>http://www.datasciencecentral.com/profiles/blogs/data-shinobi-1-the-fundamentals</t>
  </si>
  <si>
    <t>http://www.datasciencecentral.com/profiles/blogs/data-shinobi-2-the-tree-of-the-data-shinobi</t>
  </si>
  <si>
    <t>http://www.datasciencecentral.com/profiles/blogs/data-shinobi-3-the-shrines-the-deities</t>
  </si>
  <si>
    <t>http://www.datasciencecentral.com/profiles/blogs/data-silos-obstruct-quest-for-competitive-advantage</t>
  </si>
  <si>
    <t>http://www.datasciencecentral.com/profiles/blogs/data-storage-the-suspended-data-grid</t>
  </si>
  <si>
    <t>http://www.datasciencecentral.com/profiles/blogs/data-team-for-data-driven-organization</t>
  </si>
  <si>
    <t>http://www.datasciencecentral.com/profiles/blogs/data-the-key-to-b2b-marketing-lead-generation?overrideMobileRedirect=1</t>
  </si>
  <si>
    <t>http://www.datasciencecentral.com/profiles/blogs/data-transmutation-vs-data-analytics-round-1</t>
  </si>
  <si>
    <t>http://www.datasciencecentral.com/profiles/blogs/data-veracity-vs-data-quality</t>
  </si>
  <si>
    <t>http://www.datasciencecentral.com/profiles/blogs/data-visualization</t>
  </si>
  <si>
    <t>http://www.datasciencecentral.com/profiles/blogs/data-visualization-example-of-a-great-interactive-chart</t>
  </si>
  <si>
    <t>http://www.datasciencecentral.com/profiles/blogs/data-visualization-of-employee-metrics-at-the-top-tech-companies</t>
  </si>
  <si>
    <t>http://www.datasciencecentral.com/profiles/blogs/data-warehouse-architecture</t>
  </si>
  <si>
    <t>http://www.datasciencecentral.com/profiles/blogs/david-donoho-reflects-on-50-years-of-data-science</t>
  </si>
  <si>
    <t>http://www.datasciencecentral.com/profiles/blogs/debunking-the-68-most-common-myths-about-big-data-part-1</t>
  </si>
  <si>
    <t>http://www.datasciencecentral.com/profiles/blogs/debunking-the-68-most-common-myths-about-big-data-part-2</t>
  </si>
  <si>
    <t>http://www.datasciencecentral.com/profiles/blogs/debunking-the-myth-of-data-monetization</t>
  </si>
  <si>
    <t>http://www.datasciencecentral.com/profiles/blogs/decision-boundaries-for-deep-learning-and-other-machine-learning-</t>
  </si>
  <si>
    <t>http://www.datasciencecentral.com/profiles/blogs/decision-scientist-vs-data-scientist</t>
  </si>
  <si>
    <t>http://www.datasciencecentral.com/profiles/blogs/deep-learning-definition-resources-comparison-with-machine-learni?overrideMobileRedirect=1</t>
  </si>
  <si>
    <t>http://www.datasciencecentral.com/profiles/blogs/deep-learning-vs-machine-learning-vs-pattern-recognition</t>
  </si>
  <si>
    <t>http://www.datasciencecentral.com/profiles/blogs/deep-learning-with-professor-geoff-hinton</t>
  </si>
  <si>
    <t>http://www.datasciencecentral.com/profiles/blogs/defining-big-data</t>
  </si>
  <si>
    <t>http://www.datasciencecentral.com/profiles/blogs/defining-your-data-quality-problems</t>
  </si>
  <si>
    <t>http://www.datasciencecentral.com/profiles/blogs/demand-for-data-scientists-and-the-datification-of-business</t>
  </si>
  <si>
    <t>http://www.datasciencecentral.com/profiles/blogs/democratizing-data-assets-learning-from-data-big-and-small</t>
  </si>
  <si>
    <t>http://www.datasciencecentral.com/profiles/blogs/demystifying-teradata-asterr-r-in-parallel-r-at-scale</t>
  </si>
  <si>
    <t>http://www.datasciencecentral.com/profiles/blogs/deploy-hadoop-cluster</t>
  </si>
  <si>
    <t>http://www.datasciencecentral.com/profiles/blogs/detecting-and-visualising-clusterings-in-protein-interaction</t>
  </si>
  <si>
    <t>http://www.datasciencecentral.com/profiles/blogs/develop-analytical-skills-to-unleash-the-power-of-big-data</t>
  </si>
  <si>
    <t>http://www.datasciencecentral.com/profiles/blogs/developer-vs-coder</t>
  </si>
  <si>
    <t>http://www.datasciencecentral.com/profiles/blogs/development-as-art-hopscotch-and-robots</t>
  </si>
  <si>
    <t>http://www.datasciencecentral.com/profiles/blogs/did-your-business-intelligence-experts-have-the-right-tools-for</t>
  </si>
  <si>
    <t>http://www.datasciencecentral.com/profiles/blogs/difference-between-data-engineers-and-data-scientists</t>
  </si>
  <si>
    <t>http://www.datasciencecentral.com/profiles/blogs/digesting-big-data</t>
  </si>
  <si>
    <t>http://www.datasciencecentral.com/profiles/blogs/digital-marketing-trends-customer-experience-is-bigger-than-ever</t>
  </si>
  <si>
    <t>http://www.datasciencecentral.com/profiles/blogs/digital-transformation-impacting-customer-journey</t>
  </si>
  <si>
    <t>http://www.datasciencecentral.com/profiles/blogs/digital-watch-ig-barometer-a-text-mining-approach-to-internet</t>
  </si>
  <si>
    <t>http://www.datasciencecentral.com/profiles/blogs/dimensional-modelling</t>
  </si>
  <si>
    <t>http://www.datasciencecentral.com/profiles/blogs/discover-access-distill-the-essence-of-data-science</t>
  </si>
  <si>
    <t>http://www.datasciencecentral.com/profiles/blogs/discover-how-much-good-traffic-a-scammer-gets-from-one-spam-email</t>
  </si>
  <si>
    <t>http://www.datasciencecentral.com/profiles/blogs/discovering-the-relationship-of-the-g20-members-using-data-mining</t>
  </si>
  <si>
    <t>http://www.datasciencecentral.com/profiles/blogs/discovery-with-data-science-innovation-with-product-management</t>
  </si>
  <si>
    <t>http://www.datasciencecentral.com/profiles/blogs/disney-s-inside-out-and-the-missing-d-in-data-science</t>
  </si>
  <si>
    <t>http://www.datasciencecentral.com/profiles/blogs/disruptive-data-science-becoming-a-ds-driven-enterprise</t>
  </si>
  <si>
    <t>http://www.datasciencecentral.com/profiles/blogs/disruptive-innovation-a-ripple-in-competitive-intelligence-waters</t>
  </si>
  <si>
    <t>http://www.datasciencecentral.com/profiles/blogs/disruptive-technologies-an-opportunity-or-a-threat</t>
  </si>
  <si>
    <t>http://www.datasciencecentral.com/profiles/blogs/dj-patil-and-the-evolution-of-the-chief-data-scientist</t>
  </si>
  <si>
    <t>http://www.datasciencecentral.com/profiles/blogs/document-similarity-analysis-using-elasticsearch-and-python</t>
  </si>
  <si>
    <t>http://www.datasciencecentral.com/profiles/blogs/do-data-scientists-need-to-be-domain-experts-to-deliver-good</t>
  </si>
  <si>
    <t>http://www.datasciencecentral.com/profiles/blogs/doing-data-science-straight-talk-from-the-frontline-by-cathy-o</t>
  </si>
  <si>
    <t>http://www.datasciencecentral.com/profiles/blogs/doing-illegal-data-science-without-knowing-it</t>
  </si>
  <si>
    <t>http://www.datasciencecentral.com/profiles/blogs/do-not-stifle-the-questions-visualized-data-raises</t>
  </si>
  <si>
    <t>http://www.datasciencecentral.com/profiles/blogs/don-t-expect-a-large-salary-increase-if-you-didn-t-go-to-college</t>
  </si>
  <si>
    <t>http://www.datasciencecentral.com/profiles/blogs/don-t-judge-a-tweet-by-its-140-characters-how-one-app-is-using</t>
  </si>
  <si>
    <t>http://www.datasciencecentral.com/profiles/blogs/don-t-reinvent-the-wheel</t>
  </si>
  <si>
    <t>http://www.datasciencecentral.com/profiles/blogs/do-you-have-these-6-skills-to-be-a-manager</t>
  </si>
  <si>
    <t>http://www.datasciencecentral.com/profiles/blogs/do-you-know-what-is-bigger-than-big-data</t>
  </si>
  <si>
    <t>http://www.datasciencecentral.com/profiles/blogs/do-your-customers-hide-their-data</t>
  </si>
  <si>
    <t>http://www.datasciencecentral.com/profiles/blogs/do-you-really-need-a-data-scientist</t>
  </si>
  <si>
    <t>http://www.datasciencecentral.com/profiles/blogs/do-you-really-need-a-unicorn</t>
  </si>
  <si>
    <t>http://www.datasciencecentral.com/profiles/blogs/drake-ac-dc-and-steely-dan-twitter-reacts-to-coachella-2015</t>
  </si>
  <si>
    <t>http://www.datasciencecentral.com/profiles/blogs/drill-data-with-apache-drill</t>
  </si>
  <si>
    <t>http://www.datasciencecentral.com/profiles/blogs/driving-behaviour-as-a-telematic-fingerprint</t>
  </si>
  <si>
    <t>http://www.datasciencecentral.com/profiles/blogs/dr-mohammad-abbas-sas-uk-ireland-s-top-data-scientist-forecasts</t>
  </si>
  <si>
    <t>http://www.datasciencecentral.com/profiles/blogs/dsc-monthly-contest</t>
  </si>
  <si>
    <t>http://www.datasciencecentral.com/profiles/blogs/dui-arrests-decrease-after-state-monopoly-on-liquor-sales-ends</t>
  </si>
  <si>
    <t>http://www.datasciencecentral.com/profiles/blogs/dummies-for-data-science-a-reading-list</t>
  </si>
  <si>
    <t>http://www.datasciencecentral.com/profiles/blogs/ebola-death-cases-admitted-recovered-cases</t>
  </si>
  <si>
    <t>http://www.datasciencecentral.com/profiles/blogs/editor-s-weekly-selection-of-resources-and-articles-from-various-</t>
  </si>
  <si>
    <t>http://www.datasciencecentral.com/profiles/blogs/education-analytics-and-the-evolution-of-schooling-model</t>
  </si>
  <si>
    <t>http://www.datasciencecentral.com/profiles/blogs/eight-iot-analytics-products</t>
  </si>
  <si>
    <t>http://www.datasciencecentral.com/profiles/blogs/eight-levels-of-analytics-for-competitive-advantage</t>
  </si>
  <si>
    <t>http://www.datasciencecentral.com/profiles/blogs/ember-data-a-comprehensive-tutorial-for-the-ember-data-library</t>
  </si>
  <si>
    <t>http://www.datasciencecentral.com/profiles/blogs/embrace-relationships-with-neo4j-r-java</t>
  </si>
  <si>
    <t>http://www.datasciencecentral.com/profiles/blogs/emc-greenplum-brings-sql-to-hadoop-forbes</t>
  </si>
  <si>
    <t>http://www.datasciencecentral.com/profiles/blogs/employee-churn-201-calculating-employee-value</t>
  </si>
  <si>
    <t>http://www.datasciencecentral.com/profiles/blogs/employee-churn-202-good-and-bad-churn</t>
  </si>
  <si>
    <t>http://www.datasciencecentral.com/profiles/blogs/employee-flight-risk-is-a-curve-not-a-single-score-why-this</t>
  </si>
  <si>
    <t>http://www.datasciencecentral.com/profiles/blogs/engineering-a-far-worse-attack-than-sony-without-hacking</t>
  </si>
  <si>
    <t>http://www.datasciencecentral.com/profiles/blogs/enhance-your-crm-data-to-sharpen-your-sales-pitch</t>
  </si>
  <si>
    <t>http://www.datasciencecentral.com/profiles/blogs/ensuring-success-of-early-modeling-initiatives</t>
  </si>
  <si>
    <t>http://www.datasciencecentral.com/profiles/blogs/environmental-monitoring-using-big-data</t>
  </si>
  <si>
    <t>http://www.datasciencecentral.com/profiles/blogs/essentials-of-r-an-nfl-example</t>
  </si>
  <si>
    <t>http://www.datasciencecentral.com/profiles/blogs/etl-elt-and-data-hub-where-hadoop-is-the-right-fit</t>
  </si>
  <si>
    <t>http://www.datasciencecentral.com/profiles/blogs/evolution-of-deep-learning-models</t>
  </si>
  <si>
    <t>http://www.datasciencecentral.com/profiles/blogs/example-of-bad-data-science-test-of-hypothesis</t>
  </si>
  <si>
    <t>http://www.datasciencecentral.com/profiles/blogs/excel-add-ins-database-now-at-245-modules-to-put-your-excel-on</t>
  </si>
  <si>
    <t>http://www.datasciencecentral.com/profiles/blogs/exercise-how-do-school-ratings-correlate-with-home-prices</t>
  </si>
  <si>
    <t>http://www.datasciencecentral.com/profiles/blogs/experimenting-with-aws-machine-learning-for-classification</t>
  </si>
  <si>
    <t>http://www.datasciencecentral.com/profiles/blogs/exploring-modern-portfolio-theory</t>
  </si>
  <si>
    <t>http://www.datasciencecentral.com/profiles/blogs/exploring-the-vw-scandal-with-graph-analysis</t>
  </si>
  <si>
    <t>http://www.datasciencecentral.com/profiles/blogs/exponential-smoothing-of-time-series-data-in-r</t>
  </si>
  <si>
    <t>http://www.datasciencecentral.com/profiles/blogs/extreme-data-science</t>
  </si>
  <si>
    <t>http://www.datasciencecentral.com/profiles/blogs/facebook-missing-revenue-because-of-poor-data-science-integration</t>
  </si>
  <si>
    <t>http://www.datasciencecentral.com/profiles/blogs/facebook-s-new-privacy-violation-what-do-you-think</t>
  </si>
  <si>
    <t>http://www.datasciencecentral.com/profiles/blogs/fake-traffic-un-detected-by-google-analytics</t>
  </si>
  <si>
    <t>http://www.datasciencecentral.com/profiles/blogs/fantasy-sports-betting-the-next-big-thing-thanks-to-big-data</t>
  </si>
  <si>
    <t>http://www.datasciencecentral.com/profiles/blogs/feature-engineering-for-building-clustering-models</t>
  </si>
  <si>
    <t>http://www.datasciencecentral.com/profiles/blogs/feature-engineering-start-here</t>
  </si>
  <si>
    <t>http://www.datasciencecentral.com/profiles/blogs/feature-engineering-tips-for-data-scientists</t>
  </si>
  <si>
    <t>http://www.datasciencecentral.com/profiles/blogs/feature-scaling-and-normalization</t>
  </si>
  <si>
    <t>http://www.datasciencecentral.com/profiles/blogs/feature-selection-based-on-predictive-power</t>
  </si>
  <si>
    <t>http://www.datasciencecentral.com/profiles/blogs/feature-selection-for-efficient-modeling</t>
  </si>
  <si>
    <t>http://www.datasciencecentral.com/profiles/blogs/feature-selection-in-enterprise-analytics</t>
  </si>
  <si>
    <t>http://www.datasciencecentral.com/profiles/blogs/female-instincts-vs-quantum-entanglement</t>
  </si>
  <si>
    <t>http://www.datasciencecentral.com/profiles/blogs/few-tips-to-directorial-job-searching-candidate</t>
  </si>
  <si>
    <t>http://www.datasciencecentral.com/profiles/blogs/field-report-day-4-final-how-a-data-lake-could-help-solve-for</t>
  </si>
  <si>
    <t>http://www.datasciencecentral.com/profiles/blogs/financial-modeling-training</t>
  </si>
  <si>
    <t>http://www.datasciencecentral.com/profiles/blogs/finding-group-structures-in-data-using-unsupervised-machine</t>
  </si>
  <si>
    <t>http://www.datasciencecentral.com/profiles/blogs/first-steps-on-the-pathway-to-becoming-a-data-scientist-the-data</t>
  </si>
  <si>
    <t>http://www.datasciencecentral.com/profiles/blogs/first-the-data-then-the-decision-then-the-profit</t>
  </si>
  <si>
    <t>http://www.datasciencecentral.com/profiles/blogs/fit-the-chart-to-the-story-not-the-data</t>
  </si>
  <si>
    <t>http://www.datasciencecentral.com/profiles/blogs/five-characteristics-of-the-big-data-bang</t>
  </si>
  <si>
    <t>http://www.datasciencecentral.com/profiles/blogs/five-critical-words-when-searching-for-data-prep-tools</t>
  </si>
  <si>
    <t>http://www.datasciencecentral.com/profiles/blogs/five-data-preparation-mistakes</t>
  </si>
  <si>
    <t>http://www.datasciencecentral.com/profiles/blogs/five-expert-tips-to-bring-your-employee-churn-to-a-halt</t>
  </si>
  <si>
    <t>http://www.datasciencecentral.com/profiles/blogs/five-insights-on-data-science-careers</t>
  </si>
  <si>
    <t>http://www.datasciencecentral.com/profiles/blogs/five-major-shifts-in-big-data</t>
  </si>
  <si>
    <t>http://www.datasciencecentral.com/profiles/blogs/five-must-read-analytics-blogs</t>
  </si>
  <si>
    <t>http://www.datasciencecentral.com/profiles/blogs/five-predictions-for-big-data-in-2016</t>
  </si>
  <si>
    <t>http://www.datasciencecentral.com/profiles/blogs/five-signs-you-are-a-big-data-horder</t>
  </si>
  <si>
    <t>http://www.datasciencecentral.com/profiles/blogs/fooled-by-twitter-data</t>
  </si>
  <si>
    <t>http://www.datasciencecentral.com/profiles/blogs/forecasting-with-the-baum-welch-algorithm-and-hidden-markov</t>
  </si>
  <si>
    <t>http://www.datasciencecentral.com/profiles/blogs/forex-algorithmic-trading-a-practical-tale-for-engineers</t>
  </si>
  <si>
    <t>http://www.datasciencecentral.com/profiles/blogs/forget-data-scientists-make-everyone-data-savvy</t>
  </si>
  <si>
    <t>http://www.datasciencecentral.com/profiles/blogs/four-techniques-to-apply-in-the-design-of-data-heavy-applications</t>
  </si>
  <si>
    <t>http://www.datasciencecentral.com/profiles/blogs/fraud-detection-using-deep-learning-ml-techniques-at-paypal</t>
  </si>
  <si>
    <t>http://www.datasciencecentral.com/profiles/blogs/free-nas-ebook-frontiers-in-massive-data-analysis</t>
  </si>
  <si>
    <t>http://www.datasciencecentral.com/profiles/blogs/free-on-demand-data-science-program-to-quickly-become-a-data-scie</t>
  </si>
  <si>
    <t>http://www.datasciencecentral.com/profiles/blogs/free-stuff-for-data-science-publishers-authors-bloggers-professor</t>
  </si>
  <si>
    <t>http://www.datasciencecentral.com/profiles/blogs/from-data-to-insight-seven-tips-for-a-great-data-strategy</t>
  </si>
  <si>
    <t>http://www.datasciencecentral.com/profiles/blogs/from-data-to-insight-uncovering-the-hidden-costs-of-data</t>
  </si>
  <si>
    <t>http://www.datasciencecentral.com/profiles/blogs/from-devops-to-dataops</t>
  </si>
  <si>
    <t>http://www.datasciencecentral.com/profiles/blogs/from-farming-to-big-data-the-amazing-story-of-john-deere</t>
  </si>
  <si>
    <t>http://www.datasciencecentral.com/profiles/blogs/from-revolution-to-evolution</t>
  </si>
  <si>
    <t>http://www.datasciencecentral.com/profiles/blogs/frozen-versus-liquid-analytic-or-the-competitive-advantage-of-dat</t>
  </si>
  <si>
    <t>http://www.datasciencecentral.com/profiles/blogs/full-tilt-poker-big-data-fraud-detection-and-prevention</t>
  </si>
  <si>
    <t>http://www.datasciencecentral.com/profiles/blogs/fuzzy-matching-algorithms-to-help-data-scientists-match-similar</t>
  </si>
  <si>
    <t>http://www.datasciencecentral.com/profiles/blogs/gale-shapley-algorithm</t>
  </si>
  <si>
    <t>http://www.datasciencecentral.com/profiles/blogs/gamification-realizing-elusive-engagement</t>
  </si>
  <si>
    <t>http://www.datasciencecentral.com/profiles/blogs/gapminder-data-visualization-using-googlevis-and-r</t>
  </si>
  <si>
    <t>http://www.datasciencecentral.com/profiles/blogs/gartner-magic-quadrant-for-operational-dbms</t>
  </si>
  <si>
    <t>http://www.datasciencecentral.com/profiles/blogs/get-past-the-flash-and-into-the-data</t>
  </si>
  <si>
    <t>http://www.datasciencecentral.com/profiles/blogs/get-started-with-hadoop-and-spark-in-10-minutes</t>
  </si>
  <si>
    <t>http://www.datasciencecentral.com/profiles/blogs/get-started-with-the-data-science-bowl</t>
  </si>
  <si>
    <t>http://www.datasciencecentral.com/profiles/blogs/getting-a-data-science-education</t>
  </si>
  <si>
    <t>http://www.datasciencecentral.com/profiles/blogs/getting-the-complete-picture-from-your-brand-s-social-listening</t>
  </si>
  <si>
    <t>http://www.datasciencecentral.com/profiles/blogs/given-the-history-of-medicine-why-are-randomized-trials-not-used</t>
  </si>
  <si>
    <t>http://www.datasciencecentral.com/profiles/blogs/giviing-big-data-publishing-the-royal-treatment</t>
  </si>
  <si>
    <t>http://www.datasciencecentral.com/profiles/blogs/global-big-data-market-to-develop-rapidly-by-2018-major</t>
  </si>
  <si>
    <t>http://www.datasciencecentral.com/profiles/blogs/global-green-data-center-market-to-reach-us-221-50-billion-by</t>
  </si>
  <si>
    <t>http://www.datasciencecentral.com/profiles/blogs/good-cloud-bad-cloud-why-cloud</t>
  </si>
  <si>
    <t>http://www.datasciencecentral.com/profiles/blogs/good-paper-on-multidimensional-outlier-detection-on-time-series</t>
  </si>
  <si>
    <t>http://www.datasciencecentral.com/profiles/blogs/google-f1-database-one-step-closer-to-discovering-the-db-holy</t>
  </si>
  <si>
    <t>http://www.datasciencecentral.com/profiles/blogs/google-open-source-tensorflow</t>
  </si>
  <si>
    <t>http://www.datasciencecentral.com/profiles/blogs/google-spanner-the-future-of-nosql</t>
  </si>
  <si>
    <t>http://www.datasciencecentral.com/profiles/blogs/got-a-dmp-coming-in-pick-up-your-underwear</t>
  </si>
  <si>
    <t>http://www.datasciencecentral.com/profiles/blogs/gradient-boosters-and-the-rossmann-project</t>
  </si>
  <si>
    <t>http://www.datasciencecentral.com/profiles/blogs/grand-challenge-unified-visual-data-representation</t>
  </si>
  <si>
    <t>http://www.datasciencecentral.com/profiles/blogs/grave-mistakes-that-companies-make-in-big-data-projects</t>
  </si>
  <si>
    <t>http://www.datasciencecentral.com/profiles/blogs/great-data-challenge-factoring-the-product-of-two-large-primes</t>
  </si>
  <si>
    <t>http://www.datasciencecentral.com/profiles/blogs/great-data-science-and-machine-learning-podcasts</t>
  </si>
  <si>
    <t>http://www.datasciencecentral.com/profiles/blogs/great-data-science-bloggers-worth-following</t>
  </si>
  <si>
    <t>http://www.datasciencecentral.com/profiles/blogs/great-example-of-root-cause-analysis-to-debunk-the-missile-myth</t>
  </si>
  <si>
    <t>http://www.datasciencecentral.com/profiles/blogs/great-github-list-of-public-data-sets</t>
  </si>
  <si>
    <t>http://www.datasciencecentral.com/profiles/blogs/great-graphic-diagrams</t>
  </si>
  <si>
    <t>http://www.datasciencecentral.com/profiles/blogs/great-people-great-grocery-and-the-link-to-operational-excellence</t>
  </si>
  <si>
    <t>http://www.datasciencecentral.com/profiles/blogs/great-reports-from-scratch-even-when-you-don-t-know-what-your</t>
  </si>
  <si>
    <t>http://www.datasciencecentral.com/profiles/blogs/great-sensor-datasets-to-prepare-your-next-career-move-in-iot-int</t>
  </si>
  <si>
    <t>http://www.datasciencecentral.com/profiles/blogs/growth-in-insights-vs-growth-in-big-data</t>
  </si>
  <si>
    <t>http://www.datasciencecentral.com/profiles/blogs/guest-blogger-invitation</t>
  </si>
  <si>
    <t>http://www.datasciencecentral.com/profiles/blogs/guest-interview-with-gideon-mann-head-of-data-science-at-bloomber</t>
  </si>
  <si>
    <t>http://www.datasciencecentral.com/profiles/blogs/hacking-y-combinator</t>
  </si>
  <si>
    <t>http://www.datasciencecentral.com/profiles/blogs/hadley-wickham-the-man-who-revolutionized-r</t>
  </si>
  <si>
    <t>http://www.datasciencecentral.com/profiles/blogs/hadoop-2-helps-systems-integration</t>
  </si>
  <si>
    <t>http://www.datasciencecentral.com/profiles/blogs/hadoop-and-perl</t>
  </si>
  <si>
    <t>http://www.datasciencecentral.com/profiles/blogs/hadoop-a-soft-introduction</t>
  </si>
  <si>
    <t>http://www.datasciencecentral.com/profiles/blogs/hadoop-falcon-and-data-lifecycle-management</t>
  </si>
  <si>
    <t>http://www.datasciencecentral.com/profiles/blogs/hadoop-herd-when-to-use-what</t>
  </si>
  <si>
    <t>http://www.datasciencecentral.com/profiles/blogs/hadoop-is-dead-dataflow-is-alive</t>
  </si>
  <si>
    <t>http://www.datasciencecentral.com/profiles/blogs/hadoop-market-to-grow-at-54-7-cagr-due-to-increasing-demand-for</t>
  </si>
  <si>
    <t>http://www.datasciencecentral.com/profiles/blogs/hadoop-on-windows-server-and-azure</t>
  </si>
  <si>
    <t>http://www.datasciencecentral.com/profiles/blogs/hadoop-technology-stack</t>
  </si>
  <si>
    <t>http://www.datasciencecentral.com/profiles/blogs/hadoop-tutorials</t>
  </si>
  <si>
    <t>http://www.datasciencecentral.com/profiles/blogs/hadoop-vs-nosql-vs-sql-vs-newsql-by-example</t>
  </si>
  <si>
    <t>http://www.datasciencecentral.com/profiles/blogs/hadoop-what-it-is-and-why-it-s-such-a-big-deal</t>
  </si>
  <si>
    <t>http://www.datasciencecentral.com/profiles/blogs/handbook-of-research-on-ubiquitous-machine-learning-and-its</t>
  </si>
  <si>
    <t>http://www.datasciencecentral.com/profiles/blogs/harnessing-big-data-for-security-intelligence-in-the-era-of-cyber</t>
  </si>
  <si>
    <t>http://www.datasciencecentral.com/profiles/blogs/harvard-online-classes-on-data-science</t>
  </si>
  <si>
    <t>http://www.datasciencecentral.com/profiles/blogs/have-you-heard-about-drill</t>
  </si>
  <si>
    <t>http://www.datasciencecentral.com/profiles/blogs/hazards-of-institutional-data</t>
  </si>
  <si>
    <t>http://www.datasciencecentral.com/profiles/blogs/healthcare-industry-finds-new-solutions-to-big-data-storage</t>
  </si>
  <si>
    <t>http://www.datasciencecentral.com/profiles/blogs/healthcare-informatics-and-agile-project-management-intro</t>
  </si>
  <si>
    <t>http://www.datasciencecentral.com/profiles/blogs/hedge-fund-strategies</t>
  </si>
  <si>
    <t>http://www.datasciencecentral.com/profiles/blogs/here-are-15-libraries-in-various-languages-to-help-implement-your</t>
  </si>
  <si>
    <t>http://www.datasciencecentral.com/profiles/blogs/he-tweeted-she-tweeted-a-study-on-romantic-breakups-on-twitter</t>
  </si>
  <si>
    <t>http://www.datasciencecentral.com/profiles/blogs/hidden-decision-trees-revisited</t>
  </si>
  <si>
    <t>http://www.datasciencecentral.com/profiles/blogs/high-crime-rates-explained-by-gasoline-lead-really</t>
  </si>
  <si>
    <t>http://www.datasciencecentral.com/profiles/blogs/high-level-versus-low-level-data-science</t>
  </si>
  <si>
    <t>http://www.datasciencecentral.com/profiles/blogs/high-performance-computing-data-science-competitive-advantage</t>
  </si>
  <si>
    <t>http://www.datasciencecentral.com/profiles/blogs/high-value-talent-analytics-projects-fishing-or-solving-business-</t>
  </si>
  <si>
    <t>http://www.datasciencecentral.com/profiles/blogs/history-about-24-analytic-software-over-the-last-30-years</t>
  </si>
  <si>
    <t>http://www.datasciencecentral.com/profiles/blogs/hitchhiker-s-guide-to-data-science-machine-learning-r-python</t>
  </si>
  <si>
    <t>http://www.datasciencecentral.com/profiles/blogs/hollywood-s-sequel-problem</t>
  </si>
  <si>
    <t>http://www.datasciencecentral.com/profiles/blogs/how-a-chief-data-officer-can-make-your-data-great</t>
  </si>
  <si>
    <t>http://www.datasciencecentral.com/profiles/blogs/how-a-digital-transformation-can-improve-customer-experience-with</t>
  </si>
  <si>
    <t>http://www.datasciencecentral.com/profiles/blogs/how-apple-uses-big-data-to-drive-success</t>
  </si>
  <si>
    <t>http://www.datasciencecentral.com/profiles/blogs/how-big-data-analytics-can-help-to-avoid-fx-rate-fixing-benchmark</t>
  </si>
  <si>
    <t>http://www.datasciencecentral.com/profiles/blogs/how-big-data-and-the-internet-of-things-create-smart-cities</t>
  </si>
  <si>
    <t>http://www.datasciencecentral.com/profiles/blogs/how-big-data-can-change-our-lives-a-powerful-final-plea-1</t>
  </si>
  <si>
    <t>http://www.datasciencecentral.com/profiles/blogs/how-big-data-can-fuel-predictive-analytics-engine</t>
  </si>
  <si>
    <t>http://www.datasciencecentral.com/profiles/blogs/how-big-data-can-predict-football-s-rising-stars-video</t>
  </si>
  <si>
    <t>http://www.datasciencecentral.com/profiles/blogs/how-big-data-can-terrorize-global-terrorism-1</t>
  </si>
  <si>
    <t>http://www.datasciencecentral.com/profiles/blogs/how-big-data-is-affecting-those-facing-disabilities</t>
  </si>
  <si>
    <t>http://www.datasciencecentral.com/profiles/blogs/how-big-data-is-changing-the-way-you-fly</t>
  </si>
  <si>
    <t>http://www.datasciencecentral.com/profiles/blogs/how-big-data-is-changing-the-world-of-soccer</t>
  </si>
  <si>
    <t>http://www.datasciencecentral.com/profiles/blogs/how-big-data-is-creating-big-wonders-for-organizations-globally</t>
  </si>
  <si>
    <t>http://www.datasciencecentral.com/profiles/blogs/how-big-data-is-revolutionizing-real-estate</t>
  </si>
  <si>
    <t>http://www.datasciencecentral.com/profiles/blogs/how-big-data-will-disrupt-hr-and-recruiting-podcast</t>
  </si>
  <si>
    <t>http://www.datasciencecentral.com/profiles/blogs/how-can-it-innovate-innovation-management-with-the-power-of-data</t>
  </si>
  <si>
    <t>http://www.datasciencecentral.com/profiles/blogs/how-can-social-networks-easily-generate-an-extra-200-million-per-</t>
  </si>
  <si>
    <t>http://www.datasciencecentral.com/profiles/blogs/how-clean-is-your-data</t>
  </si>
  <si>
    <t>http://www.datasciencecentral.com/profiles/blogs/how-cross-pollination-helps-organizations-to-ideate-innovate</t>
  </si>
  <si>
    <t>http://www.datasciencecentral.com/profiles/blogs/how-data-analytics-is-becoming-a-field-for-anyone-and-everyone</t>
  </si>
  <si>
    <t>http://www.datasciencecentral.com/profiles/blogs/how-data-analytics-shows-the-impact-of-the-star-wars-franchise-on</t>
  </si>
  <si>
    <t>http://www.datasciencecentral.com/profiles/blogs/how-data-bonds-sales-and-marketing-together</t>
  </si>
  <si>
    <t>http://www.datasciencecentral.com/profiles/blogs/how-data-can-help-law-school-applicants-get-into-the-program-of</t>
  </si>
  <si>
    <t>http://www.datasciencecentral.com/profiles/blogs/how-data-science-can-predict-if-a-controversial-ad-will-backfire</t>
  </si>
  <si>
    <t>http://www.datasciencecentral.com/profiles/blogs/how-data-science-is-influencing-buyer-behavior</t>
  </si>
  <si>
    <t>http://www.datasciencecentral.com/profiles/blogs/how-do-i-become-a-data-scientist-1</t>
  </si>
  <si>
    <t>http://www.datasciencecentral.com/profiles/blogs/how-do-i-become-a-data-scientist-2</t>
  </si>
  <si>
    <t>http://www.datasciencecentral.com/profiles/blogs/how-do-i-learn-machine-learning</t>
  </si>
  <si>
    <t>http://www.datasciencecentral.com/profiles/blogs/how-do-i-start-learning-hadoop</t>
  </si>
  <si>
    <t>http://www.datasciencecentral.com/profiles/blogs/how-do-i-update-my-resume-on-analytictalent</t>
  </si>
  <si>
    <t>http://www.datasciencecentral.com/profiles/blogs/how-do-you-measure-employee-s-perception-of-inclusion-at-the</t>
  </si>
  <si>
    <t>http://www.datasciencecentral.com/profiles/blogs/how-do-your-statistics-boss-you-around</t>
  </si>
  <si>
    <t>http://www.datasciencecentral.com/profiles/blogs/how-effective-is-hadoop-distribution-for-big-data-analytics</t>
  </si>
  <si>
    <t>http://www.datasciencecentral.com/profiles/blogs/how-eleven-tech-companies-built-their-big-data-stacks</t>
  </si>
  <si>
    <t>http://www.datasciencecentral.com/profiles/blogs/how-experian-is-using-big-data</t>
  </si>
  <si>
    <t>http://www.datasciencecentral.com/profiles/blogs/how-google-s-results-page-has-changed-over-the-years</t>
  </si>
  <si>
    <t>http://www.datasciencecentral.com/profiles/blogs/how-hotels-use-big-data-to-generate-new-revenues</t>
  </si>
  <si>
    <t>http://www.datasciencecentral.com/profiles/blogs/how-invisible-data-could-provide-the-tobacco-industry-a-second</t>
  </si>
  <si>
    <t>http://www.datasciencecentral.com/profiles/blogs/how-is-big-data-changing-the-world</t>
  </si>
  <si>
    <t>http://www.datasciencecentral.com/profiles/blogs/how-is-knowing-the-business-important-to-data-science</t>
  </si>
  <si>
    <t>http://www.datasciencecentral.com/profiles/blogs/how-i-start-my-journey-to-data-science-and-some-great-resources</t>
  </si>
  <si>
    <t>http://www.datasciencecentral.com/profiles/blogs/how-many-analytics-companies-are-there</t>
  </si>
  <si>
    <t>http://www.datasciencecentral.com/profiles/blogs/how-many-experts-does-it-take</t>
  </si>
  <si>
    <t>http://www.datasciencecentral.com/profiles/blogs/how-many-v-s-in-big-data-the-characteristics-that-define-big-data</t>
  </si>
  <si>
    <t>http://www.datasciencecentral.com/profiles/blogs/how-nosql-fundamentally-changed-machine-learning</t>
  </si>
  <si>
    <t>http://www.datasciencecentral.com/profiles/blogs/how-open-information-can-help-you-to-pick-a-spot-to-live</t>
  </si>
  <si>
    <t>http://www.datasciencecentral.com/profiles/blogs/how-proc-sql-and-sas-macro-programming-made-my-statistical</t>
  </si>
  <si>
    <t>http://www.datasciencecentral.com/profiles/blogs/how-publishers-utilize-big-data-for-audience-segmentation</t>
  </si>
  <si>
    <t>http://www.datasciencecentral.com/profiles/blogs/how-self-service-bi-can-make-you-a-data-analyst</t>
  </si>
  <si>
    <t>http://www.datasciencecentral.com/profiles/blogs/how-semantics-is-creating-a-better-internet</t>
  </si>
  <si>
    <t>http://www.datasciencecentral.com/profiles/blogs/how-severe-is-the-global-warming-and-global-climate-change</t>
  </si>
  <si>
    <t>http://www.datasciencecentral.com/profiles/blogs/how-shell-uses-analytics-to-drive-business-success</t>
  </si>
  <si>
    <t>http://www.datasciencecentral.com/profiles/blogs/how-should-a-financial-report-look-like</t>
  </si>
  <si>
    <t>http://www.datasciencecentral.com/profiles/blogs/how-the-gap-between-data-science-and-statistics-grew-over-time</t>
  </si>
  <si>
    <t>http://www.datasciencecentral.com/profiles/blogs/how-to-analyze-data-without-sql-experience</t>
  </si>
  <si>
    <t>http://www.datasciencecentral.com/profiles/blogs/how-to-answer-the-biggest-questions-about-big-data-in-3-minutes</t>
  </si>
  <si>
    <t>http://www.datasciencecentral.com/profiles/blogs/how-to-ask-an-analyst-a-question</t>
  </si>
  <si>
    <t>http://www.datasciencecentral.com/profiles/blogs/how-to-assess-quality-and-correctness-of-classification-models</t>
  </si>
  <si>
    <t>http://www.datasciencecentral.com/profiles/blogs/how-to-avoid-a-data-disaster-infographic</t>
  </si>
  <si>
    <t>http://www.datasciencecentral.com/profiles/blogs/how-to-avoid-data-breaches-in-the-cloud</t>
  </si>
  <si>
    <t>http://www.datasciencecentral.com/profiles/blogs/how-to-avoid-political-blunders-in-analytical-discussions</t>
  </si>
  <si>
    <t>http://www.datasciencecentral.com/profiles/blogs/how-to-avoid-the-big-data-quicksand</t>
  </si>
  <si>
    <t>http://www.datasciencecentral.com/profiles/blogs/how-to-balance-the-five-analytic-dimensions</t>
  </si>
  <si>
    <t>http://www.datasciencecentral.com/profiles/blogs/how-to-become-a-data-scientist-for-free</t>
  </si>
  <si>
    <t>http://www.datasciencecentral.com/profiles/blogs/how-to-become-a-data-scientist-for-free-1</t>
  </si>
  <si>
    <t>http://www.datasciencecentral.com/profiles/blogs/how-to-become-a-data-scientist-on-a-shoestring</t>
  </si>
  <si>
    <t>http://www.datasciencecentral.com/profiles/blogs/how-to-build-data-science-teams</t>
  </si>
  <si>
    <t>http://www.datasciencecentral.com/profiles/blogs/how-to-check-hypotheses-with-bootstrap-and-apache-spark</t>
  </si>
  <si>
    <t>http://www.datasciencecentral.com/profiles/blogs/how-to-choose-a-statistical-model</t>
  </si>
  <si>
    <t>http://www.datasciencecentral.com/profiles/blogs/how-to-choose-between-learning-python-or-r-first</t>
  </si>
  <si>
    <t>http://www.datasciencecentral.com/profiles/blogs/how-to-compare-and-rank-data-science-programs</t>
  </si>
  <si>
    <t>http://www.datasciencecentral.com/profiles/blogs/how-to-compete-against-data-scientists-charging-30-hour</t>
  </si>
  <si>
    <t>http://www.datasciencecentral.com/profiles/blogs/how-to-create-a-twitter-sentiment-analysis-using-r-and-shiny</t>
  </si>
  <si>
    <t>http://www.datasciencecentral.com/profiles/blogs/how-to-cross-link-data-and-why-you-should-do-so</t>
  </si>
  <si>
    <t>http://www.datasciencecentral.com/profiles/blogs/how-to-determine-the-quality-and-correctness-of-classification</t>
  </si>
  <si>
    <t>http://www.datasciencecentral.com/profiles/blogs/how-to-eliminate-a-trillion-dollars-in-healthcare-costs</t>
  </si>
  <si>
    <t>http://www.datasciencecentral.com/profiles/blogs/how-to-ensure-a-high-data-iq-score</t>
  </si>
  <si>
    <t>http://www.datasciencecentral.com/profiles/blogs/how-to-establish-quality-and-correctness-of-classification-models</t>
  </si>
  <si>
    <t>http://www.datasciencecentral.com/profiles/blogs/how-to-find-the-best-big-data-jobs</t>
  </si>
  <si>
    <t>http://www.datasciencecentral.com/profiles/blogs/how-to-forecast-time-series-data-with-multiple-seasonal-periods</t>
  </si>
  <si>
    <t>http://www.datasciencecentral.com/profiles/blogs/how-to-forecast-using-regression-analysis-in-r</t>
  </si>
  <si>
    <t>http://www.datasciencecentral.com/profiles/blogs/how-to-get-capm-in-the-stock-market-equity-beta</t>
  </si>
  <si>
    <t>http://www.datasciencecentral.com/profiles/blogs/how-to-identify-a-good-bad-data-scientist-in-a-job-interview</t>
  </si>
  <si>
    <t>http://www.datasciencecentral.com/profiles/blogs/how-to-identify-the-right-data-scientist-for-your-company</t>
  </si>
  <si>
    <t>http://www.datasciencecentral.com/profiles/blogs/how-to-improve-your-online-kpis-part-1-know-your-demand</t>
  </si>
  <si>
    <t>http://www.datasciencecentral.com/profiles/blogs/how-to-install-mapr-m3-on-ubuntu-through-ubuntu-partner-archive</t>
  </si>
  <si>
    <t>http://www.datasciencecentral.com/profiles/blogs/how-to-integrate-the-work-of-the-data-scientist-into-the-company</t>
  </si>
  <si>
    <t>http://www.datasciencecentral.com/profiles/blogs/how-to-lie-with-visualizations-statistics-causation-vs</t>
  </si>
  <si>
    <t>http://www.datasciencecentral.com/profiles/blogs/how-to-make-a-billion-dollars-from-big-data</t>
  </si>
  <si>
    <t>http://www.datasciencecentral.com/profiles/blogs/how-to-make-any-plot-with-ggplot2</t>
  </si>
  <si>
    <t>http://www.datasciencecentral.com/profiles/blogs/how-to-monetize-my-data-part-1</t>
  </si>
  <si>
    <t>http://www.datasciencecentral.com/profiles/blogs/how-to-parallel-programming-in-r-and-python-video</t>
  </si>
  <si>
    <t>http://www.datasciencecentral.com/profiles/blogs/how-to-raise-a-data-scientist-in-the-xbox-age</t>
  </si>
  <si>
    <t>http://www.datasciencecentral.com/profiles/blogs/how-to-score-data-in-hadoop-hive-in-a-flash</t>
  </si>
  <si>
    <t>http://www.datasciencecentral.com/profiles/blogs/how-to-segment-your-customer-database-frequent-flyer-edition</t>
  </si>
  <si>
    <t>http://www.datasciencecentral.com/profiles/blogs/how-to-solve-complex-computations-in-the-report</t>
  </si>
  <si>
    <t>http://www.datasciencecentral.com/profiles/blogs/how-to-start-in-big-data-analytics</t>
  </si>
  <si>
    <t>http://www.datasciencecentral.com/profiles/blogs/how-to-tell-a-compelling-story-with-data-6-rules-6-tools</t>
  </si>
  <si>
    <t>http://www.datasciencecentral.com/profiles/blogs/how-to-treat-missing-values-in-your-data-1</t>
  </si>
  <si>
    <t>http://www.datasciencecentral.com/profiles/blogs/how-to-use-bag-of-little-bootstraps-methodology-to-compute-error</t>
  </si>
  <si>
    <t>http://www.datasciencecentral.com/profiles/blogs/how-to-use-cohort-data-to-analyze-user-behavior</t>
  </si>
  <si>
    <t>http://www.datasciencecentral.com/profiles/blogs/how-to-use-multivariate-time-series-techniques-for-capacity</t>
  </si>
  <si>
    <t>http://www.datasciencecentral.com/profiles/blogs/how-to-write-your-data-science-cv</t>
  </si>
  <si>
    <t>http://www.datasciencecentral.com/profiles/blogs/how-tracking-analytics-can-improve-content-marketing</t>
  </si>
  <si>
    <t>http://www.datasciencecentral.com/profiles/blogs/how-uber-uses-spark</t>
  </si>
  <si>
    <t>http://www.datasciencecentral.com/profiles/blogs/how-we-survived-a-near-death-experience-in-a-big-data-project-a</t>
  </si>
  <si>
    <t>http://www.datasciencecentral.com/profiles/blogs/how-zipfian-academy-graduate-alex-mentch-became-a-data-scientist</t>
  </si>
  <si>
    <t>http://www.datasciencecentral.com/profiles/blogs/https-www-kolabtree-com-blog-five-big-mistakes-to-avoid-while</t>
  </si>
  <si>
    <t>http://www.datasciencecentral.com/profiles/blogs/huge-trello-list-of-great-data-science-resources</t>
  </si>
  <si>
    <t>http://www.datasciencecentral.com/profiles/blogs/human-translation-vs-google-translate-in-2015</t>
  </si>
  <si>
    <t>http://www.datasciencecentral.com/profiles/blogs/ibm-4690-supermarket-application-transaction-data</t>
  </si>
  <si>
    <t>http://www.datasciencecentral.com/profiles/blogs/ibm-distinguished-engineer-solves-big-data-conjecture</t>
  </si>
  <si>
    <t>http://www.datasciencecentral.com/profiles/blogs/ideal-qualifications-govt-data-scientist-ds</t>
  </si>
  <si>
    <t>http://www.datasciencecentral.com/profiles/blogs/identify-describe-plot-and-remove-the-outliers-from-the-dataset</t>
  </si>
  <si>
    <t>http://www.datasciencecentral.com/profiles/blogs/identifying-external-data-needs-for-driving-conversion</t>
  </si>
  <si>
    <t>http://www.datasciencecentral.com/profiles/blogs/i-don-t-care-if-you-don-t-need-to-know-about-cancer-we-all-do</t>
  </si>
  <si>
    <t>http://www.datasciencecentral.com/profiles/blogs/i-have-decided-to-become-a-data-scientist</t>
  </si>
  <si>
    <t>http://www.datasciencecentral.com/profiles/blogs/i-just-completed-100-tableau-and-alteryx-focused-blog-posts</t>
  </si>
  <si>
    <t>http://www.datasciencecentral.com/profiles/blogs/illegal-drugs-do-they-really-work</t>
  </si>
  <si>
    <t>http://www.datasciencecentral.com/profiles/blogs/impactful-text-analytics-for-smarter-businesses</t>
  </si>
  <si>
    <t>http://www.datasciencecentral.com/profiles/blogs/impact-of-target-class-proportions-on-accuracy-of-classification</t>
  </si>
  <si>
    <t>http://www.datasciencecentral.com/profiles/blogs/implementing-a-distributed-deep-learning-network-over-spark</t>
  </si>
  <si>
    <t>http://www.datasciencecentral.com/profiles/blogs/implementing-data-science-projects-the-five-essential-skill-sets</t>
  </si>
  <si>
    <t>http://www.datasciencecentral.com/profiles/blogs/implemetation-of-17-classification-algorithms-in-r</t>
  </si>
  <si>
    <t>http://www.datasciencecentral.com/profiles/blogs/important-message-to-gmail-users</t>
  </si>
  <si>
    <t>http://www.datasciencecentral.com/profiles/blogs/improving-network-security-with-big-data</t>
  </si>
  <si>
    <t>http://www.datasciencecentral.com/profiles/blogs/improving-performance-of-random-forests-for-a-particular-value-of</t>
  </si>
  <si>
    <t>http://www.datasciencecentral.com/profiles/blogs/in-big-data-preparing-the-data-is-most-of-the-work</t>
  </si>
  <si>
    <t>http://www.datasciencecentral.com/profiles/blogs/in-defence-of-small-data</t>
  </si>
  <si>
    <t>http://www.datasciencecentral.com/profiles/blogs/independent-analytics-vendor-iav-a-new-vendor-category-1</t>
  </si>
  <si>
    <t>http://www.datasciencecentral.com/profiles/blogs/industrial-iot-analytics-5-levels-of-maturity</t>
  </si>
  <si>
    <t>http://www.datasciencecentral.com/profiles/blogs/industrialising-data-science</t>
  </si>
  <si>
    <t>http://www.datasciencecentral.com/profiles/blogs/infographic-by-data-camp</t>
  </si>
  <si>
    <t>http://www.datasciencecentral.com/profiles/blogs/infographic-data-science-2015-what-s-hot-what-s-not</t>
  </si>
  <si>
    <t>http://www.datasciencecentral.com/profiles/blogs/infographics-on-data-quality</t>
  </si>
  <si>
    <t>http://www.datasciencecentral.com/profiles/blogs/infographics-the-half-life-of-data</t>
  </si>
  <si>
    <t>http://www.datasciencecentral.com/profiles/blogs/information-fusion-and-data-integration-fast-vs-batch</t>
  </si>
  <si>
    <t>http://www.datasciencecentral.com/profiles/blogs/information-singularity-and-the-principles-of-the-analytics-rock</t>
  </si>
  <si>
    <t>http://www.datasciencecentral.com/profiles/blogs/ingredients-of-data-science-1</t>
  </si>
  <si>
    <t>http://www.datasciencecentral.com/profiles/blogs/in-memory-data-grids-allows-data-scientists-analyze-big-data-at</t>
  </si>
  <si>
    <t>http://www.datasciencecentral.com/profiles/blogs/in-memory-technology-s-petabyte-sized-headache</t>
  </si>
  <si>
    <t>http://www.datasciencecentral.com/profiles/blogs/in-place-computing-model-for-big-and-complex-data</t>
  </si>
  <si>
    <t>http://www.datasciencecentral.com/profiles/blogs/insight-driven-vs-intuition-driven-decision-making</t>
  </si>
  <si>
    <t>http://www.datasciencecentral.com/profiles/blogs/in-spite-of-everything-4th-generation-data-warehousing-will-save</t>
  </si>
  <si>
    <t>http://www.datasciencecentral.com/profiles/blogs/instructions-for-guest-bloggers</t>
  </si>
  <si>
    <t>http://www.datasciencecentral.com/profiles/blogs/insurance-persistency-model</t>
  </si>
  <si>
    <t>http://www.datasciencecentral.com/profiles/blogs/interactive-analysis-and-related-tools</t>
  </si>
  <si>
    <t>http://www.datasciencecentral.com/profiles/blogs/interesting-cartoons</t>
  </si>
  <si>
    <t>http://www.datasciencecentral.com/profiles/blogs/interesting-chart</t>
  </si>
  <si>
    <t>http://www.datasciencecentral.com/profiles/blogs/interesting-database-questions</t>
  </si>
  <si>
    <t>http://www.datasciencecentral.com/profiles/blogs/interesting-data-science-application-steganography</t>
  </si>
  <si>
    <t>http://www.datasciencecentral.com/profiles/blogs/interesting-inforgraphic-about-big-data-across-the-industry</t>
  </si>
  <si>
    <t>http://www.datasciencecentral.com/profiles/blogs/interesting-new-contests-on-kaggle</t>
  </si>
  <si>
    <t>http://www.datasciencecentral.com/profiles/blogs/internet-of-nano-things-iont-market</t>
  </si>
  <si>
    <t>http://www.datasciencecentral.com/profiles/blogs/internet-of-things-selected-articles</t>
  </si>
  <si>
    <t>http://www.datasciencecentral.com/profiles/blogs/internship-in-data-scientist-or-statitic</t>
  </si>
  <si>
    <t>http://www.datasciencecentral.com/profiles/blogs/interview-with-drew-rockwell-ceo-of-lavastorm</t>
  </si>
  <si>
    <t>http://www.datasciencecentral.com/profiles/blogs/interview-with-dr-roy-marsten-the-man-shaping-big-data</t>
  </si>
  <si>
    <t>http://www.datasciencecentral.com/profiles/blogs/interview-with-dr-shanji-xiong-chief-scientist-at-experian-s-glob</t>
  </si>
  <si>
    <t>http://www.datasciencecentral.com/profiles/blogs/interview-with-kaggle-ceo-anthony-goldbloom</t>
  </si>
  <si>
    <t>http://www.datasciencecentral.com/profiles/blogs/interview-with-karolina-alexiou-building-data-pipelines</t>
  </si>
  <si>
    <t>http://www.datasciencecentral.com/profiles/blogs/interview-with-prof-dr-bart-baesens-author-of-multiple-business-a</t>
  </si>
  <si>
    <t>http://www.datasciencecentral.com/profiles/blogs/introducing-the-linked-data-business-cube</t>
  </si>
  <si>
    <t>http://www.datasciencecentral.com/profiles/blogs/introduction-to-apache-spark</t>
  </si>
  <si>
    <t>http://www.datasciencecentral.com/profiles/blogs/introduction-to-classification-regression-trees-cart</t>
  </si>
  <si>
    <t>http://www.datasciencecentral.com/profiles/blogs/introduction-to-data-lineage</t>
  </si>
  <si>
    <t>http://www.datasciencecentral.com/profiles/blogs/introduction-to-data-quality</t>
  </si>
  <si>
    <t>http://www.datasciencecentral.com/profiles/blogs/introduction-to-data-science-central-community</t>
  </si>
  <si>
    <t>http://www.datasciencecentral.com/profiles/blogs/introduction-to-machine-learning-data-mining</t>
  </si>
  <si>
    <t>http://www.datasciencecentral.com/profiles/blogs/introduction-to-my-data-science-book</t>
  </si>
  <si>
    <t>http://www.datasciencecentral.com/profiles/blogs/introduction-to-open-data</t>
  </si>
  <si>
    <t>http://www.datasciencecentral.com/profiles/blogs/introduction-to-outlier-detection-methods</t>
  </si>
  <si>
    <t>http://www.datasciencecentral.com/profiles/blogs/introduction-to-predictive-analytics-for-the-absolute-beginner</t>
  </si>
  <si>
    <t>http://www.datasciencecentral.com/profiles/blogs/introduction-to-predictive-analytics-video-blog</t>
  </si>
  <si>
    <t>http://www.datasciencecentral.com/profiles/blogs/introduction-to-the-k-nearest-neighbor-knn-algorithm</t>
  </si>
  <si>
    <t>http://www.datasciencecentral.com/profiles/blogs/investigating-airport-connectedness</t>
  </si>
  <si>
    <t>http://www.datasciencecentral.com/profiles/blogs/iot-analytics-edge-computing-and-smart-objects</t>
  </si>
  <si>
    <t>http://www.datasciencecentral.com/profiles/blogs/iot-projects-analysis-on-kickstarter-crowd-funding-platform</t>
  </si>
  <si>
    <t>http://www.datasciencecentral.com/profiles/blogs/ipad-program-let-s-you-touch-your-data</t>
  </si>
  <si>
    <t>http://www.datasciencecentral.com/profiles/blogs/ipython-rmagic-and-plotly-graph-and-analyze-titanic-passengers</t>
  </si>
  <si>
    <t>http://www.datasciencecentral.com/profiles/blogs/is-2016-the-year-of-ai</t>
  </si>
  <si>
    <t>http://www.datasciencecentral.com/profiles/blogs/is-big-data-the-single-biggest-threat-to-your-job</t>
  </si>
  <si>
    <t>http://www.datasciencecentral.com/profiles/blogs/is-byod-momentum-fading</t>
  </si>
  <si>
    <t>http://www.datasciencecentral.com/profiles/blogs/is-data-science-a-new-paradigm-or-recycled-material</t>
  </si>
  <si>
    <t>http://www.datasciencecentral.com/profiles/blogs/is-data-science-a-sin-against-the-norms-of-statisticians</t>
  </si>
  <si>
    <t>http://www.datasciencecentral.com/profiles/blogs/is-data-science-bad-at-detecting-bogus-amazon-or-yelp-reviews</t>
  </si>
  <si>
    <t>http://www.datasciencecentral.com/profiles/blogs/is-data-science-dead</t>
  </si>
  <si>
    <t>http://www.datasciencecentral.com/profiles/blogs/is-data-science-like-mathematics-a-universal-language</t>
  </si>
  <si>
    <t>http://www.datasciencecentral.com/profiles/blogs/is-data-science-ripe-for-a-massive-merger-acquisition-consolidati</t>
  </si>
  <si>
    <t>http://www.datasciencecentral.com/profiles/blogs/is-data-scientist-the-right-career-path-for-you</t>
  </si>
  <si>
    <t>http://www.datasciencecentral.com/profiles/blogs/is-data-scientist-the-sexiest--of-the-century-harvard-businessjob</t>
  </si>
  <si>
    <t>http://www.datasciencecentral.com/profiles/blogs/is-game-theory-important-for-data-scientists</t>
  </si>
  <si>
    <t>http://www.datasciencecentral.com/profiles/blogs/is-hans-zimmer-secretly-a-super-data-scientist</t>
  </si>
  <si>
    <t>http://www.datasciencecentral.com/profiles/blogs/island-of-games-puzzle-problem-statement</t>
  </si>
  <si>
    <t>http://www.datasciencecentral.com/profiles/blogs/is-logistic-regression-dead</t>
  </si>
  <si>
    <t>http://www.datasciencecentral.com/profiles/blogs/is-microsoft-putting-big-data-at-the-heart-of-their-business</t>
  </si>
  <si>
    <t>http://www.datasciencecentral.com/profiles/blogs/is-spark-the-data-platform-of-the-future</t>
  </si>
  <si>
    <t>http://www.datasciencecentral.com/profiles/blogs/is-wearable-tech-creating-a-data-time-bomb</t>
  </si>
  <si>
    <t>http://www.datasciencecentral.com/profiles/blogs/is-your-cmo-keeping-up-with-elusive-marketing-attribution-trends</t>
  </si>
  <si>
    <t>http://www.datasciencecentral.com/profiles/blogs/is-your-data-really-big-data</t>
  </si>
  <si>
    <t>http://www.datasciencecentral.com/profiles/blogs/is-your-organization-data-distressed</t>
  </si>
  <si>
    <t>http://www.datasciencecentral.com/profiles/blogs/it-s-sunny-skies-for-big-data</t>
  </si>
  <si>
    <t>http://www.datasciencecentral.com/profiles/blogs/it-s-time-for-businesses-to-use-it-operational-analytics</t>
  </si>
  <si>
    <t>http://www.datasciencecentral.com/profiles/blogs/it-s-time-to-bring-your-own-data</t>
  </si>
  <si>
    <t>http://www.datasciencecentral.com/profiles/blogs/its-time-to-unleash-the-semantic-layer</t>
  </si>
  <si>
    <t>http://www.datasciencecentral.com/profiles/blogs/java-coding-sample-to-extract-online-data</t>
  </si>
  <si>
    <t>http://www.datasciencecentral.com/profiles/blogs/job-interview-questions-for-data-scientists</t>
  </si>
  <si>
    <t>http://www.datasciencecentral.com/profiles/blogs/job-titles-for-data-scientists</t>
  </si>
  <si>
    <t>http://www.datasciencecentral.com/profiles/blogs/join-the-data-science-revolution-with-alpine</t>
  </si>
  <si>
    <t>http://www.datasciencecentral.com/profiles/blogs/just-when-you-thought-you-understood-rdbms-and-nosql-databases-th</t>
  </si>
  <si>
    <t>http://www.datasciencecentral.com/profiles/blogs/kdnuggets-poll-results-top-languages-for-analytics-data-mining</t>
  </si>
  <si>
    <t>http://www.datasciencecentral.com/profiles/blogs/key-object-a-new-paradigm-in-search</t>
  </si>
  <si>
    <t>http://www.datasciencecentral.com/profiles/blogs/key-takeaways-pivotal-s-top-10-2015-predictions</t>
  </si>
  <si>
    <t>http://www.datasciencecentral.com/profiles/blogs/kgnuggets-2014-salary-survey</t>
  </si>
  <si>
    <t>http://www.datasciencecentral.com/profiles/blogs/kic-8462852-models-of-transits</t>
  </si>
  <si>
    <t>http://www.datasciencecentral.com/profiles/blogs/k-nearest-neighbor-algorithm-using-python</t>
  </si>
  <si>
    <t>http://www.datasciencecentral.com/profiles/blogs/knowing-your-zodiac-birth-sign-what-are-the-odds-of-you-becoming</t>
  </si>
  <si>
    <t>http://www.datasciencecentral.com/profiles/blogs/lambda-architecture-for-big-data-systems</t>
  </si>
  <si>
    <t>http://www.datasciencecentral.com/profiles/blogs/lambda-complexity-why-fast-data-needs-new-thinking</t>
  </si>
  <si>
    <t>http://www.datasciencecentral.com/profiles/blogs/last-chapter-of-my-data-science-book-completed</t>
  </si>
  <si>
    <t>http://www.datasciencecentral.com/profiles/blogs/last-great-articles-of-2015</t>
  </si>
  <si>
    <t>http://www.datasciencecentral.com/profiles/blogs/last-year-s-popular-story-out-of-the-predictive-analytics-world</t>
  </si>
  <si>
    <t>http://www.datasciencecentral.com/profiles/blogs/latest-moocs-on-data-science</t>
  </si>
  <si>
    <t>http://www.datasciencecentral.com/profiles/blogs/latest-project-for-my-current-coursera-course-is-published</t>
  </si>
  <si>
    <t>http://www.datasciencecentral.com/profiles/blogs/law-and-ethics-of-online-human-subject-experiments</t>
  </si>
  <si>
    <t>http://www.datasciencecentral.com/profiles/blogs/lean-analytics-the-building-blocks</t>
  </si>
  <si>
    <t>http://www.datasciencecentral.com/profiles/blogs/learn-experimental-design-with-our-live-real-time-ongoing-analysi</t>
  </si>
  <si>
    <t>http://www.datasciencecentral.com/profiles/blogs/learning-analytics</t>
  </si>
  <si>
    <t>http://www.datasciencecentral.com/profiles/blogs/learning-r-in-seven-simple-steps</t>
  </si>
  <si>
    <t>http://www.datasciencecentral.com/profiles/blogs/learn-the-concept-of-linearity-in-regression-models</t>
  </si>
  <si>
    <t>http://www.datasciencecentral.com/profiles/blogs/less-data-more-insight-better-decisions</t>
  </si>
  <si>
    <t>http://www.datasciencecentral.com/profiles/blogs/lesson-3-open-source-distribution-or-suite</t>
  </si>
  <si>
    <t>http://www.datasciencecentral.com/profiles/blogs/lesson-4-features-common-to-most-nosql-newsql-databases</t>
  </si>
  <si>
    <t>http://www.datasciencecentral.com/profiles/blogs/lesson-5-key-value-stores-aka-tuple-stores</t>
  </si>
  <si>
    <t>http://www.datasciencecentral.com/profiles/blogs/lesson-6-document-oriented-databases</t>
  </si>
  <si>
    <t>http://www.datasciencecentral.com/profiles/blogs/lesson-7-column-oriented-databases-aka-big-table-or-wide-column</t>
  </si>
  <si>
    <t>http://www.datasciencecentral.com/profiles/blogs/lesson-8-graph-databases</t>
  </si>
  <si>
    <t>http://www.datasciencecentral.com/profiles/blogs/lesson-9-making-your-selection-final-considerations</t>
  </si>
  <si>
    <t>http://www.datasciencecentral.com/profiles/blogs/let-s-get-mad-and-share-your-analytic-genius</t>
  </si>
  <si>
    <t>http://www.datasciencecentral.com/profiles/blogs/letter-to-all-bloggers-consultants-graduates-and-job-seekers</t>
  </si>
  <si>
    <t>http://www.datasciencecentral.com/profiles/blogs/leveraging-all-data-big-and-small-for-effective-insurance</t>
  </si>
  <si>
    <t>http://www.datasciencecentral.com/profiles/blogs/leveraging-predictive-analytics-to-avoid-a-major-point-of-hiring</t>
  </si>
  <si>
    <t>http://www.datasciencecentral.com/profiles/blogs/life-cycle-of-data-science-projects</t>
  </si>
  <si>
    <t>http://www.datasciencecentral.com/profiles/blogs/linear-algebra-formulas-for-econometrics</t>
  </si>
  <si>
    <t>http://www.datasciencecentral.com/profiles/blogs/linked-data-meets-data-science</t>
  </si>
  <si>
    <t>http://www.datasciencecentral.com/profiles/blogs/linkedin-jobs-disappointments-and-big-data</t>
  </si>
  <si>
    <t>http://www.datasciencecentral.com/profiles/blogs/list-of-acquisitions-by-microsoft</t>
  </si>
  <si>
    <t>http://www.datasciencecentral.com/profiles/blogs/list-of-all-aster-videos-on-advanced-analytics</t>
  </si>
  <si>
    <t>http://www.datasciencecentral.com/profiles/blogs/list-of-nosql-databases</t>
  </si>
  <si>
    <t>http://www.datasciencecentral.com/profiles/blogs/list-of-top-companies-hiring-data-scientist-in-2016</t>
  </si>
  <si>
    <t>http://www.datasciencecentral.com/profiles/blogs/little-debate-data-priorities-for-all-industries</t>
  </si>
  <si>
    <t>http://www.datasciencecentral.com/profiles/blogs/logistic-regression-and-maximum-entropy-explained-with-examples</t>
  </si>
  <si>
    <t>http://www.datasciencecentral.com/profiles/blogs/logistic-regression-vs-decision-trees-vs-svm-part-i</t>
  </si>
  <si>
    <t>http://www.datasciencecentral.com/profiles/blogs/logistic-regression-vs-decision-trees-vs-svm-part-ii</t>
  </si>
  <si>
    <t>http://www.datasciencecentral.com/profiles/blogs/looking-back-on-a-decade-of-analytics</t>
  </si>
  <si>
    <t>http://www.datasciencecentral.com/profiles/blogs/looking-forward-big-data-in-2015-by-gurjeet-singh-ceo-of-ayasdi</t>
  </si>
  <si>
    <t>http://www.datasciencecentral.com/profiles/blogs/looking-to-hire-a-ning-consultant-with-specialized-expertize</t>
  </si>
  <si>
    <t>http://www.datasciencecentral.com/profiles/blogs/look-it-up</t>
  </si>
  <si>
    <t>http://www.datasciencecentral.com/profiles/blogs/m2m-big-data-analytics-unlocking-blue-ocean-opportunities-at-the</t>
  </si>
  <si>
    <t>http://www.datasciencecentral.com/profiles/blogs/machine-learning-an-overview</t>
  </si>
  <si>
    <t>http://www.datasciencecentral.com/profiles/blogs/machine-learning-few-rarely-shared-trade-secrets</t>
  </si>
  <si>
    <t>http://www.datasciencecentral.com/profiles/blogs/machine-learning-for-lotteries</t>
  </si>
  <si>
    <t>http://www.datasciencecentral.com/profiles/blogs/machine-learning-in-javascript-a-compilation-of-resources</t>
  </si>
  <si>
    <t>http://www.datasciencecentral.com/profiles/blogs/machine-learning-in-parallel-with-support-vector-machines</t>
  </si>
  <si>
    <t>http://www.datasciencecentral.com/profiles/blogs/machine-learning-interview-with-spencer-greenberg-ceo-of-rebellio</t>
  </si>
  <si>
    <t>http://www.datasciencecentral.com/profiles/blogs/machine-learning-is-not-better-than-human-learning</t>
  </si>
  <si>
    <t>http://www.datasciencecentral.com/profiles/blogs/machine-learning-is-not-the-boogie-man-gates-and-musk-are-wrong</t>
  </si>
  <si>
    <t>http://www.datasciencecentral.com/profiles/blogs/machine-learning-libraries-in-go-language-3</t>
  </si>
  <si>
    <t>http://www.datasciencecentral.com/profiles/blogs/machine-learning-ontology</t>
  </si>
  <si>
    <t>http://www.datasciencecentral.com/profiles/blogs/main-trends-for-it-in-2016-infographic</t>
  </si>
  <si>
    <t>http://www.datasciencecentral.com/profiles/blogs/making-d3-js-reusable-with-templates</t>
  </si>
  <si>
    <t>http://www.datasciencecentral.com/profiles/blogs/making-faster-decisions-with-predictive-analytics</t>
  </si>
  <si>
    <t>http://www.datasciencecentral.com/profiles/blogs/making-mysql-5-888-6x-faster-yep-you-read-that-right</t>
  </si>
  <si>
    <t>http://www.datasciencecentral.com/profiles/blogs/making-order-out-of-chaos-that-is-the-magic-of-business-intellige</t>
  </si>
  <si>
    <t>http://www.datasciencecentral.com/profiles/blogs/managed-analytics-a-shortcut-to-success</t>
  </si>
  <si>
    <t>http://www.datasciencecentral.com/profiles/blogs/manage-the-surge-in-unstructured-data</t>
  </si>
  <si>
    <t>http://www.datasciencecentral.com/profiles/blogs/mapreduce-map-reduction-strategies-using-c</t>
  </si>
  <si>
    <t>http://www.datasciencecentral.com/profiles/blogs/marketing-measurement-analytics-is-changing-the-mix</t>
  </si>
  <si>
    <t>http://www.datasciencecentral.com/profiles/blogs/markov-logic-networks-for-better-decisions</t>
  </si>
  <si>
    <t>http://www.datasciencecentral.com/profiles/blogs/marrying-computer-science-statistics-and-domain-expertize</t>
  </si>
  <si>
    <t>http://www.datasciencecentral.com/profiles/blogs/mars-craters-an-interesting-stochastic-geometry-problem</t>
  </si>
  <si>
    <t>http://www.datasciencecentral.com/profiles/blogs/mass-compromise-of-iis-shared-web-hosting-for-blackhat-seo-a-case</t>
  </si>
  <si>
    <t>http://www.datasciencecentral.com/profiles/blogs/mass-data-simulations</t>
  </si>
  <si>
    <t>http://www.datasciencecentral.com/profiles/blogs/mass-shootings-in-america</t>
  </si>
  <si>
    <t>http://www.datasciencecentral.com/profiles/blogs/master-data-management-solutions</t>
  </si>
  <si>
    <t>http://www.datasciencecentral.com/profiles/blogs/math-my-data-science-stimulus-package-and-its-guerrilla-analytics</t>
  </si>
  <si>
    <t>http://www.datasciencecentral.com/profiles/blogs/math-or-engineers-who-will-solve-the-big-data-problem</t>
  </si>
  <si>
    <t>http://www.datasciencecentral.com/profiles/blogs/maximizing-data-value-with-a-data-lake</t>
  </si>
  <si>
    <t>http://www.datasciencecentral.com/profiles/blogs/mdm-makes-m-a-pay-off</t>
  </si>
  <si>
    <t>http://www.datasciencecentral.com/profiles/blogs/meaning-and-purpose-of-business-intelligence-did-we-lose-the-true</t>
  </si>
  <si>
    <t>http://www.datasciencecentral.com/profiles/blogs/measuring-information-retrieval-performance-using-extrapolated</t>
  </si>
  <si>
    <t>http://www.datasciencecentral.com/profiles/blogs/measuring-risk</t>
  </si>
  <si>
    <t>http://www.datasciencecentral.com/profiles/blogs/measuring-the-growth-of-knowledge</t>
  </si>
  <si>
    <t>http://www.datasciencecentral.com/profiles/blogs/meeting-the-data-what-to-do-once-we-have-data-in-our-hands-a</t>
  </si>
  <si>
    <t>http://www.datasciencecentral.com/profiles/blogs/meet-the-new-chief-data-scientist-of-the-united-states-government</t>
  </si>
  <si>
    <t>http://www.datasciencecentral.com/profiles/blogs/meta-collection-of-data-science-and-big-data-analytics-best</t>
  </si>
  <si>
    <t>http://www.datasciencecentral.com/profiles/blogs/micro-contextual-analytics-can-transform-banks-into-customer</t>
  </si>
  <si>
    <t>http://www.datasciencecentral.com/profiles/blogs/mining-web-pages-in-parallel</t>
  </si>
  <si>
    <t>http://www.datasciencecentral.com/profiles/blogs/misbehaving-demographics-and-their-data-science-implications</t>
  </si>
  <si>
    <t>http://www.datasciencecentral.com/profiles/blogs/missing-values-imputation-with-bayesian-networks</t>
  </si>
  <si>
    <t>http://www.datasciencecentral.com/profiles/blogs/mit-algorithm-predicts-rogue-waves-in-real-time-to-save-lives</t>
  </si>
  <si>
    <t>http://www.datasciencecentral.com/profiles/blogs/mobile-banking-can-analytics-help-banks-innovate</t>
  </si>
  <si>
    <t>http://www.datasciencecentral.com/profiles/blogs/mobile-led-screens-advertising-on-wheels</t>
  </si>
  <si>
    <t>http://www.datasciencecentral.com/profiles/blogs/modelling-a-data-warehouse</t>
  </si>
  <si>
    <t>http://www.datasciencecentral.com/profiles/blogs/model-management-and-deployment</t>
  </si>
  <si>
    <t>http://www.datasciencecentral.com/profiles/blogs/models-vs-experiments</t>
  </si>
  <si>
    <t>http://www.datasciencecentral.com/profiles/blogs/most-popular-data-science-keywords-visualization</t>
  </si>
  <si>
    <t>http://www.datasciencecentral.com/profiles/blogs/most-popular-data-science-skills</t>
  </si>
  <si>
    <t>http://www.datasciencecentral.com/profiles/blogs/moving-the-goal-posts-variable-ticket-pricing-comes-to-the-nfl</t>
  </si>
  <si>
    <t>http://www.datasciencecentral.com/profiles/blogs/mumps-the-most-important-database-you-probably-never-heard-of</t>
  </si>
  <si>
    <t>http://www.datasciencecentral.com/profiles/blogs/musical-taste-correlates-with-sat-scores</t>
  </si>
  <si>
    <t>http://www.datasciencecentral.com/profiles/blogs/must-know-tips-tricks-in-deep-neural-networks</t>
  </si>
  <si>
    <t>http://www.datasciencecentral.com/profiles/blogs/must-read-before-attending-any-data-science-interview</t>
  </si>
  <si>
    <t>http://www.datasciencecentral.com/profiles/blogs/my-book-getting-started-with-greenplum-for-big-data-analytics</t>
  </si>
  <si>
    <t>http://www.datasciencecentral.com/profiles/blogs/my-caddie-just-joined-mensa-designing-golf</t>
  </si>
  <si>
    <t>http://www.datasciencecentral.com/profiles/blogs/my-data-science-apprenticeship-project</t>
  </si>
  <si>
    <t>http://www.datasciencecentral.com/profiles/blogs/my-data-science-book</t>
  </si>
  <si>
    <t>http://www.datasciencecentral.com/profiles/blogs/my-data-science-book-chapter-7-completed</t>
  </si>
  <si>
    <t>http://www.datasciencecentral.com/profiles/blogs/my-data-science-glossary</t>
  </si>
  <si>
    <t>http://www.datasciencecentral.com/profiles/blogs/my-data-science-journey</t>
  </si>
  <si>
    <t>http://www.datasciencecentral.com/profiles/blogs/my-first-impression-about-the-microsoft-surface</t>
  </si>
  <si>
    <t>http://www.datasciencecentral.com/profiles/blogs/mysql-and-tableau-a-healthcare-application</t>
  </si>
  <si>
    <t>http://www.datasciencecentral.com/profiles/blogs/my-thoughts-on-data-science-and-big-data</t>
  </si>
  <si>
    <t>http://www.datasciencecentral.com/profiles/blogs/my-top-websites-for-big-data</t>
  </si>
  <si>
    <t>http://www.datasciencecentral.com/profiles/blogs/naive-bayes-for-dummies-a-simple-explanation</t>
  </si>
  <si>
    <t>http://www.datasciencecentral.com/profiles/blogs/nate-silver-s-famous-run-of-successful-predictions-came-to-an</t>
  </si>
  <si>
    <t>http://www.datasciencecentral.com/profiles/blogs/national-institute-of-standards-and-technology-takes-on-big-data</t>
  </si>
  <si>
    <t>http://www.datasciencecentral.com/profiles/blogs/natural-gas-storage-optimization-1</t>
  </si>
  <si>
    <t>http://www.datasciencecentral.com/profiles/blogs/navigating-into-the-world-of-analytics-5-critical-points</t>
  </si>
  <si>
    <t>http://www.datasciencecentral.com/profiles/blogs/need-solution-to-crawl-200-million-web-page-in-10-1-month-using</t>
  </si>
  <si>
    <t>http://www.datasciencecentral.com/profiles/blogs/new-articles-posted-this-week</t>
  </si>
  <si>
    <t>http://www.datasciencecentral.com/profiles/blogs/new-batch-of-23-great-articles-and-resources</t>
  </si>
  <si>
    <t>http://www.datasciencecentral.com/profiles/blogs/new-fast-excel-to-process-billions-of-rows-via-the-cloud</t>
  </si>
  <si>
    <t>http://www.datasciencecentral.com/profiles/blogs/new-impartial-model-for-scientific-research</t>
  </si>
  <si>
    <t>http://www.datasciencecentral.com/profiles/blogs/new-in-plotly-interactive-graphs-with-ipython</t>
  </si>
  <si>
    <t>http://www.datasciencecentral.com/profiles/blogs/new-plotly-gallery-beautiful-publication-quality-graphs-in-the</t>
  </si>
  <si>
    <t>http://www.datasciencecentral.com/profiles/blogs/new-research-on-big-data</t>
  </si>
  <si>
    <t>http://www.datasciencecentral.com/profiles/blogs/news-from-the-wharton-customer-analytics-initiative</t>
  </si>
  <si>
    <t>http://www.datasciencecentral.com/profiles/blogs/newsql-rdbms-on-steroids</t>
  </si>
  <si>
    <t>http://www.datasciencecentral.com/profiles/blogs/new-york-city-s-15m-big-data-partner</t>
  </si>
  <si>
    <t>http://www.datasciencecentral.com/profiles/blogs/next-steps-to-a-career-in-data-science</t>
  </si>
  <si>
    <t>http://www.datasciencecentral.com/profiles/blogs/nfl-play-by-play-analysis-using-cloudera-impala</t>
  </si>
  <si>
    <t>http://www.datasciencecentral.com/profiles/blogs/nine-intereting-questions-about-data-science-big-data-1</t>
  </si>
  <si>
    <t>http://www.datasciencecentral.com/profiles/blogs/no-holy-grail-moving-beyond-the-data-warehouse</t>
  </si>
  <si>
    <t>http://www.datasciencecentral.com/profiles/blogs/nosql-and-rdbms-are-on-a-collision-course</t>
  </si>
  <si>
    <t>http://www.datasciencecentral.com/profiles/blogs/nosql-market</t>
  </si>
  <si>
    <t>http://www.datasciencecentral.com/profiles/blogs/nosql-newsql-database-adoption-2014</t>
  </si>
  <si>
    <t>http://www.datasciencecentral.com/profiles/blogs/now-that-you-ve-gone-swimming-in-the-data-lake-then-what</t>
  </si>
  <si>
    <t>http://www.datasciencecentral.com/profiles/blogs/numeric-measures-for-association-rules</t>
  </si>
  <si>
    <t>http://www.datasciencecentral.com/profiles/blogs/of-alchemy-and-algorithmic-lawyers</t>
  </si>
  <si>
    <t>http://www.datasciencecentral.com/profiles/blogs/oil-and-gas-solution-built-on-data-tactics-big-data-engine</t>
  </si>
  <si>
    <t>http://www.datasciencecentral.com/profiles/blogs/oil-n-gas-sensor-data-big-data-analytics-game-changer</t>
  </si>
  <si>
    <t>http://www.datasciencecentral.com/profiles/blogs/online-courses-to-freshen-up-your-knowledge-of-big-data</t>
  </si>
  <si>
    <t>http://www.datasciencecentral.com/profiles/blogs/only-one-third-of-companies-making-effective-use-of-data</t>
  </si>
  <si>
    <t>http://www.datasciencecentral.com/profiles/blogs/on-synchronicity-and-decision-making</t>
  </si>
  <si>
    <t>http://www.datasciencecentral.com/profiles/blogs/on-the-role-of-big-data-in-international-development</t>
  </si>
  <si>
    <t>http://www.datasciencecentral.com/profiles/blogs/ontology-for-data-science-2</t>
  </si>
  <si>
    <t>http://www.datasciencecentral.com/profiles/blogs/open-data-in-government</t>
  </si>
  <si>
    <t>http://www.datasciencecentral.com/profiles/blogs/opensource-python-visualization-libraries</t>
  </si>
  <si>
    <t>http://www.datasciencecentral.com/profiles/blogs/opensource-robotics-projects</t>
  </si>
  <si>
    <t>http://www.datasciencecentral.com/profiles/blogs/openstreetmap-visualization-case-study-sample-code</t>
  </si>
  <si>
    <t>http://www.datasciencecentral.com/profiles/blogs/operational-data-science-excerpt-from-2-great-articles</t>
  </si>
  <si>
    <t>http://www.datasciencecentral.com/profiles/blogs/optimal-binning-for-scoring-modeling-r-package</t>
  </si>
  <si>
    <t>http://www.datasciencecentral.com/profiles/blogs/optimizing-care-gaps-and-outreach-programs-in-healthcare</t>
  </si>
  <si>
    <t>http://www.datasciencecentral.com/profiles/blogs/optimizing-direct-mail-campaigns</t>
  </si>
  <si>
    <t>http://www.datasciencecentral.com/profiles/blogs/optimizing-disease-management-programs-using-predictive-modeling</t>
  </si>
  <si>
    <t>http://www.datasciencecentral.com/profiles/blogs/optimizing-merchandising-using-big-data-analytics</t>
  </si>
  <si>
    <t>http://www.datasciencecentral.com/profiles/blogs/optimizing-your-search-functionality-on-your-website</t>
  </si>
  <si>
    <t>http://www.datasciencecentral.com/profiles/blogs/o-reilly-2015-salary-survey-for-data-scientists</t>
  </si>
  <si>
    <t>http://www.datasciencecentral.com/profiles/blogs/origin-of-techniques-used-in-data-science</t>
  </si>
  <si>
    <t>http://www.datasciencecentral.com/profiles/blogs/our-29-best-articles-about-data-scientists</t>
  </si>
  <si>
    <t>http://www.datasciencecentral.com/profiles/blogs/our-berkeley-data-science-capstone-project-rap-analysis</t>
  </si>
  <si>
    <t>http://www.datasciencecentral.com/profiles/blogs/our-best-data-visualization-articles</t>
  </si>
  <si>
    <t>http://www.datasciencecentral.com/profiles/blogs/our-iceberg-is-melting-now-where-s-that-data-scientist</t>
  </si>
  <si>
    <t>http://www.datasciencecentral.com/profiles/blogs/outlier-detection-with-parametric-and-non-parametric-methods</t>
  </si>
  <si>
    <t>http://www.datasciencecentral.com/profiles/blogs/outside-in-data-governance-a-value-driven-approach</t>
  </si>
  <si>
    <t>http://www.datasciencecentral.com/profiles/blogs/outsourcing-data-analytics</t>
  </si>
  <si>
    <t>http://www.datasciencecentral.com/profiles/blogs/overcoming-aspects-of-social-disablement-in-data</t>
  </si>
  <si>
    <t>http://www.datasciencecentral.com/profiles/blogs/overcoming-big-data-challenges-in-the-enterprise</t>
  </si>
  <si>
    <t>http://www.datasciencecentral.com/profiles/blogs/participate-in-2015-data-science-data-miner-survey</t>
  </si>
  <si>
    <t>http://www.datasciencecentral.com/profiles/blogs/participate-in-our-big-data-survey-interview-questions</t>
  </si>
  <si>
    <t>http://www.datasciencecentral.com/profiles/blogs/past-performance-is-indicative-of-future-results</t>
  </si>
  <si>
    <t>http://www.datasciencecentral.com/profiles/blogs/percolator-dremel-and-pregel-alternatives-to-hadoop</t>
  </si>
  <si>
    <t>http://www.datasciencecentral.com/profiles/blogs/performance-from-various-predictive-models</t>
  </si>
  <si>
    <t>http://www.datasciencecentral.com/profiles/blogs/pervasive-analytics-winning-the-global-data-rush</t>
  </si>
  <si>
    <t>http://www.datasciencecentral.com/profiles/blogs/phenomenalism-and-unexplained-phenomena</t>
  </si>
  <si>
    <t>http://www.datasciencecentral.com/profiles/blogs/pivotal-data-science-teams-with-earthwatch-to-look-at-climate</t>
  </si>
  <si>
    <t>http://www.datasciencecentral.com/profiles/blogs/playlists-for-analysis</t>
  </si>
  <si>
    <t>http://www.datasciencecentral.com/profiles/blogs/plotly-and-r-collaborative-publication-quality-graphing</t>
  </si>
  <si>
    <t>http://www.datasciencecentral.com/profiles/blogs/plotly-beta-gallery-of-beautiful-graphs</t>
  </si>
  <si>
    <t>http://www.datasciencecentral.com/profiles/blogs/plotly-beta-graphing-and-analytics-platform</t>
  </si>
  <si>
    <t>http://www.datasciencecentral.com/profiles/blogs/plotly-graphs-with-latex</t>
  </si>
  <si>
    <t>http://www.datasciencecentral.com/profiles/blogs/plotly-multiple-axes-scales-with-old-faithful-data-in-r</t>
  </si>
  <si>
    <t>http://www.datasciencecentral.com/profiles/blogs/plotting-top-selling-used-car-total-prices-on-the-us-map-using-r</t>
  </si>
  <si>
    <t>http://www.datasciencecentral.com/profiles/blogs/pmml-a-good-citizen-of-the-analytics-ecosystem</t>
  </si>
  <si>
    <t>http://www.datasciencecentral.com/profiles/blogs/podcasts-for-data-scientists</t>
  </si>
  <si>
    <t>http://www.datasciencecentral.com/profiles/blogs/political-campaign-data-science</t>
  </si>
  <si>
    <t>http://www.datasciencecentral.com/profiles/blogs/polyglot-persistence</t>
  </si>
  <si>
    <t>http://www.datasciencecentral.com/profiles/blogs/popular-predictive-apps-and-apis</t>
  </si>
  <si>
    <t>http://www.datasciencecentral.com/profiles/blogs/popular-software-skills-in-data-science-job-postings</t>
  </si>
  <si>
    <t>http://www.datasciencecentral.com/profiles/blogs/possibly-the-most-terryfying-fraud-scheme-to-efficiently-steal-al</t>
  </si>
  <si>
    <t>http://www.datasciencecentral.com/profiles/blogs/posted-since-monday</t>
  </si>
  <si>
    <t>http://www.datasciencecentral.com/profiles/blogs/poster-about-data-science</t>
  </si>
  <si>
    <t>http://www.datasciencecentral.com/profiles/blogs/poster-about-process-mining</t>
  </si>
  <si>
    <t>http://www.datasciencecentral.com/profiles/blogs/powering-patient-care-using-big-data</t>
  </si>
  <si>
    <t>http://www.datasciencecentral.com/profiles/blogs/practical-applications-of-locality-sensitive-hashing-for</t>
  </si>
  <si>
    <t>http://www.datasciencecentral.com/profiles/blogs/practical-illustration-of-map-reduce-hadoop-style-on-real-data</t>
  </si>
  <si>
    <t>http://www.datasciencecentral.com/profiles/blogs/predictability-get-everything-as-a-service-from-iaas-paas-and</t>
  </si>
  <si>
    <t>http://www.datasciencecentral.com/profiles/blogs/predicting-car-prices-part-1-linear-regression</t>
  </si>
  <si>
    <t>http://www.datasciencecentral.com/profiles/blogs/predicting-car-prices-part-2-using-neural-network</t>
  </si>
  <si>
    <t>http://www.datasciencecentral.com/profiles/blogs/predicting-flights-delay-using-supervised-learning</t>
  </si>
  <si>
    <t>http://www.datasciencecentral.com/profiles/blogs/predicting-records-highs-or-lows-how-to-do-it-right</t>
  </si>
  <si>
    <t>http://www.datasciencecentral.com/profiles/blogs/predicting-the-chance-that-your-tax-return-will-be-audited</t>
  </si>
  <si>
    <t>http://www.datasciencecentral.com/profiles/blogs/predicting-the-future</t>
  </si>
  <si>
    <t>http://www.datasciencecentral.com/profiles/blogs/predicting-the-super-bowl</t>
  </si>
  <si>
    <t>http://www.datasciencecentral.com/profiles/blogs/prediction-the-other-dismal-science</t>
  </si>
  <si>
    <t>http://www.datasciencecentral.com/profiles/blogs/predictive-analytics-and-data-science-same-or-different</t>
  </si>
  <si>
    <t>http://www.datasciencecentral.com/profiles/blogs/predictive-analytics-a-soup-story</t>
  </si>
  <si>
    <t>http://www.datasciencecentral.com/profiles/blogs/predictive-analytics-demystified</t>
  </si>
  <si>
    <t>http://www.datasciencecentral.com/profiles/blogs/predictive-analytics-for-beginners-part-1</t>
  </si>
  <si>
    <t>http://www.datasciencecentral.com/profiles/blogs/predictive-analytics-for-unified-communications</t>
  </si>
  <si>
    <t>http://www.datasciencecentral.com/profiles/blogs/predictive-analytics-goes-to-college-to-predict-student-success</t>
  </si>
  <si>
    <t>http://www.datasciencecentral.com/profiles/blogs/predictive-analytics-in-the-supply-chain</t>
  </si>
  <si>
    <t>http://www.datasciencecentral.com/profiles/blogs/predictive-analytics-strategy</t>
  </si>
  <si>
    <t>http://www.datasciencecentral.com/profiles/blogs/predictive-analytics-the-command-to-forecast-who-will-connect</t>
  </si>
  <si>
    <t>http://www.datasciencecentral.com/profiles/blogs/predictive-modeling-is-useless</t>
  </si>
  <si>
    <t>http://www.datasciencecentral.com/profiles/blogs/predictive-modelling-and-precautions</t>
  </si>
  <si>
    <t>http://www.datasciencecentral.com/profiles/blogs/preliminary-findings-zipf-s-law</t>
  </si>
  <si>
    <t>http://www.datasciencecentral.com/profiles/blogs/preparing-millennials-to-tackle-big-data-challenges</t>
  </si>
  <si>
    <t>http://www.datasciencecentral.com/profiles/blogs/prescriptive-analytics</t>
  </si>
  <si>
    <t>http://www.datasciencecentral.com/profiles/blogs/prescriptive-versus-predictive-analytics-a-distinction-without-a</t>
  </si>
  <si>
    <t>http://www.datasciencecentral.com/profiles/blogs/prestigious-brands-academy-award-for-jigsaw-academy</t>
  </si>
  <si>
    <t>http://www.datasciencecentral.com/profiles/blogs/preventing-ecommerce-pricing-glitches-with-automated-anomaly</t>
  </si>
  <si>
    <t>http://www.datasciencecentral.com/profiles/blogs/privacy-personalization-and-the-iot-retail</t>
  </si>
  <si>
    <t>http://www.datasciencecentral.com/profiles/blogs/privacy-vs-security-and-data-science</t>
  </si>
  <si>
    <t>http://www.datasciencecentral.com/profiles/blogs/probably-predictive</t>
  </si>
  <si>
    <t>http://www.datasciencecentral.com/profiles/blogs/programming-for-data-science-the-polyglot-approach-python-r-sql</t>
  </si>
  <si>
    <t>http://www.datasciencecentral.com/profiles/blogs/programming-python-vs-r</t>
  </si>
  <si>
    <t>http://www.datasciencecentral.com/profiles/blogs/proposal-for-an-apprenticeship-in-data-science</t>
  </si>
  <si>
    <t>http://www.datasciencecentral.com/profiles/blogs/proposal-for-a-new-type-of-scoring-system</t>
  </si>
  <si>
    <t>http://www.datasciencecentral.com/profiles/blogs/proposal-for-bulk-email-processing</t>
  </si>
  <si>
    <t>http://www.datasciencecentral.com/profiles/blogs/protecting-your-data-and-your-business</t>
  </si>
  <si>
    <t>http://www.datasciencecentral.com/profiles/blogs/pundit-election-forecasts-all-wrong-nate-silver-perfectly-right-t</t>
  </si>
  <si>
    <t>http://www.datasciencecentral.com/profiles/blogs/p-values-the-gold-standard-of-statistical-validity-are-not-as</t>
  </si>
  <si>
    <t>http://www.datasciencecentral.com/profiles/blogs/python-data-tools</t>
  </si>
  <si>
    <t>http://www.datasciencecentral.com/profiles/blogs/python-for-data-science-vs-python-for-web-development</t>
  </si>
  <si>
    <t>http://www.datasciencecentral.com/profiles/blogs/python-nlp-tools</t>
  </si>
  <si>
    <t>http://www.datasciencecentral.com/profiles/blogs/python-resources-for-top-data-mining-algorithms</t>
  </si>
  <si>
    <t>http://www.datasciencecentral.com/profiles/blogs/python-scikit-learn-to-simplify-machine-learning-bag-of-words-to</t>
  </si>
  <si>
    <t>http://www.datasciencecentral.com/profiles/blogs/q-a-thinking-of-data-as-information-capital</t>
  </si>
  <si>
    <t>http://www.datasciencecentral.com/profiles/blogs/quality-of-things</t>
  </si>
  <si>
    <t>http://www.datasciencecentral.com/profiles/blogs/quantifying-the-value-of-a-nosql-project</t>
  </si>
  <si>
    <t>http://www.datasciencecentral.com/profiles/blogs/query-vs-no-query-do-you-care</t>
  </si>
  <si>
    <t>http://www.datasciencecentral.com/profiles/blogs/quick-hire-a-data-scientist-not-so-fast-perhaps</t>
  </si>
  <si>
    <t>http://www.datasciencecentral.com/profiles/blogs/quick-survey-journey-to-become-a-data-scientist</t>
  </si>
  <si>
    <t>http://www.datasciencecentral.com/profiles/blogs/random-forests-algorithm</t>
  </si>
  <si>
    <t>http://www.datasciencecentral.com/profiles/blogs/rants-from-an-under-paid-data-scientist</t>
  </si>
  <si>
    <t>http://www.datasciencecentral.com/profiles/blogs/rapid-hadoop-development-with-progressive-testing</t>
  </si>
  <si>
    <t>http://www.datasciencecentral.com/profiles/blogs/r-as-ad-hoc</t>
  </si>
  <si>
    <t>http://www.datasciencecentral.com/profiles/blogs/read-this-tutorial-before-you-use-proc-corr</t>
  </si>
  <si>
    <t>http://www.datasciencecentral.com/profiles/blogs/real-time-analytic-database-purpose-built-for-big-data</t>
  </si>
  <si>
    <t>http://www.datasciencecentral.com/profiles/blogs/real-time-analytics-weather</t>
  </si>
  <si>
    <t>http://www.datasciencecentral.com/profiles/blogs/real-time-insights-on-driving-patterns-from-big-data-the-next</t>
  </si>
  <si>
    <t>http://www.datasciencecentral.com/profiles/blogs/real-time-predictive-models-are-they-possible</t>
  </si>
  <si>
    <t>http://www.datasciencecentral.com/profiles/blogs/recent-acquisitions-in-big-data</t>
  </si>
  <si>
    <t>http://www.datasciencecentral.com/profiles/blogs/recommender-systems-past-present-and-future</t>
  </si>
  <si>
    <t>http://www.datasciencecentral.com/profiles/blogs/redefining-hr-through-data-analytics</t>
  </si>
  <si>
    <t>http://www.datasciencecentral.com/profiles/blogs/reduce-operational-costs-and-improve-data-driven-decision-making</t>
  </si>
  <si>
    <t>http://www.datasciencecentral.com/profiles/blogs/reducing-data-cleansing-time-to-get-actionable-insights-faster</t>
  </si>
  <si>
    <t>http://www.datasciencecentral.com/profiles/blogs/reductive-versus-expansive-data</t>
  </si>
  <si>
    <t>http://www.datasciencecentral.com/profiles/blogs/regression-prediction-using-aws-machine-learning</t>
  </si>
  <si>
    <t>http://www.datasciencecentral.com/profiles/blogs/relevant-search-using-solr</t>
  </si>
  <si>
    <t>http://www.datasciencecentral.com/profiles/blogs/relief-or-haunting-the-gaping-challenge-about-smart-home-security</t>
  </si>
  <si>
    <t>http://www.datasciencecentral.com/profiles/blogs/replaying-the-nfl-championships-with-twitter-language-analytics</t>
  </si>
  <si>
    <t>http://www.datasciencecentral.com/profiles/blogs/repost-xavier-amatriain-how-should-one-start-a-career-in-machine-</t>
  </si>
  <si>
    <t>http://www.datasciencecentral.com/profiles/blogs/research-brief-four-functional-clusters-of-analytics</t>
  </si>
  <si>
    <t>http://www.datasciencecentral.com/profiles/blogs/rethinkdb-for-your-advanced-analytics</t>
  </si>
  <si>
    <t>http://www.datasciencecentral.com/profiles/blogs/revisiting-hr-analytics</t>
  </si>
  <si>
    <t>http://www.datasciencecentral.com/profiles/blogs/rigorous-generalized-l-p-variance</t>
  </si>
  <si>
    <t>http://www.datasciencecentral.com/profiles/blogs/r-in-your-browser</t>
  </si>
  <si>
    <t>http://www.datasciencecentral.com/profiles/blogs/risks-posed-by-commodified-labour-in-complex-fields</t>
  </si>
  <si>
    <t>http://www.datasciencecentral.com/profiles/blogs/roadblocks-to-using-big-data-first-mile-and-last-mile-challenges</t>
  </si>
  <si>
    <t>http://www.datasciencecentral.com/profiles/blogs/romney-said-to-use-secretive-data-mining-wallstreetjournal</t>
  </si>
  <si>
    <t>http://www.datasciencecentral.com/profiles/blogs/row-vs-columnar-vs-nosql-databases</t>
  </si>
  <si>
    <t>http://www.datasciencecentral.com/profiles/blogs/r-packages-a-healthcare-application</t>
  </si>
  <si>
    <t>http://www.datasciencecentral.com/profiles/blogs/r-programming-job-interview-questions-and-answers</t>
  </si>
  <si>
    <t>http://www.datasciencecentral.com/profiles/blogs/r-python</t>
  </si>
  <si>
    <t>http://www.datasciencecentral.com/profiles/blogs/r-python-machine-learning-dataviz-most-popular-resources</t>
  </si>
  <si>
    <t>http://www.datasciencecentral.com/profiles/blogs/r-spatial-representation</t>
  </si>
  <si>
    <t>http://www.datasciencecentral.com/profiles/blogs/r-tutorial-for-beginners-a-quick-start-up-kit</t>
  </si>
  <si>
    <t>http://www.datasciencecentral.com/profiles/blogs/s3-as-input-or-output-for-hadoop-mr-jobs</t>
  </si>
  <si>
    <t>http://www.datasciencecentral.com/profiles/blogs/s3-instead-of-hdfs-with-hadoop</t>
  </si>
  <si>
    <t>http://www.datasciencecentral.com/profiles/blogs/sabermetrics-baseball-analytics-and-the-science-of-winning-infogr</t>
  </si>
  <si>
    <t>http://www.datasciencecentral.com/profiles/blogs/safely-sharing-data-through-an-api-with-alliance-partners</t>
  </si>
  <si>
    <t>http://www.datasciencecentral.com/profiles/blogs/salary-surveys-for-data-scientists-and-related-job-titles</t>
  </si>
  <si>
    <t>http://www.datasciencecentral.com/profiles/blogs/salary-trends-for-analytics-and-big-data-jobs-in-the-indian-job</t>
  </si>
  <si>
    <t>http://www.datasciencecentral.com/profiles/blogs/sales-forecasts-how-to-improve-accuracy-while-simplifying-models</t>
  </si>
  <si>
    <t>http://www.datasciencecentral.com/profiles/blogs/sample-data-science-project-optimizing-all-business-levers-simult</t>
  </si>
  <si>
    <t>http://www.datasciencecentral.com/profiles/blogs/sas-dominates-analytics-job-market</t>
  </si>
  <si>
    <t>http://www.datasciencecentral.com/profiles/blogs/scholarship-for-women-in-data-science</t>
  </si>
  <si>
    <t>http://www.datasciencecentral.com/profiles/blogs/scholarship-recommendations</t>
  </si>
  <si>
    <t>http://www.datasciencecentral.com/profiles/blogs/scientists-get-6-years-in-prison-for-making-wrong-predictions-cbs</t>
  </si>
  <si>
    <t>http://www.datasciencecentral.com/profiles/blogs/scikit-learn-tutorial-series</t>
  </si>
  <si>
    <t>http://www.datasciencecentral.com/profiles/blogs/scraping-lottery-data</t>
  </si>
  <si>
    <t>http://www.datasciencecentral.com/profiles/blogs/scraping-reddit</t>
  </si>
  <si>
    <t>http://www.datasciencecentral.com/profiles/blogs/searching-for-intangibles-data-embodiment-using-protocols</t>
  </si>
  <si>
    <t>Seasonality</t>
  </si>
  <si>
    <t>http://www.datasciencecentral.com/profiles/blogs/seasonality</t>
  </si>
  <si>
    <t>http://www.datasciencecentral.com/profiles/blogs/seek-the-grail-up-the-knowledge-pyramid-not-down</t>
  </si>
  <si>
    <t>http://www.datasciencecentral.com/profiles/blogs/selected-articles-from-top-news-outlets</t>
  </si>
  <si>
    <t>http://www.datasciencecentral.com/profiles/blogs/selected-articles-from-top-news-outlets-last-30-days</t>
  </si>
  <si>
    <t>http://www.datasciencecentral.com/profiles/blogs/selected-articles-posted-this-week</t>
  </si>
  <si>
    <t>http://www.datasciencecentral.com/profiles/blogs/selected-blog-posts-from-datasciencecentral</t>
  </si>
  <si>
    <t>http://www.datasciencecentral.com/profiles/blogs/selecting-a-remote-dba-professional-over-a-full-time-consultant</t>
  </si>
  <si>
    <t>http://www.datasciencecentral.com/profiles/blogs/selecting-the-right-business-intelligence-and-analytics-platform</t>
  </si>
  <si>
    <t>http://www.datasciencecentral.com/profiles/blogs/selection-of-best-pictures-of-the-week</t>
  </si>
  <si>
    <t>http://www.datasciencecentral.com/profiles/blogs/selection-of-data-science-articles-from-top-news-outlets</t>
  </si>
  <si>
    <t>http://www.datasciencecentral.com/profiles/blogs/self-learning-machines-deep-convolutional-neural-networks</t>
  </si>
  <si>
    <t>http://www.datasciencecentral.com/profiles/blogs/self-learn-yourself-apache-spark-in-21-blogs-1</t>
  </si>
  <si>
    <t>http://www.datasciencecentral.com/profiles/blogs/self-learn-yourself-apache-spark-in-21-blogs-2</t>
  </si>
  <si>
    <t>http://www.datasciencecentral.com/profiles/blogs/self-learn-yourself-apache-spark-in-21-blogs-5</t>
  </si>
  <si>
    <t>http://www.datasciencecentral.com/profiles/blogs/self-service-data-prep-platforms-fish-or-fowl</t>
  </si>
  <si>
    <t>http://www.datasciencecentral.com/profiles/blogs/selling-data</t>
  </si>
  <si>
    <t>http://www.datasciencecentral.com/profiles/blogs/selling-data-becoming-hot-business-with-government-shutdown</t>
  </si>
  <si>
    <t>http://www.datasciencecentral.com/profiles/blogs/semantic-data-modeling-for-fun-and-profit</t>
  </si>
  <si>
    <t>http://www.datasciencecentral.com/profiles/blogs/semantics-approach-to-big-data-and-event-processing-full-content</t>
  </si>
  <si>
    <t>http://www.datasciencecentral.com/profiles/blogs/sensors-here-there-and-everywhere</t>
  </si>
  <si>
    <t>http://www.datasciencecentral.com/profiles/blogs/sentiment-analysis-with-the-bag-of-words</t>
  </si>
  <si>
    <t>http://www.datasciencecentral.com/profiles/blogs/setting-up-your-analytics-stack-with-jupyter-notebook-aws-redshif</t>
  </si>
  <si>
    <t>http://www.datasciencecentral.com/profiles/blogs/several-great-articles-posted-this-week-on-data-science-central</t>
  </si>
  <si>
    <t>http://www.datasciencecentral.com/profiles/blogs/sexing-up-big-data-s-dodgy-dossier</t>
  </si>
  <si>
    <t>http://www.datasciencecentral.com/profiles/blogs/short-story-on-scaling-an-nlp-problem-without-using-a-ton-of</t>
  </si>
  <si>
    <t>http://www.datasciencecentral.com/profiles/blogs/should-data-science-become-a-profession</t>
  </si>
  <si>
    <t>http://www.datasciencecentral.com/profiles/blogs/silence-isn-t-always-golden-determining-the-right-actions-across</t>
  </si>
  <si>
    <t>http://www.datasciencecentral.com/profiles/blogs/simple-regression-use-in-big-data</t>
  </si>
  <si>
    <t>http://www.datasciencecentral.com/profiles/blogs/simple-rules-to-catch-web-spam</t>
  </si>
  <si>
    <t>http://www.datasciencecentral.com/profiles/blogs/simplest-way-to-monetize-data-think-of-data-as-a-product</t>
  </si>
  <si>
    <t>http://www.datasciencecentral.com/profiles/blogs/simpson-s-paradox-in-the-age-of-real-time-analytics</t>
  </si>
  <si>
    <t>http://www.datasciencecentral.com/profiles/blogs/six-categories-of-data-scientists</t>
  </si>
  <si>
    <t>http://www.datasciencecentral.com/profiles/blogs/six-companies-with-great-job-opportunities-for-data-scientists</t>
  </si>
  <si>
    <t>http://www.datasciencecentral.com/profiles/blogs/six-keywords-characterizing-milestones-in-the-history-of-analytic</t>
  </si>
  <si>
    <t>http://www.datasciencecentral.com/profiles/blogs/six-predictive-modeling-mistakes</t>
  </si>
  <si>
    <t>http://www.datasciencecentral.com/profiles/blogs/six-thinking-hats-and-the-life-of-a-data-scientist</t>
  </si>
  <si>
    <t>http://www.datasciencecentral.com/profiles/blogs/small-data-is-beautiful</t>
  </si>
  <si>
    <t>http://www.datasciencecentral.com/profiles/blogs/smart-big-data-the-all-important-90-10-rule</t>
  </si>
  <si>
    <t>http://www.datasciencecentral.com/profiles/blogs/smart-data-iot-analytics-for-manufacturing-and-process-industries</t>
  </si>
  <si>
    <t>http://www.datasciencecentral.com/profiles/blogs/smart-data-scientists-virtualize-data</t>
  </si>
  <si>
    <t>http://www.datasciencecentral.com/profiles/blogs/smart-spenders-in-healthcare-great-infographic</t>
  </si>
  <si>
    <t>http://www.datasciencecentral.com/profiles/blogs/smart-use-of-small-data-can-still-have-a-big-impact</t>
  </si>
  <si>
    <t>http://www.datasciencecentral.com/profiles/blogs/smbs-and-the-cloud-things-to-consider-before-adopting-cloud</t>
  </si>
  <si>
    <t>http://www.datasciencecentral.com/profiles/blogs/social-construction-of-technical-trading-data</t>
  </si>
  <si>
    <t>http://www.datasciencecentral.com/profiles/blogs/so-it-begins</t>
  </si>
  <si>
    <t>http://www.datasciencecentral.com/profiles/blogs/solving-poisson-distribution-problems-using-scipy</t>
  </si>
  <si>
    <t>http://www.datasciencecentral.com/profiles/blogs/some-times-outliers-are-real-data</t>
  </si>
  <si>
    <t>http://www.datasciencecentral.com/profiles/blogs/so-you-want-to-do-machine-learning-at-scale</t>
  </si>
  <si>
    <t>http://www.datasciencecentral.com/profiles/blogs/sparkgrams-compact-in-spreadsheet-histograms</t>
  </si>
  <si>
    <t>http://www.datasciencecentral.com/profiles/blogs/spark-or-hadoop-which-is-the-best-framework</t>
  </si>
  <si>
    <t>http://www.datasciencecentral.com/profiles/blogs/spark-shark-and-mesos-data-analytics-stack</t>
  </si>
  <si>
    <t>http://www.datasciencecentral.com/profiles/blogs/spark-streaming-real-time-hadoop</t>
  </si>
  <si>
    <t>http://www.datasciencecentral.com/profiles/blogs/sparql-is-the-new-king-of-all-data-scientist-s-tools</t>
  </si>
  <si>
    <t>http://www.datasciencecentral.com/profiles/blogs/spectacular-patterns-found-in-rare-almost-random-numbers</t>
  </si>
  <si>
    <t>http://www.datasciencecentral.com/profiles/blogs/spectral-clustering-how-math-is-redefining-decision-making</t>
  </si>
  <si>
    <t>http://www.datasciencecentral.com/profiles/blogs/splunk-for-hadoop-real-time-analytics</t>
  </si>
  <si>
    <t>http://www.datasciencecentral.com/profiles/blogs/sports-analytics-is-it-only-for-developed-countries</t>
  </si>
  <si>
    <t>http://www.datasciencecentral.com/profiles/blogs/sql-an-introduction</t>
  </si>
  <si>
    <t>http://www.datasciencecentral.com/profiles/blogs/starting-down-the-path-of-data-science</t>
  </si>
  <si>
    <t>http://www.datasciencecentral.com/profiles/blogs/startups-innovating-data-science-platforms</t>
  </si>
  <si>
    <t>http://www.datasciencecentral.com/profiles/blogs/start-with-good-science-on-good-data-then-we-ll-talk-big-data</t>
  </si>
  <si>
    <t>http://www.datasciencecentral.com/profiles/blogs/statistical-attribution-optimization-in-the-b2b-world</t>
  </si>
  <si>
    <t>http://www.datasciencecentral.com/profiles/blogs/statistical-modeling-steps</t>
  </si>
  <si>
    <t>http://www.datasciencecentral.com/profiles/blogs/statistical-significance-and-its-part-in-science-downfalls</t>
  </si>
  <si>
    <t>http://www.datasciencecentral.com/profiles/blogs/statisticians-have-a-biased-view-on-data-science</t>
  </si>
  <si>
    <t>http://www.datasciencecentral.com/profiles/blogs/statisticians-have-large-role-to-play-in-web-analytics-american-s</t>
  </si>
  <si>
    <t>http://www.datasciencecentral.com/profiles/blogs/statistics-is-dead-long-live-statistics</t>
  </si>
  <si>
    <t>http://www.datasciencecentral.com/profiles/blogs/stem-education-and-big-data</t>
  </si>
  <si>
    <t>http://www.datasciencecentral.com/profiles/blogs/stock-market-should-you-buy-or-sell</t>
  </si>
  <si>
    <t>http://www.datasciencecentral.com/profiles/blogs/stop-hiring-data-scientists-if-you-re-not-ready-for-data-science</t>
  </si>
  <si>
    <t>http://www.datasciencecentral.com/profiles/blogs/stop-hiring-data-scientists-until-you-re-ready-for-data-science</t>
  </si>
  <si>
    <t>http://www.datasciencecentral.com/profiles/blogs/strategic-placement-for-big-data-in-organizations</t>
  </si>
  <si>
    <t>http://www.datasciencecentral.com/profiles/blogs/stream-processing-and-streaming-analytics-how-it-works</t>
  </si>
  <si>
    <t>http://www.datasciencecentral.com/profiles/blogs/stream-processing-what-is-it-and-who-needs-it</t>
  </si>
  <si>
    <t>http://www.datasciencecentral.com/profiles/blogs/strengthening-software-outsourcing-trend-to-drive-global-software</t>
  </si>
  <si>
    <t>http://www.datasciencecentral.com/profiles/blogs/structural-data-objects</t>
  </si>
  <si>
    <t>http://www.datasciencecentral.com/profiles/blogs/structural-relationships-in-data</t>
  </si>
  <si>
    <t>http://www.datasciencecentral.com/profiles/blogs/structured-vs-unstructured-data-the-rise-of-data-anarchy</t>
  </si>
  <si>
    <t>http://www.datasciencecentral.com/profiles/blogs/success-factor-of-the-data-warehouse-and-business-intelligence</t>
  </si>
  <si>
    <t>http://www.datasciencecentral.com/profiles/blogs/successful-text-analytics-case-studies</t>
  </si>
  <si>
    <t>http://www.datasciencecentral.com/profiles/blogs/summary-of-noaa-analysis</t>
  </si>
  <si>
    <t>http://www.datasciencecentral.com/profiles/blogs/super-bowl-analytics-a-closer-look-at-whosgonnawin</t>
  </si>
  <si>
    <t>http://www.datasciencecentral.com/profiles/blogs/survey-big-data-paralysis-is-holding-companies-back</t>
  </si>
  <si>
    <t>http://www.datasciencecentral.com/profiles/blogs/survival-analysis-video</t>
  </si>
  <si>
    <t>http://www.datasciencecentral.com/profiles/blogs/svm-in-practice</t>
  </si>
  <si>
    <t>http://www.datasciencecentral.com/profiles/blogs/swimming-pools-and-nicholas-cage-a-look-at-how-we-misunderstand</t>
  </si>
  <si>
    <t>http://www.datasciencecentral.com/profiles/blogs/tableau-and-data-wrangler-have-a-child</t>
  </si>
  <si>
    <t>http://www.datasciencecentral.com/profiles/blogs/tableau-top-bi-trends-for-2015</t>
  </si>
  <si>
    <t>http://www.datasciencecentral.com/profiles/blogs/take-me-out-to-the-data</t>
  </si>
  <si>
    <t>http://www.datasciencecentral.com/profiles/blogs/taking-control-of-your-crm-data</t>
  </si>
  <si>
    <t>http://www.datasciencecentral.com/profiles/blogs/taking-r-to-the-next-level</t>
  </si>
  <si>
    <t>http://www.datasciencecentral.com/profiles/blogs/taking-the-fear-out-of-statistics</t>
  </si>
  <si>
    <t>http://www.datasciencecentral.com/profiles/blogs/taming-big-data</t>
  </si>
  <si>
    <t>http://www.datasciencecentral.com/profiles/blogs/telecom-4-steps-to-build-a-network-graph-in-hadoop</t>
  </si>
  <si>
    <t>http://www.datasciencecentral.com/profiles/blogs/tell-us-as-a-data-scientist-what-is-your-super-power</t>
  </si>
  <si>
    <t>http://www.datasciencecentral.com/profiles/blogs/temporal-databases-why-you-should-care-and-how-to-get-started</t>
  </si>
  <si>
    <t>http://www.datasciencecentral.com/profiles/blogs/temporal-databases-why-you-should-care-and-how-to-get-started-1</t>
  </si>
  <si>
    <t>http://www.datasciencecentral.com/profiles/blogs/temporal-databases-why-you-should-care-and-how-to-get-started-2</t>
  </si>
  <si>
    <t>http://www.datasciencecentral.com/profiles/blogs/ten-favorite-open-data-libraries-by-justin-tenuto</t>
  </si>
  <si>
    <t>http://www.datasciencecentral.com/profiles/blogs/ten-general-principles-in-data-mining-science</t>
  </si>
  <si>
    <t>http://www.datasciencecentral.com/profiles/blogs/ten-signs-of-data-science-maturity-free-ebook</t>
  </si>
  <si>
    <t>http://www.datasciencecentral.com/profiles/blogs/tensorflow-machine-learning-system</t>
  </si>
  <si>
    <t>http://www.datasciencecentral.com/profiles/blogs/ten-top-languages-for-crunching-big-data</t>
  </si>
  <si>
    <t>http://www.datasciencecentral.com/profiles/blogs/ten-top-nosql-databases</t>
  </si>
  <si>
    <t>http://www.datasciencecentral.com/profiles/blogs/teradata-aster-mutli-channel-churn-prediction-in-banking</t>
  </si>
  <si>
    <t>http://www.datasciencecentral.com/profiles/blogs/teradata-aster-principal-component-analysis-and-unsupervised</t>
  </si>
  <si>
    <t>http://www.datasciencecentral.com/profiles/blogs/test-impala-vs-hive-difference-between-sql-on-hadoop-components</t>
  </si>
  <si>
    <t>http://www.datasciencecentral.com/profiles/blogs/text-analysis-101-explicit-semantic-analysis-esa-explained</t>
  </si>
  <si>
    <t>http://www.datasciencecentral.com/profiles/blogs/text-analytics-mangalyaan-as-seen-on-twitter</t>
  </si>
  <si>
    <t>http://www.datasciencecentral.com/profiles/blogs/text-analytics-suffers-a-setback-from-facebook</t>
  </si>
  <si>
    <t>http://www.datasciencecentral.com/profiles/blogs/text-classification-sentiment-analysis-tutorial-blog</t>
  </si>
  <si>
    <t>http://www.datasciencecentral.com/profiles/blogs/the-10-algorithms-that-dominate-our-world</t>
  </si>
  <si>
    <t>http://www.datasciencecentral.com/profiles/blogs/the-10-best-cities-to-find-a-big-data-job</t>
  </si>
  <si>
    <t>http://www.datasciencecentral.com/profiles/blogs/the-1-million-big-data-ready-challenge</t>
  </si>
  <si>
    <t>http://www.datasciencecentral.com/profiles/blogs/the-22-skills-of-a-data-scientist</t>
  </si>
  <si>
    <t>http://www.datasciencecentral.com/profiles/blogs/the-2-types-of-data-scientists-everyone-should-know-about</t>
  </si>
  <si>
    <t>http://www.datasciencecentral.com/profiles/blogs/the-3ms-of-marketing-data-analytics</t>
  </si>
  <si>
    <t>http://www.datasciencecentral.com/profiles/blogs/the-5-essential-skills-any-data-scientist-needs</t>
  </si>
  <si>
    <t>http://www.datasciencecentral.com/profiles/blogs/the-5-v-s-of-big-data-by-bernard-marr</t>
  </si>
  <si>
    <t>http://www.datasciencecentral.com/profiles/blogs/the-7-most-data-rich-companies-in-the-world</t>
  </si>
  <si>
    <t>http://www.datasciencecentral.com/profiles/blogs/the-7-most-unusual-applications-of-big-data-you-ve-ever-seen</t>
  </si>
  <si>
    <t>http://www.datasciencecentral.com/profiles/blogs/the-9-best-marketing-and-sales-analytics-you-should-know-about</t>
  </si>
  <si>
    <t>http://www.datasciencecentral.com/profiles/blogs/the-abcd-s-of-business-optimization</t>
  </si>
  <si>
    <t>http://www.datasciencecentral.com/profiles/blogs/the-age-of-data-innocence-is-over</t>
  </si>
  <si>
    <t>http://www.datasciencecentral.com/profiles/blogs/the-algorithmic-man-epic-battle-against-headless-apparitions</t>
  </si>
  <si>
    <t>http://www.datasciencecentral.com/profiles/blogs/the-alternative-list-of-global-power-elite</t>
  </si>
  <si>
    <t>http://www.datasciencecentral.com/profiles/blogs/the-amazing-ways-big-data-is-used-in-china</t>
  </si>
  <si>
    <t>http://www.datasciencecentral.com/profiles/blogs/the-amazing-ways-uber-is-using-big-data</t>
  </si>
  <si>
    <t>http://www.datasciencecentral.com/profiles/blogs/the-art-and-data-science-of-leveraging-economic-bubbles</t>
  </si>
  <si>
    <t>http://www.datasciencecentral.com/profiles/blogs/the-art-of-data-science-part-1</t>
  </si>
  <si>
    <t>http://www.datasciencecentral.com/profiles/blogs/the-art-of-data-science-part-2</t>
  </si>
  <si>
    <t>http://www.datasciencecentral.com/profiles/blogs/the-art-of-modeling-names</t>
  </si>
  <si>
    <t>http://www.datasciencecentral.com/profiles/blogs/the-art-of-war-applied-to-software-development</t>
  </si>
  <si>
    <t>http://www.datasciencecentral.com/profiles/blogs/the-assumptions-on-which-the-rdbms-is-based-has-changed-the-ideal</t>
  </si>
  <si>
    <t>http://www.datasciencecentral.com/profiles/blogs/the-astonishing-big-data-generated-in-a-single-journey?overrideMobileRedirect=1</t>
  </si>
  <si>
    <t>http://www.datasciencecentral.com/profiles/blogs/the-awesome-ways-big-data-is-used-today-to-change-our-world</t>
  </si>
  <si>
    <t>http://www.datasciencecentral.com/profiles/blogs/the-awkward-road</t>
  </si>
  <si>
    <t>http://www.datasciencecentral.com/profiles/blogs/the-beautiful-duality-of-tda-topological-data-analysis</t>
  </si>
  <si>
    <t>http://www.datasciencecentral.com/profiles/blogs/the-beginner-s-guide-to-amazon-web-services-infographic</t>
  </si>
  <si>
    <t>http://www.datasciencecentral.com/profiles/blogs/the-benefits-of-media-marketing-for-healthcare-professionals</t>
  </si>
  <si>
    <t>http://www.datasciencecentral.com/profiles/blogs/the-benefits-of-streamlining-data-centralization</t>
  </si>
  <si>
    <t>http://www.datasciencecentral.com/profiles/blogs/the-best-kept-secret-about-linear-and-logistic-regression</t>
  </si>
  <si>
    <t>http://www.datasciencecentral.com/profiles/blogs/the-best-of-open-source-for-big-data</t>
  </si>
  <si>
    <t>http://www.datasciencecentral.com/profiles/blogs/the-best-ways-to-segment-customer-data</t>
  </si>
  <si>
    <t>http://www.datasciencecentral.com/profiles/blogs/the-big-data-and-business-intelligence-twins-to-the-rescue-of</t>
  </si>
  <si>
    <t>http://www.datasciencecentral.com/profiles/blogs/the-big-data-contrarians-the-agora-for-big-data-dialogue-on</t>
  </si>
  <si>
    <t>http://www.datasciencecentral.com/profiles/blogs/the-big-data-glossary-part-1</t>
  </si>
  <si>
    <t>http://www.datasciencecentral.com/profiles/blogs/the-big-data-tidal-wave-how-technology-is-shaping-the-way</t>
  </si>
  <si>
    <t>http://www.datasciencecentral.com/profiles/blogs/the-biggest-challenge-facing-data</t>
  </si>
  <si>
    <t>http://www.datasciencecentral.com/profiles/blogs/the-biggest-risks-of-big-data</t>
  </si>
  <si>
    <t>http://www.datasciencecentral.com/profiles/blogs/the-bigobject-an-agile-analytic-engine-for-big-data</t>
  </si>
  <si>
    <t>http://www.datasciencecentral.com/profiles/blogs/the-big-value-of-weather-data-in-the-big-data-economy</t>
  </si>
  <si>
    <t>http://www.datasciencecentral.com/profiles/blogs/the-book-big-data-nosql-cloud-a-paradigm-shift</t>
  </si>
  <si>
    <t>http://www.datasciencecentral.com/profiles/blogs/the-business-translator-the-missing-link-to-make-data-science</t>
  </si>
  <si>
    <t>http://www.datasciencecentral.com/profiles/blogs/the-business-value-of-pervasive-analytics</t>
  </si>
  <si>
    <t>http://www.datasciencecentral.com/profiles/blogs/the-career-opportunity-in-banking-data-scientists-can-t-afford-to</t>
  </si>
  <si>
    <t>http://www.datasciencecentral.com/profiles/blogs/the-challenge-facing-cloudera-and-hortonworks-making-big-data</t>
  </si>
  <si>
    <t>http://www.datasciencecentral.com/profiles/blogs/the-changing-future-of-marketing-analytics-software-industry</t>
  </si>
  <si>
    <t>http://www.datasciencecentral.com/profiles/blogs/the-cognitive-cost-of-switching-technology-stacks</t>
  </si>
  <si>
    <t>http://www.datasciencecentral.com/profiles/blogs/the-collective-definition-of-data-lake-by-big-data-community</t>
  </si>
  <si>
    <t>http://www.datasciencecentral.com/profiles/blogs/the-curse-of-dataviz</t>
  </si>
  <si>
    <t>http://www.datasciencecentral.com/profiles/blogs/the-curse-of-the-bell-curve-part-1</t>
  </si>
  <si>
    <t>http://www.datasciencecentral.com/profiles/blogs/the-curse-of-the-bell-curve-part-2</t>
  </si>
  <si>
    <t>http://www.datasciencecentral.com/profiles/blogs/the-dangers-of-the-talent-shortage-myth</t>
  </si>
  <si>
    <t>http://www.datasciencecentral.com/profiles/blogs/the-dark-side-of-big-data</t>
  </si>
  <si>
    <t>http://www.datasciencecentral.com/profiles/blogs/the-data-analytics-landscape-a-crystal-ball</t>
  </si>
  <si>
    <t>http://www.datasciencecentral.com/profiles/blogs/the-data-bug</t>
  </si>
  <si>
    <t>http://www.datasciencecentral.com/profiles/blogs/the-data-driven-weekly-1-3</t>
  </si>
  <si>
    <t>http://www.datasciencecentral.com/profiles/blogs/the-data-driven-weekly-1-6</t>
  </si>
  <si>
    <t>http://www.datasciencecentral.com/profiles/blogs/the-data-is-in-and-it-s-conclusive-america-loved-the-marriage</t>
  </si>
  <si>
    <t>http://www.datasciencecentral.com/profiles/blogs/the-data-science-alphabet</t>
  </si>
  <si>
    <t>http://www.datasciencecentral.com/profiles/blogs/the-data-science-association</t>
  </si>
  <si>
    <t>http://www.datasciencecentral.com/profiles/blogs/the-data-science-ecosystem-in-one-tidy-infographic</t>
  </si>
  <si>
    <t>http://www.datasciencecentral.com/profiles/blogs/the-data-science-industry-who-does-what</t>
  </si>
  <si>
    <t>http://www.datasciencecentral.com/profiles/blogs/the-data-science-industry-who-does-what-infographic</t>
  </si>
  <si>
    <t>http://www.datasciencecentral.com/profiles/blogs/the-data-science-research-center</t>
  </si>
  <si>
    <t>http://www.datasciencecentral.com/profiles/blogs/the-data-science-toolkit-my-boot-camp-ciriculum</t>
  </si>
  <si>
    <t>http://www.datasciencecentral.com/profiles/blogs/the-data-science-toolkit-the-future-web-toolkit</t>
  </si>
  <si>
    <t>http://www.datasciencecentral.com/profiles/blogs/the-data-science-venn-diagram-revisited</t>
  </si>
  <si>
    <t>http://www.datasciencecentral.com/profiles/blogs/the-data-science-zoo</t>
  </si>
  <si>
    <t>http://www.datasciencecentral.com/profiles/blogs/the-data-scientist-at-work</t>
  </si>
  <si>
    <t>http://www.datasciencecentral.com/profiles/blogs/the-data-scientist-buble-has-started-to-explode</t>
  </si>
  <si>
    <t>http://www.datasciencecentral.com/profiles/blogs/the-data-scientist-conversation-continues</t>
  </si>
  <si>
    <t>http://www.datasciencecentral.com/profiles/blogs/the-data-scientist-elusive-or-illusive</t>
  </si>
  <si>
    <t>http://www.datasciencecentral.com/profiles/blogs/the-data-scientist-will-be-replaced-by-tools-forbes</t>
  </si>
  <si>
    <t>http://www.datasciencecentral.com/profiles/blogs/the-data-supply-chain-and-master-data-management</t>
  </si>
  <si>
    <t>http://www.datasciencecentral.com/profiles/blogs/the-data-triangle-a-simple-framework-for-data</t>
  </si>
  <si>
    <t>http://www.datasciencecentral.com/profiles/blogs/the-datification-of-life-and-business</t>
  </si>
  <si>
    <t>http://www.datasciencecentral.com/profiles/blogs/the-deadly-data-science-sin-of-confirmation-bias</t>
  </si>
  <si>
    <t>http://www.datasciencecentral.com/profiles/blogs/the-death-of-the-statistical-test-of-hypothesis</t>
  </si>
  <si>
    <t>http://www.datasciencecentral.com/profiles/blogs/the-easy-way-big-data-can-be-accessed-with-data-as-a-service</t>
  </si>
  <si>
    <t>http://www.datasciencecentral.com/profiles/blogs/the-emerging-data-stack-and-mobile-access</t>
  </si>
  <si>
    <t>http://www.datasciencecentral.com/profiles/blogs/thee-myths-about-data-scientists-and-big-data</t>
  </si>
  <si>
    <t>http://www.datasciencecentral.com/profiles/blogs/the-evolution-of-a-data-driven-startup</t>
  </si>
  <si>
    <t>http://www.datasciencecentral.com/profiles/blogs/the-face-of-the-new-university</t>
  </si>
  <si>
    <t>http://www.datasciencecentral.com/profiles/blogs/the-fallacy-of-the-data-scientist-shoartage</t>
  </si>
  <si>
    <t>http://www.datasciencecentral.com/profiles/blogs/the-fastest-growing-data-science-big-data-profiles-on-twitter</t>
  </si>
  <si>
    <t>http://www.datasciencecentral.com/profiles/blogs/the-future-is-what-happens-when-people-embrace-open-data</t>
  </si>
  <si>
    <t>http://www.datasciencecentral.com/profiles/blogs/the-future-of-analytics-depends-on-ibm-and-vice-versa</t>
  </si>
  <si>
    <t>http://www.datasciencecentral.com/profiles/blogs/the-future-of-artificial-intelligence-is-here</t>
  </si>
  <si>
    <t>http://www.datasciencecentral.com/profiles/blogs/the-future-of-big-data-is-wearables</t>
  </si>
  <si>
    <t>http://www.datasciencecentral.com/profiles/blogs/the-global-crime-landscape</t>
  </si>
  <si>
    <t>http://www.datasciencecentral.com/profiles/blogs/the-graveyard-of-programming-languages</t>
  </si>
  <si>
    <t>http://www.datasciencecentral.com/profiles/blogs/the-growth-of-data-science-in-the-last-two-years</t>
  </si>
  <si>
    <t>http://www.datasciencecentral.com/profiles/blogs/the-guide-to-learning-python-for-data-science</t>
  </si>
  <si>
    <t>http://www.datasciencecentral.com/profiles/blogs/the-guide-to-learning-python-for-data-science-2</t>
  </si>
  <si>
    <t>http://www.datasciencecentral.com/profiles/blogs/the-haboob-clouds-hadoops-future</t>
  </si>
  <si>
    <t>http://www.datasciencecentral.com/profiles/blogs/the-hadoop-ecosystem-hdfs-yarn-hive-pig-hbase-and-growing</t>
  </si>
  <si>
    <t>http://www.datasciencecentral.com/profiles/blogs/the-hand-book-of-data-science</t>
  </si>
  <si>
    <t>http://www.datasciencecentral.com/profiles/blogs/the-hastings-effect-how-the-netflix-big-data-approach-is</t>
  </si>
  <si>
    <t>http://www.datasciencecentral.com/profiles/blogs/the-hillary-clinton-email-explorer</t>
  </si>
  <si>
    <t>http://www.datasciencecentral.com/profiles/blogs/the-hot-hand-rises-again</t>
  </si>
  <si>
    <t>http://www.datasciencecentral.com/profiles/blogs/the-hype-around-graph-databases-and-why-it-matters</t>
  </si>
  <si>
    <t>http://www.datasciencecentral.com/profiles/blogs/the-impact-of-asking-the-wrong-question</t>
  </si>
  <si>
    <t>http://www.datasciencecentral.com/profiles/blogs/the-impact-of-big-data-analytics-on-healthcare-your-health</t>
  </si>
  <si>
    <t>http://www.datasciencecentral.com/profiles/blogs/the-internet-of-things-data-science-and-big-data</t>
  </si>
  <si>
    <t>http://www.datasciencecentral.com/profiles/blogs/the-internet-of-things-is-really-only-about-one-thing</t>
  </si>
  <si>
    <t>http://www.datasciencecentral.com/profiles/blogs/the-interview-with-yann-lecun-of-facebook-artificial-intelligence</t>
  </si>
  <si>
    <t>http://www.datasciencecentral.com/profiles/blogs/the-key-factor-to-optimize-analytic-recruiting-based-on-job-board</t>
  </si>
  <si>
    <t>http://www.datasciencecentral.com/profiles/blogs/the-law-of-series-why-4-plane-crashing-in-6-months-is-a-coinciden</t>
  </si>
  <si>
    <t>http://www.datasciencecentral.com/profiles/blogs/the-life-of-a-data-scientist-data-land-scape</t>
  </si>
  <si>
    <t>http://www.datasciencecentral.com/profiles/blogs/the-merging-of-social-media-big-data-perpetually-connected</t>
  </si>
  <si>
    <t>http://www.datasciencecentral.com/profiles/blogs/the-month-in-data-science</t>
  </si>
  <si>
    <t>http://www.datasciencecentral.com/profiles/blogs/the-most-expensive-data-science-textbook</t>
  </si>
  <si>
    <t>http://www.datasciencecentral.com/profiles/blogs/the-multiple-facets-of-data-science</t>
  </si>
  <si>
    <t>http://www.datasciencecentral.com/profiles/blogs/the-naive-bayes-classifier-explained</t>
  </si>
  <si>
    <t>http://www.datasciencecentral.com/profiles/blogs/the-need-for-a-product-centric-approach-to-big-data</t>
  </si>
  <si>
    <t>http://www.datasciencecentral.com/profiles/blogs/the-need-for-speed-in-memory-and-the-marriage-of-rdbms-and-nosql</t>
  </si>
  <si>
    <t>http://www.datasciencecentral.com/profiles/blogs/the-new-rules-for-becoming-a-data-scientist</t>
  </si>
  <si>
    <t>http://www.datasciencecentral.com/profiles/blogs/the-next-big-thing-in-big-data-bdaas</t>
  </si>
  <si>
    <t>http://www.datasciencecentral.com/profiles/blogs/the-nsa-data-privacy-scandal-a-different-point-of-view</t>
  </si>
  <si>
    <t>http://www.datasciencecentral.com/profiles/blogs/the-one-thing-we-can-agree-on-as-political-polling-begins</t>
  </si>
  <si>
    <t>http://www.datasciencecentral.com/profiles/blogs/the-only-skill-you-should-be-concerned-with</t>
  </si>
  <si>
    <t>http://www.datasciencecentral.com/profiles/blogs/the-past-entity-attribute-value-vs-the-future-sign-signifier</t>
  </si>
  <si>
    <t>http://www.datasciencecentral.com/profiles/blogs/the-path-to-analytics-enlightenment</t>
  </si>
  <si>
    <t>http://www.datasciencecentral.com/profiles/blogs/the-perfect-storm-missed-opportunites-with-mobile-and-big-weather</t>
  </si>
  <si>
    <t>http://www.datasciencecentral.com/profiles/blogs/the-poisson-pill-just-what-if-we-can-go-beyond-the-what-ifs</t>
  </si>
  <si>
    <t>http://www.datasciencecentral.com/profiles/blogs/the-power-of-bubble-charts</t>
  </si>
  <si>
    <t>http://www.datasciencecentral.com/profiles/blogs/the-power-of-third-party-data</t>
  </si>
  <si>
    <t>http://www.datasciencecentral.com/profiles/blogs/the-present-and-the-future-of-big-data-and-mobile-technology</t>
  </si>
  <si>
    <t>http://www.datasciencecentral.com/profiles/blogs/the-problem-with-recommenders</t>
  </si>
  <si>
    <t>http://www.datasciencecentral.com/profiles/blogs/the-professionalization-of-data-science</t>
  </si>
  <si>
    <t>http://www.datasciencecentral.com/profiles/blogs/the-promise-of-predictive-analytics-the-challenges-from-data</t>
  </si>
  <si>
    <t>http://www.datasciencecentral.com/profiles/blogs/the-purple-people-the-conundrum-of-finding-business-expertise-1</t>
  </si>
  <si>
    <t>http://www.datasciencecentral.com/profiles/blogs/the-quantified-workplace-big-data-or-big-brother</t>
  </si>
  <si>
    <t>http://www.datasciencecentral.com/profiles/blogs/the-real-life-consequences-of-a-losing-oscar-pool-how-we</t>
  </si>
  <si>
    <t>http://www.datasciencecentral.com/profiles/blogs/the-real-reason-for-house-price-inflation-in-new-zealand</t>
  </si>
  <si>
    <t>http://www.datasciencecentral.com/profiles/blogs/the-reason-facebook-paid-us-19-bn-for-whatsapp-decoded</t>
  </si>
  <si>
    <t>http://www.datasciencecentral.com/profiles/blogs/there-is-no-analytics-without-data-management-an-imperative-for</t>
  </si>
  <si>
    <t>http://www.datasciencecentral.com/profiles/blogs/there-is-something-new-under-the-sun-uplift-modeling</t>
  </si>
  <si>
    <t>http://www.datasciencecentral.com/profiles/blogs/the-return-on-analytics-what-is-the-show-stopper</t>
  </si>
  <si>
    <t>http://www.datasciencecentral.com/profiles/blogs/the-richness-and-reality-of-world-data</t>
  </si>
  <si>
    <t>http://www.datasciencecentral.com/profiles/blogs/the-rise-of-the-data-artist-in-business</t>
  </si>
  <si>
    <t>http://www.datasciencecentral.com/profiles/blogs/the-road-to-customer-intelligence</t>
  </si>
  <si>
    <t>http://www.datasciencecentral.com/profiles/blogs/the-role-of-big-data-analytics-in-the-petabyte-age</t>
  </si>
  <si>
    <t>http://www.datasciencecentral.com/profiles/blogs/the-role-of-business-domain-experts-in-text-analytics</t>
  </si>
  <si>
    <t>http://www.datasciencecentral.com/profiles/blogs/the-role-of-data-science-in-web-design</t>
  </si>
  <si>
    <t>http://www.datasciencecentral.com/profiles/blogs/the-science-news-cycle</t>
  </si>
  <si>
    <t>http://www.datasciencecentral.com/profiles/blogs/the-seven-people-you-need-on-your-big-data-team</t>
  </si>
  <si>
    <t>http://www.datasciencecentral.com/profiles/blogs/the-shift-from-real-time-to-right-time-marketing-how-to-drive</t>
  </si>
  <si>
    <t>http://www.datasciencecentral.com/profiles/blogs/the-shifting-cxo-crowns-and-the-changing-analytics-leadership</t>
  </si>
  <si>
    <t>http://www.datasciencecentral.com/profiles/blogs/the-state-of-data-science-in-2015</t>
  </si>
  <si>
    <t>http://www.datasciencecentral.com/profiles/blogs/the-target-security-breach-what-happened-and-what-it-can-teach-us</t>
  </si>
  <si>
    <t>http://www.datasciencecentral.com/profiles/blogs/the-texas-sharpshooter-deception</t>
  </si>
  <si>
    <t>http://www.datasciencecentral.com/profiles/blogs/the-three-pillars-of-insurance-analytics</t>
  </si>
  <si>
    <t>http://www.datasciencecentral.com/profiles/blogs/the-top-1-data-users-consume-99-of-all-the-data-being-produced-tr</t>
  </si>
  <si>
    <t>http://www.datasciencecentral.com/profiles/blogs/the-top-cloud-computing-vulnerabilities-and-threats</t>
  </si>
  <si>
    <t>http://www.datasciencecentral.com/profiles/blogs/the-ultimate-beginner-s-guide-to-data-quality-and-business</t>
  </si>
  <si>
    <t>http://www.datasciencecentral.com/profiles/blogs/the-world-is-ready-for-the-consumer-grade-enterprise</t>
  </si>
  <si>
    <t>http://www.datasciencecentral.com/profiles/blogs/the-world-of-data-as-we-know-it</t>
  </si>
  <si>
    <t>http://www.datasciencecentral.com/profiles/blogs/the-youngest-data-scientist</t>
  </si>
  <si>
    <t>http://www.datasciencecentral.com/profiles/blogs/this-is-why-your-voice-isn-t-being-heard-in-business-meetings</t>
  </si>
  <si>
    <t>http://www.datasciencecentral.com/profiles/blogs/this-just-in-how-big-data-is-changing-journalism</t>
  </si>
  <si>
    <t>http://www.datasciencecentral.com/profiles/blogs/thought-for-food-analyzing-the-performance-of-a-leading</t>
  </si>
  <si>
    <t>http://www.datasciencecentral.com/profiles/blogs/thoughts-of-the-week</t>
  </si>
  <si>
    <t>http://www.datasciencecentral.com/profiles/blogs/three-announcements</t>
  </si>
  <si>
    <t>http://www.datasciencecentral.com/profiles/blogs/three-fundamental-google-rules</t>
  </si>
  <si>
    <t>http://www.datasciencecentral.com/profiles/blogs/three-interesting-but-little-known-programming-languages</t>
  </si>
  <si>
    <t>http://www.datasciencecentral.com/profiles/blogs/three-myths-about-today-s-in-memory-databases</t>
  </si>
  <si>
    <t>http://www.datasciencecentral.com/profiles/blogs/three-periodic-tables-for-data-scientists</t>
  </si>
  <si>
    <t>http://www.datasciencecentral.com/profiles/blogs/three-stages-of-analytics-adoption</t>
  </si>
  <si>
    <t>http://www.datasciencecentral.com/profiles/blogs/three-types-of-analytic-talent-you-need</t>
  </si>
  <si>
    <t>http://www.datasciencecentral.com/profiles/blogs/thresholds-butterflies-and-the-metrics-of-phenomena</t>
  </si>
  <si>
    <t>http://www.datasciencecentral.com/profiles/blogs/time-series-forecasting-and-internet-of-things-iot-in-grain</t>
  </si>
  <si>
    <t>http://www.datasciencecentral.com/profiles/blogs/time-series-forecasting-overview-video-blog</t>
  </si>
  <si>
    <t>http://www.datasciencecentral.com/profiles/blogs/time-series-iot-applications-in-railroads</t>
  </si>
  <si>
    <t>http://www.datasciencecentral.com/profiles/blogs/time-to-insight-versus-time-to-action</t>
  </si>
  <si>
    <t>http://www.datasciencecentral.com/profiles/blogs/tips-for-effectively-communicating-complex-ideas-to-non-technical</t>
  </si>
  <si>
    <t>http://www.datasciencecentral.com/profiles/blogs/to-hypothesize-or-not-to-hypothesize</t>
  </si>
  <si>
    <t>http://www.datasciencecentral.com/profiles/blogs/tons-of-machine-learning-and-data-science-resources-that-cost</t>
  </si>
  <si>
    <t>http://www.datasciencecentral.com/profiles/blogs/tool-for-computing-continuous-distributed-representations-of</t>
  </si>
  <si>
    <t>http://www.datasciencecentral.com/profiles/blogs/tools-to-automate-tmore-time-to-innovate</t>
  </si>
  <si>
    <t>http://www.datasciencecentral.com/profiles/blogs/too-much-talk-in-analytics-too-little-action</t>
  </si>
  <si>
    <t>http://www.datasciencecentral.com/profiles/blogs/to-optimize-or-to-satisfice-when-visualizing-data</t>
  </si>
  <si>
    <t>http://www.datasciencecentral.com/profiles/blogs/top-10-big-data-and-analytics-references</t>
  </si>
  <si>
    <t>http://www.datasciencecentral.com/profiles/blogs/top-10-business-intelligence-trends-for-2014</t>
  </si>
  <si>
    <t>http://www.datasciencecentral.com/profiles/blogs/top-10-capabilities-for-exploring-complex-relationships-in-data</t>
  </si>
  <si>
    <t>http://www.datasciencecentral.com/profiles/blogs/top-10-commercial-hadoop-platforms?overrideMobileRedirect=1</t>
  </si>
  <si>
    <t>http://www.datasciencecentral.com/profiles/blogs/top-10-data-scientists-from-gil-press-a-list</t>
  </si>
  <si>
    <t>http://www.datasciencecentral.com/profiles/blogs/top-10-hot-data-science-technologies</t>
  </si>
  <si>
    <t>http://www.datasciencecentral.com/profiles/blogs/top-10-list-the-v-s-of-big-data</t>
  </si>
  <si>
    <t>http://www.datasciencecentral.com/profiles/blogs/top-20-big-data-experts-to-follow-1</t>
  </si>
  <si>
    <t>http://www.datasciencecentral.com/profiles/blogs/top-20-uses-of-statistical-modeling</t>
  </si>
  <si>
    <t>http://www.datasciencecentral.com/profiles/blogs/top-2-500-data-science-big-data-and-analytics-websites</t>
  </si>
  <si>
    <t>http://www.datasciencecentral.com/profiles/blogs/top-2-500-websites-not-crawlable</t>
  </si>
  <si>
    <t>http://www.datasciencecentral.com/profiles/blogs/top-2-500-websites-top-of-the-top</t>
  </si>
  <si>
    <t>http://www.datasciencecentral.com/profiles/blogs/top-30-dsc-blogs-based-on-new-scoring-technology</t>
  </si>
  <si>
    <t>http://www.datasciencecentral.com/profiles/blogs/top-5-cloud-computing-myths-that-just-won-t-die</t>
  </si>
  <si>
    <t>http://www.datasciencecentral.com/profiles/blogs/top-5-disruptive-technologies-that-will-change-the-world</t>
  </si>
  <si>
    <t>http://www.datasciencecentral.com/profiles/blogs/top-5-graph-visualisation-tools</t>
  </si>
  <si>
    <t>http://www.datasciencecentral.com/profiles/blogs/top-5-tools-and-languages-for-data-science</t>
  </si>
  <si>
    <t>http://www.datasciencecentral.com/profiles/blogs/top-5-trends-in-big-data-analytics</t>
  </si>
  <si>
    <t>http://www.datasciencecentral.com/profiles/blogs/top-6-data-modeling-tools</t>
  </si>
  <si>
    <t>http://www.datasciencecentral.com/profiles/blogs/top-6-hadoop-vendors-providing-big-data-solutions-in-open-data-pl</t>
  </si>
  <si>
    <t>http://www.datasciencecentral.com/profiles/blogs/top-algorithm-experts</t>
  </si>
  <si>
    <t>http://www.datasciencecentral.com/profiles/blogs/top-big-data-accounts-on-twitter</t>
  </si>
  <si>
    <t>http://www.datasciencecentral.com/profiles/blogs/top-big-data-skills-in-demand</t>
  </si>
  <si>
    <t>http://www.datasciencecentral.com/profiles/blogs/top-cities-and-other-demographics-for-data-scientists</t>
  </si>
  <si>
    <t>http://www.datasciencecentral.com/profiles/blogs/top-data-science-based-github-projects</t>
  </si>
  <si>
    <t>http://www.datasciencecentral.com/profiles/blogs/top-data-scientists-on-twitter</t>
  </si>
  <si>
    <t>http://www.datasciencecentral.com/profiles/blogs/top-downloaded-most-discussed-r-packages</t>
  </si>
  <si>
    <t>http://www.datasciencecentral.com/profiles/blogs/top-down-or-bottom-up-5-tips-to-make-the-most-of-your-data-assets</t>
  </si>
  <si>
    <t>http://www.datasciencecentral.com/profiles/blogs/top-five-data-science-masters-programs</t>
  </si>
  <si>
    <t>http://www.datasciencecentral.com/profiles/blogs/top-five-defining-characteristics-of-great-cloud-computing</t>
  </si>
  <si>
    <t>http://www.datasciencecentral.com/profiles/blogs/to-pie-chart-or-not-to-pie-chart</t>
  </si>
  <si>
    <t>http://www.datasciencecentral.com/profiles/blogs/top-languages-for-analytics-data-mining-data-science</t>
  </si>
  <si>
    <t>http://www.datasciencecentral.com/profiles/blogs/top-linkedin-groups-for-analytics-big-data-data-mining-and-data</t>
  </si>
  <si>
    <t>http://www.datasciencecentral.com/profiles/blogs/top-machine-learning-employers</t>
  </si>
  <si>
    <t>http://www.datasciencecentral.com/profiles/blogs/top-mistakes-developers-make-when-using-python-for-big-data-analy</t>
  </si>
  <si>
    <t>http://www.datasciencecentral.com/profiles/blogs/top-politics-focused-data-science-analytics-organizations</t>
  </si>
  <si>
    <t>http://www.datasciencecentral.com/profiles/blogs/top-tech-skills-with-130k-salary-are-all-data-science-related</t>
  </si>
  <si>
    <t>http://www.datasciencecentral.com/profiles/blogs/top-three-business-benefits-from-big-data</t>
  </si>
  <si>
    <t>http://www.datasciencecentral.com/profiles/blogs/to-recruiters-and-hiring-managers-important-notice</t>
  </si>
  <si>
    <t>http://www.datasciencecentral.com/profiles/blogs/to-sample-or-not-to-sample-does-it-even-matter</t>
  </si>
  <si>
    <t>http://www.datasciencecentral.com/profiles/blogs/traditional-bi-vs-data-analytics-approach</t>
  </si>
  <si>
    <t>http://www.datasciencecentral.com/profiles/blogs/training-a-computer-to-recognize-your-handwriting</t>
  </si>
  <si>
    <t>http://www.datasciencecentral.com/profiles/blogs/training-neural-networks-q-a-with-ian-goodfellow-google</t>
  </si>
  <si>
    <t>http://www.datasciencecentral.com/profiles/blogs/transform-big-data-to-smart-data</t>
  </si>
  <si>
    <t>http://www.datasciencecentral.com/profiles/blogs/treacherous-visualizations-my-prediction-about-the-worst-15-yeav</t>
  </si>
  <si>
    <t>http://www.datasciencecentral.com/profiles/blogs/treat-your-data-like-an-asset-not-an-inconvenience</t>
  </si>
  <si>
    <t>http://www.datasciencecentral.com/profiles/blogs/trends-in-big-data-vs-hadoop-vs-business-intelligence</t>
  </si>
  <si>
    <t>http://www.datasciencecentral.com/profiles/blogs/trick-or-treat</t>
  </si>
  <si>
    <t>http://www.datasciencecentral.com/profiles/blogs/tuning-machine-learning-models-using-the-caret-r-package</t>
  </si>
  <si>
    <t>http://www.datasciencecentral.com/profiles/blogs/tupaq-automating-model-search-for-large-scale-machine-learning</t>
  </si>
  <si>
    <t>http://www.datasciencecentral.com/profiles/blogs/turning-visitors-into-leads-seduction-vs-analytics</t>
  </si>
  <si>
    <t>http://www.datasciencecentral.com/profiles/blogs/tutorial-how-to-detect-spurious-correlations-and-how-to-find-the-</t>
  </si>
  <si>
    <t>http://www.datasciencecentral.com/profiles/blogs/tutorial-how-to-determine-the-quality-and-correctness-of</t>
  </si>
  <si>
    <t>http://www.datasciencecentral.com/profiles/blogs/tutorial-how-to-establish-quality-and-correctness-of</t>
  </si>
  <si>
    <t>http://www.datasciencecentral.com/profiles/blogs/twitter-as-a-platform-for-open-real-time-analytics</t>
  </si>
  <si>
    <t>http://www.datasciencecentral.com/profiles/blogs/twitter-data-scientist-takes-on-mcdonald-s-entire-menu-survives</t>
  </si>
  <si>
    <t>http://www.datasciencecentral.com/profiles/blogs/twitter-weather-radar-test-data-for-language-analytics</t>
  </si>
  <si>
    <t>http://www.datasciencecentral.com/profiles/blogs/two-big-datasets-to-challenge-your-data-science-expertise</t>
  </si>
  <si>
    <t>http://www.datasciencecentral.com/profiles/blogs/two-great-visualizations-about-data-science</t>
  </si>
  <si>
    <t>http://www.datasciencecentral.com/profiles/blogs/two-interesting-data-science-startups-in-seattle</t>
  </si>
  <si>
    <t>http://www.datasciencecentral.com/profiles/blogs/two-new-books-in-my-data-science-and-big-data-stack</t>
  </si>
  <si>
    <t>http://www.datasciencecentral.com/profiles/blogs/two-obstacles-facing-retailers-for-data-driven-marketing-success</t>
  </si>
  <si>
    <t>http://www.datasciencecentral.com/profiles/blogs/two-periodic-tables-for-data-scientists</t>
  </si>
  <si>
    <t>http://www.datasciencecentral.com/profiles/blogs/two-reasons-why-businesses-need-to-pay-heed-to-data-analytics</t>
  </si>
  <si>
    <t>http://www.datasciencecentral.com/profiles/blogs/types-and-uses-of-predictive-analytics-what-they-are-and-where</t>
  </si>
  <si>
    <t>http://www.datasciencecentral.com/profiles/blogs/types-of-data-scientists</t>
  </si>
  <si>
    <t>http://www.datasciencecentral.com/profiles/blogs/types-of-performance-metrics-everyone-must-differentiate</t>
  </si>
  <si>
    <t>http://www.datasciencecentral.com/profiles/blogs/understanding-analytics-professionals-participate-in-the-study</t>
  </si>
  <si>
    <t>http://www.datasciencecentral.com/profiles/blogs/understanding-and-interpreting-gain-and-lift-charts</t>
  </si>
  <si>
    <t>http://www.datasciencecentral.com/profiles/blogs/understanding-basics-of-data-science</t>
  </si>
  <si>
    <t>http://www.datasciencecentral.com/profiles/blogs/understanding-linear-regression</t>
  </si>
  <si>
    <t>http://www.datasciencecentral.com/profiles/blogs/understanding-the-nature-of-iot-data</t>
  </si>
  <si>
    <t>http://www.datasciencecentral.com/profiles/blogs/understanding-the-now-the-role-of-data-in-adaptive-organizations</t>
  </si>
  <si>
    <t>http://www.datasciencecentral.com/profiles/blogs/understanding-the-real-problem-enterprise-complaints-analytics</t>
  </si>
  <si>
    <t>http://www.datasciencecentral.com/profiles/blogs/unicorn-data-scientist-finds-root-causes-to-sales-drop</t>
  </si>
  <si>
    <t>http://www.datasciencecentral.com/profiles/blogs/united-states-executions-web-app</t>
  </si>
  <si>
    <t>http://www.datasciencecentral.com/profiles/blogs/universal-data-model-a-really-different-look-at-data</t>
  </si>
  <si>
    <t>http://www.datasciencecentral.com/profiles/blogs/universities-offering-business-intelligence-and-analytics</t>
  </si>
  <si>
    <t>http://www.datasciencecentral.com/profiles/blogs/unlocking-personal-data</t>
  </si>
  <si>
    <t>http://www.datasciencecentral.com/profiles/blogs/unraveling-real-time-predictive-analytics</t>
  </si>
  <si>
    <t>http://www.datasciencecentral.com/profiles/blogs/unsolicited-data-scientists-solving-your-problems-without-using-y</t>
  </si>
  <si>
    <t>http://www.datasciencecentral.com/profiles/blogs/unstructured-content-processing-with-marklogic-and-tableau</t>
  </si>
  <si>
    <t>http://www.datasciencecentral.com/profiles/blogs/unstructured-data-really-isn-t</t>
  </si>
  <si>
    <t>http://www.datasciencecentral.com/profiles/blogs/untestable-unreasonable-assumptions-in-models-is-data-science</t>
  </si>
  <si>
    <t>http://www.datasciencecentral.com/profiles/blogs/update-about-our-data-science-competition</t>
  </si>
  <si>
    <t>http://www.datasciencecentral.com/profiles/blogs/use-cases-for-text-analytics</t>
  </si>
  <si>
    <t>http://www.datasciencecentral.com/profiles/blogs/use-of-data-analytics-by-print-and-digital-publishers-to-increase</t>
  </si>
  <si>
    <t>http://www.datasciencecentral.com/profiles/blogs/using-amazon-redshift-s-interleaved-sort-keys-for-35x-faster</t>
  </si>
  <si>
    <t>http://www.datasciencecentral.com/profiles/blogs/using-analytics-to-solve-the-problem-of-employability</t>
  </si>
  <si>
    <t>http://www.datasciencecentral.com/profiles/blogs/using-a-synthetic-criterion-to-choose-the-right-variables-for-you</t>
  </si>
  <si>
    <t>http://www.datasciencecentral.com/profiles/blogs/using-data-science-to-combat-watering-hole-security-attacks</t>
  </si>
  <si>
    <t>http://www.datasciencecentral.com/profiles/blogs/using-data-science-to-decide-when-to-sell-your-house</t>
  </si>
  <si>
    <t>http://www.datasciencecentral.com/profiles/blogs/using-data-to-benchmark-amazon-engineering-employee-satisfaction</t>
  </si>
  <si>
    <t>http://www.datasciencecentral.com/profiles/blogs/using-decision-trees-in-evidence-based-medicine</t>
  </si>
  <si>
    <t>http://www.datasciencecentral.com/profiles/blogs/using-glove-vectors-in-gensim</t>
  </si>
  <si>
    <t>http://www.datasciencecentral.com/profiles/blogs/using-historical-data-in-the-age-of-real-time-decision-making</t>
  </si>
  <si>
    <t>http://www.datasciencecentral.com/profiles/blogs/using-machine-learning-to-generate-music</t>
  </si>
  <si>
    <t>http://www.datasciencecentral.com/profiles/blogs/using-machine-learning-to-predict-customer-behaviour</t>
  </si>
  <si>
    <t>http://www.datasciencecentral.com/profiles/blogs/using-python-on-azure-machine-learning-studio</t>
  </si>
  <si>
    <t>http://www.datasciencecentral.com/profiles/blogs/us-training-for-rapidminer-and-rapidanalytics</t>
  </si>
  <si>
    <t>http://www.datasciencecentral.com/profiles/blogs/value-liquidity-cycle</t>
  </si>
  <si>
    <t>http://www.datasciencecentral.com/profiles/blogs/variable-metrics-formats-for-mass-data-assignments</t>
  </si>
  <si>
    <t>http://www.datasciencecentral.com/profiles/blogs/variance-clustering-test-of-hypotheses-and-density-estimation-rev</t>
  </si>
  <si>
    <t>http://www.datasciencecentral.com/profiles/blogs/vc-investment-analytics-with-data-visualization</t>
  </si>
  <si>
    <t>http://www.datasciencecentral.com/profiles/blogs/venn-style-data-visualisation</t>
  </si>
  <si>
    <t>http://www.datasciencecentral.com/profiles/blogs/vertical-vs-horizontal-data-scientists</t>
  </si>
  <si>
    <t>http://www.datasciencecentral.com/profiles/blogs/vestas-wind-systems-turns-to-ibm-big-data-analytics-for-smarter</t>
  </si>
  <si>
    <t>http://www.datasciencecentral.com/profiles/blogs/video-aster-tango-sql-mr-gr-scripting-tool</t>
  </si>
  <si>
    <t>http://www.datasciencecentral.com/profiles/blogs/vincent-granville-in-the-top-20-list-of-big-data-influencers-forb</t>
  </si>
  <si>
    <t>http://www.datasciencecentral.com/profiles/blogs/visual-dashboards-that-persuade-inform-and-engage</t>
  </si>
  <si>
    <t>http://www.datasciencecentral.com/profiles/blogs/visualization-of-data-science-patterns</t>
  </si>
  <si>
    <t>http://www.datasciencecentral.com/profiles/blogs/visualizations-comparing-tableau-spss-r-excel-matlab</t>
  </si>
  <si>
    <t>http://www.datasciencecentral.com/profiles/blogs/visualization-trading-without-numbers</t>
  </si>
  <si>
    <t>http://www.datasciencecentral.com/profiles/blogs/visualize-your-data-using-silk-io</t>
  </si>
  <si>
    <t>http://www.datasciencecentral.com/profiles/blogs/visualize-your-social-media-analytics</t>
  </si>
  <si>
    <t>http://www.datasciencecentral.com/profiles/blogs/visualizing-nepal-earthquake-the-human-side-of-data-science</t>
  </si>
  <si>
    <t>http://www.datasciencecentral.com/profiles/blogs/visualizing-social-media-analytics-beyond-the-bar-chart</t>
  </si>
  <si>
    <t>http://www.datasciencecentral.com/profiles/blogs/viz-does-your-water-contain-flouride</t>
  </si>
  <si>
    <t>http://www.datasciencecentral.com/profiles/blogs/vote-for-the-best-big-data-analytics-platform</t>
  </si>
  <si>
    <t>http://www.datasciencecentral.com/profiles/blogs/walmart-kaggle-trip-type-classification</t>
  </si>
  <si>
    <t>http://www.datasciencecentral.com/profiles/blogs/want-to-have-your-own-personal-watson-ibm-has-an-api-for-you</t>
  </si>
  <si>
    <t>http://www.datasciencecentral.com/profiles/blogs/want-to-predict-human-behavior-use-these-6-lessons-based-on-data-</t>
  </si>
  <si>
    <t>http://www.datasciencecentral.com/profiles/blogs/ward-s-method-for-clustering-in-sas</t>
  </si>
  <si>
    <t>http://www.datasciencecentral.com/profiles/blogs/warm-up-exercise-before-data-science</t>
  </si>
  <si>
    <t>http://www.datasciencecentral.com/profiles/blogs/warning-don-t-get-hadooped</t>
  </si>
  <si>
    <t>http://www.datasciencecentral.com/profiles/blogs/warranty-analytics-increase-product-quality-customer-satisfaction</t>
  </si>
  <si>
    <t>http://www.datasciencecentral.com/profiles/blogs/water-management-analytics-insights-and-intelligence</t>
  </si>
  <si>
    <t>http://www.datasciencecentral.com/profiles/blogs/wearable-technology-bringing-digital-disruption-to-our-lives</t>
  </si>
  <si>
    <t>http://www.datasciencecentral.com/profiles/blogs/webinar-marketing-attribution-in-a-big-analytics-world</t>
  </si>
  <si>
    <t>http://www.datasciencecentral.com/profiles/blogs/web-scraping-for-new-business</t>
  </si>
  <si>
    <t>http://www.datasciencecentral.com/profiles/blogs/welcome-to-sparkling-land</t>
  </si>
  <si>
    <t>http://www.datasciencecentral.com/profiles/blogs/what-are-analytic-marketplaces</t>
  </si>
  <si>
    <t>http://www.datasciencecentral.com/profiles/blogs/what-are-data-scientists-interested-in-insights-from-our-search-e</t>
  </si>
  <si>
    <t>http://www.datasciencecentral.com/profiles/blogs/what-are-the-differences-between-quantitative-and-qualitative</t>
  </si>
  <si>
    <t>http://www.datasciencecentral.com/profiles/blogs/what-big-data-means-at-linkedin</t>
  </si>
  <si>
    <t>http://www.datasciencecentral.com/profiles/blogs/what-can-be-predicted-and-what-can-t</t>
  </si>
  <si>
    <t>http://www.datasciencecentral.com/profiles/blogs/what-clustering-method-is-required-for-text-documents</t>
  </si>
  <si>
    <t>http://www.datasciencecentral.com/profiles/blogs/what-constitutes-a-big-data-scenario-part-2-human-vs-machine</t>
  </si>
  <si>
    <t>http://www.datasciencecentral.com/profiles/blogs/what-defines-a-big-data-scenario</t>
  </si>
  <si>
    <t>http://www.datasciencecentral.com/profiles/blogs/what-do-data-scientists-do-exactly</t>
  </si>
  <si>
    <t>http://www.datasciencecentral.com/profiles/blogs/what-does-a-data-scientist-do</t>
  </si>
  <si>
    <t>http://www.datasciencecentral.com/profiles/blogs/what-does-it-feel-like-to-be-the-ceo-of-a-start-up</t>
  </si>
  <si>
    <t>http://www.datasciencecentral.com/profiles/blogs/what-donald-trump-might-say-about-data-science-if-he-knew-what-we</t>
  </si>
  <si>
    <t>http://www.datasciencecentral.com/profiles/blogs/what-every-ceo-md-needs-to-know-about-big-data-data-analytics</t>
  </si>
  <si>
    <t>http://www.datasciencecentral.com/profiles/blogs/what-is-a-data-warehouse-how-do-we-get-business-intelligence</t>
  </si>
  <si>
    <t>http://www.datasciencecentral.com/profiles/blogs/what-is-big-data-and-why-should-you-care</t>
  </si>
  <si>
    <t>http://www.datasciencecentral.com/profiles/blogs/what-is-hadoop-an-easy-explanation-for-absolutely-anyone</t>
  </si>
  <si>
    <t>http://www.datasciencecentral.com/profiles/blogs/what-is-hadoop-great-infographics-explains-how-it-works</t>
  </si>
  <si>
    <t>http://www.datasciencecentral.com/profiles/blogs/what-is-human-in-the-loop-machine-learning-download-a-free-report</t>
  </si>
  <si>
    <t>http://www.datasciencecentral.com/profiles/blogs/what-is-python-an-easy-explanation-for-absolutely-anyone</t>
  </si>
  <si>
    <t>http://www.datasciencecentral.com/profiles/blogs/what-is-real-olap-for-practical-use-1</t>
  </si>
  <si>
    <t>http://www.datasciencecentral.com/profiles/blogs/what-is-refinery</t>
  </si>
  <si>
    <t>http://www.datasciencecentral.com/profiles/blogs/what-is-spark-an-easy-explanation-for-absolutely-anyone</t>
  </si>
  <si>
    <t>http://www.datasciencecentral.com/profiles/blogs/what-is-the-best-way-for-getting-started-in-statistics-for</t>
  </si>
  <si>
    <t>http://www.datasciencecentral.com/profiles/blogs/what-is-the-difference-between-in-memory-and-in-place-computing</t>
  </si>
  <si>
    <t>http://www.datasciencecentral.com/profiles/blogs/what-is-the-future-of-data-visualization-and-dashboard-solutions</t>
  </si>
  <si>
    <t>http://www.datasciencecentral.com/profiles/blogs/what-is-the-internet-of-everything-ioe</t>
  </si>
  <si>
    <t>http://www.datasciencecentral.com/profiles/blogs/what-is-the-most-dangerous-dish-at-olive-garden</t>
  </si>
  <si>
    <t>http://www.datasciencecentral.com/profiles/blogs/what-is-the-most-used-feature-in-any-business-intelligence-soluti</t>
  </si>
  <si>
    <t>http://www.datasciencecentral.com/profiles/blogs/what-is-the-profession-of-data-science-really-about-now-and-in</t>
  </si>
  <si>
    <t>http://www.datasciencecentral.com/profiles/blogs/what-is-unsupervised-learning</t>
  </si>
  <si>
    <t>http://www.datasciencecentral.com/profiles/blogs/what-is-wrong-with-the-definition-of-data-science</t>
  </si>
  <si>
    <t>http://www.datasciencecentral.com/profiles/blogs/what-is-your-plan-for-cultivating-analytics-talent</t>
  </si>
  <si>
    <t>http://www.datasciencecentral.com/profiles/blogs/what-phds-do-wrong-and-right-when-applying-for-data-science-jobs</t>
  </si>
  <si>
    <t>http://www.datasciencecentral.com/profiles/blogs/what-roles-do-you-need-in-your-data-science-team</t>
  </si>
  <si>
    <t>http://www.datasciencecentral.com/profiles/blogs/what-s-a-cfo-s-biggest-fear-and-how-can-machine-learning-help</t>
  </si>
  <si>
    <t>http://www.datasciencecentral.com/profiles/blogs/what-s-hot-what-s-not-in-data-science-2015</t>
  </si>
  <si>
    <t>http://www.datasciencecentral.com/profiles/blogs/what-silicon-valley-is-doing-to-make-big-data-more-secure-in-2016</t>
  </si>
  <si>
    <t>http://www.datasciencecentral.com/profiles/blogs/what-skills-should-data-scientists-have-in-2016</t>
  </si>
  <si>
    <t>http://www.datasciencecentral.com/profiles/blogs/what-statisticians-think-about-data-scientists</t>
  </si>
  <si>
    <t>http://www.datasciencecentral.com/profiles/blogs/what-s-the-difference-between-data-scientists-and-rocket</t>
  </si>
  <si>
    <t>http://www.datasciencecentral.com/profiles/blogs/what-s-trending-on-etsy</t>
  </si>
  <si>
    <t>http://www.datasciencecentral.com/profiles/blogs/what-technology-tool-skills-do-data-scientists-jobs-require</t>
  </si>
  <si>
    <t>http://www.datasciencecentral.com/profiles/blogs/what-to-do-with-data-infographic</t>
  </si>
  <si>
    <t>http://www.datasciencecentral.com/profiles/blogs/what-type-of-business-intelligence-tools-are-companies-investing</t>
  </si>
  <si>
    <t>http://www.datasciencecentral.com/profiles/blogs/what-types-of-questions-can-data-science-answer</t>
  </si>
  <si>
    <t>http://www.datasciencecentral.com/profiles/blogs/what-will-america-pay-for-h1-b-jobs</t>
  </si>
  <si>
    <t>http://www.datasciencecentral.com/profiles/blogs/what-will-they-call-us-in-10-years</t>
  </si>
  <si>
    <t>http://www.datasciencecentral.com/profiles/blogs/when-data-viz-trumps-statistics</t>
  </si>
  <si>
    <t>http://www.datasciencecentral.com/profiles/blogs/when-does-deep-learning-work-better-than-svms-or-random-forests</t>
  </si>
  <si>
    <t>http://www.datasciencecentral.com/profiles/blogs/when-enough-is-enough-using-data-to-understand-how-much-we-really</t>
  </si>
  <si>
    <t>http://www.datasciencecentral.com/profiles/blogs/when-it-comes-to-monetization-not-all-data-is-created-equal</t>
  </si>
  <si>
    <t>http://www.datasciencecentral.com/profiles/blogs/when-to-hire-a-data-scientist-before-or-after-a-big-crisis</t>
  </si>
  <si>
    <t>http://www.datasciencecentral.com/profiles/blogs/where-big-data-projects-fail</t>
  </si>
  <si>
    <t>http://www.datasciencecentral.com/profiles/blogs/where-the-cloud-meets-the-grid</t>
  </si>
  <si>
    <t>http://www.datasciencecentral.com/profiles/blogs/which-drink-is-more-popular-tea-coffee-beer-wine</t>
  </si>
  <si>
    <t>http://www.datasciencecentral.com/profiles/blogs/which-it-infrastructure-for-big-data</t>
  </si>
  <si>
    <t>http://www.datasciencecentral.com/profiles/blogs/which-jobs-will-ai-artificial-intelligence-kill</t>
  </si>
  <si>
    <t>http://www.datasciencecentral.com/profiles/blogs/who-are-alike-use-bigobject-feature-vector-to-find-similarities</t>
  </si>
  <si>
    <t>http://www.datasciencecentral.com/profiles/blogs/who-are-the-top-hirers-for-data-scientists</t>
  </si>
  <si>
    <t>http://www.datasciencecentral.com/profiles/blogs/who-killed-the-storyteller-in-marketing-1</t>
  </si>
  <si>
    <t>http://www.datasciencecentral.com/profiles/blogs/who-moved-the-median</t>
  </si>
  <si>
    <t>http://www.datasciencecentral.com/profiles/blogs/why-5-companies-chose-amazon-redshift</t>
  </si>
  <si>
    <t>http://www.datasciencecentral.com/profiles/blogs/why-analysts-should-master-public-speaking</t>
  </si>
  <si>
    <t>http://www.datasciencecentral.com/profiles/blogs/why-and-how-do-you-measure-people-s-perception-of-image-of-the?xg_source=activity</t>
  </si>
  <si>
    <t>http://www.datasciencecentral.com/profiles/blogs/why-and-how-you-should-build-a-data-dictionary-for-big-data-sets</t>
  </si>
  <si>
    <t>http://www.datasciencecentral.com/profiles/blogs/why-bad-data-is-wasting-your-marketing-efforts</t>
  </si>
  <si>
    <t>http://www.datasciencecentral.com/profiles/blogs/why-big-data-isn-t-necessarily-better-data</t>
  </si>
  <si>
    <t>http://www.datasciencecentral.com/profiles/blogs/why-competitive-intelligence-needs-its-own-wargame-now</t>
  </si>
  <si>
    <t>http://www.datasciencecentral.com/profiles/blogs/why-data-minimization-is-an-important-concept-in-the-age-of-big</t>
  </si>
  <si>
    <t>http://www.datasciencecentral.com/profiles/blogs/why-data-scientists-create-poor-data-products-and-5-things-that</t>
  </si>
  <si>
    <t>http://www.datasciencecentral.com/profiles/blogs/why-data-scientists-need-to-be-good-data-storytellers</t>
  </si>
  <si>
    <t>http://www.datasciencecentral.com/profiles/blogs/why-does-everyone-need-to-learn-how-to-code-to-understand-data</t>
  </si>
  <si>
    <t>http://www.datasciencecentral.com/profiles/blogs/why-every-manager-needs-these-data-science-skills</t>
  </si>
  <si>
    <t>http://www.datasciencecentral.com/profiles/blogs/why-i-ditched-my-fitbit-and-what-this-means-for-analytics</t>
  </si>
  <si>
    <t>http://www.datasciencecentral.com/profiles/blogs/why-i-don-t-like-it-ppl-in-my-analytics-team</t>
  </si>
  <si>
    <t>http://www.datasciencecentral.com/profiles/blogs/why-media-bias-has-nowhere-to-run-and-hide-from-data-science</t>
  </si>
  <si>
    <t>http://www.datasciencecentral.com/profiles/blogs/why-so-many-fake-big-data-gurus</t>
  </si>
  <si>
    <t>http://www.datasciencecentral.com/profiles/blogs/why-sql-is-not-right-for-querying-json</t>
  </si>
  <si>
    <t>http://www.datasciencecentral.com/profiles/blogs/why-statistical-community-is-disconnected-from-big-data-and-how-t</t>
  </si>
  <si>
    <t>http://www.datasciencecentral.com/profiles/blogs/why-the-biggest-online-retailers-are-opening-bricks-mortar-stores</t>
  </si>
  <si>
    <t>http://www.datasciencecentral.com/profiles/blogs/why-the-business-gets-frustrated-with-it-the-data-warehouse</t>
  </si>
  <si>
    <t>http://www.datasciencecentral.com/profiles/blogs/why-the-nosql-movement-should-have-been-called-the-json-movement</t>
  </si>
  <si>
    <t>http://www.datasciencecentral.com/profiles/blogs/why-the-time-tested-science-of-data-visualization-is-so-powerful</t>
  </si>
  <si>
    <t>http://www.datasciencecentral.com/profiles/blogs/why-topological-data-analysis-works-by-gunnar-carlsson-president</t>
  </si>
  <si>
    <t>http://www.datasciencecentral.com/profiles/blogs/why-women-make-great-data-scientists</t>
  </si>
  <si>
    <t>http://www.datasciencecentral.com/profiles/blogs/why-you-need-metadata-for-big-data-success</t>
  </si>
  <si>
    <t>http://www.datasciencecentral.com/profiles/blogs/why-you-should-use-open-data-to-hone-your-machine-learning-models</t>
  </si>
  <si>
    <t>http://www.datasciencecentral.com/profiles/blogs/why-zipf-s-law-explains-so-many-big-data-and-physics-phenomenons</t>
  </si>
  <si>
    <t>http://www.datasciencecentral.com/profiles/blogs/will-2016-be-the-year-you-clean-up-your-dirty-data</t>
  </si>
  <si>
    <t>http://www.datasciencecentral.com/profiles/blogs/will-big-data-get-fans-off-the-couch-and-into-the-stadium</t>
  </si>
  <si>
    <t>http://www.datasciencecentral.com/profiles/blogs/will-big-data-make-data-scientists-redundant</t>
  </si>
  <si>
    <t>http://www.datasciencecentral.com/profiles/blogs/will-bigdata-solve-the-riemann-hypothesis</t>
  </si>
  <si>
    <t>http://www.datasciencecentral.com/profiles/blogs/will-data-science-forever-change-branding-strategies-here-is-a</t>
  </si>
  <si>
    <t>http://www.datasciencecentral.com/profiles/blogs/will-we-soon-no-longer-need-data-scientists</t>
  </si>
  <si>
    <t>http://www.datasciencecentral.com/profiles/blogs/wizard-of-oz-and-the-new-analytics-fairytale</t>
  </si>
  <si>
    <t>http://www.datasciencecentral.com/profiles/blogs/word-clouds-of-big-data-data-science-and-other-buzz-words</t>
  </si>
  <si>
    <t>http://www.datasciencecentral.com/profiles/blogs/write-a-data-science-research-paper-and-win-fame-and-money</t>
  </si>
  <si>
    <t>http://www.datasciencecentral.com/profiles/blogs/wsj-reports-new-skills-needed-for-big-data-data-scientists</t>
  </si>
  <si>
    <t>http://www.datasciencecentral.com/profiles/blogs/xda-r-package-for-exploratory-data-analysis-plotting-univariate</t>
  </si>
  <si>
    <t>http://www.datasciencecentral.com/profiles/blogs/y-combinator-companies-has-more-funding-than-the-sum-total-of-all</t>
  </si>
  <si>
    <t>http://www.datasciencecentral.com/profiles/blogs/you-need-an-algorithm-not-a-data-scientist-um-not-quite</t>
  </si>
  <si>
    <t>http://www.datasciencecentral.com/profiles/blogs/your-credit-card-purchases-mined-by-insurance-companies-the-econo</t>
  </si>
  <si>
    <t>http://www.datasciencecentral.com/profiles/blogs/your-custom-mdm-solution-don-t-make-these-mistakes-part-1</t>
  </si>
  <si>
    <t>http://www.datasciencecentral.com/profiles/blogs/your-data-science-portfolio-be-an-open-data-curator</t>
  </si>
  <si>
    <t>http://www.datasciencecentral.com/profiles/blogs/your-data-science-portfolio-math-skills-don-t-matter</t>
  </si>
  <si>
    <t>http://www.datasciencecentral.com/profiles/blogs/your-math-is-all-wrong-flipping-the-80-20-rule-for-analytics</t>
  </si>
  <si>
    <t>http://www.datasciencecentral.com/profiles/blogs/your-social-network-profile-used-in-credit-scoring-models</t>
  </si>
  <si>
    <t>http://www.datasciencecentral.com/profiles/blogs/yo-yo-ma-social-scientist-or-data-scientist</t>
  </si>
  <si>
    <t>http://www.datasciencecentral.com/profiles/blogs/zipfian-academy-versus-data-science-apprenticeship-1</t>
  </si>
  <si>
    <t>http://www.datasciencecentral.com/profiles/blogs/zipf-s-distribution-example-of-a-great-application</t>
  </si>
  <si>
    <t>http://www.datasciencecentral.com/profiles/status/show?id=6448529:Status:177010</t>
  </si>
  <si>
    <t>http://www.datasciencecentral.com/video/4-minute-dashboard-re-render</t>
  </si>
  <si>
    <t>http://www.datasciencecentral.com/video/5-key-self-service-analytics-and-how-to-get-the-data</t>
  </si>
  <si>
    <t>http://www.datasciencecentral.com/video/a-data-scientists-guide-to-modeling-engine-degradation</t>
  </si>
  <si>
    <t>http://www.datasciencecentral.com/video/air-traffic-in-24-hours</t>
  </si>
  <si>
    <t>http://www.datasciencecentral.com/video/analyzing-census-time-series-data-with-feature-extraction-and-clu</t>
  </si>
  <si>
    <t>http://www.datasciencecentral.com/video/an-old-problem-ep-5-deep-learning-simplified</t>
  </si>
  <si>
    <t>http://www.datasciencecentral.com/video/applying-graphic-design-principles-to-create-killer-dashboards</t>
  </si>
  <si>
    <t>http://www.datasciencecentral.com/video/basic-concepts-of-inferential-statistics</t>
  </si>
  <si>
    <t>http://www.datasciencecentral.com/video/beyond-simple-visualizations-adventures-in-interactive-model-buil</t>
  </si>
  <si>
    <t>http://www.datasciencecentral.com/video/data-scientist-workbench-accelerates-predictive-analytics</t>
  </si>
  <si>
    <t>http://www.datasciencecentral.com/video/deep-learning-intelligence-from-big-data</t>
  </si>
  <si>
    <t>http://www.datasciencecentral.com/video/deep-learning-simplified-the-series-intro-ep-1</t>
  </si>
  <si>
    <t>http://www.datasciencecentral.com/video/deriving-analytic-insights-from-machine-data-and-iot-sensors</t>
  </si>
  <si>
    <t>http://www.datasciencecentral.com/video/dj-patil-data-science-and-building-data-teams</t>
  </si>
  <si>
    <t>http://www.datasciencecentral.com/video/dsc-webinar-series-best-fit-engineering-for-sql-on-hadoop</t>
  </si>
  <si>
    <t>http://www.datasciencecentral.com/video/emc-mp4</t>
  </si>
  <si>
    <t>http://www.datasciencecentral.com/video/hadoop-the-foundation-for-change</t>
  </si>
  <si>
    <t>http://www.datasciencecentral.com/video/hadoop-tutorial-for-beginners-by-edureka</t>
  </si>
  <si>
    <t>http://www.datasciencecentral.com/video/how-flextronics-uses-data-visualization-and-analytics-to-improve-</t>
  </si>
  <si>
    <t>http://www.datasciencecentral.com/video/how-to-achieve-accelerated-decision-making-with-predictive-analyt</t>
  </si>
  <si>
    <t>http://www.datasciencecentral.com/video/how-to-become-a-data-scientist-and-things-i-learned-in-my-first</t>
  </si>
  <si>
    <t>http://www.datasciencecentral.com/video/how-to-develop-big-data-solutions-with-apache-hadoop</t>
  </si>
  <si>
    <t>http://www.datasciencecentral.com/video/how-to-see-and-understand-big-data</t>
  </si>
  <si>
    <t>http://www.datasciencecentral.com/video/how-to-walk-the-path-from-bi-to-data-science-an-interview-with-mi</t>
  </si>
  <si>
    <t>http://www.datasciencecentral.com/video/identifying-cybercrime-using-big-data-analytics</t>
  </si>
  <si>
    <t>http://www.datasciencecentral.com/video/iot-how-data-science-driven-software-is-eating-the-connected-worl</t>
  </si>
  <si>
    <t>http://www.datasciencecentral.com/video/jump-over-the-data-preparation-hurdle-with-spark</t>
  </si>
  <si>
    <t>http://www.datasciencecentral.com/video/laniakea-our-home-supercluster</t>
  </si>
  <si>
    <t>http://www.datasciencecentral.com/video/let-spark-fly-advantages-and-use-cases-for-spark-on-hadoop</t>
  </si>
  <si>
    <t>http://www.datasciencecentral.com/video/ooyala-data-scientist-matt-pisienski</t>
  </si>
  <si>
    <t>http://www.datasciencecentral.com/video/pedro-domingos-the-master-algorithm-talks-at-google</t>
  </si>
  <si>
    <t>http://www.datasciencecentral.com/video/process-mining-data-science-in-action</t>
  </si>
  <si>
    <t>RapidProtoTypingIPad1</t>
  </si>
  <si>
    <t>http://www.datasciencecentral.com/video/rapidprototypingipad1</t>
  </si>
  <si>
    <t>http://www.datasciencecentral.com/video/real-time-analytics-for-small-data-big-data-and-huge-data</t>
  </si>
  <si>
    <t>http://www.datasciencecentral.com/video/r-shinydashboard-retail</t>
  </si>
  <si>
    <t>http://www.datasciencecentral.com/video/r-tutorial-r-programming-tutorial-r-programming-r-programming</t>
  </si>
  <si>
    <t>http://www.datasciencecentral.com/video/seeing-is-believing-how-to-be-credible-clear-and-convincing-with-</t>
  </si>
  <si>
    <t>http://www.datasciencecentral.com/video/so-you-want-to-be-a-data-scientist</t>
  </si>
  <si>
    <t>http://www.datasciencecentral.com/video/text-mining-youtube-analyzing-comments-with-statistica</t>
  </si>
  <si>
    <t>http://www.datasciencecentral.com/video/the-5-most-influential-visualizations-of-all-time-1</t>
  </si>
  <si>
    <t>http://www.datasciencecentral.com/video/the-analytic-career-part-1-of-2</t>
  </si>
  <si>
    <t>http://www.datasciencecentral.com/video/the-difference-between-analytics-and-big-data</t>
  </si>
  <si>
    <t>http://www.datasciencecentral.com/video/the-past-present-and-future-of-data-science-a-live-roundtable</t>
  </si>
  <si>
    <t>http://www.datasciencecentral.com/video/the-science-of-segmentation-what-questions-should-you-be-asking</t>
  </si>
  <si>
    <t>http://www.datasciencecentral.com/video/tutorial-interpolating-missing-time-series-in-excel-update</t>
  </si>
  <si>
    <t>http://www.datasciencecentral.com/video/visualizing-big-data</t>
  </si>
  <si>
    <t>http://www.datasciencecentral.com/video/what-is-a-neural-network-ep-2-deep-learning-simplified</t>
  </si>
  <si>
    <t>Preparing_and_Starting_DS_career</t>
  </si>
  <si>
    <t>The_Rogue_Data_Scientist</t>
  </si>
  <si>
    <t>Is_it_safe_to_code_after_one_bottle_of_wine?</t>
  </si>
  <si>
    <t>Short-Term_Forecasting_of_Electricity_Demand</t>
  </si>
  <si>
    <t>Visual_directory_of_339_tools._Wow!</t>
  </si>
  <si>
    <t>8_Types_of_Data</t>
  </si>
  <si>
    <t>Very_funny_video_for_people_who_write_code</t>
  </si>
  <si>
    <t>Another_funny_picture_about_programmers</t>
  </si>
  <si>
    <t>Facebook_Shares_Large_Data_Sets_to_Help_Improve_its_AI_and_Data_ScienceAlgorithms</t>
  </si>
  <si>
    <t>Free_Book:_Probabilistic_and_Statistical_Modeling_in_Computer_Science</t>
  </si>
  <si>
    <t>Top_10_Machine_Learning_Algorithms</t>
  </si>
  <si>
    <t>100_articles_about_Data_Science_with_Excel</t>
  </si>
  <si>
    <t>100+_R_tutorials,_code_snippets,_libraries_and_resources</t>
  </si>
  <si>
    <t>10_Cloud_Trends_for_2016_-_Whitepaper</t>
  </si>
  <si>
    <t>10_simple_techniques_to_make_data_useful_and_beautiful</t>
  </si>
  <si>
    <t>10_types_of_regressions._Which_one_to_use?</t>
  </si>
  <si>
    <t>1.5_TB_dataset_of_anonymized_user_interactions_released_by_Yahoo</t>
  </si>
  <si>
    <t>27_Job_Interview_Mistakes_for_Data_Scientists</t>
  </si>
  <si>
    <t>$320,000_for_a_Java_architect:_Discussion_about_High_Salaries</t>
  </si>
  <si>
    <t>3-D_Visualizations_with_rotating_charts,_for_small_and_big_data</t>
  </si>
  <si>
    <t>50+_types_of_sensor,_social,_system,_and_interaction_data</t>
  </si>
  <si>
    <t>$5_million_prize_for_A.I._targets_the_'dystopian_conversation'</t>
  </si>
  <si>
    <t>5_Things_Your_Spreadsheets_Can't_Do</t>
  </si>
  <si>
    <t>Being_obese_is_worse_than_smoking._Do_you_agree?_How_do_you_measure_costs?</t>
  </si>
  <si>
    <t>7_Trends_in_Big_Data_-_White_Paper</t>
  </si>
  <si>
    <t>9_mistakes_that_will_kill_the_best_data_analyses</t>
  </si>
  <si>
    <t>Analytics_and_Data_Science_Contests</t>
  </si>
  <si>
    <t>Analytics_as_as_Service:_which_companies_offer_AaaS?</t>
  </si>
  <si>
    <t>Analytics_in_Banking/Finance</t>
  </si>
  <si>
    <t>Analytics_on_cab_company_data</t>
  </si>
  <si>
    <t>Analytics_tools_in_Healthcare_Industry</t>
  </si>
  <si>
    <t>Analytic_thinking_to_identify_the_right_God?</t>
  </si>
  <si>
    <t>A_new_version_of_the_famous_3V_diagram_from_Drew_Conway</t>
  </si>
  <si>
    <t>An_Excel_Tutorial_on_Analyzing_Large_Data_Sets</t>
  </si>
  <si>
    <t>An_Exclusive_Interview_with_Data_Expert,_John_Bottega</t>
  </si>
  <si>
    <t>Announcing_Composable_Analytics</t>
  </si>
  <si>
    <t>Announcing_the_release_of_Spark_1.5</t>
  </si>
  <si>
    <t>Are_Extreme_Weather_Events_More_Frequent?_The_Data_Science_Answer</t>
  </si>
  <si>
    <t>Are_you_interested_in_joining_the_University_of_California_for_an_empiricalstudy_on_'Big_Data'?</t>
  </si>
  <si>
    <t>Are_you_smart_enough_to_work_at_Google?</t>
  </si>
  <si>
    <t>As_a_software_engineer,_what's_the_best_skill_set_to_have_for_the_next_5-10years?</t>
  </si>
  <si>
    <t>A_Statistician's_View_on_Big_Data_and_Data_Science_(Updated)</t>
  </si>
  <si>
    <t>A_synthetic_variance_designed_for_Hadoop_and_big_data</t>
  </si>
  <si>
    <t>A_Tough_Calculus_Question</t>
  </si>
  <si>
    <t>Attribution_Modeling:_Key_Analytical_Strategy_to_Boost_Marketing_ROI</t>
  </si>
  <si>
    <t>Audience_expansion</t>
  </si>
  <si>
    <t>Automatic_use_of_insights</t>
  </si>
  <si>
    <t>Average_length_of_dissertations_by_higher_education_discipline.</t>
  </si>
  <si>
    <t>Best_kept_secret_about_data_science_competitions</t>
  </si>
  <si>
    <t>Best_method_for_revenue_and_sales_forecasting</t>
  </si>
  <si>
    <t>Best_Practices_for_Achieving_BI_Agility_-_TDWI_White_Paper</t>
  </si>
  <si>
    <t>Beyond_Internet_of_Things_(IOT)_or_Industrial_Internet_of_Things_(IIOT)</t>
  </si>
  <si>
    <t>Big_Data</t>
  </si>
  <si>
    <t>Big_Data_Analytics_London_2015_-_Complimentary_Pass</t>
  </si>
  <si>
    <t>Big_data_and_Data_Science_Online_Training</t>
  </si>
  <si>
    <t>Big_Data,_Hadoop,_Data_Science_Courses:_Big_Discount_Ends_12/22</t>
  </si>
  <si>
    <t>Big_Data_&amp;amp;_Hadoop_Online_Training_by_Simplilearn</t>
  </si>
  <si>
    <t>Big_data_landscape_2016</t>
  </si>
  <si>
    <t>Big_data_(public_and_private)_for_personalized_medicine</t>
  </si>
  <si>
    <t>Big_Data_services_provider</t>
  </si>
  <si>
    <t>Big_Data_Tutorial_Paper_with_Video_Introduction</t>
  </si>
  <si>
    <t>Book:_Deep_Learning_With_Python</t>
  </si>
  <si>
    <t>Book:_Mastering_Python_for_Data_Science</t>
  </si>
  <si>
    <t>Book:_Practical_Machine_Learning_-_A_New_Look_At_Anomaly_Detection</t>
  </si>
  <si>
    <t>Books_on_demand_-_new_publishing_model</t>
  </si>
  <si>
    <t>How_to_produce_sounds_in_Python,_R,_Java,_C,_Perl,_Javascript_or_even_Linux?</t>
  </si>
  <si>
    <t>Building_Dashboards_That_Flow_-_Tableau</t>
  </si>
  <si>
    <t>Business_Analysis_and_Modeling</t>
  </si>
  <si>
    <t>Business_Models_for_the_Data_Economy</t>
  </si>
  <si>
    <t>Can_any_data_structure_be_represented_by_one-dimensional_arrays?</t>
  </si>
  <si>
    <t>Can_clothes_cause_cancer?</t>
  </si>
  <si>
    <t>Can_data_science_solves_the_'Mars_rat'_mystery?</t>
  </si>
  <si>
    <t>Can_data_scientists_replace_business_analysts?</t>
  </si>
  <si>
    <t>Can_we_use_data_science_to_measure_distances_to_stars?</t>
  </si>
  <si>
    <t>Can_we_use_Lubuntu_and_Ubuntu_server_for_Hadoop_Cluster?</t>
  </si>
  <si>
    <t>Car_accident_statistics_by_profession</t>
  </si>
  <si>
    <t>Career_Change</t>
  </si>
  <si>
    <t>Career_change_into_data_science</t>
  </si>
  <si>
    <t>Case_Study:_How_to_use_analytics_to_drive_customer_loyalty</t>
  </si>
  <si>
    <t>Challenge_of_the_week:_identifying_patterns_in_complex_time_series</t>
  </si>
  <si>
    <t>Challenge_of_the_Week:_Interesting_Recursive_Formula</t>
  </si>
  <si>
    <t>Chart:_Marriage_Discrimination,_What_does_this_mean?</t>
  </si>
  <si>
    <t>Chart:_Massive_Innovations_in_Data_Science_yet_to_Come</t>
  </si>
  <si>
    <t>Chart:_Salaries_by_Roles_in_Data_Science</t>
  </si>
  <si>
    <t>Cheat_Sheet:_Data_Visualisation_in_Python</t>
  </si>
  <si>
    <t>Cheat_sheet:_data_visualization_in_Python</t>
  </si>
  <si>
    <t>Cheat_Sheet:_Data_Visualization_with_R</t>
  </si>
  <si>
    <t>Climate_Change's_Big_Impact_on_Big_Data</t>
  </si>
  <si>
    <t>Columbia_University's_Data_Science_Institute_Graduate_Programs</t>
  </si>
  <si>
    <t>Combining_Visualization_and_BI:_Coca-Cola's_Success_Story</t>
  </si>
  <si>
    <t>Comprehensive_list_of_data_science_resources</t>
  </si>
  <si>
    <t>Comprehensive_List_of_Universities_Offering_Graduate_Analytics_Degrees</t>
  </si>
  <si>
    <t>Correlation_vs._causation</t>
  </si>
  <si>
    <t>Could_a_data_scientist_set_up_his_own_lottery_business?</t>
  </si>
  <si>
    <t>Could_big_data_mean_the_death_of_typed_passwords?</t>
  </si>
  <si>
    <t>Courses_required_to_be_a_data_scientist</t>
  </si>
  <si>
    <t>Create_a_Perfect_Application_Package_while_applying_for_Higher_education</t>
  </si>
  <si>
    <t>Data_glitch_day_of_the_year</t>
  </si>
  <si>
    <t>Data_Literacy_-_A_need_to_improve</t>
  </si>
  <si>
    <t>Data_mining_for_clinical_research_-_why_so_little_use_of_machine_learning?</t>
  </si>
  <si>
    <t>Data_Preparation_Case_Study:_preparing_child_mortality_data_for_analysis_andvisualization</t>
  </si>
  <si>
    <t>Question:_Starting_in_Data_Science</t>
  </si>
  <si>
    <t>Data_Science_Bootcamps,_Anyone_Ever_Attend_One?</t>
  </si>
  <si>
    <t>Data_Science_-_Breaking_in_and_Moving_up</t>
  </si>
  <si>
    <t>DataScienceCentral_Google_App_for_Mobile_Browsing</t>
  </si>
  <si>
    <t>Data_Science_Content_Not_Found_on_Google</t>
  </si>
  <si>
    <t>Data_Science_Courses_to_Avoid</t>
  </si>
  <si>
    <t>Spatial_data_science_for_deploying_mobile_clinic</t>
  </si>
  <si>
    <t>Data_Science_for_MCA(Science)_Post_Graduates</t>
  </si>
  <si>
    <t>Data_Science_in_Simple_Terms</t>
  </si>
  <si>
    <t>Data_Science_Predictions_for_2015</t>
  </si>
  <si>
    <t>Data_Science_Projects_for_DSA_Candidates</t>
  </si>
  <si>
    <t>Data_scientist_pathway</t>
  </si>
  <si>
    <t>Data_Scientist_=_programming_+_physical_sciences/engineering?</t>
  </si>
  <si>
    <t>Data_Scientist_skillset,_do_you_agree?</t>
  </si>
  <si>
    <t>When_a_data_glitch_turns_great_data_into_worthless_gibberish</t>
  </si>
  <si>
    <t>Data_to_explain_increasing_revenue_gap?</t>
  </si>
  <si>
    <t>DataViz_for_Cavemen</t>
  </si>
  <si>
    <t>Digital_Library_Infrastructure_using_Hadoop</t>
  </si>
  <si>
    <t>Do_all_credit_card_accounts_eventually_die_from_fraud?</t>
  </si>
  <si>
    <t>Doing_Data_Science</t>
  </si>
  <si>
    <t>Earn_your_Master_of_Science_in_Predictive_Analytics_-_Northwestern</t>
  </si>
  <si>
    <t>e-Book:_Machine_Learning_and_Recommendation_Engine</t>
  </si>
  <si>
    <t>Election:_America_is_a_purple_country</t>
  </si>
  <si>
    <t>English_language:_is_it_one_of_the_bottlenecks_that_prevents_projects_fromrunning_smoothly?</t>
  </si>
  <si>
    <t>Enroll_today_-_Data_Lakes_for_Big_Data_MOOC_from_EMC</t>
  </si>
  <si>
    <t>Estimating_Data_Science_Projects</t>
  </si>
  <si>
    <t>Excel_VBA</t>
  </si>
  <si>
    <t>Extracting_Insight_from_Super_Bowl_Sentiments</t>
  </si>
  <si>
    <t>Free_Online_Book:_Forecasting,_Principles_and_Practice</t>
  </si>
  <si>
    <t>Freelance/independent_consulting_career_in_Data_Science</t>
  </si>
  <si>
    <t>Free,_On-Demand_Data_Science_Program_to_Quickly_Become_a_Data_Scientist</t>
  </si>
  <si>
    <t>Attention_authors,_bloggers,_professors,_etc.</t>
  </si>
  <si>
    <t>Funny_comic_about_football</t>
  </si>
  <si>
    <t>Get_this_collection_of_top_reports_on_data_science_topics</t>
  </si>
  <si>
    <t>Getting_blacklisted_for_hosting_a_public_analytic_service_on_AWS</t>
  </si>
  <si>
    <t>Great_Machine_Learning_Infographics</t>
  </si>
  <si>
    <t>Great_Python_books_for_data_scientists_and_data_miners</t>
  </si>
  <si>
    <t>Hadoop_Online_Training</t>
  </si>
  <si>
    <t>Have_all_great_data_structures_and_algorithms_been_identified?</t>
  </si>
  <si>
    <t>HBase,_Cassandra,_Mongo_DB,_CouchBase</t>
  </si>
  <si>
    <t>Help_required_for_a_survey_on_research_datasets</t>
  </si>
  <si>
    <t>Help_the_Fortune_500_Solve_Their_Machine_Learning_and_Big_Data_Challenges</t>
  </si>
  <si>
    <t>Help_to_Explore_Machine_Learning_Algorithms</t>
  </si>
  <si>
    <t>Help_Wanted:_Seeking_Feedback_on_a_Proposed_Data_Science_Degree_Program</t>
  </si>
  <si>
    <t>Higher_Education_on_Analytics</t>
  </si>
  <si>
    <t>History,_Evolution_and_Classification_of_Programming_Languages</t>
  </si>
  <si>
    <t>How_and_why_to_change_your_email_address</t>
  </si>
  <si>
    <t>How_and_why_to_"Talk"_to_Google's_Attribution_Algorithm</t>
  </si>
  <si>
    <t>How_are_database_joins_optimized?_How_can_you_do_better_to_handle_big_data?</t>
  </si>
  <si>
    <t>How_can_desktop_BI_tool_help_to_self-service_BI_tool?</t>
  </si>
  <si>
    <t>How_come_there_is_no_mention_at_all_about_the_underlying_hardware?</t>
  </si>
  <si>
    <t>How_does_Google_detect_original_content_vs._a_copy?</t>
  </si>
  <si>
    <t>How_do_you_average_text?</t>
  </si>
  <si>
    <t>How_do_you_collect_and_blend_structured_and_unstructured_data?</t>
  </si>
  <si>
    <t>How_do_you_measure_the_popularity_of_an_article_or_blog_post?</t>
  </si>
  <si>
    <t>How_Important_is_Data_Quality_for_Analytics_vs_BI?</t>
  </si>
  <si>
    <t>How_long_will_I_live?_Interesting_predictive_modeling_app.</t>
  </si>
  <si>
    <t>How_much_a_blog_post_or_article_is_worth?</t>
  </si>
  <si>
    <t>How_to_add_a_data_science_search_engine_to_your_blog:_solution</t>
  </si>
  <si>
    <t>How_to_become_a_data_scientist</t>
  </si>
  <si>
    <t>How_to_better_predict_social_security_expenses_over_100_years</t>
  </si>
  <si>
    <t>How_to_Build_Dashboards_That_Persuade,_Inform_and_Engage</t>
  </si>
  <si>
    <t>How_to_Build_Dashboards_That_Persuade,_Inform_and_Engage_-_Tableau</t>
  </si>
  <si>
    <t>27_criteria_to_choose_analytic_tools</t>
  </si>
  <si>
    <t>How_To_Choose_a_University_-_Graduate_School_Admissions</t>
  </si>
  <si>
    <t>How_to_cut_everyone's_commute_time_by_a_factor_two</t>
  </si>
  <si>
    <t>How_to_detect_political_propaganda?</t>
  </si>
  <si>
    <t>How_to_detect_spurious_correlations,_and_how_to_find_the_real_ones</t>
  </si>
  <si>
    <t>How_to_detect_the_best_prospects,_based_on_data_science</t>
  </si>
  <si>
    <t>How_to_determine_the_optimum_number_of_variables?</t>
  </si>
  <si>
    <t>How_to_find_First_Order_effects,_Second_Order_effects_and_theirsignificance/causality_in_Data_Analysis</t>
  </si>
  <si>
    <t>How_to_find_the_real_web_domain_hidden_behind_a_bit.ly_shortened_URL?</t>
  </si>
  <si>
    <t>How_to_design_computer_systems_that_keep_data_alive_for_100_years?</t>
  </si>
  <si>
    <t>How_to_optimize_email_campaigns?_Part_I</t>
  </si>
  <si>
    <t>How_to_Overcome_the_Big_Data_Skills_Gap_(Webcast)</t>
  </si>
  <si>
    <t>How_to_Prove_Your_Point,_Explained_By_A_Social_Scientist</t>
  </si>
  <si>
    <t>How_to_win_a_Kaggle_competition</t>
  </si>
  <si>
    <t>Ice_melting:_could_the_cause_be_natural,_and_other_than_global_warming?</t>
  </si>
  <si>
    <t>Data_science_project:_creating_an_RSS_feed_exchange</t>
  </si>
  <si>
    <t>Importing_100_years_of_climate_change_into_R</t>
  </si>
  <si>
    <t>Integrating_deep_structure_analytics_to_social_media</t>
  </si>
  <si>
    <t>Interactive_visualization_of_growing_Data_Science_/_Big_Data_profiles_onTwitter</t>
  </si>
  <si>
    <t>Interesting_heatmaps</t>
  </si>
  <si>
    <t>Interesting_industries_to_work_in_using_data_analysis/science?</t>
  </si>
  <si>
    <t>Interesting_new_type_of_chart:_obesochart</t>
  </si>
  <si>
    <t>In_terms_of_career_prospects,_is_it_better_to_be_an_analytic_'niche_expert',or_an_analytic_generalist?</t>
  </si>
  <si>
    <t>Internet_topology_mapping</t>
  </si>
  <si>
    <t>In_the_future,_will_data_scientists_will_be_replaced_by_tools?</t>
  </si>
  <si>
    <t>IoT_and_the_Rise_of_the_Predictive_Organization</t>
  </si>
  <si>
    <t>Is_global_warming_also_happening_on_Mars?</t>
  </si>
  <si>
    <t>Is_predictive_modeling_different_from_interpolation?_Do_we_really_need_stats?</t>
  </si>
  <si>
    <t>Is_Python_or_Perl_faster_than_R?</t>
  </si>
  <si>
    <t>Is_text_analytics_the_next_BI_beachhead_for_CIOs?</t>
  </si>
  <si>
    <t>Is_there_a_market_for_data_cleaning_professionals?</t>
  </si>
  <si>
    <t>Is_this_possible?</t>
  </si>
  <si>
    <t>Java_versus_Python</t>
  </si>
  <si>
    <t>J.D._Opdyke,_Author:_New_General_Algorithm_to_Enumerate_Both_IntegerCompositions_&amp;amp;_Partitions</t>
  </si>
  <si>
    <t>[Job]_WalmartLabs_-_Data_Scientists,_40_openings_(San_Francisco,_CA)</t>
  </si>
  <si>
    <t>Julia_for_data_science_applications</t>
  </si>
  <si>
    <t>Kaggle_vs_CrowdANALYTIX_discussion_on_Quora</t>
  </si>
  <si>
    <t>K_Means_Clustering_-_Effect_of_random_seed</t>
  </si>
  <si>
    <t>Least_popular_jobs_for_big_data_practitioners_-_jobs_you_want_to_avoid</t>
  </si>
  <si>
    <t>Linux,_Cygwin,_Windows</t>
  </si>
  <si>
    <t>Looking_for_recommendations_on_migrating,_integrating,_or_adapting_to_opensource_Hadoop_platform_for_data_analysis</t>
  </si>
  <si>
    <t>Machine_Learning_Tool_Kit</t>
  </si>
  <si>
    <t>Map_of_R_users,_includes_full_data_set</t>
  </si>
  <si>
    <t>MapReduce,_Hadoop,_Analytics,_Big_Data_in_Astronomy,_Biology,_Pharmaceutical,Medicine</t>
  </si>
  <si>
    <t>Marriage_vs_the_Ph.D.</t>
  </si>
  <si>
    <t>Master's_Thesis_about_Big_Data_-_Need_Experts</t>
  </si>
  <si>
    <t>Money_laundering,_counterfeit_money:_possible_solution</t>
  </si>
  <si>
    <t>Moore's_law_applied_to_big_data</t>
  </si>
  <si>
    <t>More_than_100_data_science,_analytics,_big_data,_visualization_books</t>
  </si>
  <si>
    <t>Most_popular_data_science_keywords_on_DSC</t>
  </si>
  <si>
    <t>Most_Promising_Job_of_2016:_Data_Scientist</t>
  </si>
  <si>
    <t>Multivariate_data_visualization</t>
  </si>
  <si>
    <t>Mysterious_gaps_in_Google_Analytics_numbers</t>
  </si>
  <si>
    <t>Need_Advise_in_Changing_Career_Path</t>
  </si>
  <si>
    <t>New_Book_on_Time_Series,_by_Ted_Dunning_&amp;amp;_Ellen_Friedman</t>
  </si>
  <si>
    <t>New_Guide:_Bridging_the_Big_Data_Skills_Gap</t>
  </si>
  <si>
    <t>New_career_for_unemployed_data_scientists:_what_about_erasing_watermarks?</t>
  </si>
  <si>
    <t>New_U_of_Wisconsin_Online_Master's_in_Data_Science</t>
  </si>
  <si>
    <t>NLP_app_to_find_great_available_domain_names</t>
  </si>
  <si>
    <t>NodeXL_Graphs</t>
  </si>
  <si>
    <t>Online_Certificate_in_Applied_Statistics_using_SAS</t>
  </si>
  <si>
    <t>Online_Master_of_Science_in_Predictive_Analytics</t>
  </si>
  <si>
    <t>Opinion_Mining_/_Feedback_Mining_-_How_to_derive_relative_positiveness_amongWords_using_Statistical/Analytical_Models?</t>
  </si>
  <si>
    <t>Our_Data_Science_Apprenticeship_is_Now_Live</t>
  </si>
  <si>
    <t>Over_5,000,000_financial,_economic_and_social_datasets</t>
  </si>
  <si>
    <t>Paradox:_what_governs_ocean_tides:_the_moon,_or_the_Sun?</t>
  </si>
  <si>
    <t>PASS_for_parallel_processing</t>
  </si>
  <si>
    <t>Password_and_hijacked_email_dataset_for_you_to_test_your_data_science_skills</t>
  </si>
  <si>
    <t>Patenting_or_not?_What_about_patent_trolls?</t>
  </si>
  <si>
    <t>Pattern_recognition_to_solve_deadly_Amtrak_crash</t>
  </si>
  <si>
    <t>Phd_in_data_science_and_data_analytics</t>
  </si>
  <si>
    <t>Picture_of_the_week:_make_your_choice!</t>
  </si>
  <si>
    <t>[Poll]_As_a_data_scientist_/_analytic_professional,_how_frequently_do_youtelecommute?</t>
  </si>
  <si>
    <t>Predicting_urban_growth_using_physics_models</t>
  </si>
  <si>
    <t>Predictive_Analytics_Has_Potential_to_Solve_Insurance_Pain_Points</t>
  </si>
  <si>
    <t>Process_Mining_Movie:_Turning_(Big)_Data_into_Real_Business_Value</t>
  </si>
  <si>
    <t>Producing_Images_from_2D_Data_Arrays_or_Text_Files</t>
  </si>
  <si>
    <t>Python_(and_R)_for_Data_Science_-_sample_code,_libraries,_projects,_tutorials</t>
  </si>
  <si>
    <t>Python_vs_Java,_15_Spurious_Correlations,_and_More</t>
  </si>
  <si>
    <t>Quantum_algorithms_for_topological_and_geometric_analysis_of_data</t>
  </si>
  <si>
    <t>Question_about_the_law_of_gravity</t>
  </si>
  <si>
    <t>Question_for_astronomers_and_movie_producers</t>
  </si>
  <si>
    <t>R(analytics)_online_Training</t>
  </si>
  <si>
    <t>Recruiting_Data_Scientists_with_AnalyticTalent.com</t>
  </si>
  <si>
    <t>Regarding_PhD_in_Data_Science_or_Data_Analytics</t>
  </si>
  <si>
    <t>Regression_with_discrete_variables...</t>
  </si>
  <si>
    <t>Response_to_all_applicants</t>
  </si>
  <si>
    <t>Reverse_data_science:_a_viable_business?</t>
  </si>
  <si>
    <t>Reverse_placebo_effect_in_clinical_trials</t>
  </si>
  <si>
    <t>R-_for_quantitative_Data_Scientists</t>
  </si>
  <si>
    <t>R_in_the_cloud</t>
  </si>
  <si>
    <t>Robust_Binomial_Proportion_Interval_Population_Estimates</t>
  </si>
  <si>
    <t>Searching_Google_for_Images_Similar_to_a_Specific_Image</t>
  </si>
  <si>
    <t>Seeking_guidance_to_become_Data_Scientist</t>
  </si>
  <si>
    <t>SFO_City_Crime_Analysis_with_R</t>
  </si>
  <si>
    <t>Should_you_Tell_Your_Kids_to_be_Data_Scientists_-_Not_Doctors?</t>
  </si>
  <si>
    <t>Simple_scoring_system_to_predict_stroke_risk._What_do_you_think?</t>
  </si>
  <si>
    <t>Model-based_simulations_for_military_operations</t>
  </si>
  <si>
    <t>Small_versus_big_data,_to_choose_a_used_car</t>
  </si>
  <si>
    <t>Spectacular_Analysis_of_2,719_Twitter_Users_Talking_about_"Data_Scientist"</t>
  </si>
  <si>
    <t>SQL_to_NoSQL_translator</t>
  </si>
  <si>
    <t>Statistical_Analysis_Advisor_Chart</t>
  </si>
  <si>
    <t>Statistician_versus_data_scientist_arrogance</t>
  </si>
  <si>
    <t>Structured_vs._unstructured_-_which_data_is_more_important?</t>
  </si>
  <si>
    <t>Study_Business_Analytics_at_NYU_Stern</t>
  </si>
  <si>
    <t>Survey:_What_are_the_actual_challenges_and_opportunities_data_scientists_face?</t>
  </si>
  <si>
    <t>Text_classification_into_300_categories</t>
  </si>
  <si>
    <t>The_3Vs_that_define_Big_Data</t>
  </si>
  <si>
    <t>The_7_People_You_Need_on_Your_Big_Data_Team</t>
  </si>
  <si>
    <t>The_current_state_of_machine_intelligence_2.0</t>
  </si>
  <si>
    <t>The_data_science_way_of_loosing_weight</t>
  </si>
  <si>
    <t>The_Digital_Metrics_Field_Guide</t>
  </si>
  <si>
    <t>The_downfall_of_the_"Modern_Education_System"_-_A_brief_perspective!</t>
  </si>
  <si>
    <t>The_Future_of_Big_Data:_Good,_Bad_or_Ugly?</t>
  </si>
  <si>
    <t>The_lowest_paid_data_scientist</t>
  </si>
  <si>
    <t>The_power_of_IBM_SPSS_Statistics_and_R_together_-_White_Paper</t>
  </si>
  <si>
    <t>The_Power_of_R_and_Visual_Analytics</t>
  </si>
  <si>
    <t>The_scariest_use_of_machine_learning</t>
  </si>
  <si>
    <t>The_State_of_Data_Science</t>
  </si>
  <si>
    <t>Thinking_Outside_of_the_Visualization_Box</t>
  </si>
  <si>
    <t>Timeline:_R-Packages_from_Most_Prolific_R_Developer</t>
  </si>
  <si>
    <t>"To_Be_or_Not_To_Be_A_Statistician"_Is_that_the_question_for_a_Data_Scientist?</t>
  </si>
  <si>
    <t>Tools_for_Data_Analytics_and_MIS.</t>
  </si>
  <si>
    <t>Top_Ten_Big_Data_Analytics_Tips</t>
  </si>
  <si>
    <t>Tough_Math_Question_about_Correlations</t>
  </si>
  <si>
    <t>Transition_between_developer_and_data_scientist</t>
  </si>
  <si>
    <t>Translating_legacy_data_science_apps_into_Python</t>
  </si>
  <si>
    <t>Udacity's_Data_Analyst_Nanodegree_program</t>
  </si>
  <si>
    <t>Unexpected_use_of_drones</t>
  </si>
  <si>
    <t>Unusual_type_of_market_segmentation</t>
  </si>
  <si>
    <t>Update_about_the_Data_Science_Apprenticeship</t>
  </si>
  <si>
    <t>Up_Your_R_Game_-_Break_Through_R_Limitations_(Webcast)</t>
  </si>
  <si>
    <t>Using_colors_rather_than_digits,_chars,_biometrics_or_keywords,_forauthentication</t>
  </si>
  <si>
    <t>Using_phone_call_recordings_for_predictive_modeling</t>
  </si>
  <si>
    <t>Using_visualization_to_share_the_human_impact_of_numbers_-_Tableau_Whitepaper</t>
  </si>
  <si>
    <t>Using_visualization_to_share_the_human_impact_of_numbers_-_Whitepaper</t>
  </si>
  <si>
    <t>UV_and_Sun_exposure_good_to_protect_you_against_skin_cancer,_says_data_science</t>
  </si>
  <si>
    <t>Very_geeky_stuff...</t>
  </si>
  <si>
    <t>Visual_Analysis_Best_Practices</t>
  </si>
  <si>
    <t>Visual_Analysis_Best_Practices:_A_Guidebook_-_Tableau</t>
  </si>
  <si>
    <t>Visual_Best_Practices:_A_Guidebook</t>
  </si>
  <si>
    <t>Weird_Machine_Learning_Job_Ad_from_Google</t>
  </si>
  <si>
    <t>WEKA:_Pluses_and_minuses</t>
  </si>
  <si>
    <t>What_are_some_good_courses_to_take_in_Data_Science_in_San_Francisco?</t>
  </si>
  <si>
    <t>What_are_the_differences_between_prediction,_extrapolation,_and_interpolation?</t>
  </si>
  <si>
    <t>What_are_the_issues_preventing_smart_traffic_management_systems_from_workingas_designed?</t>
  </si>
  <si>
    <t>What_are_the_steps_to_kick_start_any_Big_Data_&amp;amp;_Analytics_Project_?</t>
  </si>
  <si>
    <t>What_do_you_think_will_be_the_most_important_analytics_technologies_forbusiness_in_next_5_years?</t>
  </si>
  <si>
    <t>What_is_Azure_Machine_Learning</t>
  </si>
  <si>
    <t>What_is_Data_Strategy?_Does_your_organization_need_one?</t>
  </si>
  <si>
    <t>What_is_machine_learning?</t>
  </si>
  <si>
    <t>What_is_Map-Reduce?</t>
  </si>
  <si>
    <t>What_is_quantitative_content_analysis?</t>
  </si>
  <si>
    <t>What_pays_most:_R,_Python,_or_SQL?</t>
  </si>
  <si>
    <t>What_should_a_Beginner_do_in_Data_Science_to_become_an_EXPERT_?</t>
  </si>
  <si>
    <t>What_will_be_the_next_big_thing_after_data_science?</t>
  </si>
  <si>
    <t>When_is_Python_faster_than_R?</t>
  </si>
  <si>
    <t>When_is_small_data_better_than_big?</t>
  </si>
  <si>
    <t>When_Is_the_apprenticeship_starting?</t>
  </si>
  <si>
    <t>Where's_the_limit_between_big_vs._large_data?</t>
  </si>
  <si>
    <t>Where_to_get_started_with_SMALL_data_collection_and_analysis</t>
  </si>
  <si>
    <t>Which_algorithm_to_use?</t>
  </si>
  <si>
    <t>Which_chart_or_graph_is_right_for_you?</t>
  </si>
  <si>
    <t>Which_Data_Model_to_use_for_website_Performance_Data</t>
  </si>
  <si>
    <t>Which_Do_Data_Scientists'_Spend_More_Time_On?_Projects_or_Day_to_DayOperations</t>
  </si>
  <si>
    <t>Which_one_is_best:_R,_SAS_or_Python,_for_data_science?</t>
  </si>
  <si>
    <t>Whitepaper:_How_Analytics_Is_Shaping_HR's_Role_In_Business</t>
  </si>
  <si>
    <t>White_Paper:_Retail_Analytics_in_Finance_Industry</t>
  </si>
  <si>
    <t>Whitepaper:_The_Power_of_R_and_Visual_Analytics</t>
  </si>
  <si>
    <t>Who_pays_traffic_violations_for_driverless_cars?</t>
  </si>
  <si>
    <t>Who_still_uses_polynomial_regression?</t>
  </si>
  <si>
    <t>Why_a_Data_Scientist_Manufactures_his_own_Beverages</t>
  </si>
  <si>
    <t>Why_are_clinical_trials_failing?</t>
  </si>
  <si>
    <t>Writing_a_Corporate_Data_strategy,_where_do_I_start?</t>
  </si>
  <si>
    <t>10_Trends_for_Business_Intelligence_in_2015:_Tableau_Guidebook</t>
  </si>
  <si>
    <t>2015:_Big_Data_User_Guide</t>
  </si>
  <si>
    <t>2016_Big_Data_Predictions_from_Mike_Stonebraker_and_others</t>
  </si>
  <si>
    <t>4_Ways_to_Master_Uplift_Modeling</t>
  </si>
  <si>
    <t>5_Lessons_from_History's_Early_Data_Rockstars_-_Tableau_Guide</t>
  </si>
  <si>
    <t>5_Lessons_from_History's_Early_Data_Rockstars_-_Tableau_Whitepaper</t>
  </si>
  <si>
    <t>5_Priorities_for_Chief_Data_Officers</t>
  </si>
  <si>
    <t>Getting_Data_Right_-_Complimentary_Preview_Edition</t>
  </si>
  <si>
    <t>7_Reasons_to_combine_SPSS_Statistics_and_R</t>
  </si>
  <si>
    <t>Advanced_Analytics_with_Tableau_-_Whitepaper</t>
  </si>
  <si>
    <t>Analyzing_the_Analyzers:_What_kind_of_a_data_scientist_are_you?</t>
  </si>
  <si>
    <t>Best_Practices_for_Advanced_Analytics_in_Hadoop</t>
  </si>
  <si>
    <t>Better_Together:_Cloudera,_MongoDB_and_Teradata</t>
  </si>
  <si>
    <t>Big_Data_and_Hadoop:_Moving_from_Strategy_to_Production</t>
  </si>
  <si>
    <t>Big_Data_Innovation:_The_Tools_You_Need_To_Succeed_in_2016</t>
  </si>
  <si>
    <t>Big_Data:_Living_up_To_The_Hype?</t>
  </si>
  <si>
    <t>Big_Data_Trends_for_2016</t>
  </si>
  <si>
    <t>Book:_Listen_First!_Turning_Social_Media_Conversations_into_Business_Advantage</t>
  </si>
  <si>
    <t>Bring_Customer_Lifetime_Value_to_Life_at_Wharton</t>
  </si>
  <si>
    <t>Building_a_Data_Culture:_The_Key_to_Success</t>
  </si>
  <si>
    <t>Building_Data-Driven_Internet_of_Things_Applications</t>
  </si>
  <si>
    <t>Build_Predictive_Models_with_Microsoft's_Analytics_Toolkit</t>
  </si>
  <si>
    <t>Business_Analytics_at_NYU_Stern:_MS_Degree_&amp;amp;_Short_Course</t>
  </si>
  <si>
    <t>Career:_CVS_Health_-_a_Leader_in_Healthcare_Analytics,_now_Hiring</t>
  </si>
  <si>
    <t>Chief_Data_Officer_Handbook</t>
  </si>
  <si>
    <t>Cognitive_Computing_Challenge_-_$200,000_Prize</t>
  </si>
  <si>
    <t>Collection_of_top_reports_on_data_and_business_topics_-_O'Reilly</t>
  </si>
  <si>
    <t>Complimentary_Guide:_Hadoop_and_the_Enterprise_Data_Hub</t>
  </si>
  <si>
    <t>Critical_data_science_skills_for_2016_from_200+_sessions</t>
  </si>
  <si>
    <t>Data:_Emerging_Trends_and_Technologies</t>
  </si>
  <si>
    <t>Data_Lake_Critical_Success_Factors</t>
  </si>
  <si>
    <t>Data_Lakes,_Reservoirs,_and_Swamps:_A_Data_Science_and_Engineering_Perspective</t>
  </si>
  <si>
    <t>Data_Science_Driven_Approaches_to_Malware_Detection</t>
  </si>
  <si>
    <t>Data_scientists_don't_scale._Get_the_full_scoop</t>
  </si>
  <si>
    <t>DataViz_and_DataPlumbing:_Announcing_Our_Two_New_DSC_Channels</t>
  </si>
  <si>
    <t>Deep_Learning_Workshop</t>
  </si>
  <si>
    <t>Democratizing_Data_and_Predictive_Analytics_-_from_Tableau_and_Lavastorm</t>
  </si>
  <si>
    <t>Designing_Great_Visualizations</t>
  </si>
  <si>
    <t>Download_a_Better_Open_Source_SQL_on_Hadoop_Engine</t>
  </si>
  <si>
    <t>eBook:_"Getting_Data_Right,"_featuring_Michael_Stonebraker</t>
  </si>
  <si>
    <t>Embrace_Self-Service_Analytics_with_the_Latest_Gartner_Research</t>
  </si>
  <si>
    <t>Enhance_Your_2016_Data_Insight</t>
  </si>
  <si>
    <t>Flip_the_80/20_Rule_for_Analytics_in_the_Hadoop_Data_Lake</t>
  </si>
  <si>
    <t>Forrester_Research:_User-Driven_Enterprise_BI_Strategy</t>
  </si>
  <si>
    <t>From_big_data_to_data_insights:_read_Teradata_articles_in_Forbes</t>
  </si>
  <si>
    <t>From_Visual_Analysis_to_Presentation_-_Tableau</t>
  </si>
  <si>
    <t>Gain_Valuable_Insights_into_2015_Predictions_for_Hadoop</t>
  </si>
  <si>
    <t>GE_Data_Science_Innovation_Challenge</t>
  </si>
  <si>
    <t>Get_the_Top_Data_Reports_of_2015</t>
  </si>
  <si>
    <t>Growing_the_World's_Largest_Digital_Food_Brand_Through_Data_Visualization</t>
  </si>
  <si>
    <t>Guidebook:_Visual_Analysis_Best_Practices</t>
  </si>
  <si>
    <t>Hadoop_Architecture,_Sentiment_Analysis_and_more</t>
  </si>
  <si>
    <t>Hadoop_Deployment_Best_Practices:_Scalability,_Robustness,_Flexibility</t>
  </si>
  <si>
    <t>High_Performance_Computing_in_the_Open_Data_Science_Era</t>
  </si>
  <si>
    <t>How_Data_Science_is_Preventing_College_Dropouts_and_Advancing_Student_Success</t>
  </si>
  <si>
    <t>How_measurement_drives_behavior_-_Tableau_whitepaper</t>
  </si>
  <si>
    <t>How_Tinder_Hook_Up_their_Event_Data_for_Behavioral_Analytics</t>
  </si>
  <si>
    <t>How_to_Become_an_R_Power_User</t>
  </si>
  <si>
    <t>How_to_Manage_Successful_Big_Data_Projects</t>
  </si>
  <si>
    <t>Infographic_-_Predictive_Analytics_World_in_color</t>
  </si>
  <si>
    <t>In-memory_database_technologies_and_trends</t>
  </si>
  <si>
    <t>Innovation_Through_Business_Analytics</t>
  </si>
  <si>
    <t>Introducing_Greenplum:_The_World's_First_Open_Source_MPP_Data</t>
  </si>
  <si>
    <t>Introduction_to_Data_Science_with_R</t>
  </si>
  <si>
    <t>IoT_Central_-_Official_Launch!</t>
  </si>
  <si>
    <t>Join_Apple,_Samsung,_Uber,_NASA_&amp;amp;_Many_More</t>
  </si>
  <si>
    <t>Join_Us_At_The_Big_Data_&amp;amp;_Analytics_Festival</t>
  </si>
  <si>
    <t>Kickstart_Your_Data_Initiatives_In_2016</t>
  </si>
  <si>
    <t>Learn_How_Big_Data_Drives_Business_at_Groupon</t>
  </si>
  <si>
    <t>Limited_Time_Offer:_Save_50%_on_Data_Science_Training</t>
  </si>
  <si>
    <t>Make_Data_Driven_Decisions_with_NYU_Stern</t>
  </si>
  <si>
    <t>Maximizing_customer_lifetime_value_in_retail_banking_-_White_Paper</t>
  </si>
  <si>
    <t>New_reports_for_2016:_Big_Data_Now,_Fintech_+_more</t>
  </si>
  <si>
    <t>NYU_Stern_Master_of_Science_in_Business_Analytics</t>
  </si>
  <si>
    <t>NYU_Stern_Master_of_Science_in_Business_Analytics_Program</t>
  </si>
  <si>
    <t>Operationalizing_Data_Analytics_with_Pivotal_and_Forrester</t>
  </si>
  <si>
    <t>Overcome_the_Analytic_Limitations_of_Access_and_Excel</t>
  </si>
  <si>
    <t>Practical_Data_Science_in_Python:_Guidebook</t>
  </si>
  <si>
    <t>Predictive_Analytics:_Predict_the_Tricks,_Receive_A_Treat</t>
  </si>
  <si>
    <t>Predictive_Analytics_with_Qlik_and_Alteryx_-_Whitepaper</t>
  </si>
  <si>
    <t>Prepare_Your_Data_and_Improve_Your_Analyst_Productivity_-_Gartner's_Guide</t>
  </si>
  <si>
    <t>RapidMiner:_2016_Gartner_Magic_Quadrant_Leader-_Advanced_Analytics</t>
  </si>
  <si>
    <t>Rethinking_Email_Security:_Best_Practices_to_Protect_and_Maintain_PrivateCommunications</t>
  </si>
  <si>
    <t>Save_50%_on_Data_Science_and_Big_Data_Analytics_Training</t>
  </si>
  <si>
    <t>Secure_your_place_at_Big_Data_Analytics_2015</t>
  </si>
  <si>
    <t>Secure_Your_Place_at_Big_Data_Analytics_Europe_Now</t>
  </si>
  <si>
    <t>Seth_Grimes_and_Mark_Turner_Talks_about_Big_Text_And_Unstructured_Data</t>
  </si>
  <si>
    <t>Simple_techniques_to_make_data_useful_and_beautiful_-_Guidebook</t>
  </si>
  <si>
    <t>Speed_up_big_data_queries_by_up_to_1000x_with_Pivotal_HAWQ</t>
  </si>
  <si>
    <t>Storytelling_with_data_in_8_minutes</t>
  </si>
  <si>
    <t>Tableau_Whitepaper:_How_to_Build_Dashboards_that_Persuade_and_Engage</t>
  </si>
  <si>
    <t>The_2015_Data_Science_Salary_Report_is_here</t>
  </si>
  <si>
    <t>The_4_Biggest_Risks_of_Big_Data_-_IEG</t>
  </si>
  <si>
    <t>The_Cognitive_Era_is_at_your_Doorstep:_IBM_SPSS_Predictive_Analytics_is_ready</t>
  </si>
  <si>
    <t>The_Definitive_Guide_to_Tableau_&amp;amp;_Alteryx</t>
  </si>
  <si>
    <t>The_Internet_of_Things_Opportunity</t>
  </si>
  <si>
    <t>The_London_Data_Festival_2016</t>
  </si>
  <si>
    <t>The_State_of_the_Text_Analytics_Industry_-_2015_White_Paper</t>
  </si>
  <si>
    <t>The_Top_10_Business_Intelligence_Trends_for_2016</t>
  </si>
  <si>
    <t>Think_Big_-_Join_our_Big_Data_Team</t>
  </si>
  <si>
    <t>Three_Problems_that_Sabotage_Analytics_and_How_to_Fix_Them</t>
  </si>
  <si>
    <t>Tips_for_making_Hadoop_a_productive_environment_for_Data_Scientists</t>
  </si>
  <si>
    <t>Tom_Davenport_eBook_Preview:_Getting_Data_Right</t>
  </si>
  <si>
    <t>Top_10_Hadoop_Blog_Posts_-_by_Pivotal</t>
  </si>
  <si>
    <t>Deriving_Analytic_Insights_from_Machine_Data_and_IoT_Sensors_-_Case_Studies</t>
  </si>
  <si>
    <t>Transforming_Business_Results_with_Big_Data_and_Analytics_-_White_Paper</t>
  </si>
  <si>
    <t>Build_Smarter_Applications_Fueled_by_Data_with_IBM_and_Apache_Spark</t>
  </si>
  <si>
    <t>Uplift_Modeling:_Super_Hot_Topic_at_Predictive_Analytics_World_Boston</t>
  </si>
  <si>
    <t>Using_Data_Science_Techniques_for_Automatic_Clustering_of_IT_InfrastructureAlerts</t>
  </si>
  <si>
    <t>Visual_Analysis_Best_Practices_-_Tableau_guidebook</t>
  </si>
  <si>
    <t>Which_chart_or_graph_is_right_for_you?_Tableau_whitepaper</t>
  </si>
  <si>
    <t>Whitepaper:_Best_Practices_for_Google_BigQuery_&amp;amp;_Tableau</t>
  </si>
  <si>
    <t>White_paper:_Making_the_business_case_for_text_analytics</t>
  </si>
  <si>
    <t>Whitepaper:_O'Reilly_Research_on_Integrating_Data_for_Better_Analytics</t>
  </si>
  <si>
    <t>White_Paper:_Thriving_in_the_Age_of_Big_Data_Analytics_and_Self-Service</t>
  </si>
  <si>
    <t>Whitepaper:_Which_chart_or_graph_is_right_for_you?</t>
  </si>
  <si>
    <t>Why_Most_Big_Data_Projects_Fail_-_White_Paper</t>
  </si>
  <si>
    <t>William_Sonoma_increased_revenue_with_on-site_search_-_learn_how</t>
  </si>
  <si>
    <t>Work_Smarter_Not_Harder_-_Teradata_Text_Analytics</t>
  </si>
  <si>
    <t>Your_Career:_NYU_Stern_MS_in_Business_Analytics</t>
  </si>
  <si>
    <t>You're_invited_to_attend_Data_Analytics_Week</t>
  </si>
  <si>
    <t>List_-_Twelve_unique_characteristics_of_IoT_based_Predictive_analytics/machinelearning.</t>
  </si>
  <si>
    <t>Addendum_to_my_data_science_book_(updated)</t>
  </si>
  <si>
    <t>How_to_deal_with_multiple_class_ROC_analysis_in_R_(pROC_package)?</t>
  </si>
  <si>
    <t>Looks_like_the_Data_Science_Apprenticeship_should_be_interesting_but_intense</t>
  </si>
  <si>
    <t>Null_Hypothesis_HELP</t>
  </si>
  <si>
    <t>Python_datamining_packages_virtual_environment_setup_in_Ubuntu</t>
  </si>
  <si>
    <t>Scaling_up_compressed_data_analysis_in_a_distributed_environment</t>
  </si>
  <si>
    <t>Update_about_our_data_Science_Certification</t>
  </si>
  <si>
    <t>Letter_to_participants</t>
  </si>
  <si>
    <t>Awesome_Data_Science_Repository</t>
  </si>
  <si>
    <t>Jackknife_logistic_and_linear_regression_for_clustering_and_predictions</t>
  </si>
  <si>
    <t>16_analytic_disciplines_compared_to_data_science</t>
  </si>
  <si>
    <t>30_Basic_Tools_For_Data_Visualization</t>
  </si>
  <si>
    <t>38_Seminal_Articles_Every_Data_Scientist_Should_Read</t>
  </si>
  <si>
    <t>Large_set_of_Machine_Learning_and_Related_Resources</t>
  </si>
  <si>
    <t>Benchmarking_20_Machine_Learning_Models_Accuracy_and_Speed</t>
  </si>
  <si>
    <t>Big_Data_Poster</t>
  </si>
  <si>
    <t>collaborative_recommendation_engine_implementation_in_python</t>
  </si>
  <si>
    <t>Data_Science_Cheat_Sheet</t>
  </si>
  <si>
    <t>Interesting_Tutorials_from_PyCon_2014_-_USA</t>
  </si>
  <si>
    <t>Must_Read_Before_Attending_Any_Data_Science_Job_Interview</t>
  </si>
  <si>
    <t>Stata_Cheat_Sheet</t>
  </si>
  <si>
    <t>Analyzing_Text_in_RapidMiner</t>
  </si>
  <si>
    <t>Pydoop_Case_Study:_ACS_&amp;amp;_Home_Insurance_Data</t>
  </si>
  <si>
    <t>QlikView:_Using_Q-Eye_to_view_resident_tables</t>
  </si>
  <si>
    <t>Visually_Map_Data_with_Google_Fusion_Tables:_Tutorial</t>
  </si>
  <si>
    <t>35_books_on_Data_Visualization</t>
  </si>
  <si>
    <t>Difference_between_Machine_Learning_and_Statistics</t>
  </si>
  <si>
    <t>Elements_of_machine_learning</t>
  </si>
  <si>
    <t>The_Value_of_Accuracy_in_Predictive_Analytics</t>
  </si>
  <si>
    <t>Big_Data_&amp;amp;_Haute_Cuisine</t>
  </si>
  <si>
    <t>The_data_science_project_lifecycle</t>
  </si>
  <si>
    <t>What_is_big_data_-_Infographics_by_Bernard_Marr</t>
  </si>
  <si>
    <t>Data_Visualization:_A_Day_in_the_Life_of_Worldreader</t>
  </si>
  <si>
    <t>Abridged_List_of_Machine_Learning_Topics</t>
  </si>
  <si>
    <t>Mega_collection_of_data_science_books_and_terminology</t>
  </si>
  <si>
    <t>That's_Data_Science:_Airbus_Puts_10,000_Sensors_in_Every_Single_Wing!</t>
  </si>
  <si>
    <t>Are_You_A_Data_Hoarder?_Learn_How_to_Manage_the_Clutter</t>
  </si>
  <si>
    <t>How_to_Analyze_Your_Predictable_Data:_Anomaly_Detection</t>
  </si>
  <si>
    <t>Giving_away_1,000_copies_of_Big_Data_In_Action.</t>
  </si>
  <si>
    <t>Internet_of_Things_(IoT)_Employers,_Job_Titles_&amp;amp;_Locations</t>
  </si>
  <si>
    <t>Were_the_Election_Polls_Marred_by_Poor_Quality_Data?</t>
  </si>
  <si>
    <t>Data_Science_and_its_problems</t>
  </si>
  <si>
    <t>Why_So_Many_'Fake'_Data_Scientists?</t>
  </si>
  <si>
    <t>The_Big_'Big_Data'_Question:_Hadoop_or_Spark?</t>
  </si>
  <si>
    <t>Recurrent_neural_networks,_Time_series_data_and_IoT_-_Part_One</t>
  </si>
  <si>
    <t>Data_Scientists:_Skills_Mix,_Team_Makeup</t>
  </si>
  <si>
    <t>Data_Science_and_EU_Privacy_Regulations:_A_Storm_on_the_Horizon</t>
  </si>
  <si>
    <t>100_Blogs_on_Analytics,_Big_Data,_Data_Science,_and_Machine_Learning</t>
  </si>
  <si>
    <t>Predictive_Analytics_glossary</t>
  </si>
  <si>
    <t>A_Tour_of_Machine_Learning_Algorithms</t>
  </si>
  <si>
    <t>What_is_R?_R_Explained_in_less_than_Two_Minutes,_to_Absolutely_Anyone</t>
  </si>
  <si>
    <t>Spark_Or_Hadoop:_Which_Is_The_Best_Big_Data_Framework?</t>
  </si>
  <si>
    <t>HarvardX_/_MITx_Online_Courses_-_Year_1</t>
  </si>
  <si>
    <t>Data_Visualization:_U.S._Smoking_Rates,_Cancer_and_Cigarette_Tax</t>
  </si>
  <si>
    <t>Scraping_Kickstarter</t>
  </si>
  <si>
    <t>Dome_Team_Performance_in_the_NFL</t>
  </si>
  <si>
    <t>On_The_Rise_of_Data_Science_Startups</t>
  </si>
  <si>
    <t>Federal_Home_Loan_Bank_Data</t>
  </si>
  <si>
    <t>10_Free_Machine_Learning_books</t>
  </si>
  <si>
    <t>Walmart_and_Random_Forest</t>
  </si>
  <si>
    <t>Restaurant_Reviews_as_Foodborne_Illness_Indicators</t>
  </si>
  <si>
    <t>The_Great_Escape:_Health,_Wealth,_and_the_Origins_of_Inequality</t>
  </si>
  <si>
    <t>7_Tech_Skills_That_Could_Make_Or_Break_Your_Career</t>
  </si>
  <si>
    <t>Most_certifications_are_not_worth_the_paper_they_are_printed_on</t>
  </si>
  <si>
    <t>Data_Mining_for_Predictive_Social_Network_Analysis</t>
  </si>
  <si>
    <t>Resolving_Skewness</t>
  </si>
  <si>
    <t>Data_Sciences,_ISIS_and_Predictions_for_2016</t>
  </si>
  <si>
    <t>How_Data-Driven_Content_is_Driving_5x_More_Marketing_Revenue</t>
  </si>
  <si>
    <t>Self-Learn_Yourself_Apache_Spark_in_21_Blogs_-_#3</t>
  </si>
  <si>
    <t>50_Questions_to_Test_True_Data_Science_Knowledge</t>
  </si>
  <si>
    <t>How_the_Right_Data_Positively_Impacts_PPC_Success</t>
  </si>
  <si>
    <t>Chances_of_becoming_a_Data_Scientist</t>
  </si>
  <si>
    <t>Finding_Whales_in_Ocean_Water:_Edge_Detection,_Blob_Processing,_and_RGBChannels_in_C#</t>
  </si>
  <si>
    <t>Increasing_role_of_Analytics_in_Sports</t>
  </si>
  <si>
    <t>What_Does_A_Data_Scientist_Really_Do?</t>
  </si>
  <si>
    <t>Big_data_in_ranching_and_animal_husbandry</t>
  </si>
  <si>
    <t>Machine_Learning_is_all_about_Common_Sense.</t>
  </si>
  <si>
    <t>Business_Process_Management_Solutions_at_a_Glance</t>
  </si>
  <si>
    <t>Introduction_to_metadata</t>
  </si>
  <si>
    <t>5_Excel_Add_Ins_Every_Data_Scientist_Should_Install</t>
  </si>
  <si>
    <t>Step-by-step_video_courses_for_Deep_Learning_and_Machine_Learning</t>
  </si>
  <si>
    <t>What_is_Predictive_Analytics?</t>
  </si>
  <si>
    <t>Casual_Injustice</t>
  </si>
  <si>
    <t>Big_Data_Realization:_We_are_in_transition_phase</t>
  </si>
  <si>
    <t>The_misanthrope's_vain_struggle_with_big_data</t>
  </si>
  <si>
    <t>Julia_Programming_Language_Tutorials</t>
  </si>
  <si>
    <t>Hitch_Hikers_Guide_to_Data_Transformation_on_American_Community_Survey_Using_R</t>
  </si>
  <si>
    <t>Avoid_the_"Fishing_Expedition"_Approach_to_Analytics_Projects</t>
  </si>
  <si>
    <t>Spurious_correlations:_15_examples</t>
  </si>
  <si>
    <t>Top_Resources_if_you_want_to_work_as_a_Data_Scientist_for_the_CIA</t>
  </si>
  <si>
    <t>The_Role_of_Big_Data_In_Medicine</t>
  </si>
  <si>
    <t>Sensors_Stress_Me_Out</t>
  </si>
  <si>
    <t>3_Ways_Big_Data_and_IoT_Can_Improve_Our_Health_in_2016</t>
  </si>
  <si>
    <t>How_Airlines_Measure_Loyalty</t>
  </si>
  <si>
    <t>Geneva_Social_Media_Index:_Twitter_Analytics_for_Digital_Diplomacy</t>
  </si>
  <si>
    <t>Big_Data_Analytics:_From_Ugly_Duckling_to_Beautiful_Swan</t>
  </si>
  <si>
    <t>The_spectacular_growth_of_Data_Science,_Machine_Learning,_Deep_Learning,_IoT,and_AI</t>
  </si>
  <si>
    <t>What_is_Business_Intelligence?</t>
  </si>
  <si>
    <t>5_Unusual_Ways_to_Find_your_First_or_Next_Data_Science_Job</t>
  </si>
  <si>
    <t>The_company_that_perfects_Data_Visualization_in_Virtual_Reality_will_be_thenext_Unicorn</t>
  </si>
  <si>
    <t>The_lipstick_robot_-_A_great_way_to_explain_Deep_learning</t>
  </si>
  <si>
    <t>Robot_Company:_Can_a_True_AI_Run_a_Business_Autonomously?</t>
  </si>
  <si>
    <t>From_Miami_To_Sydney:_How_Two_Mind_Maps_Intersected_on_Twitter</t>
  </si>
  <si>
    <t>Google_Spreadsheet_Add_Ons_for_Data_Analysis</t>
  </si>
  <si>
    <t>Big_Data_-_Before_you_jump_in_make_sure_you_are_planning_appropriately</t>
  </si>
  <si>
    <t>Data_Center_Infrastructure_Management_Market_led_to_Wider_Spread_thanks_toIncorporation_of_DCIM_Solutions_in_IT_Industry</t>
  </si>
  <si>
    <t>Cloud_Machine_Learning_APIs</t>
  </si>
  <si>
    <t>New_Architecture_for_the_Analytic_Ecosystem</t>
  </si>
  <si>
    <t>Two_Sides_of_"Big?"_Data</t>
  </si>
  <si>
    <t>Top_20_Open_Data_sources</t>
  </si>
  <si>
    <t>Is_deep_learning_a_Markov_chain_in_disguise?</t>
  </si>
  <si>
    <t>A_Short_History_of_Machine_Learning</t>
  </si>
  <si>
    <t>2016:_the_Year_of_Mobile_Health</t>
  </si>
  <si>
    <t>Cross-Channel_Attribution_is_Dead</t>
  </si>
  <si>
    <t>4_Easy_Steps_to_Structure_Highly_Unstructured_Big_Data,_via_AutomatedIndexation</t>
  </si>
  <si>
    <t>Artificial_Intelligence_and_Cognitive_Computing</t>
  </si>
  <si>
    <t>BERLIN_and_Narratives</t>
  </si>
  <si>
    <t>Adopting_Self-Service_BI_with_Tableau_-_Notes_from_the_field</t>
  </si>
  <si>
    <t>Apache_Spark_and_R_:_The_best_of_both_worlds.</t>
  </si>
  <si>
    <t>XGBoost:_A_Scalable_Tree_Boosting_System</t>
  </si>
  <si>
    <t>Data_Science_in_Marketing_-_What_It_Is_&amp;amp;_How_You_Can_Get_Started</t>
  </si>
  <si>
    <t>Machine_Learning_Algorithm_Identifies_Tweets_Sent_Under_the_Influence_ofAlcohol</t>
  </si>
  <si>
    <t>How_to_Represent_Data_with_Intelligent_Use_of_the_Coordinate_System</t>
  </si>
  <si>
    <t>Don't_Buy_Machine_Learning</t>
  </si>
  <si>
    <t>How_to_Bin_or_Convert_Numerical_Variables_to_Categorical_Variables_withDecision_Trees</t>
  </si>
  <si>
    <t>Analytics_in_Telecom_Industry</t>
  </si>
  <si>
    <t>New_book_on_data_mining_and_statistics</t>
  </si>
  <si>
    <t>Data_Variety_Trumps_Volume_and_Velocity</t>
  </si>
  <si>
    <t>Exploring_the_Different_Roles_within_Data_Science</t>
  </si>
  <si>
    <t>Deep_learning_&amp;amp;_XgBoost_:_Winning_it_hands_down_!</t>
  </si>
  <si>
    <t>Deep_Learning_Applications_for_Smart_cities</t>
  </si>
  <si>
    <t>The_Data_Quality_Tipping_Point</t>
  </si>
  <si>
    <t>R_tutorial_(R_programming_basic_101)</t>
  </si>
  <si>
    <t>The_Panama_Papers_-_how_did_they_pull_off_history's_biggest_data_leak?</t>
  </si>
  <si>
    <t>Sphinx_on_HDFS</t>
  </si>
  <si>
    <t>Gender_Pay_Gap_in_the_United_States</t>
  </si>
  <si>
    <t>Food_Price_Flow_Visualization_with_Shiny_App</t>
  </si>
  <si>
    <t>5_Reasons_you_should_take_part_in_Hackathons</t>
  </si>
  <si>
    <t>Predicting_success:_How_Social_Physics_is_changing_the_world_we_live_in</t>
  </si>
  <si>
    <t>How_Data_Security_Can_Protect_Your_Business</t>
  </si>
  <si>
    <t>Random-ized_Forest:_A_new_class_of_Ensemble_algorithms</t>
  </si>
  <si>
    <t>50_Shades_of_Grey_-_The_Psychology_of_a_Data_Scientist</t>
  </si>
  <si>
    <t>Enhanced_Interrogation_Techniques_-_A_Data_Science_Perspective</t>
  </si>
  <si>
    <t>Following_the_Odour_of_Data_-_Catching_Scent</t>
  </si>
  <si>
    <t>Exploratory_Visualization_of_Manhattan_Street_Trees</t>
  </si>
  <si>
    <t>How_to_Architect_a_Big_Data_Application_to_Unleash_Its_Full_Potential</t>
  </si>
  <si>
    <t>32_New_External_Machine_Learning_Resources_and_Updated_Articles</t>
  </si>
  <si>
    <t>Is_Big_Data_Helping_Improve_Patient_Health</t>
  </si>
  <si>
    <t>Real_Time_Analytics_-_Essential_Key_Factors</t>
  </si>
  <si>
    <t>4_Potential_Problems_With_Data_Visualization</t>
  </si>
  <si>
    <t>How_Healthcare_industry_will_benefit_by_embracing_Data_Sciences</t>
  </si>
  <si>
    <t>Curated_Lists_of_Data_Science,_Machine_Learning,_Deep_Learning_and_NLPresources</t>
  </si>
  <si>
    <t>Multi-Regression_in_R_(Exxon_Mobil_stock_price_~_WTI,_Gas,_and_S&amp;amp;P500)</t>
  </si>
  <si>
    <t>Polymorphic_Malware_Detection_Using_Sequence_Classification_Methods</t>
  </si>
  <si>
    <t>Twitter_Analytics_using_Tweepsmap</t>
  </si>
  <si>
    <t>5_Big_Data_Startups_That_Matter:_Platfora,_DataStax,_Visual.ly,_Domo,_andMetamarkets</t>
  </si>
  <si>
    <t>Ooyala_Video_Index_Report_Provides_Big_Data_Insight</t>
  </si>
  <si>
    <t>Data_Scientist_Core_Skills</t>
  </si>
  <si>
    <t>1,000_New_Functions_for_Your_Spreadsheet</t>
  </si>
  <si>
    <t>100_Best_Data_Science_Companies_to_Work_for_in_2015</t>
  </si>
  <si>
    <t>100_Data_Science_Interview_Questions_and_Answers</t>
  </si>
  <si>
    <t>100+_Interesting_Data_Sets_for_Data_Science</t>
  </si>
  <si>
    <t>100_R_packages</t>
  </si>
  <si>
    <t>100_top_data_science_presentations</t>
  </si>
  <si>
    <t>10_Companies_Looking_to_Hire_Deep_Learning_Experts</t>
  </si>
  <si>
    <t>10_data_mining_books_from_the_CRC_Press</t>
  </si>
  <si>
    <t>10_data_science_predictions_for_2015</t>
  </si>
  <si>
    <t>10_Deep_Learning_Terms_Explained_in_Simple_English</t>
  </si>
  <si>
    <t>10_Digital_Big_Data_Use_Cases</t>
  </si>
  <si>
    <t>10_Famous_Machine_Learning_Experts</t>
  </si>
  <si>
    <t>10_Features_all_Dashboards_Should_Have</t>
  </si>
  <si>
    <t>10_Forbes_articles_on_visualization,_by_Naomi_Robbins</t>
  </si>
  <si>
    <t>10_Great_Attributes_of_Jigsaw_Academy's_HR_Analytics_Certification_Course</t>
  </si>
  <si>
    <t>10_great_books_about_R</t>
  </si>
  <si>
    <t>10_great_data_science_/_big_data_articles_from_influential_news_outlets</t>
  </si>
  <si>
    <t>10_Great_Healthcare_Data_Sets</t>
  </si>
  <si>
    <t>10+_Great_Metrics_and_Strategies_for_Email_Campaign_Optimization</t>
  </si>
  <si>
    <t>10_Machine_Learning_Terms_Explained_in_Simple_English</t>
  </si>
  <si>
    <t>10_Modern_Statistical_Concepts_Discovered_by_Data_Scientists</t>
  </si>
  <si>
    <t>15_Most_Controversial_Data_Science_Articles</t>
  </si>
  <si>
    <t>11_most_popular_data_science_presentations_on_Slideshare</t>
  </si>
  <si>
    <t>10_Open_Source_ETL_Tools</t>
  </si>
  <si>
    <t>10_Popular_Java_Machine_Learning_Tools_&amp;amp;_Libraries</t>
  </si>
  <si>
    <t>10_Python_Machine_Learning_Projects_on_GitHub</t>
  </si>
  <si>
    <t>10_Real_Data_Scientist_Interview_Questions</t>
  </si>
  <si>
    <t>10_Reasons_Why_Big_Data_Analytics_is_the_best_career_move</t>
  </si>
  <si>
    <t>10_Resources_to_Help_You_Stop_Doing_Pie_Charts</t>
  </si>
  <si>
    <t>10_signs_that_you_are_a_data_scientist</t>
  </si>
  <si>
    <t>10_Steps_for_Big_data_projects</t>
  </si>
  <si>
    <t>14_Timeless_Reference_Books</t>
  </si>
  <si>
    <t>10_tools_and_platforms_for_data_preparation</t>
  </si>
  <si>
    <t>22_easy-to-fix_worst_mistakes_for_data_scientists</t>
  </si>
  <si>
    <t>11_Awesome_Data_Visualizations_Way_Ahead_of_Their_Time_[Infographic]</t>
  </si>
  <si>
    <t>1.1_Billion_NYC_Taxi_and_Uber_Trips_analyzed_and_visualized.</t>
  </si>
  <si>
    <t>11_Core_Big_Data_Workload_Design_Patterns</t>
  </si>
  <si>
    <t>11_Deep_Learning_Articles,_Tutorials_and_Resources</t>
  </si>
  <si>
    <t>11_Features_any_database,_SQL_or_NoSQL,_should_have</t>
  </si>
  <si>
    <t>12_Emerging_Trends_in_Data_Analytics</t>
  </si>
  <si>
    <t>12_Most_Popular_Data_Science_Articles_in_2015</t>
  </si>
  <si>
    <t>12_Signs_To_Identify_A_Data_Driven_Culture</t>
  </si>
  <si>
    <t>1,300_Technical_Data_Science_/_Algorithm_Terms_Defined</t>
  </si>
  <si>
    <t>13_Great_Data_Science_Infographics</t>
  </si>
  <si>
    <t>13_Machine_Learning_Data_Set_Collections</t>
  </si>
  <si>
    <t>13_New_Trends_in_Big_Data_and_Data_Science</t>
  </si>
  <si>
    <t>14_articles_and_resources_worth_reading</t>
  </si>
  <si>
    <t>15_Astonishing_Tweetable_Facts_About_Analytics</t>
  </si>
  <si>
    <t>15_Books_every_Data_Scientist_Should_Read</t>
  </si>
  <si>
    <t>15_great_big_data_articles_from_top_news_outlets</t>
  </si>
  <si>
    <t>15_great_data_science_articles_from_influential_news_outlets</t>
  </si>
  <si>
    <t>15_interviews_with_15_data_scientists</t>
  </si>
  <si>
    <t>15_Questions_All_R_Users_Have_About_Plots</t>
  </si>
  <si>
    <t>18_Reasons_Data_Scientists_are_Difficult_to_Manage</t>
  </si>
  <si>
    <t>This_page_has_been_moved</t>
  </si>
  <si>
    <t>17_areas_to_benefit_from_big_data_analytics_in_next_10_years</t>
  </si>
  <si>
    <t>17_Data_Science_and_R_interview_Q&amp;amp;A</t>
  </si>
  <si>
    <t>20_short_tutorials_all_data_scientists_should_read_(and_practice)</t>
  </si>
  <si>
    <t>17_Useful_Data_Science_and_ML_Resources</t>
  </si>
  <si>
    <t>19_Worst_Mistakes_at_Data_Science_Job_Interviews</t>
  </si>
  <si>
    <t>180_leading_data_science,_big_data_and_analytics_bloggers</t>
  </si>
  <si>
    <t>18_Analytics_Tools_Every_Business_Manager_Should_Know</t>
  </si>
  <si>
    <t>18_Open_Source_NoSQL_Databases</t>
  </si>
  <si>
    <t>18_great_articles_from_top_news_outlets</t>
  </si>
  <si>
    <t>18_Great_external_resources_and_articles_from_top_news_outlets</t>
  </si>
  <si>
    <t>19_big_data_articles_that_you_must_read</t>
  </si>
  <si>
    <t>200_Top_Bloggers_on_Data_Science_Central</t>
  </si>
  <si>
    <t>Data_science_profession:_accredidation,_code_of_conduct</t>
  </si>
  <si>
    <t>2015_Survey_of_Data_Scientists_Reveals_Strategic_Insights</t>
  </si>
  <si>
    <t>2016_Data_Management_Predictions</t>
  </si>
  <si>
    <t>2016_The_Year_of_the_Zettabyte</t>
  </si>
  <si>
    <t>2016_Trends_in_Big_Data_&amp;amp;_Network_Security</t>
  </si>
  <si>
    <t>2020_Census_:_A_new_dawn_for_Data_Science</t>
  </si>
  <si>
    <t>20_Big_Data_Opportunities_for_CFOs_and_Auditors</t>
  </si>
  <si>
    <t>20_Data_Science_and_Mathematical_Challenges</t>
  </si>
  <si>
    <t>24_Data_Science,_R,_Python,_Excel,_and_Machine_Learning_Cheat_Sheets</t>
  </si>
  <si>
    <t>21_data_science_systems_used_by_Amazon_to_operate_its_business</t>
  </si>
  <si>
    <t>20_Excel_spreadsheet_secrets</t>
  </si>
  <si>
    <t>40_Excel_Tricks</t>
  </si>
  <si>
    <t>20_Big_Data_Repositories_You_Should_Check_Out</t>
  </si>
  <si>
    <t>30_Quotes_from_a_Data_Science_Pioneer</t>
  </si>
  <si>
    <t>20_Stupid_Claims_About_Big_Data</t>
  </si>
  <si>
    <t>20_white_papers_and_power_point_presentations</t>
  </si>
  <si>
    <t>21_Scary_Things_Big_Data_Knows_About_You</t>
  </si>
  <si>
    <t>21_Thought-Leader_Professors_in_Data_Science</t>
  </si>
  <si>
    <t>22_Non_Statistical_Questions_for_a_Statistician</t>
  </si>
  <si>
    <t>22_tips_for_better_data_science</t>
  </si>
  <si>
    <t>24_Uses_of_Statistical_Modeling_(Part_II)</t>
  </si>
  <si>
    <t>25_Data_Scientists_Popular_on_LinkedIn</t>
  </si>
  <si>
    <t>27_free_data_mining_books</t>
  </si>
  <si>
    <t>2-D_random_walks:_simulation,_video_with_R_source_code,_curious_facts</t>
  </si>
  <si>
    <t>300_great_articles_from_top_news_outlets</t>
  </si>
  <si>
    <t>30_great_articles_and_resources_from_top_news_outlets_-_updated_weeklyselection</t>
  </si>
  <si>
    <t>30_great_articles_from_top_news_outlets</t>
  </si>
  <si>
    <t>30_Great_Resources_and_Articles</t>
  </si>
  <si>
    <t>30_interesting_statistics_about_social_media</t>
  </si>
  <si>
    <t>30_unusual_applications_of_data_sciences,_analytics_and_big_data</t>
  </si>
  <si>
    <t>32_Big_data_"gotchas"_from_the_trenches_in_exactly_3_words</t>
  </si>
  <si>
    <t>31_external_machine_learning_/_data_science_resources_and_articles</t>
  </si>
  <si>
    <t>33_unusual_problems_that_can_be_solved_with_data_science</t>
  </si>
  <si>
    <t>34_External_Machine_Learning_Resources_and_Related_Articles</t>
  </si>
  <si>
    <t>36_Computer_and_Data_Science_Concepts_Explained_In_Layman's_Terms</t>
  </si>
  <si>
    <t>3_Big_Data_Startups:_Locu,_Essess,_Coursera</t>
  </si>
  <si>
    <t>3_Effortless_Tactics_to_Be_a_Data_Science_Success_in_Business</t>
  </si>
  <si>
    <t>3_Essential_SQL_Queries_in_1.5_Minutes</t>
  </si>
  <si>
    <t>3_Game_Changing_Big_Data_Use_Cases_in_Telecom</t>
  </si>
  <si>
    <t>3_Questions_You_need_to_Answer_Before_Going_for_Big_Data</t>
  </si>
  <si>
    <t>3_Reasons_why_analytics_projects_are_falling_short_-_and_what_we_can_do_aboutit</t>
  </si>
  <si>
    <t>3_reasons_why_companies_are_not_engaging_with_data_as_much_as_they_ought_to</t>
  </si>
  <si>
    <t>3_Tips_for_Centralizing_Your_Analytics_Team_Structure_As_You_Grow</t>
  </si>
  <si>
    <t>3_Tips_to_Tame_the_Big_Data_Beast</t>
  </si>
  <si>
    <t>3_Trends_in_Data_Storytelling</t>
  </si>
  <si>
    <t>3_Ways_Data_Will_Impact_Elections_Now_And_In_the_Future</t>
  </si>
  <si>
    <t>3_Ways_Marketers_Use_Data_to_Drive_Higher_Return_on_Investments</t>
  </si>
  <si>
    <t>3_Ways_to_Get_Your_Data_Into_Shape_[Infographic]</t>
  </si>
  <si>
    <t>3_Ways_to_Use_Big_Data_to_Drive_Your_Content_Marketing_Strategy</t>
  </si>
  <si>
    <t>4000_copies_of_data_science_book_pre-ordered</t>
  </si>
  <si>
    <t>400_Categorized_Job_Titles_for_Data_Scientists</t>
  </si>
  <si>
    <t>40+_Interviews_on_Data_Science_Industry</t>
  </si>
  <si>
    <t>40_maps_that_explain_the_Internet</t>
  </si>
  <si>
    <t>40_selected_articles_from_top_news_outlets</t>
  </si>
  <si>
    <t>43_Data_Science_Thought_Leaders,_According_to_Berkeley_University</t>
  </si>
  <si>
    <t>43_New_External_Machine_Learning_Resources_and_Updated_Articles</t>
  </si>
  <si>
    <t>45_surprising_facts_about_big_data</t>
  </si>
  <si>
    <t>49_Machine_Learning_Resources_and_Related_Articles_from_Top_Bloggers</t>
  </si>
  <si>
    <t>4_Data_Processing_Architectures_of_Web_Companies</t>
  </si>
  <si>
    <t>4_easy_steps_to_becoming_a_data_scientist</t>
  </si>
  <si>
    <t>4_Open_Source_&amp;amp;_Cloud_Machine_Learning,_Data_Analytics_&amp;amp;_Visualizationprojects_by_Google</t>
  </si>
  <si>
    <t>Free_data_mining_programs_for_everyday_use</t>
  </si>
  <si>
    <t>4_Questions_to_Consider_When_Making_Your_Next_Analytics_Hire</t>
  </si>
  <si>
    <t>4_Things_to_Do_with_Customer_Data</t>
  </si>
  <si>
    <t>4_Trends_Which_Ruled_Analytics_Industry_in_2015</t>
  </si>
  <si>
    <t>4_types_of_Big_Data_as_a_Service</t>
  </si>
  <si>
    <t>4_Types_of_Data_Essential_to_Data-Driven_Marketers</t>
  </si>
  <si>
    <t>4_Ways_Big_Data_Is_Transforming_Healthcare</t>
  </si>
  <si>
    <t>Charting_the_IoT_Opportunity</t>
  </si>
  <si>
    <t>500_Data_Science_Articles_Visually_Accessible_on_Twitter</t>
  </si>
  <si>
    <t>500+_Data_Science_Degrees_and_Certificates_Offered_by_Universities</t>
  </si>
  <si>
    <t>50_big_data_companies_that_collectively_received_$9_billion_in_funding</t>
  </si>
  <si>
    <t>50_big_data_companies_to_follow</t>
  </si>
  <si>
    <t>50_external_machine_learning_/_data_science_resources_and_articles</t>
  </si>
  <si>
    <t>50_Face_Recognition_APIs</t>
  </si>
  <si>
    <t>50_free_copies_of_data_science_book,_signed_by_the_author:_get_yours!</t>
  </si>
  <si>
    <t>50+_Free_Data_Science_Books</t>
  </si>
  <si>
    <t>50+_free_online_resources_to_learn_more_about_data_science_and_analysis</t>
  </si>
  <si>
    <t>50_great_data_visualizations</t>
  </si>
  <si>
    <t>50_Years_of_Data_Science</t>
  </si>
  <si>
    <t>5_Analytical_Constructs_for_Modelling_Energy_Prices</t>
  </si>
  <si>
    <t>5_basic_rules_of_data_organization</t>
  </si>
  <si>
    <t>5_Big_Security_Trends_That_Today's_Tech_Users_Need_to_Watch</t>
  </si>
  <si>
    <t>5_Change_Management_Tips_for_Pervasive_Analytics_Success</t>
  </si>
  <si>
    <t>5_Data_Cleansing_Tools</t>
  </si>
  <si>
    <t>5_Disuptive_Health_Care_Big_Data_Use_Cases</t>
  </si>
  <si>
    <t>5_great_articles_from_top_news_outlets</t>
  </si>
  <si>
    <t>5_Industries_That_Need_Big_Data</t>
  </si>
  <si>
    <t>5_Key_Big_Data_Challenges_in_Banking_Industry</t>
  </si>
  <si>
    <t>5_Machine_Learning_Open_Source_Projects_From_Top_Internet_Companies</t>
  </si>
  <si>
    <t>5_Of_the_Most_Viewed_Scipy_and_NumPy_Questions_with_Problems_on_Stack_Overflow</t>
  </si>
  <si>
    <t>5_Phases_To_Successfully_Complete_a_Data_Science_Project</t>
  </si>
  <si>
    <t>5_predictions_for_2016_on_data,_analytics_and_machine_learning</t>
  </si>
  <si>
    <t>5_Really_Cool_Internet_of_Things_Sports_Gadgets</t>
  </si>
  <si>
    <t>5_Reasons_Apache_Spark_is_So_Awesome</t>
  </si>
  <si>
    <t>5_Signs_That_You_Are_NOT_a_Data_Scientist</t>
  </si>
  <si>
    <t>5_Signs_You're_Ready_for_a_Data_Warehousing_Solution</t>
  </si>
  <si>
    <t>5_Specific_Questions_to_ask_before_embarking_on_a_Big_Data_Project</t>
  </si>
  <si>
    <t>5_Steps_from_Business_Analyst_to_Data_Scientist</t>
  </si>
  <si>
    <t>5_Text_Classification_Case_Studies_Using_SciKit_Learn</t>
  </si>
  <si>
    <t>5_Thing_You_Need_to_Know_about_Hadoop</t>
  </si>
  <si>
    <t>5_Tools_Everyone_in_the_Big_Data_Analytics_Industry_Should_Be_Using</t>
  </si>
  <si>
    <t>5_Types_of_Data_in_Feedback</t>
  </si>
  <si>
    <t>5_Unbelievable_Ways_You_Can_Be_a_Better_Data_Scientist_in_Business</t>
  </si>
  <si>
    <t>5_Warning_Signs_that_Turn_Off_Data_Science_Hiring_Managers</t>
  </si>
  <si>
    <t>5_Ways_Machine_Learning_Is_Reshaping_Our_World</t>
  </si>
  <si>
    <t>5_Ways_to_Get_Fired_as_a_Data_Scientist</t>
  </si>
  <si>
    <t>6000_Companies_Hiring_Data_Scientists</t>
  </si>
  <si>
    <t>600_websites_about_R</t>
  </si>
  <si>
    <t>60+_R_resources</t>
  </si>
  <si>
    <t>Developing_a_Big_Data_Strategy</t>
  </si>
  <si>
    <t>How_many_of_us_think_big_data_is_Big_BS?</t>
  </si>
  <si>
    <t>The_Changing_Nature_of_Predictive_Analytics_in_the_Enterprise</t>
  </si>
  <si>
    <t>Data_Structure_Graph_-_The_application_of_Graph_theory_to_Architecture</t>
  </si>
  <si>
    <t>Applying_Data_Science_to_Determine_Impact_of_Employee_Development_Programs_onPerformance_Over_Time</t>
  </si>
  <si>
    <t>Storytelling_with_Data:_Our_Brains_Crave_Structure_+_Love_Oddballs</t>
  </si>
  <si>
    <t>66_job_interview_questions_for_data_scientists</t>
  </si>
  <si>
    <t>6_Cloud_Based_Machine_Learning_Services</t>
  </si>
  <si>
    <t>6_Often_Forgotten_ROI_Factors_In_Data_Analytics</t>
  </si>
  <si>
    <t>6_Online_Tools_for_Open_Geo-Data</t>
  </si>
  <si>
    <t>6_Reasons_To_Replace_Your_Spreadsheet-Driven_Reporting</t>
  </si>
  <si>
    <t>6_Reasons_Why_I_Like_KeystoneML</t>
  </si>
  <si>
    <t>6_stages_of_debugging</t>
  </si>
  <si>
    <t>6_Ways_Big_Data_Analytics_Can_Drive_Smarter_Customer_Service</t>
  </si>
  <si>
    <t>72_Infographics_about_big_data</t>
  </si>
  <si>
    <t>7500_companies_hiring_data_scientists</t>
  </si>
  <si>
    <t>77_People_Who_Truly_Have_Written_Interesting_Things_About_Data</t>
  </si>
  <si>
    <t>7_Amazing_Big_Data_Myths</t>
  </si>
  <si>
    <t>7_articles_worth_reading</t>
  </si>
  <si>
    <t>7_big_data_articles_published_in_mainstream_newspapers</t>
  </si>
  <si>
    <t>7_Cases_Where_Big_Data_Isn't_Better</t>
  </si>
  <si>
    <t>7_Common_Biases_That_Skew_Big_Data_Results</t>
  </si>
  <si>
    <t>5_Data_Science_Leaders_Share_their_Predictions_for_2016_and_Beyond</t>
  </si>
  <si>
    <t>7_Free_Machine_Learning_Courses</t>
  </si>
  <si>
    <t>11_Important_Model_Evaluation_Techniques_Everyone_Should_Know</t>
  </si>
  <si>
    <t>7_Ingredients_for_Great_Visualizations</t>
  </si>
  <si>
    <t>7_Key_Skills_of_Effective_Data_Scientists</t>
  </si>
  <si>
    <t>7_Python_Tools_All_Data_Scientists_Should_Know_How_to_Use</t>
  </si>
  <si>
    <t>7_Questions_Every_Data_Scientist_Should_Be_Answering_for_Business</t>
  </si>
  <si>
    <t>7_Skills/Attitudes_to_Become_a_Better_Data_Scientist</t>
  </si>
  <si>
    <t>Machine_Learning_Resources_for_Spam_Detection</t>
  </si>
  <si>
    <t>7_Tips_to_Create_Winning_Reports_and_Dashboards</t>
  </si>
  <si>
    <t>Tools_for_Data_Visualization_in_R,_Python,_and_Julia</t>
  </si>
  <si>
    <t>7_Traits_a_Big_Data_Scientist_Shouldn't_Have</t>
  </si>
  <si>
    <t>7_Traits_of_Highly_Successful_Business_Analytics_Professionals</t>
  </si>
  <si>
    <t>7_ways_Big_Data_can_help_your_BI_solution</t>
  </si>
  <si>
    <t>7_Ways_to_Perplex_a_Data_Scientist</t>
  </si>
  <si>
    <t>8_Analytics_&amp;amp;_Visualization_Firms_Who_Implement_Tableau</t>
  </si>
  <si>
    <t>8_factors_to_consider_before_buying_BI_Software</t>
  </si>
  <si>
    <t>8_Free_Popular_Javascript_Charting_Libraries</t>
  </si>
  <si>
    <t>8_M2M_Big_Data_Use_cases_in_Building_Management_Systems</t>
  </si>
  <si>
    <t>8_Online_Classes_That_Will_Make_You_Smarter_About_IT</t>
  </si>
  <si>
    <t>8_TESTS_TO_DECODE_BUSINESS_ACCUMEN_OF_A_DATA_SCIENTIST</t>
  </si>
  <si>
    <t>96%_of_Companies_Are_Failing_Miserably_When_it_Comes_to_Marketing_DataInsights</t>
  </si>
  <si>
    <t>9_Key_Benefits_of_Data_Lake</t>
  </si>
  <si>
    <t>9_Lessons:_Picking_the_Right_NoSQL_Tools</t>
  </si>
  <si>
    <t>9_"must_read"_articles</t>
  </si>
  <si>
    <t>9_Points_For_Data_Scientists</t>
  </si>
  <si>
    <t>9_Python_Analytics_Libraries</t>
  </si>
  <si>
    <t>9_Python_Libraries_Which_Can_Help_You_In_Image_Processing</t>
  </si>
  <si>
    <t>9_Steps_to_Become_a_Data_Scientist_from_Scratch</t>
  </si>
  <si>
    <t>9_tips_for_effective_data_mining</t>
  </si>
  <si>
    <t>A_5-Step_Approach_to_Manage_Marketing_Data_(For_Manufacturers)</t>
  </si>
  <si>
    <t>About_the_Curse_of_Dimensionality</t>
  </si>
  <si>
    <t>A_Brief_Introduction_To_Data_Mining</t>
  </si>
  <si>
    <t>Accelerating_Data_Science_-_Curated,_cleansed_datasets_can_make_a_world_ofdifference</t>
  </si>
  <si>
    <t>Accumulo_-_Sqrrl_NoSQL_Secure_Database</t>
  </si>
  <si>
    <t>ACM_Data_Mining_Talk:_Representing_Predictive_Solutions_with_PMML</t>
  </si>
  <si>
    <t>Acronyms_of_Big_Data_Analytics_from_A_to_Z_!</t>
  </si>
  <si>
    <t>Actionable_Insights_from_Competitive_Research</t>
  </si>
  <si>
    <t>A_Data_Scientist's_Advice_to_Business_Schools</t>
  </si>
  <si>
    <t>Salary_history_and_career_path_of_a_data_scientist</t>
  </si>
  <si>
    <t>A_Data_Scientist's_Guide_to_Making_Money_from_Start-Ups</t>
  </si>
  <si>
    <t>A_data_scientist_shares_his_passions</t>
  </si>
  <si>
    <t>A_Date_with_a_Data_Scientist</t>
  </si>
  <si>
    <t>Addition_of_Different_Dimensions_to_Data</t>
  </si>
  <si>
    <t>Advanced_Analytics_is_being_used_by_Retailers_and_Suppliers_-_Case_StudyResults</t>
  </si>
  <si>
    <t>Advanced_and_Predictive_Analytics_Vendor_Ratings_2014</t>
  </si>
  <si>
    <t>Affinity_Analysis:_Cost_Effective_Data_Science_for_Smaller_Banks_and_CreditUnions</t>
  </si>
  <si>
    <t>A_visual_solution_to_a_problem_of_constraints.</t>
  </si>
  <si>
    <t>Agile_Data_Quality_Best_Practices</t>
  </si>
  <si>
    <t>Agile_VS_Traditional_Project_Management</t>
  </si>
  <si>
    <t>A_Guide_to_Mass_Shootings_in_America</t>
  </si>
  <si>
    <t>A_Guide_to_the_Internet_of_Things_-_Infographic</t>
  </si>
  <si>
    <t>3_Companies_&amp;amp;_Case_Studies_of_AI_In_Investing</t>
  </si>
  <si>
    <t>AirBnB_New_User_Bookings,_Kaggle_Winner's_Interview:_3rd_Place</t>
  </si>
  <si>
    <t>Algorithmic_Sensitivity_to_Social_Phenomena_Using_Fractals</t>
  </si>
  <si>
    <t>A_little_known_component_that_should_be_part_of_most_data_science_algorithms</t>
  </si>
  <si>
    <t>All_About_Analytics_-_The_best_example_for_Web/Business_&amp;amp;_Big_dataAnalytics</t>
  </si>
  <si>
    <t>All_About_Data_Science_And_Big_Data</t>
  </si>
  <si>
    <t>All_Businesses_Are_Data_Businesses</t>
  </si>
  <si>
    <t>All_Machine_Learning_Models_Have_Flaws</t>
  </si>
  <si>
    <t>All_you_need_to_know_about_Hadoop</t>
  </si>
  <si>
    <t>A_Map_to_Perfection:_Using_D3.js_to_Make_Beautiful_Web_Maps</t>
  </si>
  <si>
    <t>A_Method_for_Predicting_Fishing_Activity_Based_on_Geospatial_Motion_Behaviors-_Summarized_from_an_Analyze_Technical_Report</t>
  </si>
  <si>
    <t>Am_I_marketable?</t>
  </si>
  <si>
    <t>Analyse_TB_data_using_network_analysis</t>
  </si>
  <si>
    <t>Analysis_of_Insurance_Analytics_Careers_&amp;amp;_Job_Postings</t>
  </si>
  <si>
    <t>Analysis_of_Lending_Club's_data</t>
  </si>
  <si>
    <t>Analysts_Forecast_Continued_Growth_in_Data_Analytics_Outsourcing_Market</t>
  </si>
  <si>
    <t>Analytical_Data_Marts_-_data_analyst's_indispensable_tool</t>
  </si>
  <si>
    <t>Analytics_and_Big_Data:_The_Skeptics_Versus_the_Enthusiasts</t>
  </si>
  <si>
    <t>Analytics_and_the_Indian_Market-_Good_things_ahead</t>
  </si>
  <si>
    <t>Analytics_Business_in_2014_-_A_review</t>
  </si>
  <si>
    <t>Analytics:_Going_Beyond_the_Numbers</t>
  </si>
  <si>
    <t>Analytics_in_Aviation_Industry</t>
  </si>
  <si>
    <t>Analytics_in_E-commerce_industry</t>
  </si>
  <si>
    <t>Analytics_In_Healthcare_Industry</t>
  </si>
  <si>
    <t>Big_data_solutions:_trends,_innovation</t>
  </si>
  <si>
    <t>Analytics:_Like_a_Mosquito_in_a_Nudist_Colony</t>
  </si>
  <si>
    <t>Analytics_on_Unstructured_data_-_Twitter,_Facebook_and_Social_Media</t>
  </si>
  <si>
    <t>Analyzing_customer_data_in_sales_&amp;amp;_marketing_-_part_1</t>
  </si>
  <si>
    <t>Analyzing_customer_data_in_sales_&amp;amp;_marketing_-_part_2</t>
  </si>
  <si>
    <t>Anatomy_of_Data_Analytics_-_Part_I</t>
  </si>
  <si>
    <t>An_Ethics_Framework_for_Big_Data</t>
  </si>
  <si>
    <t>A_new_type_of_weapons-grade_secure_email</t>
  </si>
  <si>
    <t>A_New_Wave_of_Innovation_in_the_Insurance_Industry</t>
  </si>
  <si>
    <t>A_New_YouTube_Blog</t>
  </si>
  <si>
    <t>A_Niche_for_Psychologists_in_Big_Data</t>
  </si>
  <si>
    <t>An_indispensable_Python_:_Data_sourcing_to_Data_science.</t>
  </si>
  <si>
    <t>An_introduction_to_Apache_drill_and_why_is_it_useful</t>
  </si>
  <si>
    <t>Book:_Creating_Value_with_Big_Data_Analytics_-_Making_Smart_MarketingDecisions</t>
  </si>
  <si>
    <t>An_Introduction_to_Data_Visualization</t>
  </si>
  <si>
    <t>An_Introduction_to_Deep_Learning_and_it's_role_for_IoT/_future_cities</t>
  </si>
  <si>
    <t>An_introduction_to_ElasticSearch</t>
  </si>
  <si>
    <t>An_Introduction_to_Machine_Learning_Theory_and_Its_Applications:_A_VisualTutorial_with_Examples</t>
  </si>
  <si>
    <t>An_Introduction_to_Social_Network_Analysis</t>
  </si>
  <si>
    <t>An_Introduction_to_Text_Analytics</t>
  </si>
  <si>
    <t>An_Introduction_to_Variable_and_Feature_Selection</t>
  </si>
  <si>
    <t>Announcement_for_Data_Science_Central_Subscribers</t>
  </si>
  <si>
    <t>Announcement_to_Data_Science_Central_subscribers</t>
  </si>
  <si>
    <t>Announcing_the_winner_of_our_second_competition_-_Jackknife_regression</t>
  </si>
  <si>
    <t>An_Open_Letter_to_CEOs_of_US_Software_Companies</t>
  </si>
  <si>
    <t>An_Open-Source_JavaScript_Library_for_Mobile-Friendly_Interactive_Maps</t>
  </si>
  <si>
    <t>Another_10_external_articles_and_resources_worth_reading</t>
  </si>
  <si>
    <t>Answers_to_dozens_of_data_science_job_interview_questions</t>
  </si>
  <si>
    <t>Apache_Spark:_distributed_data_processing_faster_than_Hadoop</t>
  </si>
  <si>
    <t>A_Peek_Into_the_Future_of_Big_Data_and_Predictive_Analytics</t>
  </si>
  <si>
    <t>A_Plethora_of_Open_Data_Repositories_(i.e.,_thousands!)</t>
  </si>
  <si>
    <t>A_pletora_of_big_data_infographics</t>
  </si>
  <si>
    <t>Apple._Big_Data._Big_Design.</t>
  </si>
  <si>
    <t>Applications_of_Big_Data_in_Customer_Segmentation</t>
  </si>
  <si>
    <t>A_Practical_Introduction_to_Data_Science_from_Zipfian_Academy</t>
  </si>
  <si>
    <t>A_(rather_funny)_Data_Science_story.</t>
  </si>
  <si>
    <t>Are_all_Software_Applications_becoming_Analytic_Applications?</t>
  </si>
  <si>
    <t>Are_You_Concerned_Over_Systems_Security?_Cloud_Systems_Can_Be_Vulnerable.</t>
  </si>
  <si>
    <t>Are_Earthquakes_becoming_more_severe?</t>
  </si>
  <si>
    <t>Are_You_A_Data_Scientist_?</t>
  </si>
  <si>
    <t>Are_You_a_Data_Whisperer?</t>
  </si>
  <si>
    <t>Are_you_a_geek_or_a_nerd?</t>
  </si>
  <si>
    <t>Are_You_Becoming_a_Digital_Dinosaur?</t>
  </si>
  <si>
    <t>Are_your_big_data_efforts_yielding_positive_ROI?</t>
  </si>
  <si>
    <t>Are_You_Stuck_in_Analytics_2.0?</t>
  </si>
  <si>
    <t>Are_You_Using_the_Right_Tools_for_Your_Data_Science_Projects?</t>
  </si>
  <si>
    <t>Are_you_victim_of_Data_Quality_Procrastination?</t>
  </si>
  <si>
    <t>Article:_Data_Mining_Misconceptions_-_The_50/50_Problem</t>
  </si>
  <si>
    <t>Article:_Using_Data_Mining_Techniques_to_Predict_the_Winter_Olympics_MedalCounts</t>
  </si>
  <si>
    <t>Artificial_General_Intelligence_-_The_Holy_Grail_of_AI</t>
  </si>
  <si>
    <t>A_Simple_Introduction_to_Data_Science</t>
  </si>
  <si>
    <t>A_solution_for_classification_rules_management_toward_actionable_analytics</t>
  </si>
  <si>
    <t>Assembling_The_Data_Team:_Part_2:_Traits_to_Avoid</t>
  </si>
  <si>
    <t>Associations_and_Correlations_-_The_Essential_Elements</t>
  </si>
  <si>
    <t>A_Step-by-Step_Plan_for_Getting_Your_Company_Started_with_Predictive_Analytics-_Part_2</t>
  </si>
  <si>
    <t>A_Step-by-Step_Plan_for_Getting_Your_Company_Started_with_Predictive_Analytics-_Part_1</t>
  </si>
  <si>
    <t>Aster_on_Hadoop_is_Hadoop_for_Everyone!</t>
  </si>
  <si>
    <t>Aster_and_Text_Analysis_(TextChunker,_Vector_Distance,_Levenshtein_Distance,Text_Parser,_and_TF_IDF)</t>
  </si>
  <si>
    <t>A_Tail_of_3_Models_-_The_Story_of_Goodness_of_Fit_with_Binary_Classification</t>
  </si>
  <si>
    <t>A_tale_about_LDA2vec:_when_LDA_meets_word2vec</t>
  </si>
  <si>
    <t>At_CES_2016_no_Clear_Path_to_Unified_Automated_Home_Future</t>
  </si>
  <si>
    <t>Top_R_articles_of_the_week</t>
  </si>
  <si>
    <t>A_to_Z_list_of_Google_acquisitions_and_where_they_ended_up_within_Google</t>
  </si>
  <si>
    <t>At_What_Time_in_the_Day_Are_We_Most_Productive?</t>
  </si>
  <si>
    <t>Automated_Linear_Regression_for_Really,_Really_Big_Data</t>
  </si>
  <si>
    <t>Automated_Predictive_Analytics_-_What_Could_Possibly_Go_Wrong?</t>
  </si>
  <si>
    <t>Automatically_deskew_before_machine_learning_in_R</t>
  </si>
  <si>
    <t>Automatic_Identification_of_Replicated_Criminal_Websites_Using_CombinedClustering_Methods</t>
  </si>
  <si>
    <t>Automating_IHS_Oil_and_Gas_Production_Data_Downloads_and_Other_Travels</t>
  </si>
  <si>
    <t>Automating_the_Data_Scientist</t>
  </si>
  <si>
    <t>Average_attorney_rate_jumps_85%_after_first_year_in_practice</t>
  </si>
  <si>
    <t>A_Visual_Introduction_to_Machine_Learning</t>
  </si>
  <si>
    <t>Avoiding_a_common_mistake_with_time_series</t>
  </si>
  <si>
    <t>Awesome_Data_Viz_-_Curated_List_of_Data_Viz_Frameworks,_Libraries,_Software</t>
  </si>
  <si>
    <t>Baby_Steps</t>
  </si>
  <si>
    <t>Bad_Data_Science_and_Woody_Allen</t>
  </si>
  <si>
    <t>Balanced_Scorecard_Secrets_that_Book-Smart_Professionals_Do_Not_Talk_About</t>
  </si>
  <si>
    <t>Bank'ing_on_Big_Data</t>
  </si>
  <si>
    <t>Banks_gain_value_out_of_big_data_focusing_on_the_customer_experience</t>
  </si>
  <si>
    <t>Banks_Want_More_Wallet-Share?_Stop_Competing_with_Each_Other.</t>
  </si>
  <si>
    <t>Banned_on_Google:_How_to_fight_EU_Censorship?</t>
  </si>
  <si>
    <t>Baseball_+_Big_Data_is_actually_DATABALL</t>
  </si>
  <si>
    <t>Basics_of_HDFS_Architecture_in_Hadoop</t>
  </si>
  <si>
    <t>Basic_Understanding_of_Big_Data._What_is_this_and_How_it_is_going_to_solvecomplex_problems</t>
  </si>
  <si>
    <t>Batch_vs._Real_Time_Data_Processing</t>
  </si>
  <si>
    <t>Be_as_Smart_as_Your_Devices:_Learn_About_Big_Data</t>
  </si>
  <si>
    <t>Be_A_Star_Data_Scientist:_Certifications_For_Overall_Excellence</t>
  </si>
  <si>
    <t>Being_a_data_scientist_in_a_small_country:_challenges_and_solutions</t>
  </si>
  <si>
    <t>Benefits_of_Data_warehouse_and_Business_Intelligence</t>
  </si>
  <si>
    <t>Berkeley_course_on_Data_Science</t>
  </si>
  <si>
    <t>Bernoulli_trials_-_binomial_experiment's_usage_in_Fraud_Detection</t>
  </si>
  <si>
    <t>10_Harvard_Business_Review_Articles_that_you_should_Read</t>
  </si>
  <si>
    <t>14_Great_Machine_Learning,_Data_Science,_R_,_DataViz_Cheat_Sheets</t>
  </si>
  <si>
    <t>Comparing_Data_Warehouse_Solutions</t>
  </si>
  <si>
    <t>Best_solution_to_a_problem:_data_science_versus_statistical_paradigm</t>
  </si>
  <si>
    <t>Beware:_Employers_Mine_Your_Personal_Data_to_Predict_Health</t>
  </si>
  <si>
    <t>Beyond_the_4_Ms_of_Manufacturing</t>
  </si>
  <si>
    <t>Beyond_The_Visualization_Zoo</t>
  </si>
  <si>
    <t>Biased_vs_Unbiased:_Debunking_Statistical_Myths</t>
  </si>
  <si>
    <t>#Bieber_+_#Blast_=_#BieberBlast:_Early_Prediction_of_Popular_Hashtag_Compounds</t>
  </si>
  <si>
    <t>Big_big_love,_how_big_data's_influencing_the_future_of_the_online_dating_scene</t>
  </si>
  <si>
    <t>Big_Data:_12_Amazing_Highs_And_Lows_Of_2015</t>
  </si>
  <si>
    <t>Big_Data:_20_Mind-Boggling_Facts_Everyone_Must_Read</t>
  </si>
  <si>
    <t>Big_Data_=_3_data_issues</t>
  </si>
  <si>
    <t>Big_Data_Analytic_and_Important_Question</t>
  </si>
  <si>
    <t>Big_Data_Analytics_-_2014_and_Beyond</t>
  </si>
  <si>
    <t>Big_data_Analytics_-_A_disruptive_technology_!!</t>
  </si>
  <si>
    <t>Big_Data_Analytics_and_Business_Intelligence_for_Better_Customer_Experience_inSmall_Businesses</t>
  </si>
  <si>
    <t>Bigdata_Analytics_and_Supply_chain_management</t>
  </si>
  <si>
    <t>BIG_Data_&amp;amp;_Analytics,_Data_Science,_Machine_Learning_-_Random_Insights!</t>
  </si>
  <si>
    <t>Big_Data_Analytics_Forecast_:_The_Streaming_Future</t>
  </si>
  <si>
    <t>Big_Data_Analytics_in_a_Snap</t>
  </si>
  <si>
    <t>Big_Data_Analytics_Infrastructure</t>
  </si>
  <si>
    <t>Big_Data_Analytics_Maturity_Model</t>
  </si>
  <si>
    <t>Big_Data_Analytics_-_Visualization_Tools</t>
  </si>
  <si>
    <t>Big_Data_and_Education_Data_Mining</t>
  </si>
  <si>
    <t>Big_Data_and_Meaningful_Storage_Metrics</t>
  </si>
  <si>
    <t>Big_Data_and_Product_Intelligence:_How_They_can_Work_for_Your_Company</t>
  </si>
  <si>
    <t>Big_data_and_the_retail_industry:_infographics</t>
  </si>
  <si>
    <t>Big_Data:_An_Understanding</t>
  </si>
  <si>
    <t>Big_Data_Applications_in_Healthcare_likely_to_Propel_Market_to_US$48.3_Bn_by2018</t>
  </si>
  <si>
    <t>Big_Data_Applications_Scaling_Using_Java_Architecture_in_the_Cloud</t>
  </si>
  <si>
    <t>Big_Data_Applications_to_Financial_Instituions</t>
  </si>
  <si>
    <t>Big_Data,_a_promised_land_where_the_Big_Bucks_grow</t>
  </si>
  <si>
    <t>Big_data:_are_we_making_a_big_mistake?_My_reaction</t>
  </si>
  <si>
    <t>Big_Data_at_NASA</t>
  </si>
  <si>
    <t>Big_Data_A_to_ZZ_-_A_Glossary_of_my_Favorite_Data_Science_Things</t>
  </si>
  <si>
    <t>Big_data...better_decisions.</t>
  </si>
  <si>
    <t>Big_Data:_Big_Dud?_or_Big_Excuse_for_Nonscientific_Thinking?</t>
  </si>
  <si>
    <t>Big_Data,_Big_Relevance</t>
  </si>
  <si>
    <t>Big_Data,_Big_Savings:_Environmentalism_and_High-Tech_Collide</t>
  </si>
  <si>
    <t>Big_Data,_Big_Smiles</t>
  </si>
  <si>
    <t>Big_Data_books_-_Data_Science,_Analytics,_and_Machine_Learning._Oh_my!</t>
  </si>
  <si>
    <t>Big_Data_Cloud_Analytics_By_Example</t>
  </si>
  <si>
    <t>Big_Data_Debunks_View_That_Job-Hoppers_Make_Bad_Hires_|_Forbes</t>
  </si>
  <si>
    <t>Big_Data_Divide:_The_challenge_of_a_modern-day_data_&amp;amp;_analytics_platformwhen_you're_not_Google_(Part_1_of_2)</t>
  </si>
  <si>
    <t>Big_Data_Falls_Off_the_Hype_Cycle</t>
  </si>
  <si>
    <t>Big_Data,_Fast_Data,_Smart_Data</t>
  </si>
  <si>
    <t>Bigdata_for_Big_Agriculture_-_Insights_for_Green_revolution</t>
  </si>
  <si>
    <t>Big_Data_for_CFOs,_Auditors_and_Other_Finance_Professionals</t>
  </si>
  <si>
    <t>Big_Data:_From_a_junk_yard_to_a_gold_mine</t>
  </si>
  <si>
    <t>Big_Data_from_Small_Devices?</t>
  </si>
  <si>
    <t>Big_Data_getting_bigger_in_UAE</t>
  </si>
  <si>
    <t>Big_Data:_Hadoop_is_not_the_universal_panacea</t>
  </si>
  <si>
    <t>Big_Data_Helps_Businesses_Identify_Prospective_Customers_and_Increase_Sales</t>
  </si>
  <si>
    <t>Big_Data_Humor:_Top_10_Conversations_That_You_Don't_Want_to_Have_on_DataInnovation_Day</t>
  </si>
  <si>
    <t>Big_Data_=_Hype;_But_Why_That_Doesn't_Matter</t>
  </si>
  <si>
    <t>Big_data_in_agriculture</t>
  </si>
  <si>
    <t>Big_Data_In_Banking</t>
  </si>
  <si>
    <t>Big_Data:_information,_propaganda,_disinformation_and_deception</t>
  </si>
  <si>
    <t>Big_Data_in_Medicine_-_Evolution_and_Revolution</t>
  </si>
  <si>
    <t>Big_Data_In_The_Amazing_World_of_Gaming</t>
  </si>
  <si>
    <t>Big_Data_in_the_Enterprise</t>
  </si>
  <si>
    <t>Big_Data,_IOT_and_Security_-_OH_MY!</t>
  </si>
  <si>
    <t>Big_Data,_IoT,_Wearables:_A_Connected_World_with_Intelligence</t>
  </si>
  <si>
    <t>Big_data_is_big_business!</t>
  </si>
  <si>
    <t>Big_data_is_cheap_and_easy</t>
  </si>
  <si>
    <t>Big_Data_Isn't_Analytics_|_Hrexaminer.com</t>
  </si>
  <si>
    <t>Big_Data_is_Stupid_Data</t>
  </si>
  <si>
    <t>Big_Data_Knows_Where_Your_Cat_(and_Kids)_Live?</t>
  </si>
  <si>
    <t>Big_Data_Logistics:_data_transfer_using_Apache_Sqoop_from_RDBMS</t>
  </si>
  <si>
    <t>Big_Data,_Meet_Dynamic_Semantic_Publishing:_Altering_the_Media_&amp;amp;Publishing_Landscape</t>
  </si>
  <si>
    <t>Big_Data_Mining_and_Big_Data_Analytics</t>
  </si>
  <si>
    <t>Big_Data_-_naughty_or_nice?</t>
  </si>
  <si>
    <t>Big_Data:_Next_Best_Offer</t>
  </si>
  <si>
    <t>How_to_detect_three_types_of_hidden_data,_to_eliminate_opportunity_costs</t>
  </si>
  <si>
    <t>Big_data_not_so_big:_Parallel_thread_processing_in_SAS</t>
  </si>
  <si>
    <t>Big_Data_on_the_Big_Data_Conversation:_Tracking_the_NSA_Story</t>
  </si>
  <si>
    <t>Big_Data:_Opinions_&amp;amp;_Sentiments_Analysis</t>
  </si>
  <si>
    <t>Big_Data_or_Not_Big_Data:_What_is_&amp;lt;your&amp;gt;_question?</t>
  </si>
  <si>
    <t>Big_Data_Platforms_as_a_Service</t>
  </si>
  <si>
    <t>Big_Data_Possibilities</t>
  </si>
  <si>
    <t>Big_Data_Retention_for_Structured_and_Unstructured_Data</t>
  </si>
  <si>
    <t>Big_data_sets_available_for_free</t>
  </si>
  <si>
    <t>Big_Data_--_Seven_Meta-Resources_for_Best_Practices,_Lessons_Learned,_DataStories,_Opportunities,_and_Insights</t>
  </si>
  <si>
    <t>Big_Data_Skills_In_Demand_(Comprehensive_List)</t>
  </si>
  <si>
    <t>Big_Data's_Missing_Component:_Data_Suction_Appliance</t>
  </si>
  <si>
    <t>Big_Data's_Most_Influential_Rock_Stars:_10_Must-Follow_Leaders</t>
  </si>
  <si>
    <t>Big_Data_&amp;amp;_Social_Network_Analysis</t>
  </si>
  <si>
    <t>Big_Data_Social_Network_Analysis_fuelling_Marketing_improvement</t>
  </si>
  <si>
    <t>Big_data_startup_to_fix_healthcare</t>
  </si>
  <si>
    <t>Big_Data_Technology_Vendor_Consolidation</t>
  </si>
  <si>
    <t>Big_Data:_The_4_Layers_Everyone_Must_Know</t>
  </si>
  <si>
    <t>Big_Data_-_The_Big_Picture</t>
  </si>
  <si>
    <t>Big_Data:_The_Key_Vocabulary_Everyone_Should_Understand</t>
  </si>
  <si>
    <t>Big_Data_Timeline</t>
  </si>
  <si>
    <t>Big-data_tips_for_small_businesses_from_eBay's_head_of_data</t>
  </si>
  <si>
    <t>Big_Data:_Too_Many_Answers,_Not_Enough_Questions</t>
  </si>
  <si>
    <t>Big_Data_Top_Trends_in_2015</t>
  </si>
  <si>
    <t>Big_Data:_Uncovering_The_Secrets_of_Our_Universe_At_CERN</t>
  </si>
  <si>
    <t>Big_Data_Vendor_Landscape</t>
  </si>
  <si>
    <t>Big_Data_vs_Privacy_-_where_is_the_line?</t>
  </si>
  <si>
    <t>Big_Data:_What_Are_The_Key_Jobs_and_Salaries_Available?</t>
  </si>
  <si>
    <t>Big_Data:_What's_the_Buzz_Mean_Beyond_the_Hype?</t>
  </si>
  <si>
    <t>Bigger_Than_Big_Data?_Mobile_User_Expectations</t>
  </si>
  <si>
    <t>Biggest_Potential_for_Big_Data:_The_Expanding_Universe_of_Unknown_Unknowns</t>
  </si>
  <si>
    <t>BigQuery_Big_Data_Visualization_With_D3.js</t>
  </si>
  <si>
    <t>BI_Invades_HR:_How_Analytics_are_Transforming_the_Hiring_Process</t>
  </si>
  <si>
    <t>Biostatistics_Careers_for_Data_Scientists</t>
  </si>
  <si>
    <t>BI_reporting_tools:_To_Pay_or_Not_To_Pay.</t>
  </si>
  <si>
    <t>Bit.ly_banned_on_Google</t>
  </si>
  <si>
    <t>BI_vs._Big_Data_vs._Data_Analytics_By_Example</t>
  </si>
  <si>
    <t>Black-box_Confidence_Intervals:_Excel_and_Perl_Implementation</t>
  </si>
  <si>
    <t>Bluemix:_Using_dashDB_and_Insights_for_Twitter_services_to_collect_and_storeTwitter_data</t>
  </si>
  <si>
    <t>Book_Introduction:_High-Performance_Data_Mining_and_Big_Data_Analytics</t>
  </si>
  <si>
    <t>Book_review:_About_Time_Series_Databases_and_a_New_look_at_Anomaly_detectionby_Ted_Dunning_and_Ellen_Friedman</t>
  </si>
  <si>
    <t>Book_Review:_Be_a_Winner_in_the_Big_Data_Revolution</t>
  </si>
  <si>
    <t>Boom_of_Data_Analyzing_Software_Makes_Big_Data_More_Accessible</t>
  </si>
  <si>
    <t>Boosting_Algorithms_for_Better_Predictions</t>
  </si>
  <si>
    <t>Boost_Your_Productivity_With_Amazon_Web_Services</t>
  </si>
  <si>
    <t>Bootstraps,_Permutation_Tests,_and_Sampling_Orders_of_Magnitude_Faster_UsingSAS</t>
  </si>
  <si>
    <t>Botnets_in_the_cloud:_the_new_generation_of_spammers</t>
  </si>
  <si>
    <t>Bottom_line_on_Data_Visualization</t>
  </si>
  <si>
    <t>Brand_Image,_Sentiment_Analysis_and_Social_Media</t>
  </si>
  <si>
    <t>Bridging_the_Gap_Between_Data_Science_and_DevOps</t>
  </si>
  <si>
    <t>Bring_Data_Science_to_Everyday_Life</t>
  </si>
  <si>
    <t>Brontobytes,_Yottabytes,_Geopbytes,_and_Beyond</t>
  </si>
  <si>
    <t>Least_enjoyable_and_most_time_consuming_data_science_tasks</t>
  </si>
  <si>
    <t>Building_a_house_and_building_a_data-analytic_model</t>
  </si>
  <si>
    <t>Building_an_NCAA_Men's_Basketball_Predictive_Model</t>
  </si>
  <si>
    <t>Building_A_Predictive_Model</t>
  </si>
  <si>
    <t>Building_better_search_tools:_problems_and_solutions</t>
  </si>
  <si>
    <t>Building_blocks_of_data_science</t>
  </si>
  <si>
    <t>Building_credibility_for_your_analytics_team--and_why_it_matters</t>
  </si>
  <si>
    <t>Building_Web_Data_Products_with_R_&amp;amp;_Shiny</t>
  </si>
  <si>
    <t>Rules_for_building_a_Data_Product_in_IT_organizations</t>
  </si>
  <si>
    <t>Business_Intelligence_and_Data_Warehousing</t>
  </si>
  <si>
    <t>Business_Intelligence_Architecture</t>
  </si>
  <si>
    <t>Business_Intelligence_Value_Chain</t>
  </si>
  <si>
    <t>Calculate_Cosine_Similarity_Using_Scipy_-_Data_Sets_&amp;amp;_Sample_Code</t>
  </si>
  <si>
    <t>Calculating_ROI_of_Fraud_Detection</t>
  </si>
  <si>
    <t>California_regulator_seeks_to_shut_down_'learn_to_code'_bootcamps</t>
  </si>
  <si>
    <t>Caltrain_Quantified:_An_Exploration_in_IoT</t>
  </si>
  <si>
    <t>Can_A_50-Person_Startup_Threaten_Oracle,_IBM,_And_Microsoft?</t>
  </si>
  <si>
    <t>Can_A_Cow_be_an_IoT_Platform?</t>
  </si>
  <si>
    <t>Can_Analysis_be_Open-Source?</t>
  </si>
  <si>
    <t>Can_Big_Data_Algorithms_Tell_Better_Stories_Than_Humans?</t>
  </si>
  <si>
    <t>Can_Big_Data_solve_the_skill_vs._luck_'mystery'_of_fantasy_sports?</t>
  </si>
  <si>
    <t>Can_Business_Automation_Solve_Your_Data_Quality_Problems?</t>
  </si>
  <si>
    <t>Can_Context_Extraction_replace_Sentiment_Analysis?</t>
  </si>
  <si>
    <t>Can_DeepMind_win_'Jeopardy'_and_Watson_win_'Go'?</t>
  </si>
  <si>
    <t>Can_you_Be_a_Growth_Hacker_Without_Being_a_Data_Scientist?</t>
  </si>
  <si>
    <t>Can_you_learn_data_science_on_the_job?</t>
  </si>
  <si>
    <t>Can_You_Make_Data_Sing?_Here_Are_Two_Big_Data_Analytics_Success_Stories._Crackthis_Challenge.</t>
  </si>
  <si>
    <t>Can_you_win_a_Facebook_data_science_job?_Take_the_test!</t>
  </si>
  <si>
    <t>Caring_about_Analytics_for_HR</t>
  </si>
  <si>
    <t>Impact_of_Fostering_a_Data_and_Analytics_culture:_Case_Study_|_MIT_Sloan</t>
  </si>
  <si>
    <t>Cassandra_Modeling_for_Real-Time_Analytics</t>
  </si>
  <si>
    <t>Caveat_Data_Scientist:_Public_Trust_Low_for_Science</t>
  </si>
  <si>
    <t>Functions_for_basics_statistics_in_R</t>
  </si>
  <si>
    <t>CERN_Open_Data_Portal--working_environments,_virtual_machines_and_datasets</t>
  </si>
  <si>
    <t>The_Case_Against_a_Quick_Win_Approach_to_Predictive_Analytics_Projects</t>
  </si>
  <si>
    <t>DSC_Digest_and_Membership_-_Big_Data,_Analytics,_Visualization_and_DataScience</t>
  </si>
  <si>
    <t>Invitation_to_join_Data_Science_Central</t>
  </si>
  <si>
    <t>check_out_the_best_way_to_maximize_natural_gas_supply_to_Boston_during_winter</t>
  </si>
  <si>
    <t>Choosing_a_classifier_for_predictions</t>
  </si>
  <si>
    <t>Choosing_features_for_random_forests_algorithm</t>
  </si>
  <si>
    <t>Choosing_the_appropriate_Clustering_Algorithm_(Video)</t>
  </si>
  <si>
    <t>Choropleth_in_D3.js_and_Pandas_(iPython_Notebook)</t>
  </si>
  <si>
    <t>Citizen_Data_Scientist_-_Care,_Feeding,_and_Control</t>
  </si>
  <si>
    <t>Classification_accuracy_using_different_bag_of_words</t>
  </si>
  <si>
    <t>Clojure_Machine_Learning_&amp;amp;_Statistics_Libraries</t>
  </si>
  <si>
    <t>Cloud_Based_Analytics_-_Coming_Clash_of_the_Titans</t>
  </si>
  <si>
    <t>Cloud_based_Analytics_Service_-_Future_of_Analytics?</t>
  </si>
  <si>
    <t>Cloud_Services:_Open_Source_vs._Proprietary</t>
  </si>
  <si>
    <t>Clustering_Arabic_Tweets_to_seize_the_reputation_of_a_Brand_in_the_Middle-East</t>
  </si>
  <si>
    <t>Clustering_Similar_Images_Using_MapReduce_Style_Feature_Extraction_with_C#_andR</t>
  </si>
  <si>
    <t>CMO-CIO_relationship_in_Digital_world</t>
  </si>
  <si>
    <t>Collaborative_Business_Intelligence_Aspects</t>
  </si>
  <si>
    <t>Collaborative_Filtering_Tutorials_Across_Languages</t>
  </si>
  <si>
    <t>Collection_Of_SVM_Libraries_By_Language</t>
  </si>
  <si>
    <t>Should_colleges_pay_a_fine_when_students_default?_Not_exactly,_says_datascience.</t>
  </si>
  <si>
    <t>Columbia_data_science_course,_week_1:_what_is_data_science?</t>
  </si>
  <si>
    <t>Combining_Employee_Expertise_with_Big_Data_Technical_Skills</t>
  </si>
  <si>
    <t>Commercializing_The_Data_Flow:_Airlines_&amp;amp;_Frequent_Flyer_Programs</t>
  </si>
  <si>
    <t>Common_Pitfalls_that_Can_Doom_a_BYOD_Program</t>
  </si>
  <si>
    <t>Common_Problems_with_Data</t>
  </si>
  <si>
    <t>Companies_Devising_New_Strategies_to_Recruit_Analytics_Talent</t>
  </si>
  <si>
    <t>Comparing_Data_Science_and_Analytics</t>
  </si>
  <si>
    <t>Jackknife_and_linear_regression_in_Excel:_implementation_and_comparison</t>
  </si>
  <si>
    <t>Comparing_SaaS_Machine_Learning_Offerings.</t>
  </si>
  <si>
    <t>Comparison_of_statistical_software</t>
  </si>
  <si>
    <t>Competitive_Intelligence:_Are_we_looking_over_our_shoulders?</t>
  </si>
  <si>
    <t>Comprehensive_guide_for_Data_Exploration_in_R</t>
  </si>
  <si>
    <t>Connecting_with_the_Social_Analytics_Experts</t>
  </si>
  <si>
    <t>Considerations_When_Selecting_a_BI_Vendor</t>
  </si>
  <si>
    <t>Top_10_bloggers_writing_about_Tableau</t>
  </si>
  <si>
    <t>Continuing_along_the_path_of_Data_Science</t>
  </si>
  <si>
    <t>Contradictions_of_Big_Data</t>
  </si>
  <si>
    <t>Control_Structures_Loops_in_R</t>
  </si>
  <si>
    <t>Control:_The_"Uncle_Fester"_of_the_Data_Science_Family_(part_1--The_KnowledgePyramid)</t>
  </si>
  <si>
    <t>Control:_The_"Uncle_Fester"_of_the_Data_Science_Family_(part_2--Optimization)</t>
  </si>
  <si>
    <t>Control:_The_"Uncle_Fester"_of_the_Data_Science_Family_(part_3--BringingControl_Out_of_the_Data_Science_Closet)</t>
  </si>
  <si>
    <t>Big_Data_Problem:_Could_Fake_Reviews_Kill_Amazon?</t>
  </si>
  <si>
    <t>Countries_get_serious_about_raising_techies</t>
  </si>
  <si>
    <t>Crazy_Data_Science_Tutorial:_Classification_and_Clustering</t>
  </si>
  <si>
    <t>Creating_a_Graph_Application_with_Python,_Neo4j,_Gephi_and_Linkurious.js</t>
  </si>
  <si>
    <t>Creating_an_Analytics_Driven_Culture_-_The_ProMorphics_Approach</t>
  </si>
  <si>
    <t>Creating_Complex_Encoded_Objects_from_Qualitative_Data</t>
  </si>
  <si>
    <t>Creating_Value_for_Business:_2_Data_Science_Questions_You_Must_Ask_from_theStart</t>
  </si>
  <si>
    <t>Creative_Data_Engineering_Can_Drive_Data_Science_Insights:_A_DatapaloozaDispatch</t>
  </si>
  <si>
    <t>Credit_Analytics_and_its_Application_in_Businesses</t>
  </si>
  <si>
    <t>Creepy_Advertising_Fraud_Reaches_New_Levels</t>
  </si>
  <si>
    <t>Crime_Analysis_with_Zeppelin,_R_&amp;amp;_Spark</t>
  </si>
  <si>
    <t>Crime_Data_-_the_Dark_Figure</t>
  </si>
  <si>
    <t>Crowdsourced_Q&amp;amp;A_with_Peter_Norvig_on_Data_Science</t>
  </si>
  <si>
    <t>Customer_Experience_-_Hiding_Behind_Data</t>
  </si>
  <si>
    <t>Customer_One_View_In_The_Times_Of_Big_Data</t>
  </si>
  <si>
    <t>Dangers_of_Using_RMSE:_Netflix_Case_Study</t>
  </si>
  <si>
    <t>Dark_Art_of_Warping</t>
  </si>
  <si>
    <t>Data_analysis:_Benefits_and_challenges_for_small_and_medium_businesses</t>
  </si>
  <si>
    <t>Data_Analysis_in_R</t>
  </si>
  <si>
    <t>Data_analysis_software_compared</t>
  </si>
  <si>
    <t>Data_Analysis_To_Data_Science</t>
  </si>
  <si>
    <t>Data_analysis_using_Python_on_the_Java_platform</t>
  </si>
  <si>
    <t>Data_Analytics_in_Business</t>
  </si>
  <si>
    <t>Data_Analytics_in_Government</t>
  </si>
  <si>
    <t>Data-as-a-Service_Dictionary:_5_Terms_You_Need_to_Know</t>
  </si>
  <si>
    <t>Data_as_Strategic_Asset</t>
  </si>
  <si>
    <t>Web_Crawling_&amp;amp;_Analytics_Case_Study_-_Database_Vs_Self_Hosted_MessageQueuing_Vs_Cloud_Message_Queuing</t>
  </si>
  <si>
    <t>Data_Circus_-_Circus_Data_-_The_Big_Three,_Dead_for_a_day_is_not_OK</t>
  </si>
  <si>
    <t>Data_Cleansing_vs_Data_Maintenance:_Which_One_Is_Most_Important?</t>
  </si>
  <si>
    <t>Data_Diversity_and_Integration_Trumps_Big_Data_for_Better_Decision-making</t>
  </si>
  <si>
    <t>Data_Fundamentals</t>
  </si>
  <si>
    <t>Data_governance_101</t>
  </si>
  <si>
    <t>Data_has_always_existed,_the_key_is_the_right_data</t>
  </si>
  <si>
    <t>Data_Integrity_-_A_Sequence_of_Words_Lost_in_the_World_of_Big_Data</t>
  </si>
  <si>
    <t>Data_Integrity:_The_Rest_of_the_Story_Part_I</t>
  </si>
  <si>
    <t>Data_Integrity:_The_Rest_of_the_Story_Part_II</t>
  </si>
  <si>
    <t>Data_is_Immortal,_but_Not_Immune_to_Decay</t>
  </si>
  <si>
    <t>Data:_It's_not_the_length;_it's_the_width_that_matters!</t>
  </si>
  <si>
    <t>Data_Literacy_&amp;amp;_Democratic_Exercise</t>
  </si>
  <si>
    <t>Data_Mining_and_Airline_Safety</t>
  </si>
  <si>
    <t>Data_Science_and_the_Open_World_Assumption</t>
  </si>
  <si>
    <t>Datapalooza:_Compose_Your_Data-Science_Music</t>
  </si>
  <si>
    <t>Data_Products_in_2016</t>
  </si>
  <si>
    <t>Data_+_Psychology:_The_Case_for_Strategic_Talent_Management</t>
  </si>
  <si>
    <t>Data's_Beauty:_In_the_Eye_of_the_Beholder</t>
  </si>
  <si>
    <t>Datascape_-_3D_Immersive_Visualisation_Analytics</t>
  </si>
  <si>
    <t>Data_Science_2.0.</t>
  </si>
  <si>
    <t>High-Return_Data_Science:_Modernizing_/_Automating_Digital_Publishing_(CaseStudy)</t>
  </si>
  <si>
    <t>Data_Science_and_Big_Data_Course_from_EMC</t>
  </si>
  <si>
    <t>Data_Science_and_EU_Privacy_Regulations:_A_Storm_on_the_Horizon_-_Part_2</t>
  </si>
  <si>
    <t>Data_Science_and_Machine_Learning_for_Preventing_Fraud_in_Mom_and_PopEcommerce_Shops</t>
  </si>
  <si>
    <t>Data_Science_and_Predictive_Analytics_Strategy_for_Marketing</t>
  </si>
  <si>
    <t>Data_Science_Applications_in_Semiconductor_Manufacturing</t>
  </si>
  <si>
    <t>Data_Science_Apprenticeship:_Announcing_our_First_Graduate</t>
  </si>
  <si>
    <t>Data_Science_Art</t>
  </si>
  <si>
    <t>Data_Science_as_a_profession_-_Time_is_Now</t>
  </si>
  <si>
    <t>Data_Science:_A_tool_for_making_better_decisions</t>
  </si>
  <si>
    <t>Data_Science_+_Behavioral_Science_=_Force_Multiplier_!_3_User_Stories</t>
  </si>
  <si>
    <t>Data_Science_Book:_We_Need_your_Resume_or_your_Job_Ad!</t>
  </si>
  <si>
    <t>Data_Science_Central_Exclusive:_Get_Featured_in_Rick_Smolan's_"The_Human_Faceof_Big_Data"</t>
  </si>
  <si>
    <t>Data_Science_Central_Launches_Big_Data_Job_Board</t>
  </si>
  <si>
    <t>The_Data_Science_Equation</t>
  </si>
  <si>
    <t>Data_Science_course_from_MITX</t>
  </si>
  <si>
    <t>Data_science_displacing_traditional_science</t>
  </si>
  <si>
    <t>Data_Science_eBook_by_Analyticbridge_-_2nd_Edition</t>
  </si>
  <si>
    <t>Data_Science_Ethics_&amp;amp;_Big_Data_Business_Models</t>
  </si>
  <si>
    <t>Data_Science_Fellowship_Focused_on_Practical_Experience</t>
  </si>
  <si>
    <t>Data_Science_for_Better_Business_Decisions_Formula</t>
  </si>
  <si>
    <t>Data_Science_for_business_hacking</t>
  </si>
  <si>
    <t>Data_Science_for_Business:_Interview_with_NYU_Stern's_Foster_Provost</t>
  </si>
  <si>
    <t>6_Tips_on_Providing_Tailored_Data_Science_Services</t>
  </si>
  <si>
    <t>Data_Science_for_IoT:_The_role_of_hardware_in_analytics</t>
  </si>
  <si>
    <t>Data_Science_Has_Been_Using_Rebel_Statistics_for_a_Long_Time</t>
  </si>
  <si>
    <t>Data_Science_Helps_Businesses_to_Become_Data-driven</t>
  </si>
  <si>
    <t>Data_Science_In_The_Cloud_With_DataJoy</t>
  </si>
  <si>
    <t>Data_Science_is_a_Team_Sport</t>
  </si>
  <si>
    <t>Data_Science_is_Dead_-_Long_Live_the_Data_Scientist</t>
  </si>
  <si>
    <t>Data_science_job_ads_that_do_not_attract_candidates,_versus_those_that_do</t>
  </si>
  <si>
    <t>Data_Science_Learning_Resources</t>
  </si>
  <si>
    <t>Data_Science_-_learn_R_or_Python?</t>
  </si>
  <si>
    <t>Data_Science_&amp;amp;_Machine_Learning_Encyclopedia_-_4,000_Entries</t>
  </si>
  <si>
    <t>Data_Science_Meets_Bubbly:_What_Data_Says_About_Champagne_Buying_Patterns</t>
  </si>
  <si>
    <t>Data_Science:_Paving_the_Way_For_More_Open,_Interactive_Data_Analysis</t>
  </si>
  <si>
    <t>Data_Science_programs_and_training_currently_available</t>
  </si>
  <si>
    <t>Data_Science_Project:_Captcha_Attack</t>
  </si>
  <si>
    <t>Data_Science_Projects:_behind_the_scene</t>
  </si>
  <si>
    <t>Data_Science_is_greater_than_the_sum_of_its_parts</t>
  </si>
  <si>
    <t>Data_Science_Revolutionizes_Health_Care</t>
  </si>
  <si>
    <t>Data_+_Science_=_Sexy</t>
  </si>
  <si>
    <t>Data_Science_Summer_Reading_List_2014</t>
  </si>
  <si>
    <t>Data_Science_Summer_Reading_List_2015</t>
  </si>
  <si>
    <t>Data_Science_Technologies_Ecosytem</t>
  </si>
  <si>
    <t>Data_Science_&amp;amp;_Technology_Monthly:_Feb_2016</t>
  </si>
  <si>
    <t>Data_Science_Test_-_How_do_you_rank?</t>
  </si>
  <si>
    <t>Data_Science:_The_End_of_Statistics?</t>
  </si>
  <si>
    <t>Data_Science_-_the_Foundation_for_Leading_Banks</t>
  </si>
  <si>
    <t>Data_Science:_The_numbers_game_Law_almost_lost.</t>
  </si>
  <si>
    <t>Data_Science_Tools</t>
  </si>
  <si>
    <t>Data_Science:_Uber_for_Law.</t>
  </si>
  <si>
    <t>Data_science_versus_statistics,_to_solve_problems:_case_study</t>
  </si>
  <si>
    <t>Data_Science_Wars:_R_versus_Python</t>
  </si>
  <si>
    <t>Data_science_without_statistics_is_possible,_even_desirable</t>
  </si>
  <si>
    <t>Data_Science_with_Python_&amp;amp;_R:_Dimensionality_Reduction_and_Clustering</t>
  </si>
  <si>
    <t>Data_Scientist_Demographics</t>
  </si>
  <si>
    <t>Data_Scientist:_Owning_Up_to_the_Title</t>
  </si>
  <si>
    <t>Data_scientist_paid_$500k_can_barely_code!</t>
  </si>
  <si>
    <t>Data_Scientist,_please_meet_the_Data_Artist</t>
  </si>
  <si>
    <t>Data_Scientists..._and_the_Rest_of_Us</t>
  </si>
  <si>
    <t>Data_Scientists_are_Improving_the_World</t>
  </si>
  <si>
    <t>Data_Scientists_Automated_and_Unemployed_by_2025!</t>
  </si>
  <si>
    <t>Data_Science_projects_billed_$300/hour_on_Kaggle</t>
  </si>
  <si>
    <t>Data_Scientists_by_Education_2014</t>
  </si>
  <si>
    <t>Data_scientists_dictate_what_we_eat</t>
  </si>
  <si>
    <t>Data_Scientists_Draw_Pictures_and_Tell_Short_Stories</t>
  </si>
  <si>
    <t>Data_Scientist_Shares_his_Growth_Hacking_Secrets</t>
  </si>
  <si>
    <t>Data_Scientist_Breaks_State_Monopoly_on_Lotteries</t>
  </si>
  <si>
    <t>Data_scientists_making_$300,000_a_year_|_Wall_Street_Journal.</t>
  </si>
  <si>
    <t>Data_Scientists_Must_Focus_on_Data_Security_Risk_-_Cyber_Risk_Report_2015</t>
  </si>
  <si>
    <t>Data_Scientists_Must_Prioritize_Client_Confidentiality</t>
  </si>
  <si>
    <t>Data_Scientists_Skills_in_the_job_market</t>
  </si>
  <si>
    <t>Data_Scientists_Sometimes_Fool_Themselves</t>
  </si>
  <si>
    <t>Data_Scientists:_The_Next_Generation</t>
  </si>
  <si>
    <t>Data_Scientists_Thoughts_that_Inspired_Me</t>
  </si>
  <si>
    <t>Data_Scientist_-Still_the_Best_Job_in_America</t>
  </si>
  <si>
    <t>Data_Scientists_vs._Data_Engineers</t>
  </si>
  <si>
    <t>Data_Scientists_Wanted_to_Create_New_Tech_Tools_for_Our_Cities</t>
  </si>
  <si>
    <t>Data_Scientists:_Where_do_you_all_live?</t>
  </si>
  <si>
    <t>Data_Scientist_versus_Business_Analyst</t>
  </si>
  <si>
    <t>Data_Scientist_versus_Data_Architect</t>
  </si>
  <si>
    <t>Data_Scientist_versus_Data_Engineer</t>
  </si>
  <si>
    <t>Data_Scientist_versus_Decision_Scientist_-_Is_There_a_Difference</t>
  </si>
  <si>
    <t>Data_Scientist_versus_Statistician</t>
  </si>
  <si>
    <t>Data_Scientist_vs_Statistician</t>
  </si>
  <si>
    <t>Data_sets_and_other_machine_learning_resources_from_UC_Irvine</t>
  </si>
  <si>
    <t>Data_Shinobi:_1_-_The_Fundamentals</t>
  </si>
  <si>
    <t>Data_Shinobi:_2_-_The_Tree_of_the_Data_Shinobi</t>
  </si>
  <si>
    <t>Data_Shinobi:_3_-_The_Shrines_&amp;amp;_The_Deities</t>
  </si>
  <si>
    <t>Data_Silos_Obstruct_Quest_for_Competitive_Advantage</t>
  </si>
  <si>
    <t>Data_storage_"The_suspended_data_grid"</t>
  </si>
  <si>
    <t>Data_Team_for_Data_Driven_Organization</t>
  </si>
  <si>
    <t>Data:_The_Key_to_B2B_Marketing_Lead_Generation</t>
  </si>
  <si>
    <t>Data_Transmutation_vs._Data_Analytics:_Round_1</t>
  </si>
  <si>
    <t>Data_Veracity_vs._Data_Quality</t>
  </si>
  <si>
    <t>Data_visualization</t>
  </si>
  <si>
    <t>Data_visualization:_example_of_a_great,_interactive_chart</t>
  </si>
  <si>
    <t>Data_Visualization_of_Employee_metrics_at_the_top_Tech_companies</t>
  </si>
  <si>
    <t>Data_Warehouse_Architecture</t>
  </si>
  <si>
    <t>David_Donoho_reflects_on_"50_Years_of_Data_Science"</t>
  </si>
  <si>
    <t>Debunking_the_68_Most_Common_Myths_About_Big_Data_-_Part_1</t>
  </si>
  <si>
    <t>Debunking_the_68_Most_Common_Myths_About_Big_Data_-_Part_2</t>
  </si>
  <si>
    <t>Debunking_the_myth_of_'Data_Monetization'</t>
  </si>
  <si>
    <t>Decision_Boundaries_for_Deep_Learning_and_other_Machine_Learning_classifiers</t>
  </si>
  <si>
    <t>Decision_Scientist_vs._Data_Scientist</t>
  </si>
  <si>
    <t>Deep_Learning:_Definition,_Resources,_Comparison_with_Machine_Learning</t>
  </si>
  <si>
    <t>Deep_Learning_vs_Machine_Learning_vs_Pattern_Recognition</t>
  </si>
  <si>
    <t>Deep_Learning_with_Professor_Geoff_Hinton</t>
  </si>
  <si>
    <t>Defining_Big_Data</t>
  </si>
  <si>
    <t>Defining_Your_Data_Quality_Problems</t>
  </si>
  <si>
    <t>Demand_for_Data_Scientists_and_the_Datification_of_Business</t>
  </si>
  <si>
    <t>Democratizing_Data_Assets:_Learning_From_Data,_Big_and_Small</t>
  </si>
  <si>
    <t>Demystifying_Teradata_AsterR_-_R_in_Parallel,_R_at_Scale</t>
  </si>
  <si>
    <t>Deploy_Hadoop_Cluster</t>
  </si>
  <si>
    <t>Detecting_and_Visualising_Clusterings_Interaction_Networks_(And_a_few_othercool_things_like_Facebook)</t>
  </si>
  <si>
    <t>Develop_analytical_skills_to_unleash_the_power_of_Big_Data</t>
  </si>
  <si>
    <t>Developer_Vs_Coder</t>
  </si>
  <si>
    <t>Development_as_Art_-_Hopscotch_and_Robots</t>
  </si>
  <si>
    <t>Did_your_business_intelligence_experts_have_the_right_tools_for_textanalytics?</t>
  </si>
  <si>
    <t>Difference_between_data_engineers_and_data_scientists</t>
  </si>
  <si>
    <t>Digesting_Big_Data</t>
  </si>
  <si>
    <t>Digital_marketing_trends:_Customer_experience_is_bigger_than_ever</t>
  </si>
  <si>
    <t>Digital_Transformation_impacting_Customer_journey</t>
  </si>
  <si>
    <t>GIP_IG_Barometer:_a_text-mining_approach_to_Internet_Governance_Monitoring</t>
  </si>
  <si>
    <t>Dimensional_Modelling</t>
  </si>
  <si>
    <t>Discover,_Access,_Distill:_The_Essence_of_Data_Science</t>
  </si>
  <si>
    <t>Case_study:_how_much_good_traffic_a_scammer_gets_from_one_email_spam</t>
  </si>
  <si>
    <t>Discovering_the_relationship_of_the_G20_members_using_Data_Mining</t>
  </si>
  <si>
    <t>Discovery_with_Data_Science,_Innovation_with_Product_Management</t>
  </si>
  <si>
    <t>Disney's_"Inside_Out"_and_the_missing"D"_in_Data_Science</t>
  </si>
  <si>
    <t>Disruptive_Data_Science_--_Becoming_a_DS-Driven_Enterprise</t>
  </si>
  <si>
    <t>Disruptive_Innovation:_A_Ripple_in_Competitive_Intelligence_Waters?</t>
  </si>
  <si>
    <t>Disruptive_Technologies:_An_Opportunity_or_a_Threat?</t>
  </si>
  <si>
    <t>DJ_Patil_and_The_Evolution_of_the_Chief_Data_Scientist</t>
  </si>
  <si>
    <t>Document_Similarity_Analysis_Using_ElasticSearch_and_Python</t>
  </si>
  <si>
    <t>Do_data_scientists_need_to_be_domain_experts_to_deliver_good_analytics?</t>
  </si>
  <si>
    <t>Doing_Data_Science_-_Straight_Talk_from_the_Frontline_by_Cathy_O'Neil,_RachelSchutt_Book_Review</t>
  </si>
  <si>
    <t>When_your_data_science_activities_can_send_you_to_prison...</t>
  </si>
  <si>
    <t>Do_not_stifle_the_questions_visualized_data_raises!</t>
  </si>
  <si>
    <t>Don't_Expect_A_Large_Salary_Increase_If_You_Didn't_Go_To_College</t>
  </si>
  <si>
    <t>Don't_Judge_a_Tweet_by_its_140_Characters:_How_One_App_is_Using_Machine-Learning_to_Tackle_Credibility_on_Twitter</t>
  </si>
  <si>
    <t>Don't_reinvent_the_wheel!</t>
  </si>
  <si>
    <t>Do_you_have_these_6_skills_to_be_a_manager?</t>
  </si>
  <si>
    <t>Do_you_know_what_is_bigger_than_Big_Data?</t>
  </si>
  <si>
    <t>Do_Your_Customers_Hide_Their_Data?</t>
  </si>
  <si>
    <t>Do_You_Really_Need_a_Data_Scientist?</t>
  </si>
  <si>
    <t>Do_You_Really_Need_a_Unicorn?</t>
  </si>
  <si>
    <t>Drake,_AC/DC,_and...Steely_Dan?!_Twitter_Reacts_to_Coachella_2015</t>
  </si>
  <si>
    <t>Drill_Data_with_Apache_Drill</t>
  </si>
  <si>
    <t>Driving_Behaviour_as_a_Telematic_Fingerprint</t>
  </si>
  <si>
    <t>Top_data_scientist_forecasts_the_UK's_energy_consumption_in_2020</t>
  </si>
  <si>
    <t>Viral_program_for_data_science_authors_and_bloggers</t>
  </si>
  <si>
    <t>DUI_arrests_decrease_after_state_monopoly_on_liquor_sales_ends</t>
  </si>
  <si>
    <t>Dummies_for_Data_Science_-_A_Reading_List</t>
  </si>
  <si>
    <t>Ebola_Death_Cases_-_Admitted_,_Recovered_Cases</t>
  </si>
  <si>
    <t>Editor's_weekly_selection_of_resources_and_articles,_from_various_blogs_andnews_outlets</t>
  </si>
  <si>
    <t>Education_Analytics_and_the_Evolution_of_the_Schooling_Model</t>
  </si>
  <si>
    <t>Eight_IOT_Analytics_Products</t>
  </si>
  <si>
    <t>Eight_Levels_of_Analytics_for_Competitive_Advantage</t>
  </si>
  <si>
    <t>Ember_Data:_A_Comprehensive_Tutorial_for_the_ember-data_Library</t>
  </si>
  <si>
    <t>Embrace_Relationships_with_Neo4J,_R_&amp;amp;_Java</t>
  </si>
  <si>
    <t>EMC_Greenplum_Brings_SQL_to_Hadoop_|_Forbes</t>
  </si>
  <si>
    <t>Employee_Churn_201:_Calculating_Employee_Value</t>
  </si>
  <si>
    <t>Employee_Churn_202:_Good_and_Bad_Churn</t>
  </si>
  <si>
    <t>Employee_Flight_Risk_is_a_Curve,_not_a_Single_Score_-_Why_This_Matters</t>
  </si>
  <si>
    <t>Engineering_a_far_worse_attack_than_Sony,_without_hacking</t>
  </si>
  <si>
    <t>Enhance_your_CRM_Data_to_Sharpen_your_Sales_Pitch</t>
  </si>
  <si>
    <t>Ensuring_Success_of_Early_Modeling_Initiatives</t>
  </si>
  <si>
    <t>Environmental_Monitoring_using_Big_Data</t>
  </si>
  <si>
    <t>Essentials_of_R:_An_NFL_Example</t>
  </si>
  <si>
    <t>ETL,_ELT_and_Data_Hub:_Where_Hadoop_is_the_right_fit_?</t>
  </si>
  <si>
    <t>Evolution_of_Deep_learning_models</t>
  </si>
  <si>
    <t>Example_of_Bad_Data_Science:_Test_of_Hypothesis</t>
  </si>
  <si>
    <t>Excel_Add-Ins_Database:_Now_At_245_Modules_to_Put_Your_Excel_On_Steroids</t>
  </si>
  <si>
    <t>How_do_school_ratings_correlate_with_home_prices?</t>
  </si>
  <si>
    <t>Experimenting_with_AWS_Machine_Learning_for_Classification</t>
  </si>
  <si>
    <t>Exploring_Modern_Portfolio_Theory</t>
  </si>
  <si>
    <t>Exploring_the_VW_scandal_with_graph_analysis</t>
  </si>
  <si>
    <t>Exponential_Smoothing_of_Time_Series_Data_in_R</t>
  </si>
  <si>
    <t>Extreme_Data_Science</t>
  </si>
  <si>
    <t>Facebook_missing_revenue_because_of_poor_data_science_integration</t>
  </si>
  <si>
    <t>Facebook's_new_privacy_violation:_what_do_you_think?</t>
  </si>
  <si>
    <t>Fake_traffic_un-detected_by_Google_Analytics</t>
  </si>
  <si>
    <t>Fantasy_Sports_Betting:_The_Next_'Big_Thing'_Thanks_to_Big_Data</t>
  </si>
  <si>
    <t>Feature_engineering_for_building_clustering_models</t>
  </si>
  <si>
    <t>Feature_engineering?_Start_here!</t>
  </si>
  <si>
    <t>Feature_Engineering_Tips_for_Data_Scientists_and_Business_Analysts</t>
  </si>
  <si>
    <t>Feature_Scaling_and_Normalization</t>
  </si>
  <si>
    <t>Fast_Combinatorial_Feature_Selection_with_New_Definition_of_Predictive_Power</t>
  </si>
  <si>
    <t>Feature_selection_for_efficient_modeling</t>
  </si>
  <si>
    <t>Interactive_Visualization_enabled_Feature_Selection_and_Model_Creation</t>
  </si>
  <si>
    <t>Female_Instincts_vs._Quantum_Entanglement</t>
  </si>
  <si>
    <t>Few_Tips_to_Directorial_Job_Searching_Candidate</t>
  </si>
  <si>
    <t>Field_Report_Day_4_(Final):_How_a_Data_Lake_Could_Help_Solve_for_ClimateChange</t>
  </si>
  <si>
    <t>Financial_Modeling_Best_Practices</t>
  </si>
  <si>
    <t>Finding_Group_Structures_in_Data_using_Unsupervised_Machine_Learning</t>
  </si>
  <si>
    <t>The_Data_Science_Toolkit_-_taking_your_first_steps_towards_becoming_a_DataScientist</t>
  </si>
  <si>
    <t>First_the_data,_then_the_decision,_then_the_profit.</t>
  </si>
  <si>
    <t>Fit_the_Chart_to_the_Story,_Not_the_Data</t>
  </si>
  <si>
    <t>Five_Characteristics_of_the_Big_Data_Bang</t>
  </si>
  <si>
    <t>Five_Critical_Words_When_Searching_for_Data_Prep_Tools</t>
  </si>
  <si>
    <t>Five_data_preparation_mistakes</t>
  </si>
  <si>
    <t>Five_expert_tips_to_bring_your_employee_churn_to_a_halt</t>
  </si>
  <si>
    <t>Five_Insights_on_Data_Science_Careers</t>
  </si>
  <si>
    <t>Five_Major_Shifts_in_Big_Data</t>
  </si>
  <si>
    <t>Five_must_read_analytics_blogs</t>
  </si>
  <si>
    <t>Five_Predictions_for_Big_Data_in_2016</t>
  </si>
  <si>
    <t>Five_Signs_You_are_a_Big_Data_Horder</t>
  </si>
  <si>
    <t>Fooled_by_Twitter_Data</t>
  </si>
  <si>
    <t>Forecasting_with_the_Baum-Welch_Algorithm_and_Hidden_Markov_Models</t>
  </si>
  <si>
    <t>Forex_Algorithmic_Trading:_A_Practical_Tale_for_Engineers</t>
  </si>
  <si>
    <t>Forget_Data_Scientists_-_Make_Everyone_Data_Savvy</t>
  </si>
  <si>
    <t>Four_Techniques_to_Apply_in_the_Design_of_Data-heavy_Applications</t>
  </si>
  <si>
    <t>Fraud_Detection_Using_Deep_Learning_ML_Techniques_at_Paypal</t>
  </si>
  <si>
    <t>Free_NAS_eBook:_"Frontiers_in_Massive_Data_Analysis"</t>
  </si>
  <si>
    <t>Fast-Track,_On-Demand,_No-Fee_Program_to_Become_a_Data_Scientist</t>
  </si>
  <si>
    <t>Free_stuff_for_data_science_publishers,_authors,_bloggers,_professors,_alumni,event_organizers_and_more</t>
  </si>
  <si>
    <t>From_Data_to_Insight:_Seven_Tips_for_a_Great_Data_Strategy</t>
  </si>
  <si>
    <t>From_Data_to_Insight:_Uncovering_the_Hidden_Costs_of_Data</t>
  </si>
  <si>
    <t>From_DevOps_to_DataOps</t>
  </si>
  <si>
    <t>From_Farming_To_Big_Data:_The_Amazing_Story_of_John_Deere</t>
  </si>
  <si>
    <t>From_Revolution_to_Evolution</t>
  </si>
  <si>
    <t>Frozen_versus_liquid_analytics_-_or_the_competitive_advantage_of_data_science</t>
  </si>
  <si>
    <t>Full_Tilt_Poker:_Big_Data_Fraud_Detection_and_Prevention</t>
  </si>
  <si>
    <t>Fuzzy_Matching_Algorithms_To_Help_Data_Scientists_Match_Similar_Data</t>
  </si>
  <si>
    <t>Gale-Shapley_Algorithm</t>
  </si>
  <si>
    <t>Gamification:_Realizing_Elusive_Engagement!</t>
  </si>
  <si>
    <t>Gapminder_Data_Visualization_using_GoogleVis_and_R</t>
  </si>
  <si>
    <t>Gartner_Magic_Quadrant_for_Operational_DBMS</t>
  </si>
  <si>
    <t>Get_Past_the_Flash_and_Into_the_Data</t>
  </si>
  <si>
    <t>Get_started_with_Hadoop_and_Spark_in_10_minutes</t>
  </si>
  <si>
    <t>Get_Started_with_the_Data_Science_Bowl</t>
  </si>
  <si>
    <t>Getting_a_Data_Science_Education</t>
  </si>
  <si>
    <t>Getting_the_Complete_Picture_from_Your_Brand's_Social_Listening</t>
  </si>
  <si>
    <t>Given_the_history_of_medicine,_why_are_randomized_trials_not_used_for_socialpolicy?</t>
  </si>
  <si>
    <t>Giviing_Big_Data_Publishing_the_Royal_Treatment</t>
  </si>
  <si>
    <t>Global_Big_Data_Market_to_Develop_Rapidly_by_2018:</t>
  </si>
  <si>
    <t>Global_Green_Data_Center_Market_to_reach_US$221.50_billion_by_2022</t>
  </si>
  <si>
    <t>Good_Cloud._Bad_Cloud._Why_Cloud?</t>
  </si>
  <si>
    <t>Good_paper_on_multidimensional_outlier_detection_on_time_series</t>
  </si>
  <si>
    <t>Google_F1_Database:_One_Step_Closer_To_Discovering_The_DB_Holy_Grail</t>
  </si>
  <si>
    <t>Google_+_open-source_=_TensorFlow</t>
  </si>
  <si>
    <t>Google_Spanner_:_The_Future_Of_NoSQL</t>
  </si>
  <si>
    <t>Got_a_DMP_coming_in?_Pick_up_your_underwear</t>
  </si>
  <si>
    <t>Gradient_Boosters_and_the_RossMann_(Project)</t>
  </si>
  <si>
    <t>Grand_Challenge:_Unified_Visual_Data_Representation</t>
  </si>
  <si>
    <t>Grave_Mistakes_that_Companies_Make_in_Big_Data_Projects</t>
  </si>
  <si>
    <t>Great_data_challenge:_factoring_the_product_of_two_large_primes</t>
  </si>
  <si>
    <t>Great_Data_Science_and_Machine_Learning_Podcasts</t>
  </si>
  <si>
    <t>16_Great_Data_Science_Bloggers_Worth_Following</t>
  </si>
  <si>
    <t>Great_example_of_root_cause_analysis</t>
  </si>
  <si>
    <t>Great_Github_list_of_public_data_sets</t>
  </si>
  <si>
    <t>Great_graphic_diagrams</t>
  </si>
  <si>
    <t>Great_people,_great_grocery_--_and_the_link_to_operational_excellence_insupport_of_the_shopper</t>
  </si>
  <si>
    <t>Great_reports_from_scratch_(even_when_you_don't_know_what_your_stakeholderwants!)</t>
  </si>
  <si>
    <t>Great_IoT,_Sensor_and_other_Data_Sets_Repositories</t>
  </si>
  <si>
    <t>Growth_in_Insights_vs._Growth_in_Big_Data</t>
  </si>
  <si>
    <t>Guest_blogger_invitation</t>
  </si>
  <si>
    <t>Interview_with_Gideon_Mann,_Head_of_Data_Science_at_Bloomberg</t>
  </si>
  <si>
    <t>Hacking_Y_Combinator</t>
  </si>
  <si>
    <t>Hadley_Wickham,_the_Man_Who_Revolutionized_R</t>
  </si>
  <si>
    <t>Hadoop_2_Helps_Systems_Integration</t>
  </si>
  <si>
    <t>Hadoop_and_Perl</t>
  </si>
  <si>
    <t>Hadoop:-_A_soft_Introduction</t>
  </si>
  <si>
    <t>Hadoop_Falcon_and_Data_Lifecycle_Management</t>
  </si>
  <si>
    <t>Hadoop_Herd_:_When_to_use_What...</t>
  </si>
  <si>
    <t>Hadoop_is_Dead._DataFlow_is_Alive!</t>
  </si>
  <si>
    <t>Hadoop_Market_to_Grow_55%_due_to_Big_Data_Analytics</t>
  </si>
  <si>
    <t>Hadoop_on_Windows_Server_and_Azure</t>
  </si>
  <si>
    <t>Hadoop_Technology_Stack</t>
  </si>
  <si>
    <t>10_Free_Hadoop_Tutorials</t>
  </si>
  <si>
    <t>Hadoop_vs._NoSql_vs._Sql_vs._NewSql_By_Example</t>
  </si>
  <si>
    <t>Hadoop:_What_It_Is_And_Why_It's_Such_A_Big_Deal</t>
  </si>
  <si>
    <t>Handbook_of_Research_on_Ubiquitous_Machine_Learning_and_its_Applications_-_IGIGlobal</t>
  </si>
  <si>
    <t>Harnessing_Big_Data_for_Security:_Intelligence_in_the_Era_of_Cyber_Warfare.</t>
  </si>
  <si>
    <t>Harvard_classes_on_data_science</t>
  </si>
  <si>
    <t>Have_You_Heard_About_DRILL?</t>
  </si>
  <si>
    <t>Hazards_of_Institutional_Data</t>
  </si>
  <si>
    <t>Healthcare_Industry_Finds_New_Solutions_to_Big_Data_Storage_Challenges</t>
  </si>
  <si>
    <t>Healthcare_Informatics_and_Agile_Project_Management_-_Intro</t>
  </si>
  <si>
    <t>Hedge_Fund_Strategies</t>
  </si>
  <si>
    <t>15_Deep_Learning_Libraries</t>
  </si>
  <si>
    <t>He_Tweeted,_She_Tweeted:_A_Study_on_Romantic_Breakups_on_Twitter_Using_DataScience</t>
  </si>
  <si>
    <t>Hidden_decision_trees_revisited</t>
  </si>
  <si>
    <t>High_crime_rates_explained_by_gasoline_lead._Really?</t>
  </si>
  <si>
    <t>High_versus_low-level_data_science</t>
  </si>
  <si>
    <t>High_Performance_Computing_+_Data_Science_=_Competitive_Advantage</t>
  </si>
  <si>
    <t>High_Value_Talent_Analytics_Projects:_"Fishing"_or_Solving_Business_Problems?</t>
  </si>
  <si>
    <t>History_about_24_analytic_software_over_the_last_30_years</t>
  </si>
  <si>
    <t>Hitchhiker's_Guide_to_Data_Science,_Machine_Learning,_R,_Python</t>
  </si>
  <si>
    <t>Hollywood's_Sequel_Problem</t>
  </si>
  <si>
    <t>How_a_Chief_Data_Officer_Can_Make_Your_Data_Great</t>
  </si>
  <si>
    <t>How_a_Digital_Transformation_Can_Improve_Customer_Experience_with_Big_Data</t>
  </si>
  <si>
    <t>How_Apple_Uses_Big_Data_To_Drive_Success</t>
  </si>
  <si>
    <t>How_big_data_analytics_can_help_to_avoid_fx_rate_fixing_&amp;amp;_Benchmark_raterigging?</t>
  </si>
  <si>
    <t>How_Big_Data_and_the_Internet_of_Things_Create_Smart_Cities</t>
  </si>
  <si>
    <t>How_Big_Data_Can_Change_Our_Lives:_A_Powerful_Final_Plea</t>
  </si>
  <si>
    <t>How_Big_Data_Can_Fuel_Predictive_Analytics_Engine</t>
  </si>
  <si>
    <t>How_Big_Data_Can_Predict_Football's_Rising_Stars_(VIDEO)</t>
  </si>
  <si>
    <t>How_big_data_can_terrorize_global_terrorism</t>
  </si>
  <si>
    <t>How_Big_Data_is_Affecting_Those_Facing_Disabilities</t>
  </si>
  <si>
    <t>How_Big_Data_is_Changing_The_Way_You_Fly</t>
  </si>
  <si>
    <t>How_Big_Data_is_Changing_the_World_of_Soccer</t>
  </si>
  <si>
    <t>How_Big_Data_is_Creating_Big_Wonders_for_Organizations_Globally</t>
  </si>
  <si>
    <t>How_Big_Data_is_Revolutionizing_Real_Estate</t>
  </si>
  <si>
    <t>How_Big_Data_will_disrupt_HR_and_Recruiting--PODCAST</t>
  </si>
  <si>
    <t>How_can_IT_innovate?..._Innovation_Management_with_the_Power_of_Data_Science</t>
  </si>
  <si>
    <t>How_can_social_networks_easily_generate_an_extra_$200_million_per_year</t>
  </si>
  <si>
    <t>How_Clean_Is_Your_Data?</t>
  </si>
  <si>
    <t>How_Cross_Pollination_Helps_Organizations_to_Ideate_&amp;amp;_Innovate?</t>
  </si>
  <si>
    <t>How_Data_Analytics_is_becoming_a_Field_for_Anyone_and_Everyone</t>
  </si>
  <si>
    <t>How_Data_Analytics_Shows_the_Impact_of_the_Star_Wars_Franchise_on_Actors'Careers</t>
  </si>
  <si>
    <t>How_Data_Bonds_Sales_and_Marketing_Together</t>
  </si>
  <si>
    <t>How_Data_can_Help_Law_School_Applicants_Get_Into_the_Program_of_Their_Dream</t>
  </si>
  <si>
    <t>How_Data_Science_Can_Predict_if_a_Controversial_Ad_Will_Backfire</t>
  </si>
  <si>
    <t>How_Data_Science_is_influencing_Buyer_Behavior</t>
  </si>
  <si>
    <t>How_do_I_become_a_data_scientist?</t>
  </si>
  <si>
    <t>How_Do_I_Become_a_Data_Scientist?_/_Data_Science_Aspects</t>
  </si>
  <si>
    <t>How_do_I_learn_machine_learning?</t>
  </si>
  <si>
    <t>How_Do_I_Start_Learning_Hadoop?</t>
  </si>
  <si>
    <t>How_do_I_update_my_resume_on_AnalyticTalent?</t>
  </si>
  <si>
    <t>How_do_you_Measure_Employee's_Perception_of_Inclusion_at_the_Workplace?</t>
  </si>
  <si>
    <t>How_do_your_statistics_boss_you_around?</t>
  </si>
  <si>
    <t>How_Effective_Is_Hadoop_Distribution_for_Big_Data_Analytics?</t>
  </si>
  <si>
    <t>How_Eleven_Tech_Companies_Built_Their_Big_Data_Stacks</t>
  </si>
  <si>
    <t>How_Experian_Is_Using_Big_Data</t>
  </si>
  <si>
    <t>How_Google's_Results_Page_has_Changed_Over_the_Years</t>
  </si>
  <si>
    <t>How_Hotels_use_Big_Data_to_Generate_New_Revenues</t>
  </si>
  <si>
    <t>How_invisible_data_could_provide_the_tobacco_industry_a_second_life</t>
  </si>
  <si>
    <t>How_is_Big_Data_Changing_the_World?</t>
  </si>
  <si>
    <t>How_Is_Knowing_the_Business_Important_to_Data_Science?</t>
  </si>
  <si>
    <t>How_I_start_my_journey_to_data_science_and_some_great_resources_to_getstarted.</t>
  </si>
  <si>
    <t>How_many_analytics_companies_are_there?</t>
  </si>
  <si>
    <t>How_Many_Experts_Does_It_Take</t>
  </si>
  <si>
    <t>How_Many_"V's"_in_Big_Data?_The_Characteristics_that_Define_Big_Data</t>
  </si>
  <si>
    <t>How_NoSQL_Fundamentally_Changed_Machine_Learning</t>
  </si>
  <si>
    <t>How_Open_Information_Can_Help_You_to_Pick_a_Spot_to_Live</t>
  </si>
  <si>
    <t>How_PROC_SQL_and_SAS??_Macro_Programming_Made_My_Statistical_Analysis_Easy?_ACase_Study_on_Linear_Regression</t>
  </si>
  <si>
    <t>How_Publishers_Utilize_Big_Data_for_Audience_Segmentation</t>
  </si>
  <si>
    <t>How_Self-Service_BI_Can_Make_You_a_Data_Analyst</t>
  </si>
  <si>
    <t>How_semantics_is_creating_a_better_internet</t>
  </si>
  <si>
    <t>How_Severe_is_the_Impact_of_Global_Warming_and_Global_Climate_Change?</t>
  </si>
  <si>
    <t>How_Shell_Uses_Analytics_To_Drive_Business_Success</t>
  </si>
  <si>
    <t>How_should_a_financial_report_look_like?</t>
  </si>
  <si>
    <t>How_the_gap_between_data_science_and_statistics_grew_over_time</t>
  </si>
  <si>
    <t>How_to_Analyze_Data_Without_SQL_Experience</t>
  </si>
  <si>
    <t>How_to_Answer_the_Biggest_Questions_About_Big_Data_--_in_3_Minutes_or_Less</t>
  </si>
  <si>
    <t>How_to_Ask_an_Analyst_a_Question</t>
  </si>
  <si>
    <t>How_to_assess_quality_and_correctness_of_classification_models?_Part_4_-_ROCCurve</t>
  </si>
  <si>
    <t>How_to_Avoid_a_Data_Disaster-_Infographic</t>
  </si>
  <si>
    <t>How_to_Avoid_Data_Breaches_in_the_Cloud</t>
  </si>
  <si>
    <t>How_to_Avoid_Political_Blunders_in_Analytical_Discussions</t>
  </si>
  <si>
    <t>How_To_Avoid_The_Big_Data_Quicksand</t>
  </si>
  <si>
    <t>How_to_Balance_the_Five_Analytic_Dimensions</t>
  </si>
  <si>
    <t>How_to_Become_a_Data_Scientist_for_Free</t>
  </si>
  <si>
    <t>No_cost_training_to_becoming_a_data_scientist</t>
  </si>
  <si>
    <t>How_to_Become_a_Data_Scientist_on_a_Shoestring</t>
  </si>
  <si>
    <t>How_to_Build_Data_Science_Teams</t>
  </si>
  <si>
    <t>How_to_check_hypotheses_with_bootstrap_and_Apache_Spark?</t>
  </si>
  <si>
    <t>How_to_choose_a_statistical_model</t>
  </si>
  <si>
    <t>How_to_Choose_Between_Learning_Python_or_R_First</t>
  </si>
  <si>
    <t>How_to_compare_and_rank_data_science_programs?</t>
  </si>
  <si>
    <t>How_to_compete_against_data_scientists_charging_$30/hour</t>
  </si>
  <si>
    <t>How_to_create_a_Twitter_Sentiment_Analysis_using_R_and_Shiny</t>
  </si>
  <si>
    <t>How_to_Cross_Link_Data_and_Why_You_Should_Do_So</t>
  </si>
  <si>
    <t>How_to_determine_the_quality_and_correctness_of_classification_models?_Part_2-_Quantitative_quality_indicators</t>
  </si>
  <si>
    <t>How_to_eliminate_a_trillion_dollars_in_healthcare_costs</t>
  </si>
  <si>
    <t>How_to_Ensure_a_High_Data_IQ_Score</t>
  </si>
  <si>
    <t>Quality_and_correctness_of_classification_models._Part_3_-_Confusion_Matrix</t>
  </si>
  <si>
    <t>How_to_Find_the_Best_Big_Data_Jobs</t>
  </si>
  <si>
    <t>How_To_Forecast_Time_Series_Data_With_Multiple_Seasonal_Periods</t>
  </si>
  <si>
    <t>How_to_forecast_using_Regression_Analysis_in_R</t>
  </si>
  <si>
    <t>How_to_get_CAPM_in_the_stock_market_&amp;amp;_equity_beta</t>
  </si>
  <si>
    <t>How_To_Identify_A_Good/Bad_Data_Scientist_In_A_Job_Interview?</t>
  </si>
  <si>
    <t>How_to_identify_the_right_data_scientist_for_your_company</t>
  </si>
  <si>
    <t>How_to_improve_your_online_KPIs_-_Part_1._Know_your_Demand</t>
  </si>
  <si>
    <t>How_to_install_MapR_M3_on_Ubuntu_through_Ubuntu_Partner_Archive.</t>
  </si>
  <si>
    <t>How_to_Integrate_the_Work_of_the_Data_Scientist_into_the_Company's_Strategy</t>
  </si>
  <si>
    <t>How_to_Lie_with_Visualizations:_Statistics,_Causation_vs_Correlation,_andIntuition!</t>
  </si>
  <si>
    <t>How_To_Make_A_Billion_Dollars_From_Big_Data</t>
  </si>
  <si>
    <t>How_to_make_any_plot_with_ggplot2?</t>
  </si>
  <si>
    <t>How_to_monetize_my_data_?_(part_1)</t>
  </si>
  <si>
    <t>How_to:_Parallel_Programming_in_R_and_Python_[Video]</t>
  </si>
  <si>
    <t>How_to_Raise_a_(Data)_Scientist_in_the_Xbox_Age</t>
  </si>
  <si>
    <t>How_to_score_data_in_Hadoop/Hive_in_a_flash</t>
  </si>
  <si>
    <t>How_to_Segment_Your_Customer_Database_(Frequent_Flyer_Edition)</t>
  </si>
  <si>
    <t>How_to_Solve_Complex_Computations_in_the_Report</t>
  </si>
  <si>
    <t>Question:_How_to_start_in_Big_Data_Analytics</t>
  </si>
  <si>
    <t>How_to_Tell_a_Compelling_Story_with_Data_-_6_Rules_&amp;amp;_6_Tools</t>
  </si>
  <si>
    <t>How_to_Treat_Missing_Values_in_Your_Data</t>
  </si>
  <si>
    <t>How-to_use_Bag_of_little_bootstraps_Methodology_to_Compute_Error_Bounds_onMachine_Learning_Tasks</t>
  </si>
  <si>
    <t>How_to_Use_Cohort_Data_to_Analyze_User_Behavior</t>
  </si>
  <si>
    <t>How_To_Use_Multivariate_Time_Series_Techniques_For_Capacity_Planning_on_VMs</t>
  </si>
  <si>
    <t>How_to_write_your_Data_Science_CV</t>
  </si>
  <si>
    <t>How_Tracking_Analytics_Can_Improve_Content_Marketing</t>
  </si>
  <si>
    <t>How_Uber_Uses_Spark</t>
  </si>
  <si>
    <t>How_we_survived_a_near_death_experience_in_a_Big_Data_Project_?_A_Story_fromthe_trenches</t>
  </si>
  <si>
    <t>How_Zipfian_Academy_Graduate_Alex_Mentch_became_a_Data_Scientist_at_Facebook</t>
  </si>
  <si>
    <t>Five_Big_Mistakes_to_Avoid_while_Using_Big_Data</t>
  </si>
  <si>
    <t>Huge_Trello_List_of_Great_Data_Science_Resources</t>
  </si>
  <si>
    <t>Human_Translation_vs._Google_Translate_in_2015</t>
  </si>
  <si>
    <t>IBM_4690_Supermarket_Application_Transaction_Data</t>
  </si>
  <si>
    <t>IBM_Distinguished_Engineer_solves_Big_Data_Conjecture</t>
  </si>
  <si>
    <t>Ideal_Qualifications_-_Govt._Data_Scientist_(DS)</t>
  </si>
  <si>
    <t>Identify,_describe,_plot,_and_remove_the_outliers_from_the_dataset_with_R(rstats)</t>
  </si>
  <si>
    <t>Identifying_external_data_needs_for_driving_conversion_optimization</t>
  </si>
  <si>
    <t>Data_science_to_understand_and_fight_cancer</t>
  </si>
  <si>
    <t>I_have_decided_to_become_a_data_scientist</t>
  </si>
  <si>
    <t>I_Just_Completed_100_Tableau_and_Alteryx_Focused_Blog_Posts</t>
  </si>
  <si>
    <t>Illegal_drugs:_do_they_really_work?</t>
  </si>
  <si>
    <t>Impactful_text_analytics_for_smarter_businesses</t>
  </si>
  <si>
    <t>Impact_of_target_class_proportions_on_accuracy_of_classification</t>
  </si>
  <si>
    <t>Implementing_a_Distributed_Deep_Learning_Network_over_Spark</t>
  </si>
  <si>
    <t>Implementing_data_science_projects_-_the_five_essential_skill_sets</t>
  </si>
  <si>
    <t>Implementation_of_17_classification_algorithms_in_R</t>
  </si>
  <si>
    <t>Important_message_to_Gmail_users</t>
  </si>
  <si>
    <t>Improving_Network_Security_with_Big_Data</t>
  </si>
  <si>
    <t>Improving_performance_of_random_forests_for_a_particular_value_of_outcome_byadding_chosen_features</t>
  </si>
  <si>
    <t>In_Big_Data,_Preparing_the_Data_is_Most_of_the_Work</t>
  </si>
  <si>
    <t>In_Defence_of_Small_Data</t>
  </si>
  <si>
    <t>Independent_Analytics_Vendor_(IAV)_-_a_new_vendor_category?</t>
  </si>
  <si>
    <t>5_levels_of_machine_learning</t>
  </si>
  <si>
    <t>Industrialising_Data_Science</t>
  </si>
  <si>
    <t>Infographic_by_Data_Camp</t>
  </si>
  <si>
    <t>Infographic:_Data_Science_2015_--_What's_Hot_&amp;amp;_What's_Not</t>
  </si>
  <si>
    <t>Infographics_on_data_quality</t>
  </si>
  <si>
    <t>Infographics:_The_Half_Life_of_Data</t>
  </si>
  <si>
    <t>Information_Fusion_and_Data_Integration:_Fast_vs._Batch</t>
  </si>
  <si>
    <t>Information_Singularity_and_the_Principles_of_the_Analytics_Rock_Star</t>
  </si>
  <si>
    <t>Ingredients_Of_Data_Science</t>
  </si>
  <si>
    <t>In-Memory_Data_Grids_Allow_Data_Science_at_Faster_Speeds</t>
  </si>
  <si>
    <t>In-Memory_Technology's_Petabyte-Sized_Headache</t>
  </si>
  <si>
    <t>In-place_Computing_Model:_for_Big_and_Complex_Data</t>
  </si>
  <si>
    <t>Insight-driven_vs._Intuition-driven_Decision_Making</t>
  </si>
  <si>
    <t>In_spite_of_everything,_4th_generation_Data_Warehousing_will_save_Big_Data...</t>
  </si>
  <si>
    <t>Instructions_for_guest_bloggers</t>
  </si>
  <si>
    <t>Insurance_Persistency_Model</t>
  </si>
  <si>
    <t>Interactive_Analysis_and_Related_Tools</t>
  </si>
  <si>
    <t>Interesting_cartoons</t>
  </si>
  <si>
    <t>Interesting_chart</t>
  </si>
  <si>
    <t>Interesting_database_questions</t>
  </si>
  <si>
    <t>Interesting_Data_Science_Application:_Steganography</t>
  </si>
  <si>
    <t>Interesting_Inforgraphic_about_Big_Data_Across_the_Industry_Sectors</t>
  </si>
  <si>
    <t>Interesting_new_contests_on_Kaggle</t>
  </si>
  <si>
    <t>Internet_of_Nano_Things_(IoNT)_Market_Analysis,_Growth,_Trends_and_Forecast_by2020</t>
  </si>
  <si>
    <t>Internet_of_Things:_Selected_Articles</t>
  </si>
  <si>
    <t>Internship_in_data_scientist_or_statitic</t>
  </si>
  <si>
    <t>Interview_with_Drew_Rockwell,_CEO_of_Lavastorm</t>
  </si>
  <si>
    <t>Interview_with_Dr._Roy_Marsten,_the_Man_Shaping_Big_Data</t>
  </si>
  <si>
    <t>Interview_with_Dr._Shanji_Xiong,_Chief_Scientist_at_Experian's_Global_DataLabs</t>
  </si>
  <si>
    <t>Interview_with_Kaggle_CEO_Anthony_GoldBloom</t>
  </si>
  <si>
    <t>Interview_with_Karolina_Alexiou:_Building_Data_pipelines</t>
  </si>
  <si>
    <t>Interview_with_Prof._Dr._Bart_Baesens_-_Author_of_Multiple_Business_AnalyticsBooks</t>
  </si>
  <si>
    <t>Introducing_the_Linked_Data_Business_Cube</t>
  </si>
  <si>
    <t>Introduction_to_Apache_Spark</t>
  </si>
  <si>
    <t>Introduction_to_Classification_&amp;amp;_Regression_Trees_(CART)</t>
  </si>
  <si>
    <t>Introduction_to_Data_Lineage</t>
  </si>
  <si>
    <t>Introduction_to_data_quality</t>
  </si>
  <si>
    <t>Introduction_to_Data_Science_Central_Community</t>
  </si>
  <si>
    <t>Introduction_to_Machine_Learning_/_Data_Mining</t>
  </si>
  <si>
    <t>Introduction_to_my_data_science_book</t>
  </si>
  <si>
    <t>Introduction_to_open_data</t>
  </si>
  <si>
    <t>Introduction_to_Outlier_Detection_Methods</t>
  </si>
  <si>
    <t>Introduction_to_Predictive_Analytics_for_the_absolute_beginner_(animatedvideo)</t>
  </si>
  <si>
    <t>Introduction_to_Predictive_Analytics_(video_blog)</t>
  </si>
  <si>
    <t>Introduction_to_the_K-Nearest_Neighbor_(KNN)_algorithm</t>
  </si>
  <si>
    <t>Investigating_Airport_Connectedness</t>
  </si>
  <si>
    <t>IoT_analytics,_Edge_Computing_and_Smart_Objects</t>
  </si>
  <si>
    <t>IoT_projects_analysis_on_Kickstarter_Crowd_Funding_Platform</t>
  </si>
  <si>
    <t>iPad_Program_Let's_You_Touch_Your_Data</t>
  </si>
  <si>
    <t>IPython,_RMagic,_and_Plotly:_Graph_and_Analyze_Titanic_Passengers</t>
  </si>
  <si>
    <t>Is_2016_the_Year_of_AI?</t>
  </si>
  <si>
    <t>Is_Big_Data_the_Single_Biggest_Threat_To_Your_Job</t>
  </si>
  <si>
    <t>Is_BYOD_Momentum_Fading?</t>
  </si>
  <si>
    <t>Is_data_science_a_new_paradigm,_or_recycled_material?</t>
  </si>
  <si>
    <t>What_you_won't_learn_in_stats_classes</t>
  </si>
  <si>
    <t>Is_data_science_bad_at_detecting_bogus_Amazon_or_Yelp_reviews?</t>
  </si>
  <si>
    <t>Is_data_science_dead?</t>
  </si>
  <si>
    <t>Is_Data_Science,_Like_Mathematics,_a_Universal_Language?</t>
  </si>
  <si>
    <t>Is_Data_Science_Ripe_for_a_Massive_Merger_&amp;amp;_Acquisition_/_Consolidation?</t>
  </si>
  <si>
    <t>Is_Data_Scientist_the_right_career_path_for_you?</t>
  </si>
  <si>
    <t>Is_Data_Scientist_the_Sexiest_Job_of_the_Century?_|_Harvard_Business_Review</t>
  </si>
  <si>
    <t>Is_Game_Theory_important_for_Data_Scientists?</t>
  </si>
  <si>
    <t>Is_Hans_Zimmer_secretly_a_Super_Data_Scientist?</t>
  </si>
  <si>
    <t>The_"Island_of_Games"_Data_Puzzle</t>
  </si>
  <si>
    <t>Is_Predictive_Modeling_Dead?</t>
  </si>
  <si>
    <t>Is_Microsoft_Putting_Big_Data_At_The_Heart_Of_Their_Business?</t>
  </si>
  <si>
    <t>Is_Spark_The_Data_Platform_Of_The_Future?</t>
  </si>
  <si>
    <t>Is_Wearable_Tech_Creating_a_Data_Time_Bomb?</t>
  </si>
  <si>
    <t>Is_Your_CMO_Keeping_Up_with_Elusive_Marketing_Attribution_Trends?</t>
  </si>
  <si>
    <t>Is_your_data_really_Big(Data)??</t>
  </si>
  <si>
    <t>Is_Your_Organization_Data-Distressed?</t>
  </si>
  <si>
    <t>It's_Sunny_Skies_For_Big_Data</t>
  </si>
  <si>
    <t>It's_time_for_businesses_to_use_IT_Operations_Analytics!</t>
  </si>
  <si>
    <t>It's_Time_to_Bring_Your_Own_Data!</t>
  </si>
  <si>
    <t>Its_Time_to_Unleash_the_Semantic_Layer</t>
  </si>
  <si>
    <t>Java_Coding_Samples_for_Online_Data-mining</t>
  </si>
  <si>
    <t>Job_interview_questions_for_data_scientists</t>
  </si>
  <si>
    <t>Job_titles_for_data_scientists</t>
  </si>
  <si>
    <t>Join_the_Data_Science_Revolution_with_Alpine</t>
  </si>
  <si>
    <t>Just_When_You_Thought_You_Understood_RDBMS_and_NoSQL_Databases_-_This_Happens</t>
  </si>
  <si>
    <t>KDNuggets_Poll_results:_Top_languages_for_analytics/data_mining_programming</t>
  </si>
  <si>
    <t>Key-Object_-_A_New_Paradigm_in_Search?</t>
  </si>
  <si>
    <t>Key_Takeaways:_Pivotal's_Top_10_2015_Predictions</t>
  </si>
  <si>
    <t>KDNuggets_2014_Salary_Survey_(and_10_other_salary_surveys)</t>
  </si>
  <si>
    <t>KIC_8462852:_Models_of_transits</t>
  </si>
  <si>
    <t>k-nearest_neighbor_algorithm_using_Python</t>
  </si>
  <si>
    <t>Knowing_your_zodiac_-_birth_sign,_what_are_the_odds_of_you_becoming_the_nextPresident_of_USA?</t>
  </si>
  <si>
    <t>Lambda_Architecture_for_Big_Data_Systems</t>
  </si>
  <si>
    <t>Lambda_Complexity:_Why_Fast_Data_Needs_New_Thinking</t>
  </si>
  <si>
    <t>Last_chapter_of_my_data_science_book_completed</t>
  </si>
  <si>
    <t>Last_Great_Articles_of_2015</t>
  </si>
  <si>
    <t>Target's_methodology_for_predicting_which_customers_are_pregnant.</t>
  </si>
  <si>
    <t>Latest_MOOCs_on_Data_Science</t>
  </si>
  <si>
    <t>Latest_Project_for_my_current_Coursera_course_is_published</t>
  </si>
  <si>
    <t>Law_and_Ethics_of_Online_Human_Subject_Experiments</t>
  </si>
  <si>
    <t>Lean_Analytics:_The_building_blocks</t>
  </si>
  <si>
    <t>Learn_experimental_design_with_our_live,_real-time_ongoing_analysis</t>
  </si>
  <si>
    <t>Learning_Analytics</t>
  </si>
  <si>
    <t>Learning_R_in_Seven_Simple_Steps</t>
  </si>
  <si>
    <t>Learn_the_Concept_of_linearity_in_Regression_Models</t>
  </si>
  <si>
    <t>Less_data,_more_insight,_better_decisions</t>
  </si>
  <si>
    <t>Lesson_3:_Open_Source,_Distribution,_or_Suite</t>
  </si>
  <si>
    <t>Lesson_4:_Features_Common_to_(Most)_NoSQL/NewSQL_Databases</t>
  </si>
  <si>
    <t>Lesson_5:_Key_Value_Stores_(AKA_'Tuple'_Stores)</t>
  </si>
  <si>
    <t>Lesson_6:_Document_Oriented_Databases</t>
  </si>
  <si>
    <t>Lesson_7:_Column_Oriented_Databases_(aka_Big_Table_or_Wide_Column)</t>
  </si>
  <si>
    <t>Lesson_8:_Graph_Databases</t>
  </si>
  <si>
    <t>Lesson_9:_Making_Your_Selection_-_Final_Considerations</t>
  </si>
  <si>
    <t>Let's_Get_MAD!_(and_share_your_analytic_genius)</t>
  </si>
  <si>
    <t>Letter_to_All_Bloggers,_Consultants,_Graduates_and_Job_Seekers</t>
  </si>
  <si>
    <t>Leveraging_all_data,_big_and_small,_for_effective_insurance_marketing</t>
  </si>
  <si>
    <t>Leveraging_Predictive_Analytics_to_Avoid_a_Major_Point_of_Hiring_Failure</t>
  </si>
  <si>
    <t>Life_Cycle_of_Data_Science_Projects</t>
  </si>
  <si>
    <t>Linear_Algebra_Formulas_for_Econometrics</t>
  </si>
  <si>
    <t>Linked_Data_meets_Data_Science</t>
  </si>
  <si>
    <t>Linkedin_Jobs,_Disappointments_and_Big_Data</t>
  </si>
  <si>
    <t>List_of_acquisitions_by_Microsoft</t>
  </si>
  <si>
    <t>List_of_All_Aster_Videos_on_Advanced_Analytics</t>
  </si>
  <si>
    <t>List_of_NoSQL_Databases</t>
  </si>
  <si>
    <t>List_of_top_companies_hiring_data_scientist_in_2016</t>
  </si>
  <si>
    <t>Little_Debate:_Data_Priorities_for_all_Industries</t>
  </si>
  <si>
    <t>Logistic_Regression_and_Maximum_Entropy_explained_with_examples_and_code</t>
  </si>
  <si>
    <t>Logistic_Regression_Vs_Decision_Trees_Vs_SVM:_Part_I</t>
  </si>
  <si>
    <t>Logistic_Regression_vs_Decision_Trees_vs_SVM:_Part_II</t>
  </si>
  <si>
    <t>Looking_Back_on_a_Decade_of_Analytics</t>
  </si>
  <si>
    <t>Looking_Forward:_Big_Data_in_2015_by_Gurjeet_Singh</t>
  </si>
  <si>
    <t>Looking_to_hire_a_Ning_Consultant_with_specialized_expertize</t>
  </si>
  <si>
    <t>Look_it_up!_Codes_Associated_with_Public_Data_Sets</t>
  </si>
  <si>
    <t>M2M_+_Big_Data_Analytics_=_Unlocking_Blue_Ocean_Opportunities_at_the_intersect</t>
  </si>
  <si>
    <t>Machine_learning:_an_overview</t>
  </si>
  <si>
    <t>Machine_Learning_:_Few_rarely_shared_trade_secrets</t>
  </si>
  <si>
    <t>Machine_Learning_for_Lotteries</t>
  </si>
  <si>
    <t>Machine_Learning_in_Javascript-_A_compilation_of_Resources</t>
  </si>
  <si>
    <t>Machine_Learning_in_Parallel_with_Support_Vector_Machines,_Generalized_LinearModels,_and_Adaptive_Boosting</t>
  </si>
  <si>
    <t>Machine_Learning:_Interview_with_Spencer_Greenberg,_CEO_of_Rebellion_Research</t>
  </si>
  <si>
    <t>Machine_learning_is_not_better_than_Human_learning.</t>
  </si>
  <si>
    <t>Machine_Learning_is_Not_the_Boogie_Man!_Gates_and_Musk_Are_Wrong.</t>
  </si>
  <si>
    <t>Machine_Learning_Libraries_in_Go_Language</t>
  </si>
  <si>
    <t>Machine_Learning_Ontology</t>
  </si>
  <si>
    <t>Main_Trends_for_IT_in_2016_(infographic)</t>
  </si>
  <si>
    <t>Making_D3.js_Reusable_With_Templates</t>
  </si>
  <si>
    <t>Making_Faster_Decisions_with_Predictive_Analytics</t>
  </si>
  <si>
    <t>Making_MySQL_5,888_times_faster</t>
  </si>
  <si>
    <t>Making_order_out_of_chaos:_that_is_the_magic_of_Business_Intelligence_(BI).</t>
  </si>
  <si>
    <t>Managed_Analytics_-_A_Shortcut_to_Success</t>
  </si>
  <si>
    <t>Manage_the_Surge_In_Unstructured_Data</t>
  </si>
  <si>
    <t>MapReduce_/_Map_Reduction_Strategies_Using_C#</t>
  </si>
  <si>
    <t>Marketing_Measurement_-_Analytics_is_Changing_the_Mix</t>
  </si>
  <si>
    <t>Markov_Logic_Networks_for_Better_Decisions</t>
  </si>
  <si>
    <t>Marrying_computer_science,_statistics_and_domain_expertize</t>
  </si>
  <si>
    <t>Mars_Craters:_An_Interesting_Stochastic_Geometry_Problem</t>
  </si>
  <si>
    <t>Mass_Compromise_of_IIS_Shared_Web_Hosting_for_Blackhat_SEO:_A_Case_Study</t>
  </si>
  <si>
    <t>Mass_Data_Simulations</t>
  </si>
  <si>
    <t>Mass_Shootings_in_America</t>
  </si>
  <si>
    <t>Master_Data_Management_Solutions</t>
  </si>
  <si>
    <t>Math:_My_Data_Science_Stimulus_Package_and_its_Guerrilla_Analytics</t>
  </si>
  <si>
    <t>Math_or_Engineers_--_who_will_solve_the_big_data_problem?</t>
  </si>
  <si>
    <t>Maximizing_Data_Value_with_a_Data_Lake</t>
  </si>
  <si>
    <t>MDM_Makes_M&amp;amp;A_Pay_Off</t>
  </si>
  <si>
    <t>Meaning_and_purpose_of_Business_Intelligence_-_Did_we_lose_the_true_purposesomewhere?</t>
  </si>
  <si>
    <t>Measuring_Information_Retrieval_Performance_Using_Extrapolated_Precision</t>
  </si>
  <si>
    <t>Measuring_Risk</t>
  </si>
  <si>
    <t>Has_the_pace_of_information_growth_started_to_slow?</t>
  </si>
  <si>
    <t>What_to_do_Once_we_Have_Data_in_Our_Hands?</t>
  </si>
  <si>
    <t>Meet_the_New_Chief_Data_Scientist_of_the_United_States_Government</t>
  </si>
  <si>
    <t>Meta_Collection_of_Data_Science_and_Big_Data_Analytics_Best_Practices,_LessonsLearned,_and_Success_Stories</t>
  </si>
  <si>
    <t>Big_Data_Micro-Segmentation_Can_Help_Banks_Become_Relevant_Consumer_CommercePartners</t>
  </si>
  <si>
    <t>Mining_Web_Pages_in_Parallel</t>
  </si>
  <si>
    <t>Misbehaving_Demographics_and_their_Data_Science_Implications</t>
  </si>
  <si>
    <t>Missing_Values_Imputation_with_Bayesian_Networks</t>
  </si>
  <si>
    <t>MIT_Algorithm_Predicts_Rogue_Waves_in_Real_Time_to_Save_Lives</t>
  </si>
  <si>
    <t>Mobile_Banking_-_Can_Analytics_help_banks_innovate?</t>
  </si>
  <si>
    <t>Mobile_LED_Screens:_Advertising_on_wheels</t>
  </si>
  <si>
    <t>Modelling_a_Data_Warehouse</t>
  </si>
  <si>
    <t>Model_Management_and_Deployment</t>
  </si>
  <si>
    <t>Models_vs._Experiments</t>
  </si>
  <si>
    <t>Most_popular_Data_Science_keywords_-_Visualization</t>
  </si>
  <si>
    <t>Most_popular_data_science_skills</t>
  </si>
  <si>
    <t>Moving_the_goal_posts_-_Variable_ticket_pricing_comes_to_the_NFL</t>
  </si>
  <si>
    <t>MUMPS_-_The_Most_Important_Database_You_(Probably)_Never_Heard_Of</t>
  </si>
  <si>
    <t>Musical_Taste_Correlates_with_SAT_Scores?</t>
  </si>
  <si>
    <t>Must_Know_Tips/Tricks_in_Deep_Neural_Networks</t>
  </si>
  <si>
    <t>Must_read_before_attending_any_data_science_interview</t>
  </si>
  <si>
    <t>My_book_"Getting_Started_with_Greenplum_for_Big_Data_Analytics"</t>
  </si>
  <si>
    <t>My_caddie_just_joined_Mensa-_Designing_Golf_through_big_data</t>
  </si>
  <si>
    <t>My_Data_Science_Apprenticeship_Project</t>
  </si>
  <si>
    <t>My_Data_Science_Book_-_Table_of_Contents</t>
  </si>
  <si>
    <t>My_Data_Science_book:_Chapter_7_completed</t>
  </si>
  <si>
    <t>My_data_science_glossary</t>
  </si>
  <si>
    <t>My_data_science_journey</t>
  </si>
  <si>
    <t>My_first_impression_about_the_Microsoft_Surface</t>
  </si>
  <si>
    <t>MySQL_and_Tableau:_A_Healthcare_Application</t>
  </si>
  <si>
    <t>My_thoughts_on_data_science_and_big_data</t>
  </si>
  <si>
    <t>My_Top_Websites_For_Big_Data</t>
  </si>
  <si>
    <t>Naive_Bayes_for_Dummies;_A_Simple_Explanation</t>
  </si>
  <si>
    <t>Nate_Silver's_famous_run_of_successful_predictions_came_to_an_halt</t>
  </si>
  <si>
    <t>National_Institute_of_Standards_and_Technology_Takes_on_Big_Data</t>
  </si>
  <si>
    <t>Natural_Gas_Storage_Optimization</t>
  </si>
  <si>
    <t>Navigating_into_the_World_of_Analytics_-_5_critical_points</t>
  </si>
  <si>
    <t>Need_solution_To_Crawl_200_million_Web_Page_in_10-1_month_Using_Perl_andhadoop_is_this_possible?</t>
  </si>
  <si>
    <t>New_articles_posted_this_week</t>
  </si>
  <si>
    <t>New_batch_of_23_great_articles_and_resources</t>
  </si>
  <si>
    <t>New,_fast_Excel_to_process_billions_of_rows_via_the_cloud</t>
  </si>
  <si>
    <t>New_Model_for_Scientific_Research</t>
  </si>
  <si>
    <t>New_in_Plotly:_Interactive_Graphs_with_IPython</t>
  </si>
  <si>
    <t>New_Plotly_Gallery:_Beautiful,_publication-quality_graphs_in_the_browser</t>
  </si>
  <si>
    <t>New_Research_on_Big_Data</t>
  </si>
  <si>
    <t>News_from_the_Wharton_Customer_Analytics_Initiative</t>
  </si>
  <si>
    <t>NewSQL_-_RDBMS_on_Steroids</t>
  </si>
  <si>
    <t>New_York_City's_$15M_Big_Data_Partner</t>
  </si>
  <si>
    <t>Next_Steps_to_a_Career_in_Data_Science</t>
  </si>
  <si>
    <t>NFL_Play_by_Play_analysis_using_Cloudera_Impala</t>
  </si>
  <si>
    <t>Eleven_interesting_questions_about_data_science_/_big_data</t>
  </si>
  <si>
    <t>No_Holy_Grail:_Moving_Beyond_the_Data_Warehouse</t>
  </si>
  <si>
    <t>NoSQL_and_RDBMS_are_on_a_Collision_Course</t>
  </si>
  <si>
    <t>NoSQL_Market</t>
  </si>
  <si>
    <t>NoSQL_&amp;amp;_NewSQL_Database_Adoption_2014</t>
  </si>
  <si>
    <t>Now_That_You've_Gone_Swimming_in_the_Data_Lake_-_Then_What?</t>
  </si>
  <si>
    <t>Numeric_Measures_for_Association_Rules</t>
  </si>
  <si>
    <t>Alchemy_and_Algorithmic_lawyers</t>
  </si>
  <si>
    <t>Oil_and_Gas_Solution_built_on_Data-Tactics'_Big_Data_Engine</t>
  </si>
  <si>
    <t>Oil_n_Gas_Sensor_Data_+_Big_Data_Analytics_=_Game_Changer_!!!</t>
  </si>
  <si>
    <t>Online_Courses_to_Freshen_Up_Your_Knowledge_of_Big_Data</t>
  </si>
  <si>
    <t>Only_One-Third_of_Companies_Making_Effective_Use_of_Data</t>
  </si>
  <si>
    <t>On_Synchronicity_and_Decision_Making</t>
  </si>
  <si>
    <t>On_the_Role_of_Big_Data_in_International_Development</t>
  </si>
  <si>
    <t>Ontology_for_Data_Science</t>
  </si>
  <si>
    <t>Open_Data_in_Government</t>
  </si>
  <si>
    <t>Python_Visualization_Libraries_List</t>
  </si>
  <si>
    <t>Opensource_Robotics_Projects_List</t>
  </si>
  <si>
    <t>OpenStreetMap_Visualization_Case_Study_&amp;amp;_Sample_Code</t>
  </si>
  <si>
    <t>Operational_Data_Science:_excerpt_from_2_great_articles</t>
  </si>
  <si>
    <t>Optimal_Binning_for_Scoring_Modeling_(R_Package)</t>
  </si>
  <si>
    <t>Optimizing_care_gaps_and_outreach_programs_in_Healthcare</t>
  </si>
  <si>
    <t>Optimizing_Direct_Mail_Campaigns</t>
  </si>
  <si>
    <t>Optimizing_Disease_Management_Programs_Using_Predictive_Modeling</t>
  </si>
  <si>
    <t>Optimizing_Merchandising_Using_Big_Data_Analytics</t>
  </si>
  <si>
    <t>Optimizing_your_search_functionality_on_your_website</t>
  </si>
  <si>
    <t>O'Reilly_2015_Salary_Survey_for_Data_Scientists</t>
  </si>
  <si>
    <t>Origin_of_Techniques_used_in_Data_Science</t>
  </si>
  <si>
    <t>Our_29_best_articles_about_data_scientists</t>
  </si>
  <si>
    <t>Our_Berkeley_Data_Science_Capstone_Project:_Rap_Analysis</t>
  </si>
  <si>
    <t>Our_best_data_visualization_articles</t>
  </si>
  <si>
    <t>Our_iceberg_is_melting_._Now_where's_that_data_scientist?</t>
  </si>
  <si>
    <t>Outlier_Detection_with_Parametric_and_Non-Parametric_methods</t>
  </si>
  <si>
    <t>Outside_In_Data_Governance_-_a_value_driven_approach</t>
  </si>
  <si>
    <t>Outsourcing_Data_Analytics</t>
  </si>
  <si>
    <t>Overcoming_Aspects_of_Social_Disablement_in_Data</t>
  </si>
  <si>
    <t>Overcoming_Big_Data_Challenges_in_the_Enterprise</t>
  </si>
  <si>
    <t>Participate_in_2015_Data_Science_/_Data_Miner_Survey</t>
  </si>
  <si>
    <t>10_questions_about_big_data_and_data_science</t>
  </si>
  <si>
    <t>Past_performance_IS_indicative_of_future_results</t>
  </si>
  <si>
    <t>Percolator,_Dremel_and_Pregel:_Alternatives_to_Hadoop</t>
  </si>
  <si>
    <t>Performance_From_Various_Predictive_Models</t>
  </si>
  <si>
    <t>Pervasive_Analytics:_Winning_the_global_data_rush.</t>
  </si>
  <si>
    <t>Phenomenalism_and_Unexplained_Phenomena</t>
  </si>
  <si>
    <t>Earthwatch_to_Look_at_Climate_Change_in_Acadia_National_Park</t>
  </si>
  <si>
    <t>Playlists_for_Analysis</t>
  </si>
  <si>
    <t>Plotly_and_R:_Collaborative,_publication-quality_graphing</t>
  </si>
  <si>
    <t>Plotly_Beta:_Gallery_of_Beautiful_Graphs</t>
  </si>
  <si>
    <t>Plotly_Beta:_Graphing_and_Analytics_Platform</t>
  </si>
  <si>
    <t>Plotly_Graphs_with_LaTeX</t>
  </si>
  <si>
    <t>Plotly:_Multiple_Axes_Scales_with_Old_Faithful_Data,_in_R</t>
  </si>
  <si>
    <t>R_Functions_for_Exploratory_Analysis,_Data_Frame_Merging_&amp;amp;_Map_Displays</t>
  </si>
  <si>
    <t>PMML_-_A_good_citizen_of_the_Analytics_Ecosystem</t>
  </si>
  <si>
    <t>Podcasts_for_Data_Scientists</t>
  </si>
  <si>
    <t>Political_Campaign_Data_Science</t>
  </si>
  <si>
    <t>Polyglot_Persistence?</t>
  </si>
  <si>
    <t>Popular_predictive_apps_and_APIs</t>
  </si>
  <si>
    <t>Popular_Software_Skills_in_Data_Science_Job_postings.</t>
  </si>
  <si>
    <t>Possibly_the_most_terrifying_fraud_scheme_to_efficiently_steal_all_your_money</t>
  </si>
  <si>
    <t>Posted_Since_Monday</t>
  </si>
  <si>
    <t>Poster_about_data_science</t>
  </si>
  <si>
    <t>Poster_about_process_mining</t>
  </si>
  <si>
    <t>Powering_Patient_Care_Using_Big_Data</t>
  </si>
  <si>
    <t>Practical_Applications_of_Locality_Sensitive_Hashing_for_Unstructured_Data</t>
  </si>
  <si>
    <t>Practical_illustration_of_Map-Reduce_(Hadoop-style),_on_real_data</t>
  </si>
  <si>
    <t>Predictability_-_Get_everything_as_a_service_-_from_IaaS,_PaaS_and_SaaS_toXaaS</t>
  </si>
  <si>
    <t>Predicting_Car_Prices_Part_1:_Linear_Regression</t>
  </si>
  <si>
    <t>Predicting_Car_Prices_Part_2:_Using_Neural_Network</t>
  </si>
  <si>
    <t>Predicting_Flights_Delay_Using_Supervised_Learning,_Logistic_Regression</t>
  </si>
  <si>
    <t>Predicting_records_(highs_or_lows)_-_how_to_do_it_right_(and_withoutstatistics)</t>
  </si>
  <si>
    <t>Predicting_the_chance_that_your_tax_return_will_be_audited</t>
  </si>
  <si>
    <t>Predicting_the_Future</t>
  </si>
  <si>
    <t>Predicting_the_Super_Bowl</t>
  </si>
  <si>
    <t>Prediction_-_the_other_dismal_science?</t>
  </si>
  <si>
    <t>Predictive_Analytics_and_Data_Science:_Same_or_Different?</t>
  </si>
  <si>
    <t>Predictive_Analytics_-_a_Soup_Story</t>
  </si>
  <si>
    <t>Predictive_Analytics_Demystified</t>
  </si>
  <si>
    <t>Predictive_Analytics_for_Beginners_-_part_1</t>
  </si>
  <si>
    <t>Predictive_Analytics_for_Unified_Communications</t>
  </si>
  <si>
    <t>Predictive_Analytics_Goes_to_College_-_to_Predict_Student_Success</t>
  </si>
  <si>
    <t>Predictive_Analytics_in_the_Supply_Chain</t>
  </si>
  <si>
    <t>Predictive_Analytics_Strategy</t>
  </si>
  <si>
    <t>Predictive_Analytics:_The_Command_to_Forecast_Who_will_Connect,_Purchase,_Gainor_Drain</t>
  </si>
  <si>
    <t>Predictive_Modeling_is_Useless!</t>
  </si>
  <si>
    <t>Predictive_Modelling_and_Precautions</t>
  </si>
  <si>
    <t>Preliminary_findings_about_Zipf's_Law_(the_thick_tail_distribution)</t>
  </si>
  <si>
    <t>Preparing_Millennials_to_Tackle_Big_Data_Challenges</t>
  </si>
  <si>
    <t>Prescriptive_Analytics</t>
  </si>
  <si>
    <t>Prescriptive_versus_Predictive_Analytics_-_A_Distinction_without_a_Difference?</t>
  </si>
  <si>
    <t>Prestigious_Brands_Academy_Award_for_Jigsaw_Academy</t>
  </si>
  <si>
    <t>Preventing_Ecommerce_Pricing_Glitches_with_Automated_Anomaly_Detection</t>
  </si>
  <si>
    <t>Privacy,_Personalization,_and_the_IOT_-_Retail</t>
  </si>
  <si>
    <t>Privacy_vs._Security_and_Data_Science</t>
  </si>
  <si>
    <t>Probably_Predictive</t>
  </si>
  <si>
    <t>Programming_for_Data_Science_the_Polyglot_approach:_Python_+_R_+_SQL</t>
  </si>
  <si>
    <t>Programming_Python_vs_R</t>
  </si>
  <si>
    <t>Proposal_for_an_Apprenticeship_in_Data_Science</t>
  </si>
  <si>
    <t>Proposal_for_a_new_type_of_scoring_system</t>
  </si>
  <si>
    <t>Proposal_for_bulk_email_processing</t>
  </si>
  <si>
    <t>Protecting_your_data_and_your_business</t>
  </si>
  <si>
    <t>Pundit_Election_Forecasts_All_Wrong,_Nate_Silver_Perfectly_Right._|_TechCrunch</t>
  </si>
  <si>
    <t>Foundations_of_Statistical_Theory_Being_Questioned</t>
  </si>
  <si>
    <t>Python_Data_Tools</t>
  </si>
  <si>
    <t>Python_for_Data_Science_vs_Python_for_Web_Development</t>
  </si>
  <si>
    <t>Python_NLTK_Tools_List_for_Natural_Language_Processing_(NLP)</t>
  </si>
  <si>
    <t>Top_Data_Mining_Algorithms_Identified_by_IEEE_&amp;amp;_Related_Python_Resources</t>
  </si>
  <si>
    <t>Python_Scikit-learn_to_simplify_Machine_learning_:_{_Bag_of_words_}_To_[_TF-IDF_]</t>
  </si>
  <si>
    <t>Q&amp;amp;A:_Thinking_of_Data_as_Information_Capital</t>
  </si>
  <si>
    <t>Quality_of_Things</t>
  </si>
  <si>
    <t>Quantifying_the_Value_of_a_NoSQL_Project</t>
  </si>
  <si>
    <t>Query_Vs._No_Query!_Do_You_Care?</t>
  </si>
  <si>
    <t>Quick!_Hire_a_Data_Scientist!_Not_so_fast,_perhaps...</t>
  </si>
  <si>
    <t>Quick_Survey-Journey_to_become_a_Data_Scientist</t>
  </si>
  <si>
    <t>Random_Forests_Algorithm</t>
  </si>
  <si>
    <t>Rants_from_a_great_under-paid_data_scientist</t>
  </si>
  <si>
    <t>Rapid_hadoop_development_with_progressive_testing</t>
  </si>
  <si>
    <t>R_as_Ad_Hoc</t>
  </si>
  <si>
    <t>Read_this_tutorial_before_you_use_Proc_Corr</t>
  </si>
  <si>
    <t>Free_trial:_Real-time_analytic_database,_purpose-built_for_big_data</t>
  </si>
  <si>
    <t>Real-time_analytics_weather</t>
  </si>
  <si>
    <t>Real-time_Insights_on_Driving_Patterns_from_Big_Data_-_The_Next_Frontier_forCompetitive_Advantage_for_Automakers</t>
  </si>
  <si>
    <t>Real_Time_Predictive_Models_-_Are_They_Possible?</t>
  </si>
  <si>
    <t>Recent_Acquisitions_In_Big_Data</t>
  </si>
  <si>
    <t>Recommender_Systems_-_past,_present,_and_future</t>
  </si>
  <si>
    <t>Redefining_HR_through_data_analytics</t>
  </si>
  <si>
    <t>Reduce_operational_costs_and_improve_data_driven_decision_making_in_Big_dataEra!</t>
  </si>
  <si>
    <t>Reducing_Data_Cleansing_Time_to_Get_Actionable_Insights_Faster</t>
  </si>
  <si>
    <t>Reductive_Versus_Expansive_Data</t>
  </si>
  <si>
    <t>Regression_Prediction_using_AWS_Machine_Learning</t>
  </si>
  <si>
    <t>Relevant_Search_using_Solr</t>
  </si>
  <si>
    <t>Relief_or_Haunting?_The_Gaping_Challenge_about_Smart_Home_Security</t>
  </si>
  <si>
    <t>Replaying_the_NFL_Championships_with_Twitter_Language_Analytics</t>
  </si>
  <si>
    <t>How_should_one_start_a_career_in_machine_learning?</t>
  </si>
  <si>
    <t>Research_Brief:_Four_Functional_Clusters_of_Analytics_Professionals</t>
  </si>
  <si>
    <t>RethinkDB_for_Advanced_Analytics</t>
  </si>
  <si>
    <t>Revisiting_HR_Analytics</t>
  </si>
  <si>
    <t>Rigorous_Generalized_L^p_Variance</t>
  </si>
  <si>
    <t>R_in_your_browser</t>
  </si>
  <si>
    <t>Risks_Posed_by_Commodified_Labour_in_Complex_Fields</t>
  </si>
  <si>
    <t>Roadblocks_to_Using_Big_Data:_"First_Mile"_and_"Last_Mile"_Challenges</t>
  </si>
  <si>
    <t>Romney_Said_to_Use_Secretive_Data_Mining_|_WallStreetJournal</t>
  </si>
  <si>
    <t>Row_vs_Columnar_vs_NoSQL_Databases</t>
  </si>
  <si>
    <t>R_Packages:_A_Healthcare_Application</t>
  </si>
  <si>
    <t>R_Programming:_35_Job_Interview_Questions_and_Answers</t>
  </si>
  <si>
    <t>(R_+_Python)</t>
  </si>
  <si>
    <t>R,_Python,_Machine_Learning,_Dataviz:_Most_Popular_Resources</t>
  </si>
  <si>
    <t>R_Spatial_Representation</t>
  </si>
  <si>
    <t>R_Tutorial_for_Beginners:_A_Quick_Start-Up_Kit</t>
  </si>
  <si>
    <t>S3_as_Input_or_Output_for_Hadoop_MR_jobs</t>
  </si>
  <si>
    <t>S3_instead_of_HDFS_with_Hadoop</t>
  </si>
  <si>
    <t>Sabermetrics:_Baseball_Analytics_and_the_Science_of_Winning_[Infographic]</t>
  </si>
  <si>
    <t>Safely_sharing_data_through_an_api_with_alliance_partners.</t>
  </si>
  <si>
    <t>Salary_surveys_for_data_scientists_and_related_job_titles</t>
  </si>
  <si>
    <t>Salary_Trends_for_analytics_and_big_data_jobs_in_the_Indian_Job_Market</t>
  </si>
  <si>
    <t>Sales_forecasts:_how_to_improve_accuracy_while_simplifying_models?</t>
  </si>
  <si>
    <t>From_the_trenches:_360-degree_data_science</t>
  </si>
  <si>
    <t>SAS_Dominates_Analytics_Job_Market?</t>
  </si>
  <si>
    <t>Scholarship_for_Women_in_Data_Science</t>
  </si>
  <si>
    <t>Scholarship_Recommendations</t>
  </si>
  <si>
    <t>Scientists_get_6_years_in_prison_for_making_wrong_predictions_|_CBS_News</t>
  </si>
  <si>
    <t>Scikit-Learn_Tutorial_Series</t>
  </si>
  <si>
    <t>Scraping_Lottery_Data</t>
  </si>
  <si>
    <t>Scraping_Reddit</t>
  </si>
  <si>
    <t>Searching_for_Intangibles_-_Data_Embodiment_Using_Protocols</t>
  </si>
  <si>
    <t>Seek_the_grail_up_the_Knowledge_Pyramid,_not_down</t>
  </si>
  <si>
    <t>Selected_articles_from_top_news_outlets</t>
  </si>
  <si>
    <t>31_selected_articles_from_top_news_outlets_-_last_30_days</t>
  </si>
  <si>
    <t>Selected_articles_posted_this_week</t>
  </si>
  <si>
    <t>Selected_blog_posts_from_DataScienceCentral</t>
  </si>
  <si>
    <t>Selecting_a_Remote_DBA_Professional_over_a_Full-Time_Consultant</t>
  </si>
  <si>
    <t>Selecting_the_Right_Business_Intelligence_and_Analytics_Platform</t>
  </si>
  <si>
    <t>27_Best_"Picture_of_the_Week"_Over_the_Last_12_Months</t>
  </si>
  <si>
    <t>Selection_of_data_science_articles_from_top_news_outlets</t>
  </si>
  <si>
    <t>Self-learning_Machines_&amp;amp;_Deep_Convolutional_Neural_Networks_ClassifyScenes_&amp;amp;_Identify_Objects</t>
  </si>
  <si>
    <t>Self-Learn_Yourself_Apache_Spark_in_21_Blogs_-_#1</t>
  </si>
  <si>
    <t>Self-Learn_Yourself_Apache_Spark_in_21_Blogs_-_#2</t>
  </si>
  <si>
    <t>Self-Learn_Yourself_Apache_Spark_in_21_Blogs_-_#5</t>
  </si>
  <si>
    <t>Self_Service_Data_Prep_Platforms_-_Fish_or_Fowl?</t>
  </si>
  <si>
    <t>A_New_Source_of_Revenue_for_Data_Scientists:_Selling_Data</t>
  </si>
  <si>
    <t>Selling_data_becoming_hot_business_with_government_shutdown</t>
  </si>
  <si>
    <t>Semantic_Data_Modeling_For_Fun_and_Profit</t>
  </si>
  <si>
    <t>Semantics_Approach_to_Big_Data_and_Event_Processing_-_full_content_from_3_dayin-depth_tutorial</t>
  </si>
  <si>
    <t>Sensors_Here,_There_and_Everywhere</t>
  </si>
  <si>
    <t>Sentiment_Analysis_with_the_bag-of-words</t>
  </si>
  <si>
    <t>Setting_up_Your_Analytics_Stack_with_Jupyter_Notebook_&amp;amp;_AWS_Redshift</t>
  </si>
  <si>
    <t>18_great_articles_posted_this_week_on_Data_Science_Central</t>
  </si>
  <si>
    <t>Sexing_up_Big_Data's_Dodgy_Dossier</t>
  </si>
  <si>
    <t>Short_story_on_scaling_an_NLP_problem_without_using_a_ton_of_hardware.</t>
  </si>
  <si>
    <t>Should_Data_Science_Become_a_Profession?</t>
  </si>
  <si>
    <t>Stop!_Listen_to_what_your_data_isn't_saying</t>
  </si>
  <si>
    <t>Simple_Regression_use_in_Big_Data</t>
  </si>
  <si>
    <t>Simple_rules_to_catch_web_spam</t>
  </si>
  <si>
    <t>Simplest_Way_to_Monetize_Data:_Think_of_Data_as_a_Product</t>
  </si>
  <si>
    <t>Simpson's_Paradox_in_the_Age_of_Real_Time_Analytics</t>
  </si>
  <si>
    <t>Six_categories_of_Data_Scientists</t>
  </si>
  <si>
    <t>Six_Companies_with_Great_Job_Opportunities_for_Data_Scientists</t>
  </si>
  <si>
    <t>Six_keywords_characterizing_milestones_in_the_history_of_analytic_engineering:from_1988_to_2033</t>
  </si>
  <si>
    <t>Six_Predictive_Modeling_Mistakes</t>
  </si>
  <si>
    <t>Six_Thinking_Hats_and_the_Life_of_a_Data_Scientist</t>
  </si>
  <si>
    <t>Small_Data_is_Beautiful</t>
  </si>
  <si>
    <t>Smart_Big_Data:_The_All-Important_90/10_Rule</t>
  </si>
  <si>
    <t>Smart_data:_IoT_analytics_for_manufacturing_and_process_industries</t>
  </si>
  <si>
    <t>Smart_Data_Scientists_Virtualize_Data</t>
  </si>
  <si>
    <t>Smart_Spenders_in_Healthcare_-_Great_Infographic</t>
  </si>
  <si>
    <t>Smart_Use_of_Small_Data_Can_Still_Have_a_Big_Impact</t>
  </si>
  <si>
    <t>SMBs_and_the_Cloud:_Things_to_Consider_Before_Adopting_Cloud_Strategies</t>
  </si>
  <si>
    <t>Social_Construction_of_Technical_Trading_Data</t>
  </si>
  <si>
    <t>So_it_begins.</t>
  </si>
  <si>
    <t>Solving_Poisson_Distribution_Problems_Using_SciPy</t>
  </si>
  <si>
    <t>Sometimes_outliers_are_real_data</t>
  </si>
  <si>
    <t>Machine_Learning_at_Scale_with_Spark</t>
  </si>
  <si>
    <t>SparkGrams:_compact_in-spreadsheet_histograms</t>
  </si>
  <si>
    <t>10_Big_Data_Use_Cases_Everyone_Must_Read</t>
  </si>
  <si>
    <t>Spark,_Shark_and_Mesos_Data_Analytics_Stack</t>
  </si>
  <si>
    <t>Spark_Streaming:_Real-time_Hadoop</t>
  </si>
  <si>
    <t>SPARQL_is_the_new_King_of_all_Data_Scientist's_tools</t>
  </si>
  <si>
    <t>Spectacular_patterns_found_in_rare,_big_numbers_used_in_encryption_schemes</t>
  </si>
  <si>
    <t>Spectral_Clustering_-_How_Math_is_Redefining_Decision_Making</t>
  </si>
  <si>
    <t>Splunk_for_Hadoop_-_Real_Time_Analytics</t>
  </si>
  <si>
    <t>Sports_Analytics:_Is_It_Only_For_Developed_Countries?</t>
  </si>
  <si>
    <t>SQL:_An_Introduction</t>
  </si>
  <si>
    <t>Starting_down_the_path_of_Data_Science</t>
  </si>
  <si>
    <t>Startups_Innovating_Data_Science_Platforms</t>
  </si>
  <si>
    <t>Start_with_Good_Science_on_Good_Data,_Then_we'll_Talk_'Big_Data'</t>
  </si>
  <si>
    <t>Statistical_Attribution_&amp;amp;_Optimization_in_the_B2B_World.</t>
  </si>
  <si>
    <t>Statistical_Modeling_steps</t>
  </si>
  <si>
    <t>Statistical_Significance_and_Its_Part_in_Science_Downfalls</t>
  </si>
  <si>
    <t>Some_statisticians_have_a_biased_view_on_data_science</t>
  </si>
  <si>
    <t>Statisticians_Have_Large_Role_to_Play_in_Web_Analytics_|_American_StatisticalAssociation</t>
  </si>
  <si>
    <t>Statistics_is_Dead_-_Long_Live_Statistics!</t>
  </si>
  <si>
    <t>STEM_Education_and_Big_Data</t>
  </si>
  <si>
    <t>Stock_market:_should_you_buy_or_sell?</t>
  </si>
  <si>
    <t>Stop_Hiring_Data_Scientists_if_you're_not_ready_for_Data_Science</t>
  </si>
  <si>
    <t>Stop_Hiring_Data_Scientists_Until_You're_Ready_for_Data_Science</t>
  </si>
  <si>
    <t>Strategic_Placement_for_Big_Data_in_Organizations</t>
  </si>
  <si>
    <t>Stream_Processing_and_Streaming_Analytics_-_How_It_Works</t>
  </si>
  <si>
    <t>Stream_Processing_-_What_Is_It_and_Who_Needs_It</t>
  </si>
  <si>
    <t>Software_as_a_Service_(SaaS)_Market_-_Global_Industry_Analysis</t>
  </si>
  <si>
    <t>Structural_Data_Objects</t>
  </si>
  <si>
    <t>Structural_Relationships_in_Data</t>
  </si>
  <si>
    <t>Structured_vs._Unstructured_Data:_The_Rise_of_Data_Anarchy</t>
  </si>
  <si>
    <t>Success_factor_of_the_data_warehouse_and_business_intelligence_implementation</t>
  </si>
  <si>
    <t>Successful_Text_Analytics_Case_Studies</t>
  </si>
  <si>
    <t>Summary_of_NOAA_Analysis</t>
  </si>
  <si>
    <t>Super_Bowl_Analytics:_A_Closer_Look_at_#WhosGonnaWin</t>
  </si>
  <si>
    <t>Survey:_'Big_Data_Paralysis'_Is_Holding_Companies_Back</t>
  </si>
  <si>
    <t>Survival_Analysis_(Video)</t>
  </si>
  <si>
    <t>SVM_in_Practice</t>
  </si>
  <si>
    <t>Swimming_Pools_and_Nicholas_Cage:_A_Look_at_How_We_Misunderstand_Correlation</t>
  </si>
  <si>
    <t>Tableau_and_Data_wrangler_have_a_child</t>
  </si>
  <si>
    <t>Tableau_Top_BI_Trends_for_2015</t>
  </si>
  <si>
    <t>Take_Me_Out_to_the_Data</t>
  </si>
  <si>
    <t>Taking_Control_of_your_CRM_Data</t>
  </si>
  <si>
    <t>Taking_R_to_the_Next_Level</t>
  </si>
  <si>
    <t>Taking_the_Fear_Out_of_Statistics</t>
  </si>
  <si>
    <t>Taming_Big_Data</t>
  </si>
  <si>
    <t>Telecom_:_4_Steps_to_build_a_Network_Graph_in_Hadoop</t>
  </si>
  <si>
    <t>Tell_us:_as_a_data_scientist,_what_is_your_super_power?</t>
  </si>
  <si>
    <t>Temporal_Databases:_Why_you_should_care_and_how_to_get_started_(Part_1_of_3)</t>
  </si>
  <si>
    <t>Temporal_Databases:_Why_you_should_care_and_how_to_get_started_(Part_2_of_3)</t>
  </si>
  <si>
    <t>Temporal_Databases:_Why_you_should_care_and_how_to_get_started_(Part_3_of_3)</t>
  </si>
  <si>
    <t>Ten_Favorite_Open_Data_Libraries_by_Justin_Tenuto</t>
  </si>
  <si>
    <t>Ten_General_Principles_in_Data_Mining/Science</t>
  </si>
  <si>
    <t>Ten_Signs_of_Data_Science_Maturity_-_Free_eBook</t>
  </si>
  <si>
    <t>TensorFlow_Machine_Learning_System</t>
  </si>
  <si>
    <t>Ten_top_languages_for_crunching_Big_Data</t>
  </si>
  <si>
    <t>Ten_top_noSQL_Databases</t>
  </si>
  <si>
    <t>Teradata_Aster:_Multi-Channel_Churn_Prediction_in_Banking</t>
  </si>
  <si>
    <t>Teradata_Aster:_Principal_Component_Analysis_and_Unsupervised_Machine_Learning</t>
  </si>
  <si>
    <t>Impala_vs_Hive:_Difference_between_Sql_on_Hadoop_components</t>
  </si>
  <si>
    <t>Text_Analysis_101:_Explicit_Semantic_Analysis_(ESA)_Explained</t>
  </si>
  <si>
    <t>Text_Analytics:_'Mangalyaan'_as_Seen_on_Twitter</t>
  </si>
  <si>
    <t>Text_Analytics_Suffers_a_Setback_from_Facebook</t>
  </si>
  <si>
    <t>Text_Classification_&amp;amp;_Sentiment_Analysis_tutorial_/_blog</t>
  </si>
  <si>
    <t>The_10_Algorithms_That_Dominate_Our_World</t>
  </si>
  <si>
    <t>The_10_best_cities_to_find_a_big_data_job</t>
  </si>
  <si>
    <t>The_$1_Million_Big_Data_Ready_Challenge</t>
  </si>
  <si>
    <t>The_22_Skills_of_a_Data_Scientist</t>
  </si>
  <si>
    <t>The_2_Types_Of_Data_Scientists_Everyone_Should_Know_About</t>
  </si>
  <si>
    <t>The_3Ms_of_Marketing_Data_Analytics</t>
  </si>
  <si>
    <t>The_5_Essential_Skills_Any_Data_Scientist_Needs</t>
  </si>
  <si>
    <t>The_5_V's_of_Big_Data_by_Bernard_Marr</t>
  </si>
  <si>
    <t>The_7_Most_Data-Rich_Companies_In_The_World</t>
  </si>
  <si>
    <t>The_7_Most_Unusual_Applications_of_Big_Data_You've_Ever_Seen!</t>
  </si>
  <si>
    <t>The_9_Best_Marketing_And_Sales_Analytics_You_Should_Know_About</t>
  </si>
  <si>
    <t>The_ABCD's_of_Business_Optimization</t>
  </si>
  <si>
    <t>The_Age_of_Data_Innocence_is_Over</t>
  </si>
  <si>
    <t>The_Algorithmic_Man_-_Epic_Battle_Against_Headless_Apparitions</t>
  </si>
  <si>
    <t>Social_Network_Analysis_reveals_the_alternative_list_of_global_power_elite</t>
  </si>
  <si>
    <t>The_Amazing_Ways_Big_Data_Is_Used_In_China</t>
  </si>
  <si>
    <t>The_Amazing_Ways_Uber_Is_Using_Big_Data</t>
  </si>
  <si>
    <t>The_art_and_(data)_science_of_leveraging_economic_bubbles</t>
  </si>
  <si>
    <t>The_Art_of_Data_Science_Part_1</t>
  </si>
  <si>
    <t>The_Art_of_Data_Science_-_Part_2</t>
  </si>
  <si>
    <t>The_Art_of_Modeling_Names</t>
  </si>
  <si>
    <t>The_Art_of_War_Applied_To_Software_Development</t>
  </si>
  <si>
    <t>The_assumptions_on_which_the_RDBMS_is_based_has_changed:_the_ideal_datastructure</t>
  </si>
  <si>
    <t>The_Astonishing_Big_Data_Generated_In_A_Single_Journey</t>
  </si>
  <si>
    <t>The_Awesome_Ways_Big_Data_Is_Used_Today_To_Change_Our_World</t>
  </si>
  <si>
    <t>The_Awkward_Road</t>
  </si>
  <si>
    <t>The_Beautiful_Duality_of_TDA_(Topological_Data_Analysis)</t>
  </si>
  <si>
    <t>The_Beginner's_Guide_to_Amazon_Web_Services_-_Infographic</t>
  </si>
  <si>
    <t>The_Benefits_of_Media_Marketing_for_Healthcare_Professionals</t>
  </si>
  <si>
    <t>The_Benefits_Of_Streamlining_Data_Centralization</t>
  </si>
  <si>
    <t>The_best_kept_secret_about_linear_and_logistic_regression</t>
  </si>
  <si>
    <t>The_Best_Of_Open_Source_For_Big_Data</t>
  </si>
  <si>
    <t>The_Best_Ways_to_Segment_Customer_Data</t>
  </si>
  <si>
    <t>The_Big_Data_and_Business_Intelligence_twins!_To_the_rescue_of_DefinedBenefits_Pension_Plans_(DBPP's)</t>
  </si>
  <si>
    <t>The_Big_Data_Contrarians:_The_Agora_for_Big_Data_dialogue_on_LinkedIn</t>
  </si>
  <si>
    <t>The_Big_Data_Glossary_-_Part_1</t>
  </si>
  <si>
    <t>The_Big_Data_Tidal_Wave_-_How_Technology_is_Shaping_the_way_Finanical_ServicesCompanies_Operate</t>
  </si>
  <si>
    <t>Data_Science_has_a_Terminology_Problem</t>
  </si>
  <si>
    <t>The_Biggest_Risks_of_Big_Data</t>
  </si>
  <si>
    <t>The_BigObject_-_an_Agile_Analytic_Engine_for_Big_Data</t>
  </si>
  <si>
    <t>The_Big_Value_of_Weather_Data_in_the_Big_Data_Economy</t>
  </si>
  <si>
    <t>The_Book:_Big_Data,_NoSQL,_Cloud_A_Paradigm_Shift</t>
  </si>
  <si>
    <t>The_Business_Translator_-_The_Missing_Link_to_Make_Data_Science_Projects_Stick</t>
  </si>
  <si>
    <t>The_Business_Value_of_Pervasive_Analytics</t>
  </si>
  <si>
    <t>The_Career_Opportunity_in_Banking_Data_Scientists_Can't_Afford_To_Miss</t>
  </si>
  <si>
    <t>The_Challenge_Facing_Cloudera_and_Hortonworks:_Making_Big_Data_Work</t>
  </si>
  <si>
    <t>The_Changing_future_of_Marketing_Analytics_Software_industry</t>
  </si>
  <si>
    <t>The_Cognitive_Cost_of_Switching_Technology_Stacks</t>
  </si>
  <si>
    <t>The_Collective_Definition_of_Data_Lake_by_Big_Data_Community</t>
  </si>
  <si>
    <t>The_Curse_of_#DataViz</t>
  </si>
  <si>
    <t>The_Curse_of_the_Bell_Curve_Part_1</t>
  </si>
  <si>
    <t>The_Curse_of_the_Bell_Curve_-_Part_2</t>
  </si>
  <si>
    <t>The_Dangers_of_the_"Talent_Shortage"_Myth</t>
  </si>
  <si>
    <t>The_Dark_Side_of_Big_Data</t>
  </si>
  <si>
    <t>The_Data_Analytics_Landscape_-_A_Crystal_Ball</t>
  </si>
  <si>
    <t>The_Data_Bug</t>
  </si>
  <si>
    <t>The_Data-Driven_Weekly_#1.3</t>
  </si>
  <si>
    <t>The_Data-Driven_Weekly_#1.6</t>
  </si>
  <si>
    <t>Analysis_about_marriage_equality_in_US,_based_on_25,000_tweets</t>
  </si>
  <si>
    <t>The_data_science_alphabet</t>
  </si>
  <si>
    <t>The_Data_Science_Association</t>
  </si>
  <si>
    <t>The_Data_Science_Ecosystem_in_One_Tidy_Infographic</t>
  </si>
  <si>
    <t>The_Data_Science_Industry:_Who_Does_What</t>
  </si>
  <si>
    <t>The_Data_Science_Industry:_Who_Does_What_(Infographic)</t>
  </si>
  <si>
    <t>The_Data_Science_Research_Center</t>
  </si>
  <si>
    <t>The_Data_Science_Toolkit_-_My_Boot_Camp_Ciriculum</t>
  </si>
  <si>
    <t>The_Data_Science_Toolkit_-_The_Future_Web_Toolkit</t>
  </si>
  <si>
    <t>The_Data_Science_Venn_Diagram_Revisited</t>
  </si>
  <si>
    <t>Architecture_of_Data_Science_Projects</t>
  </si>
  <si>
    <t>The_Data_Scientist_at_Work</t>
  </si>
  <si>
    <t>The_end_of_the_Data_Scientist_Bubble</t>
  </si>
  <si>
    <t>The_Data_Scientist_Conversation_Continues...</t>
  </si>
  <si>
    <t>The_Data_Scientist:_Elusive_or_Illusive?</t>
  </si>
  <si>
    <t>The_Data_Scientist_Will_Be_Replaced_By_Tools_|_Forbes</t>
  </si>
  <si>
    <t>The_Data_Supply_Chain_and_Master_Data_Management</t>
  </si>
  <si>
    <t>The_Data_Triangle:_A_Simple_Framework_For_Data</t>
  </si>
  <si>
    <t>The_Datification_of_Life_and_Business</t>
  </si>
  <si>
    <t>The_Deadly_Data_Science_Sin_of_Confirmation_Bias</t>
  </si>
  <si>
    <t>The_Death_of_the_Statistical_Tests_of_Hypotheses</t>
  </si>
  <si>
    <t>The_Easy_Way_Big_Data_Can_Be_Accessed_with_Data-as-a-Service</t>
  </si>
  <si>
    <t>The_Emerging_Data_Stack_and_Mobile_Access</t>
  </si>
  <si>
    <t>Three_myths_about_data_scientists_and_big_data</t>
  </si>
  <si>
    <t>The_Evolution_of_a_Data-Driven_Startup</t>
  </si>
  <si>
    <t>The_Face_of_the_New_University</t>
  </si>
  <si>
    <t>The_Fallacy_of_the_Data_Scientist_Shortage</t>
  </si>
  <si>
    <t>The_fastest_growing_data_science_/_big_data_profiles_on_Twitter</t>
  </si>
  <si>
    <t>The_Future_is_What_Happens_When_People_Embrace_Open_Data</t>
  </si>
  <si>
    <t>The_Future_of_Analytics_Depends_on_IBM_-_and_Vice_Versa!</t>
  </si>
  <si>
    <t>The_Future_of_Artificial_Intelligence_is_Here</t>
  </si>
  <si>
    <t>The_Future_of_Big_Data_is_Wearables</t>
  </si>
  <si>
    <t>The_Global_Crime_Landscape</t>
  </si>
  <si>
    <t>The_graveyard_of_programming_languages</t>
  </si>
  <si>
    <t>The_growth_of_data_science_over_the_last_two_years:_300%</t>
  </si>
  <si>
    <t>12_Python_Resources_for_Data_Science</t>
  </si>
  <si>
    <t>The_Guide_to_Learning_Python_for_Data_Science</t>
  </si>
  <si>
    <t>The_Haboob_Clouds_Hadoops_Future</t>
  </si>
  <si>
    <t>The_Hadoop_Ecosystem:_HDFS,_Yarn,_Hive,_Pig,_HBase_and_growing...</t>
  </si>
  <si>
    <t>The_Handbook_Of_Data_science</t>
  </si>
  <si>
    <t>The_Hastings_Effect:_How_The_Netflix_Big_Data_Approach_Is_TransformingEducation</t>
  </si>
  <si>
    <t>The_Hillary_Clinton_Email_Explorer</t>
  </si>
  <si>
    <t>The_Hot_Hand_Rises_Again</t>
  </si>
  <si>
    <t>The_Hype_Around_Graph_Databases_And_Why_It_Matters</t>
  </si>
  <si>
    <t>The_impact_of_asking_the_wrong_question</t>
  </si>
  <si>
    <t>The_Impact_of_Big_Data_Analytics_on_Healthcare_&amp;amp;_Your_Health</t>
  </si>
  <si>
    <t>The_Internet_of_Things,_Data_Science_and_Big_Data</t>
  </si>
  <si>
    <t>The_Internet_of_Things_is_Really_Only_About_One_Thing</t>
  </si>
  <si>
    <t>The_Interview_with_Yann_Lecun_of_Facebook_Artificial_Intelligence</t>
  </si>
  <si>
    <t>The_key_factor_to_optimize_analytic_recruiting,_based_on_job_board_data</t>
  </si>
  <si>
    <t>The_law_of_series:_why_4_plane_crashing_in_6_months_is_a_coincidence</t>
  </si>
  <si>
    <t>The_Life_of_a_Data_Scientist_(_Data_Land_Scape)</t>
  </si>
  <si>
    <t>The_Merging_of_Social_Media,_Big_Data,_Perpetually_Connected_Consumers_andAI..._Nirvana,_or_the_End_of_Free-Will?</t>
  </si>
  <si>
    <t>The_Month_in_Data_Science</t>
  </si>
  <si>
    <t>The_most_expensive_data_science_textbook</t>
  </si>
  <si>
    <t>The_multiple_facets_of_data_science</t>
  </si>
  <si>
    <t>The_Naive_Bayes_Classifier_explained</t>
  </si>
  <si>
    <t>The_Need_for_a_Product-Centric_Approach_to_Big_Data</t>
  </si>
  <si>
    <t>The_Need_for_Speed:_In-Memory_and_the_Marriage_of_RDBMS_and_NoSQL</t>
  </si>
  <si>
    <t>The_New_Rules_for_Becoming_a_Data_Scientist</t>
  </si>
  <si>
    <t>The_Next_Big_Thing_In_Big_Data:_BDaaS</t>
  </si>
  <si>
    <t>The_NSA_data_privacy_scandal:_a_different_point_of_view</t>
  </si>
  <si>
    <t>The_One_Thing_We_Can_Agree_On_as_Political_Polling_Begins:_UnderstandingStatistics</t>
  </si>
  <si>
    <t>The_Only_Skill_you_Should_be_Concerned_With</t>
  </si>
  <si>
    <t>THE_PAST_(Entity-Attribute-Value)_vs_THE_FUTURE_(Sign,_Signifier,_Signified)</t>
  </si>
  <si>
    <t>The_Path_to_Analytics_Enlightenment</t>
  </si>
  <si>
    <t>The_Perfect_Storm_-_Missed_Opportunites_with_Mobile_and_Big_Weather_Data</t>
  </si>
  <si>
    <t>The_Poisson_Pill_-_Just_what_if_we_can_go_beyond_the_"What_ifs"?</t>
  </si>
  <si>
    <t>The_Power_of_Bubble_Charts</t>
  </si>
  <si>
    <t>The_Power_of_Third-Party_Data</t>
  </si>
  <si>
    <t>The_Present_and_the_Future_of_Big_Data_and_Mobile_Technology</t>
  </si>
  <si>
    <t>The_Problem_with_Recommenders</t>
  </si>
  <si>
    <t>The_Professionalization_of_Data_Science</t>
  </si>
  <si>
    <t>From_Data_Analyst_to_Predictive_Modelers_to_Data_Scientists</t>
  </si>
  <si>
    <t>"The_Purple_People"_\-_The_conundrum_of_finding_business_expertise_among_DataScientists.</t>
  </si>
  <si>
    <t>The_Quantified_Workplace:_Big_Data_or_Big_Brother?</t>
  </si>
  <si>
    <t>The_Real_Life_Consequences_of_a_Losing_Oscar_Pool:_How_We_MisunderstandStatistics_and_Make_Bad_Choices</t>
  </si>
  <si>
    <t>The_Real_Reason_for_House_Price_Inflation_in_New_Zealand</t>
  </si>
  <si>
    <t>The_reason_Facebook_paid_US$_19_bn_for_Whatsapp??¼decoded</t>
  </si>
  <si>
    <t>There_is_no_analytics_without_data_management_-an_imperative_for_digitalmarketers.</t>
  </si>
  <si>
    <t>There_is_Something_New_Under_the_Sun:_Uplift_Modeling</t>
  </si>
  <si>
    <t>The_Return_on_Analytics:_What_is_the_Show-Stopper?</t>
  </si>
  <si>
    <t>The_Richness_and_Reality_of_World_Data</t>
  </si>
  <si>
    <t>The_Rise_of_the_Data_Artist_in_Business</t>
  </si>
  <si>
    <t>The_Road_to_Customer_Intelligence</t>
  </si>
  <si>
    <t>The_Role_of_Big_Data_Analytics_in_the_Petabyte_Age</t>
  </si>
  <si>
    <t>Business_Domain_Experts_and_Advanced_Analytics_Design</t>
  </si>
  <si>
    <t>The_Role_of_Data_Science_in_Web_Design</t>
  </si>
  <si>
    <t>The_Science_News_Cycle</t>
  </si>
  <si>
    <t>The_seven_people_you_need_on_your_Big_Data_team</t>
  </si>
  <si>
    <t>The_Shift_from_Real-Time_to_Right_Time_Marketing_-_How_to_Drive_Real-TimeConnections_with_Today's_Consumers</t>
  </si>
  <si>
    <t>The_Shifting_CXO_crowns_and_the_changing_Analytics_leadership_requirements</t>
  </si>
  <si>
    <t>The_State_of_Data_Science_in_2015</t>
  </si>
  <si>
    <t>The_Target_Security_Breach:_What_Happened_and_What_It_Can_Teach_Us_About_CyberSecurity</t>
  </si>
  <si>
    <t>The_Texas_Sharpshooter_Deception</t>
  </si>
  <si>
    <t>The_Three_Pillars_of_Insurance_Analytics</t>
  </si>
  <si>
    <t>The_top_1%_data_users_consume_99%_of_all_the_data_being_produced._True_orfalse?</t>
  </si>
  <si>
    <t>The_Top_Cloud_Computing_Vulnerabilities_and_Threats</t>
  </si>
  <si>
    <t>The_Ultimate_Beginner's_Guide_to_Data_Quality_and_Business_Intelligence</t>
  </si>
  <si>
    <t>The_world_is_ready_for_the_consumer-grade_enterprise</t>
  </si>
  <si>
    <t>The_World_of_Data,_as_We_Know_It</t>
  </si>
  <si>
    <t>The_Youngest_Data_Scientist</t>
  </si>
  <si>
    <t>This_is_why_your_voice_isn't_being_heard_in_business_meetings</t>
  </si>
  <si>
    <t>This_Just_In:_How_Big_Data_is_Changing_Journalism</t>
  </si>
  <si>
    <t>Thought_for_Food:_Analyzing_the_performance_of_a_leading_restaurant_chain</t>
  </si>
  <si>
    <t>Thoughts_of_the_week</t>
  </si>
  <si>
    <t>Three_Announcements</t>
  </si>
  <si>
    <t>Three_Fundamental_Google_rules_detected_thanks_to_data_science</t>
  </si>
  <si>
    <t>Three_interesting_but_little_known_programming_languages</t>
  </si>
  <si>
    <t>Three_Myths_About_Today's_In-Memory_Databases</t>
  </si>
  <si>
    <t>Three_periodic_tables_for_data_scientists</t>
  </si>
  <si>
    <t>Three_Stages_of_Analytics_Adoption</t>
  </si>
  <si>
    <t>Three_Types_Of_Analytic_Talent_You_Need</t>
  </si>
  <si>
    <t>Thresholds,_Butterflies,_and_the_Metrics_of_Phenomena</t>
  </si>
  <si>
    <t>Time_Series_Forecasting_and_Internet_of_Things_(IoT)_in_Grain_Storage</t>
  </si>
  <si>
    <t>Time_Series_Forecasting_Overview_(Video_Blog)</t>
  </si>
  <si>
    <t>Time_Series_IoT_applications_in_Railroads</t>
  </si>
  <si>
    <t>Time-to-Insight_Versus_Time-to-Action</t>
  </si>
  <si>
    <t>Tips_for_Effectively_Communicating_Complex_Ideas_to_Non-Technical_Clients</t>
  </si>
  <si>
    <t>To_Hypothesize_or_Not_to_Hypothesize</t>
  </si>
  <si>
    <t>Tons_of_machine_learning_and_data_science_resources_that_cost_nothing</t>
  </si>
  <si>
    <t>Tool_for_Computing_Continuous_Distributed_Representations_of_Words</t>
  </si>
  <si>
    <t>Tools_to_automate..._more_time_to_innovate</t>
  </si>
  <si>
    <t>Too_much_talk_in_Analytics_&amp;amp;_too_little_action!</t>
  </si>
  <si>
    <t>To_Optimize_or_to_Satisfice_When_Visualizing_Data?</t>
  </si>
  <si>
    <t>Top_10_Big_Data_and_Analytics_References</t>
  </si>
  <si>
    <t>Top_10_Business_Intelligence_Trends_for_2014</t>
  </si>
  <si>
    <t>Top_10_Capabilities_for_Exploring_Complex_Relationships_in_Data_for_ScientificDiscovery</t>
  </si>
  <si>
    <t>Top_10_Commercial_Hadoop_Platforms</t>
  </si>
  <si>
    <t>Top_10_Data_Scientists_from_Gil_Press_A-List</t>
  </si>
  <si>
    <t>Top_10_Hot_Data_Science_Technologies</t>
  </si>
  <si>
    <t>Top_10_List_-_The_V's_of_Big_Data</t>
  </si>
  <si>
    <t>Top_20_Big_Data_Experts_to_Follow_(Includes_Scoring_Algorithm)</t>
  </si>
  <si>
    <t>24_Uses_of_Statistical_Modeling_(Part_I)</t>
  </si>
  <si>
    <t>Top_2,500_Data_Science,_Big_Data_and_Analytics_Websites</t>
  </si>
  <si>
    <t>Top_2,500_Websites_-_not_crawlable</t>
  </si>
  <si>
    <t>Top_2,500_Websites_-_top_of_the_top</t>
  </si>
  <si>
    <t>Top_30_DSC_blogs,_based_on_new_scoring_technology</t>
  </si>
  <si>
    <t>Top_5_Cloud_Computing_Myths??¼That_Just_Won't_Die</t>
  </si>
  <si>
    <t>Top_5_Disruptive_Technologies_that_Will_Change_the_World</t>
  </si>
  <si>
    <t>Top_5_graph_visualisation_tools</t>
  </si>
  <si>
    <t>Top_5_Tools_and_Languages_for_Data_Science</t>
  </si>
  <si>
    <t>Top_5_Trends_in_Big_Data_Analytics</t>
  </si>
  <si>
    <t>Top_6_Data_Modeling_Tools</t>
  </si>
  <si>
    <t>Top_6_Hadoop_Vendors_Providing_Big_Data_Solutions_in_Open_Data_Platforms</t>
  </si>
  <si>
    <t>Top_Algorithm,_Data_Science,_Big_Data_and_Machine_Learning_Experts</t>
  </si>
  <si>
    <t>Top_"Big_Data"_accounts_on_Twitter</t>
  </si>
  <si>
    <t>Top_Big_Data_Skills_In_Demand</t>
  </si>
  <si>
    <t>Top_Cities_and_Other_Demographics_for_Data_Scientists</t>
  </si>
  <si>
    <t>Top_Data_Science_Based_Github_Projects</t>
  </si>
  <si>
    <t>Top_Data_Scientists_on_Twitter</t>
  </si>
  <si>
    <t>Top_Downloaded_&amp;amp;_Most_Discussed_R_Packages</t>
  </si>
  <si>
    <t>Top_Down_or_Bottom_Up?_(5_tips_to_make_the_most_of_your_data_assets)</t>
  </si>
  <si>
    <t>Top_Five_Data_Science_Masters_Programs</t>
  </si>
  <si>
    <t>Top_Five_Defining_Characteristics_of_Great_Cloud_Computing</t>
  </si>
  <si>
    <t>To_Pie_Chart_or_Not_to_Pie_Chart?</t>
  </si>
  <si>
    <t>Top_Languages_for_analytics,_data_mining,_data_science</t>
  </si>
  <si>
    <t>Top_LinkedIn_Groups_for_Analytics,_Big_Data,_and_Data_Science</t>
  </si>
  <si>
    <t>Top_Machine_Learning_Employers</t>
  </si>
  <si>
    <t>Top_Mistakes_Developers_Make_When_Using_Python_for_Big_Data_Analytics</t>
  </si>
  <si>
    <t>Top_Politics-Focused_Data_Science_&amp;amp;_Analytics_Organizations</t>
  </si>
  <si>
    <t>Top_tech_skills_with_$130K+_salary_are_data_science_related</t>
  </si>
  <si>
    <t>Top_Three_Business_Benefits_from_Big_Data</t>
  </si>
  <si>
    <t>To_Recruiters_and_hiring_managers:_important_notice</t>
  </si>
  <si>
    <t>To_Sample_Or_Not_To_Sample??¼_Does_It_Even_Matter?</t>
  </si>
  <si>
    <t>Traditional_BI_vs_Data_Analytics_Approach</t>
  </si>
  <si>
    <t>Training_a_Computer_to_Recognize_Your_Handwriting</t>
  </si>
  <si>
    <t>Training_Neural_Networks:_Q&amp;amp;A_with_Ian_Goodfellow,_Google</t>
  </si>
  <si>
    <t>Transform_Big_data_to_Smart_Data</t>
  </si>
  <si>
    <t>Treacherous_Visualizations:_How_To_Detect_and_Fix_Them</t>
  </si>
  <si>
    <t>Treat_Your_Data_Like_an_Asset_-_Not_an_Inconvenience</t>
  </si>
  <si>
    <t>Trends_in_Big_Data_Vs_Hadoop_Vs_Business_Intelligence</t>
  </si>
  <si>
    <t>Trick-or-Treat_a_Data_Scientist</t>
  </si>
  <si>
    <t>Tuning_Machine_Learning_Models_Using_the_Caret_R_Package</t>
  </si>
  <si>
    <t>TUPAQ_-_Automating_Model_Search_for_Large_Scale_Machine_Learning</t>
  </si>
  <si>
    <t>Turning_visitors_into_sales:_seduction_vs._analytics</t>
  </si>
  <si>
    <t>Tutorial:_How_to_detect_spurious_correlations,_and_how_to_find_the_real_ones</t>
  </si>
  <si>
    <t>Tutorial:_How_to_determine_the_quality_and_correctness_of_classificationmodels?_Introduction</t>
  </si>
  <si>
    <t>Tutorial:_How_to_establish_quality_and_correctness_of_classification_models?Part_5_-_Lift_curve</t>
  </si>
  <si>
    <t>Twitter_as_a_platform_for_OPEN_real_time_analytics</t>
  </si>
  <si>
    <t>Twitter_Data_Scientist_Takes_on_McDonald's_Entire_Menu,_Survives</t>
  </si>
  <si>
    <t>Twitter_Weather_Radar_-_Test_Data_for_Language_Analytics</t>
  </si>
  <si>
    <t>Two_big_datasets_to_challenge_your_data_science_expertise</t>
  </si>
  <si>
    <t>Two_great_visualizations_about_data_science</t>
  </si>
  <si>
    <t>Four_successful_big_data_/_analytics_startups_in_Seattle</t>
  </si>
  <si>
    <t>Two_new_books_in_my_Data_Science_and_Big_Data_stack</t>
  </si>
  <si>
    <t>Two_Obstacles_Facing_Retailers_for_Data_Driven_Marketing_Success</t>
  </si>
  <si>
    <t>Two_periodic_tables_for_data_scientists</t>
  </si>
  <si>
    <t>Two_reasons_why_businesses_need_to_pay_heed_to_data_analytics</t>
  </si>
  <si>
    <t>Types_and_Uses_of_Predictive_Analytics,_What_they_are_and_Where_You_Can_PutThem_to_Work</t>
  </si>
  <si>
    <t>Taxonomy_of_Data_Scientists</t>
  </si>
  <si>
    <t>Types_Of_Performance_Metrics_Everyone_Must_Differentiate</t>
  </si>
  <si>
    <t>Understanding_Analytics_Professionals:_Participate_in_the_IIA/Talent_AnalyticsStudy</t>
  </si>
  <si>
    <t>Understanding_And_Interpreting_Gain_And_Lift_Charts</t>
  </si>
  <si>
    <t>Understanding_basics_of_data_science</t>
  </si>
  <si>
    <t>Understanding_Linear_Regression</t>
  </si>
  <si>
    <t>Understanding_the_nature_of_IoT_data</t>
  </si>
  <si>
    <t>Understanding_the_Now_-_The_Role_of_Data_in_Adaptive_Organizations</t>
  </si>
  <si>
    <t>Understanding_the_Real_Problem_-_Enterprise_Complaints_Analytics</t>
  </si>
  <si>
    <t>Unicorn_Data_Scientist_Shares_his_Secrets_with_You</t>
  </si>
  <si>
    <t>United_States_Executions_Web_App</t>
  </si>
  <si>
    <t>Universal_Data_Model_-_A_Really_Different_Look_at_Data</t>
  </si>
  <si>
    <t>Universities_Offering_Business_Intelligence_and_Analytics</t>
  </si>
  <si>
    <t>Unlocking_Personal_Data</t>
  </si>
  <si>
    <t>Unraveling_Real-Time_Predictive_Analytics</t>
  </si>
  <si>
    <t>Unsolicited_data_scientists_solving_your_problems_without_using_your_data</t>
  </si>
  <si>
    <t>Unstructured_content_processing_with_MarkLogic_and_Tableau</t>
  </si>
  <si>
    <t>Unstructured_Data_Really_Isn't</t>
  </si>
  <si>
    <t>Untestable_&amp;amp;_Unreasonable_Assumptions_in_Models_is_Data_ScienceMalpractice</t>
  </si>
  <si>
    <t>Update_about_our_data_science_competition</t>
  </si>
  <si>
    <t>Making_the_Business_Case_for_Text_Analytics</t>
  </si>
  <si>
    <t>Use_of_data_analytics_by_print_and_digital_publishers_to_increase_revenue_andprofitability</t>
  </si>
  <si>
    <t>Using_Amazon_Redshift's_Interleaved_Sort_Keys_for_35x_Faster_Queries</t>
  </si>
  <si>
    <t>Using_Analytics_to_Solve_the_Problem_of_Employability</t>
  </si>
  <si>
    <t>Synthetic_criterion_to_choose_the_right_variables_for_your_predictivealgorithm</t>
  </si>
  <si>
    <t>Using_Data_Science_to_Combat_Watering_Hole_Security_Attacks</t>
  </si>
  <si>
    <t>A_Data_Science_Example:_Deciding_When_to_Sell_Your_House</t>
  </si>
  <si>
    <t>What_if_the_Story_Doesn't_Match_the_Data?_NYTimes_&amp;amp;_Amazon_Case_Study</t>
  </si>
  <si>
    <t>Using_Decision_Trees_in_Evidence_Based_Medicine</t>
  </si>
  <si>
    <t>Using_GloVe_vectors_in_Gensim</t>
  </si>
  <si>
    <t>Using_Historical_Data_in_the_Age_of_Real_Time_Decision_Making</t>
  </si>
  <si>
    <t>Using_machine_learning_to_generate_music</t>
  </si>
  <si>
    <t>Using_Machine_Learning_to_Predict_Customer_Behaviour</t>
  </si>
  <si>
    <t>Using_Python_on_Azure_Machine_Learning_Studio</t>
  </si>
  <si>
    <t>US_Training_for_RapidMiner_and_RapidAnalytics</t>
  </si>
  <si>
    <t>Value-Liquidity_Cycle</t>
  </si>
  <si>
    <t>Variable_Metrics_Formats_for_Mass_Data_Assignments</t>
  </si>
  <si>
    <t>Variance,_Clustering,_and_Density_Estimation_Revisited</t>
  </si>
  <si>
    <t>VC_investment_analytics_with_data_visualization</t>
  </si>
  <si>
    <t>Venn_style_data_visualisation</t>
  </si>
  <si>
    <t>Vertical_vs._Horizontal_Data_Scientists</t>
  </si>
  <si>
    <t>Vestas_Wind_Systems_Turns_to_IBM_Big_Data_Analytics_for_Smarter_Wind_Energy</t>
  </si>
  <si>
    <t>VIDEO:_Aster_Tango_-_SQL-MR/GR_Scripting_Tool</t>
  </si>
  <si>
    <t>Vincent_Granville_-_In_the_Top_20_List_of_Big_Data_Influencers_(Forbes)</t>
  </si>
  <si>
    <t>Visual_Dashboards_that_Persuade,_Inform,_and_Engage</t>
  </si>
  <si>
    <t>Visualization_of_data_science_patterns</t>
  </si>
  <si>
    <t>Visualizations:_Comparing_Tableau,_SPSS,_R,_Excel,_Matlab,_JS,_Python,_SAS</t>
  </si>
  <si>
    <t>Visualization_-_Trading_Without_Numbers</t>
  </si>
  <si>
    <t>Visualize_Your_Data_Using_Silk.co</t>
  </si>
  <si>
    <t>Visualize_your_Social_Media_Analytics</t>
  </si>
  <si>
    <t>Visualizing_Nepal_Earthquake:_The_Human_Side_of_Data_Science</t>
  </si>
  <si>
    <t>Visualizing_Social_Media_Analytics:_Beyond_the_Bar_Chart</t>
  </si>
  <si>
    <t>Viz_-_Does_your_water_contain_fluoride?</t>
  </si>
  <si>
    <t>Vote_for_the_Best_Big_Data_Analytics_Platform</t>
  </si>
  <si>
    <t>Walmart_Kaggle:_Trip_Type_Classification</t>
  </si>
  <si>
    <t>Want_to_Have_Your_Own_Personal_Watson?_IBM_Has_an_API_for_You.</t>
  </si>
  <si>
    <t>Want_to_predict_human_behavior?_Use_these_6_lessons_based_on_data_from_10million_households</t>
  </si>
  <si>
    <t>Ward's_Method_for_clustering_in_SAS</t>
  </si>
  <si>
    <t>Warm-up_exercise_before_data_science.</t>
  </si>
  <si>
    <t>Don't_Get_Hadooped</t>
  </si>
  <si>
    <t>Warranty_Analytics_-_Increase_Product_quality,_Customer_satisfaction_&amp;amp;Brand_perception</t>
  </si>
  <si>
    <t>Water_Management_Analytics_-_Insights_and_Intelligence</t>
  </si>
  <si>
    <t>Wearable_Technology:_Bringing_Digital_Disruption_to_our_Lives_!!</t>
  </si>
  <si>
    <t>Webcast:_Marketing_Attribution_in_a_Big_Analytics_World</t>
  </si>
  <si>
    <t>Web_Scraping_for_New_Business</t>
  </si>
  <si>
    <t>Welcome_to_Sparkling_Land</t>
  </si>
  <si>
    <t>What_Are_Analytic_Marketplaces?</t>
  </si>
  <si>
    <t>What_are_data_scientists_interested_in?_Insights_from_our_search_engine_data</t>
  </si>
  <si>
    <t>What_Are_the_Differences_Between_Quantitative_and_Qualitative_Data_Analysis?</t>
  </si>
  <si>
    <t>What_Big_Data_means_at_LinkedIn?</t>
  </si>
  <si>
    <t>What_can_be_predicted,_and_what_can't?</t>
  </si>
  <si>
    <t>What_clustering_method_is_required_for_text_documents</t>
  </si>
  <si>
    <t>What_Constitutes_a_Big_Data_Scenario_(Part_2):_Human_vs._Machine_GeneratedData</t>
  </si>
  <si>
    <t>What_Defines_a_Big_Data_Scenario?</t>
  </si>
  <si>
    <t>What_Do_Data_Scientists_Do_Exactly?</t>
  </si>
  <si>
    <t>What_does_a_data_scientist_do?</t>
  </si>
  <si>
    <t>What_does_it_feel_like_to_be_the_CEO_of_a_start-up?</t>
  </si>
  <si>
    <t>What_Donald_Trump_Might_Say_About_Data_Science_(if_he_knew_what_we_was_talkingabout)</t>
  </si>
  <si>
    <t>What_every_CEO/MD_needs_to_know_about_Big_Data_&amp;amp;_Data_Analytics</t>
  </si>
  <si>
    <t>What_is_a_data_warehouse?_How_do_we_get_Business_Intelligence?</t>
  </si>
  <si>
    <t>What_is_Big_Data,_and_why_should_you_care?</t>
  </si>
  <si>
    <t>What_is_Hadoop_-_An_Easy_Explanation_For_Absolutely_Anyone</t>
  </si>
  <si>
    <t>What_is_Hadoop?_Great_Infographics_Explains_How_it_Works</t>
  </si>
  <si>
    <t>Guide:_What_is_Human-in-the-Loop_Machine_Learning?</t>
  </si>
  <si>
    <t>What_is_Python_-_An_Easy_Explanation_For_Absolutely_Anyone</t>
  </si>
  <si>
    <t>What_is_real_OLAP_for_practical_use?</t>
  </si>
  <si>
    <t>What_is_Refinery?</t>
  </si>
  <si>
    <t>What_Is_Spark_-_An_Easy_Explanation_For_Absolutely_Anyone</t>
  </si>
  <si>
    <t>What's_the_best_way_to_get_started_in_Statistics_for_Programmers/Data_Science?</t>
  </si>
  <si>
    <t>What_is_the_difference_between_in-memory_and_in-place_computing_approach?</t>
  </si>
  <si>
    <t>What_is_the_future_of_Data_visualization_and_Dashboard_solutions?</t>
  </si>
  <si>
    <t>What_is_the_Internet_of_Everything_(IoE)?</t>
  </si>
  <si>
    <t>What_is_the_most_dangerous_dish_at_Olive_Garden?</t>
  </si>
  <si>
    <t>What_is_the_most_used_feature_in_any_business_intelligence_solution?_It's_theExport_to_Excel_button.</t>
  </si>
  <si>
    <t>What_Is_The_Profession_Of_Data_Science_Really_About_Now_And_In_The_Future?</t>
  </si>
  <si>
    <t>What_Is_Unsupervised_Learning?</t>
  </si>
  <si>
    <t>What_is_Wrong_with_the_Definition_of_Data_Science</t>
  </si>
  <si>
    <t>What_is_your_plan_for_cultivating_analytics_talent?</t>
  </si>
  <si>
    <t>What_PhDs_do_wrong_(and_right!)_when_applying_for_Data_Science_jobs</t>
  </si>
  <si>
    <t>What_roles_do_you_need_in_your_data_science_team?</t>
  </si>
  <si>
    <t>What's_a_CFO's_Biggest_Fear,_and_How_can_Machine_Learning_help?</t>
  </si>
  <si>
    <t>What's_Hot_&amp;amp;_What's_Not_in_Data_Science_2015</t>
  </si>
  <si>
    <t>What_Silicon_Valley_is_Doing_to_Make_Big_Data_More_Secure_in_2016</t>
  </si>
  <si>
    <t>What_skills_should_data_scientists_have_in_2016?</t>
  </si>
  <si>
    <t>What_statisticians_think_about_data_scientists</t>
  </si>
  <si>
    <t>What's_The_Difference_between_Data_Scientists_and_Rocket_Scientists?</t>
  </si>
  <si>
    <t>What's_Trending_on_Etsy?</t>
  </si>
  <si>
    <t>What_Technology_&amp;amp;_Tool_Skills_Do_Data_Scientists_Jobs_Require?</t>
  </si>
  <si>
    <t>What_to_do_With_Data_-_infographic</t>
  </si>
  <si>
    <t>What_type_of_business_intelligence_tools_are_companies_investing_in_this_year?</t>
  </si>
  <si>
    <t>What_Types_of_Questions_Can_Data_Science_Answer?</t>
  </si>
  <si>
    <t>What_will_America_pay_for_H1-B_Jobs?</t>
  </si>
  <si>
    <t>What_Will_They_Call_Us_in_10_Years?</t>
  </si>
  <si>
    <t>When_Data_Viz_Trumps_Statistics</t>
  </si>
  <si>
    <t>When_Does_Deep_Learning_Work_Better_Than_SVMs_or_Random_Forests?</t>
  </si>
  <si>
    <t>When_enough_is_enough:_using_data_to_understand_how_much_we_really_spend_withMedicare</t>
  </si>
  <si>
    <t>Do_This_One_Thing_Before_You_Write_Your_Data_Monetization_Plan</t>
  </si>
  <si>
    <t>When_to_hire_a_data_scientist:_before_or_after_a_big_crisis?</t>
  </si>
  <si>
    <t>Where_Big_Data_Projects_Fail</t>
  </si>
  <si>
    <t>Where_The_Cloud_Meets_The_Grid</t>
  </si>
  <si>
    <t>Which_drink_is_more_popular_Tea,_Coffee,_Beer,_Wine?</t>
  </si>
  <si>
    <t>Which_IT_infrastructure_for_Big_Data?</t>
  </si>
  <si>
    <t>Which_jobs_will_AI_(Artificial_Intelligence)_kill?</t>
  </si>
  <si>
    <t>Who_are_alike?_Use_BigObject_feature_vector_to_find_similarities</t>
  </si>
  <si>
    <t>Who_are_the_Top_Hirers_for_Data_Scientists?</t>
  </si>
  <si>
    <t>Who_killed_the_Storyteller_in_Marketing</t>
  </si>
  <si>
    <t>Who_moved_the_median?</t>
  </si>
  <si>
    <t>Why_5_Companies_Chose_Amazon_Redshift</t>
  </si>
  <si>
    <t>Why_analysts_should_master_public_speaking</t>
  </si>
  <si>
    <t>Why_and_How_do_you_Measure_People's_Perception_of_Image_of_the_Workplace?</t>
  </si>
  <si>
    <t>Why_and_how_you_should_build_a_data_dictionary_for_big_data_sets</t>
  </si>
  <si>
    <t>Why_Bad_Data_is_Wasting_Your_Marketing_Efforts</t>
  </si>
  <si>
    <t>Why_Big_Data_Isn't_Necessarily_Better_Data</t>
  </si>
  <si>
    <t>Why_Competitive_Intelligence_needs_its_own_wargame_now</t>
  </si>
  <si>
    <t>Why_Data_Minimization_Is_An_Important_Concept_In_The_Age_of_Big_Data</t>
  </si>
  <si>
    <t>Why_Data_Scientists_create_poor_Data_Products_?_(_And_5_things_that_can_bedone_to_change_this_)</t>
  </si>
  <si>
    <t>Why_Data_Scientists_Need_to_be_Good_Data_Storytellers</t>
  </si>
  <si>
    <t>Why_Does_Everyone_Need_to_Learn_How_to_Code?_To_Understand_Data.</t>
  </si>
  <si>
    <t>Why_Every_Manager_Needs_These_Data_Science_Skills</t>
  </si>
  <si>
    <t>Why_I_Ditched_My_Fitbit_and_What_This_Means_for_Analytics</t>
  </si>
  <si>
    <t>Why_I_don't_like_IT_ppl_in_my_Analytics_team</t>
  </si>
  <si>
    <t>Why_Media_Bias_Has_Nowhere_to_Run_and_Hide_from_Data_Science</t>
  </si>
  <si>
    <t>Why_so_many_'fake'_Big_Data_Gurus?</t>
  </si>
  <si>
    <t>Why_SQL_Is_Not_Right_for_Querying_JSON</t>
  </si>
  <si>
    <t>Why_statistical_community_is_disconnected_from_Big_Data_and_how_to_fix_it</t>
  </si>
  <si>
    <t>Why_the_Biggest_Online_Retailers_are_Opening_Bricks_&amp;amp;_Mortar_Stores_-Infographic</t>
  </si>
  <si>
    <t>Why_the_Business_Gets_Frustrated_with_IT:_the_Data_Warehouse</t>
  </si>
  <si>
    <t>Why_the_NoSQL_Movement_Should_Have_Been_Called_the_JSON_Movement</t>
  </si>
  <si>
    <t>Why_the_Time-Tested_Science_of_Data_Visualization_Is_So_Powerful</t>
  </si>
  <si>
    <t>Why_Topological_Data_Analysis_Works</t>
  </si>
  <si>
    <t>Why_Women_Make_Great_Data_Scientists</t>
  </si>
  <si>
    <t>Why_you_need_metadata_for_Big_Data_success</t>
  </si>
  <si>
    <t>Why_you_should_use_open_data_to_hone_your_machine_learning_models</t>
  </si>
  <si>
    <t>Why_Zipf's_law_explains_so_many_big_data_and_physics_phenomenons</t>
  </si>
  <si>
    <t>Will_2016_be_the_Year_you_Clean_up_your_Dirty_Data?</t>
  </si>
  <si>
    <t>Will_Big_Data_Get_Fans_Off_the_Couch_and_Into_the_Stadium?</t>
  </si>
  <si>
    <t>Will_Big_Data_Make_Data_Scientists_Redundant?</t>
  </si>
  <si>
    <t>Will_Big_Data_solve_the_Riemann_Hypothesis?</t>
  </si>
  <si>
    <t>Will_Data_Science_Forever_Change_Branding_Strategies?_Here_is_a_Glimpse_of_TheFuture_Company</t>
  </si>
  <si>
    <t>Will_We_Soon_No_Longer_Need_Data_Scientists?</t>
  </si>
  <si>
    <t>Wizard_of_Oz_and_the_new_Analytics_Fairytale</t>
  </si>
  <si>
    <t>Word_Clouds_of_Big_Data,_Data_Science_and_Other_Buzz_Words</t>
  </si>
  <si>
    <t>Write_a_data_science_research_paper_and_win_fame_and_award</t>
  </si>
  <si>
    <t>WSJ_Reports:_New_Skills_Needed_For_Big_Data_(Data_Scientists)</t>
  </si>
  <si>
    <t>xda:_R_package_for_exploratory_data_analysis_(plotting,_univariate,_bivariate)</t>
  </si>
  <si>
    <t>Y_Combinator_companies_has_more_funding_than_the_sum_total_of_all_remainingaccelerators</t>
  </si>
  <si>
    <t>"You_need_an_algorithm,_not_a_Data_Scientist"._Um...not_quite</t>
  </si>
  <si>
    <t>Your_credit_card_purchases_mined_by_insurance_companies_|_The_Economist</t>
  </si>
  <si>
    <t>Your_custom_MDM_solution:_Don't_make_these_mistakes_(Part_1)</t>
  </si>
  <si>
    <t>Your_Data_Science_Portfolio:_Be_An_Open_Data_Curator</t>
  </si>
  <si>
    <t>Your_Data_Science_Portfolio:_Math_Skills_Don't_Matter</t>
  </si>
  <si>
    <t>Your_Math_Is_All_Wrong:_Flipping_The_80/20_Rule_For_Analytics</t>
  </si>
  <si>
    <t>Your_social_network_profile_used_in_credit_scoring_models</t>
  </si>
  <si>
    <t>Yo-Yo_Ma_Social_Scientist_or_Data_Scientist</t>
  </si>
  <si>
    <t>Zipfian_Academy_versus_Data_Science_Apprenticeship</t>
  </si>
  <si>
    <t>Zipf's_distribution:_great_illustration</t>
  </si>
  <si>
    <t>The_KPMG_Lighthouse_for_Advanced_Data_&amp;amp;_Analytics_is_hiring_Data_Scientist/_Software_Engineer_/_Domain_Expert._Contact_me:_JPapp@KPMG.com.</t>
  </si>
  <si>
    <t>Build_a_complete_analytical_dashboard_in_4_minutes</t>
  </si>
  <si>
    <t>5_Key_Self-Service_Analytics_and_How_to_Get_the_Data</t>
  </si>
  <si>
    <t>A_Data_Scientist's_Guide_to_Modeling_Engine_Degradation</t>
  </si>
  <si>
    <t>Air_traffic_in_24_hours</t>
  </si>
  <si>
    <t>Analyzing_Census_Time-Series_Data_with_Feature_Extraction_and_Clustering</t>
  </si>
  <si>
    <t>An_Old_Problem_-_Ep._5_(Deep_Learning_SIMPLIFIED)</t>
  </si>
  <si>
    <t>Applying_Graphic_Design_Principles_to_Create_Killer_Dashboards</t>
  </si>
  <si>
    <t>Basic_Concepts_of_Inferential_Statistics</t>
  </si>
  <si>
    <t>Beyond_Simple_Visualizations_-_Adventures_in_Interactive_Model_Building</t>
  </si>
  <si>
    <t>Data_Scientist_Workbench_Accelerates_Predictive_Analytics</t>
  </si>
  <si>
    <t>Deep_Learning:_Intelligence_from_Big_Data</t>
  </si>
  <si>
    <t>Deep_Learning_SIMPLIFIED:_The_Series_Intro_-_Ep._1</t>
  </si>
  <si>
    <t>Deriving_Analytic_Insights_from_Machine_Data_and_IoT_Sensors</t>
  </si>
  <si>
    <t>DJ_Patil,_"Data_Science_and_Building_Data_Teams"</t>
  </si>
  <si>
    <t>Best_Fit_Engineering_for_SQL_on_Hadoop</t>
  </si>
  <si>
    <t>Data_Scientists_-_Heroes_of_the_Big_Data_era</t>
  </si>
  <si>
    <t>Hadoop:_The_Foundation_For_Change</t>
  </si>
  <si>
    <t>Hadoop_Tutorial_for_Beginners_by_Edureka</t>
  </si>
  <si>
    <t>How_Flextronics_Uses_Data_Visualization_and_Analytics_to_Improve_CustomerSatisfaction</t>
  </si>
  <si>
    <t>How_to_Achieve_Accelerated_Decision_Making_with_Predictive_Analytics</t>
  </si>
  <si>
    <t>How_To_Become_A_Data_Scientist_and_Things_I_Learned_in_my_First_Year_as_a_DataScientist_--_SF_Data_Science</t>
  </si>
  <si>
    <t>How_to_Develop_Big_Data_Solutions_with_Apache_Hadoop</t>
  </si>
  <si>
    <t>How_to_See_and_Understand_Big_Data</t>
  </si>
  <si>
    <t>How_to_Walk_The_Path_from_BI_to_Data_Science_An_interview_with_MichaelDriscoll</t>
  </si>
  <si>
    <t>Identifying_Cybercrime_using_Big_Data_Analytics</t>
  </si>
  <si>
    <t>IoT:_How_Data_Science-Driven_Software_is_Eating_the_Connected_World</t>
  </si>
  <si>
    <t>Jump_over_the_Data_Preparation_Hurdle_with_Spark</t>
  </si>
  <si>
    <t>Laniakea:_Our_home_supercluster</t>
  </si>
  <si>
    <t>Let_Spark_Fly:_Advantages_and_Use_Cases_for_Spark_on_Hadoop</t>
  </si>
  <si>
    <t>Ooyala_Data_Scientist,_Matt_Pisienski</t>
  </si>
  <si>
    <t>Pedro_Domingos:_"The_Master_Algorithm"_|_Talks_at_Google</t>
  </si>
  <si>
    <t>Process_Mining:_Data_Science_in_Action</t>
  </si>
  <si>
    <t>Real-time_Analytics_for_Small_Data,_Big_Data,_and_Huge_Data!</t>
  </si>
  <si>
    <t>R_Shinydashboard_(Retail)</t>
  </si>
  <si>
    <t>R_Tutorial_|_R_Programming_Tutorial_|_R_Programming_|_R_Programming_Language</t>
  </si>
  <si>
    <t>Seeing_Is_Believing:_How_to_be_Credible,_Clear,_and_Convincing_with_VisualAnalytics</t>
  </si>
  <si>
    <t>So_you_want_to_be_a_Data_Scientist?</t>
  </si>
  <si>
    <t>Text_Mining_YouTube:_Analyzing_Comments_with_STATISTICA</t>
  </si>
  <si>
    <t>The_5_Most_Influential_Visualizations_of_All_Time</t>
  </si>
  <si>
    <t>The_Analytic_Career_Part_1_of_2</t>
  </si>
  <si>
    <t>The_Difference_Between_Analytics_and_Big_Data</t>
  </si>
  <si>
    <t>The_Past_Present_and_Future_of_Data_Science_A_Live_Roundtable</t>
  </si>
  <si>
    <t>The_Science_of_Segmentation:_What_Questions_Should_You_Be_Asking_Your_Data?</t>
  </si>
  <si>
    <t>Tutorial_-_Interpolating_missing_time_series_in_Excel_[UPDATE]</t>
  </si>
  <si>
    <t>Visualizing_Big_Data</t>
  </si>
  <si>
    <t>What_is_a_Neural_Network_-_Ep._2_(Deep_Learning_SIMPLIFIED)</t>
  </si>
  <si>
    <t>_python_</t>
  </si>
  <si>
    <t>_r_</t>
  </si>
  <si>
    <t>_machine_learning_</t>
  </si>
  <si>
    <t>pv</t>
  </si>
  <si>
    <t>_data_science_</t>
  </si>
  <si>
    <t>Excel dedupe: http://www.wikihow.com/Dedupe-Records-in-a-Spreadsheet</t>
  </si>
  <si>
    <t>/blog</t>
  </si>
  <si>
    <t>_data_</t>
  </si>
  <si>
    <t>_analy</t>
  </si>
  <si>
    <t>node</t>
  </si>
  <si>
    <t>count</t>
  </si>
  <si>
    <t>year &gt; 2014</t>
  </si>
  <si>
    <t>N-010-000010</t>
  </si>
  <si>
    <t>N-110-000000</t>
  </si>
  <si>
    <t>N-010-000011</t>
  </si>
  <si>
    <t>N-010-000000</t>
  </si>
  <si>
    <t>N-110-000110</t>
  </si>
  <si>
    <t>N-110-010000</t>
  </si>
  <si>
    <t>N-010-000111</t>
  </si>
  <si>
    <t>N-110-000010</t>
  </si>
  <si>
    <t>N-010-000001</t>
  </si>
  <si>
    <t>N-110-000011</t>
  </si>
  <si>
    <t>N-010-000110</t>
  </si>
  <si>
    <t>N-110-000001</t>
  </si>
  <si>
    <t>N-110-000111</t>
  </si>
  <si>
    <t>N-110-001000</t>
  </si>
  <si>
    <t>N-110-100000</t>
  </si>
  <si>
    <t>N-110-100110</t>
  </si>
  <si>
    <t>N-010-001000</t>
  </si>
  <si>
    <t>N-110-100010</t>
  </si>
  <si>
    <t>N-110-010010</t>
  </si>
  <si>
    <t>N-110-001010</t>
  </si>
  <si>
    <t>N-010-010001</t>
  </si>
  <si>
    <t>N-010-010000</t>
  </si>
  <si>
    <t>N-110-010110</t>
  </si>
  <si>
    <t>N-010-010010</t>
  </si>
  <si>
    <t>N-110-010001</t>
  </si>
  <si>
    <t>N-010-100110</t>
  </si>
  <si>
    <t>/forum</t>
  </si>
  <si>
    <t>N-001-000000</t>
  </si>
  <si>
    <t>N-101-000010</t>
  </si>
  <si>
    <t>N-101-000000</t>
  </si>
  <si>
    <t>N-101-000110</t>
  </si>
  <si>
    <t>N-101-000001</t>
  </si>
  <si>
    <t>N-001-000010</t>
  </si>
  <si>
    <t>N-001-000110</t>
  </si>
  <si>
    <t>N-101-001000</t>
  </si>
  <si>
    <t>N-001-000001</t>
  </si>
  <si>
    <t>N-101-010000</t>
  </si>
  <si>
    <t>N-101-101000</t>
  </si>
  <si>
    <t>N-101-000011</t>
  </si>
  <si>
    <t>N-101-001011</t>
  </si>
  <si>
    <t>N-101-100110</t>
  </si>
  <si>
    <t>N-101-001010</t>
  </si>
  <si>
    <t>N-101-010010</t>
  </si>
  <si>
    <t>N-001-000011</t>
  </si>
  <si>
    <t>N-101-010110</t>
  </si>
  <si>
    <t>N-001-010000</t>
  </si>
  <si>
    <t>N-101-001110</t>
  </si>
  <si>
    <t>N-100-000011</t>
  </si>
  <si>
    <t>N-001-001000</t>
  </si>
  <si>
    <t>N-101-001001</t>
  </si>
  <si>
    <t>N-101-000111</t>
  </si>
  <si>
    <t>N-101-100010</t>
  </si>
  <si>
    <t>N-101-100001</t>
  </si>
  <si>
    <t>N-101-100000</t>
  </si>
  <si>
    <t>N-100-000010</t>
  </si>
  <si>
    <t>N-000-000000</t>
  </si>
  <si>
    <t>N-001-100010</t>
  </si>
  <si>
    <t>N-100-000000</t>
  </si>
  <si>
    <t>N-001-011000</t>
  </si>
  <si>
    <t>N-000-000001</t>
  </si>
  <si>
    <t>N-101-010001</t>
  </si>
  <si>
    <t>N-101-010011</t>
  </si>
  <si>
    <t>N-001-000111</t>
  </si>
  <si>
    <t>N-101-100011</t>
  </si>
  <si>
    <t>N-001-001110</t>
  </si>
  <si>
    <t>N-101-110110</t>
  </si>
  <si>
    <t>N-000-000010</t>
  </si>
  <si>
    <t>N-001-001010</t>
  </si>
  <si>
    <t>N-101-110000</t>
  </si>
  <si>
    <t>N-000-000110</t>
  </si>
  <si>
    <t>N-000-000011</t>
  </si>
  <si>
    <t>N-001-101000</t>
  </si>
  <si>
    <t>N-100-010000</t>
  </si>
  <si>
    <t>N-100-000110</t>
  </si>
  <si>
    <t>N-101-011000</t>
  </si>
  <si>
    <t>node size</t>
  </si>
  <si>
    <t>average pv</t>
  </si>
  <si>
    <t>number of bins</t>
  </si>
  <si>
    <t>bins with at least 10 articles</t>
  </si>
  <si>
    <t>predicted pv (24 bins)</t>
  </si>
  <si>
    <t>predicted pv (74 bins)</t>
  </si>
  <si>
    <t>title length</t>
  </si>
  <si>
    <t>a_i</t>
  </si>
  <si>
    <t>b_i</t>
  </si>
  <si>
    <t>Z (for Jackknife)</t>
  </si>
  <si>
    <t>Var[Z]</t>
  </si>
  <si>
    <t>predicted pv (Jackknife)</t>
  </si>
  <si>
    <t>LR vs JK</t>
  </si>
  <si>
    <t>predicted pv (HDT)</t>
  </si>
  <si>
    <t>JK vs 24 bins</t>
  </si>
  <si>
    <t>HDT vs LR</t>
  </si>
  <si>
    <t>HDT Parameter</t>
  </si>
  <si>
    <t>predicted pv (regression)</t>
  </si>
  <si>
    <t>Cross-correlations table</t>
  </si>
  <si>
    <t>Computations needed for Jackknife</t>
  </si>
  <si>
    <t>correl with pv</t>
  </si>
  <si>
    <t>Jackknife (JK)</t>
  </si>
  <si>
    <t>Linear regression (LR)</t>
  </si>
  <si>
    <t>74-bins model</t>
  </si>
  <si>
    <t>24-bins model</t>
  </si>
  <si>
    <t>Standardized Title</t>
  </si>
  <si>
    <t>HDT (= 74 bins + JK) *</t>
  </si>
  <si>
    <t>pv (= log pageviews)</t>
  </si>
  <si>
    <t>M*</t>
  </si>
  <si>
    <t>intercept</t>
  </si>
  <si>
    <t>Coefficients for Linear regression (using Linest)</t>
  </si>
  <si>
    <t>pv index</t>
  </si>
  <si>
    <t>Article Title</t>
  </si>
  <si>
    <t>year &gt; 2014 **</t>
  </si>
  <si>
    <t>** more recent articles haven't accumulated as many pageviews (thus pv index &lt; 1 for 'year &gt; 2014')</t>
  </si>
  <si>
    <t>* average pv index is 1 (the higher the better; it is proportional to pageviews)</t>
  </si>
  <si>
    <t>avg pv (if val = 1)</t>
  </si>
  <si>
    <t>pv index (if val = 1) *</t>
  </si>
  <si>
    <t>count (val = 1)</t>
  </si>
  <si>
    <t>percentage obs (val = 1)</t>
  </si>
  <si>
    <t>Summary stats for (blue) binary features used in model, when value = 1</t>
  </si>
  <si>
    <t>Correlations: model vs pv</t>
  </si>
  <si>
    <t>Correlations between models</t>
  </si>
  <si>
    <t>aux var1 for JK</t>
  </si>
  <si>
    <t>average</t>
  </si>
  <si>
    <t>offset</t>
  </si>
  <si>
    <t>aux var2 for JK</t>
  </si>
  <si>
    <t>aux var3 for JK</t>
  </si>
  <si>
    <t>* M = { Y' (SUM b_i* X_i) } / [ (SUM b_i * X'_i) * (SUM b_i * X_i) ] to minimize Var[Z], computed on centered vars, see http://bit.ly/2n1xj9W</t>
  </si>
  <si>
    <t>Number of articles</t>
  </si>
  <si>
    <t>Articles in bins with less than 10 articles</t>
  </si>
  <si>
    <t>LR vs 24 bins</t>
  </si>
  <si>
    <t>* If bin size &lt; HDT parameter, use 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</si>
</sst>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2">
    <xf numFmtId="0" fontId="0" fillId="0" borderId="0" xfId="0"/>
    <xf numFmtId="15" fontId="0" fillId="0" borderId="0" xfId="0" applyNumberFormat="1"/>
    <xf numFmtId="49" fontId="0" fillId="0" borderId="0" xfId="0" applyNumberFormat="1"/>
    <xf numFmtId="2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2" fontId="0" fillId="35" borderId="0" xfId="0" applyNumberFormat="1" applyFill="1"/>
    <xf numFmtId="2" fontId="0" fillId="41" borderId="0" xfId="0" applyNumberFormat="1" applyFill="1"/>
    <xf numFmtId="0" fontId="0" fillId="0" borderId="0" xfId="0" applyFont="1"/>
    <xf numFmtId="2" fontId="0" fillId="0" borderId="0" xfId="0" applyNumberFormat="1" applyFont="1"/>
    <xf numFmtId="0" fontId="0" fillId="42" borderId="0" xfId="0" applyFill="1"/>
    <xf numFmtId="2" fontId="0" fillId="43" borderId="0" xfId="0" applyNumberFormat="1" applyFont="1" applyFill="1"/>
    <xf numFmtId="0" fontId="0" fillId="43" borderId="0" xfId="0" applyFill="1"/>
    <xf numFmtId="0" fontId="0" fillId="45" borderId="0" xfId="0" applyFill="1"/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2" fontId="0" fillId="0" borderId="0" xfId="0" applyNumberFormat="1" applyFont="1" applyAlignment="1">
      <alignment wrapText="1"/>
    </xf>
    <xf numFmtId="0" fontId="0" fillId="0" borderId="0" xfId="0" applyFill="1" applyAlignment="1">
      <alignment wrapText="1"/>
    </xf>
    <xf numFmtId="2" fontId="0" fillId="36" borderId="0" xfId="0" applyNumberFormat="1" applyFill="1" applyAlignment="1">
      <alignment wrapText="1"/>
    </xf>
    <xf numFmtId="0" fontId="0" fillId="38" borderId="0" xfId="0" applyFill="1" applyAlignment="1">
      <alignment wrapText="1"/>
    </xf>
    <xf numFmtId="0" fontId="0" fillId="38" borderId="0" xfId="0" quotePrefix="1" applyFill="1" applyAlignment="1">
      <alignment wrapText="1"/>
    </xf>
    <xf numFmtId="2" fontId="0" fillId="41" borderId="0" xfId="0" applyNumberFormat="1" applyFont="1" applyFill="1"/>
    <xf numFmtId="0" fontId="0" fillId="41" borderId="0" xfId="0" applyFont="1" applyFill="1"/>
    <xf numFmtId="2" fontId="0" fillId="39" borderId="0" xfId="0" applyNumberFormat="1" applyFill="1" applyAlignment="1">
      <alignment wrapText="1"/>
    </xf>
    <xf numFmtId="2" fontId="0" fillId="39" borderId="0" xfId="0" applyNumberFormat="1" applyFont="1" applyFill="1" applyAlignment="1">
      <alignment wrapText="1"/>
    </xf>
    <xf numFmtId="0" fontId="0" fillId="37" borderId="0" xfId="0" applyFill="1" applyAlignment="1">
      <alignment wrapText="1"/>
    </xf>
    <xf numFmtId="2" fontId="0" fillId="43" borderId="0" xfId="0" applyNumberFormat="1" applyFill="1"/>
    <xf numFmtId="3" fontId="0" fillId="43" borderId="0" xfId="0" applyNumberFormat="1" applyFill="1"/>
    <xf numFmtId="164" fontId="0" fillId="43" borderId="0" xfId="0" applyNumberFormat="1" applyFill="1"/>
    <xf numFmtId="0" fontId="0" fillId="45" borderId="0" xfId="0" quotePrefix="1" applyFill="1"/>
    <xf numFmtId="165" fontId="0" fillId="43" borderId="0" xfId="0" applyNumberFormat="1" applyFill="1"/>
    <xf numFmtId="2" fontId="14" fillId="43" borderId="0" xfId="0" applyNumberFormat="1" applyFont="1" applyFill="1"/>
    <xf numFmtId="165" fontId="0" fillId="34" borderId="0" xfId="0" applyNumberFormat="1" applyFill="1"/>
    <xf numFmtId="2" fontId="0" fillId="0" borderId="10" xfId="0" applyNumberFormat="1" applyFont="1" applyFill="1" applyBorder="1" applyAlignment="1">
      <alignment wrapText="1"/>
    </xf>
    <xf numFmtId="2" fontId="0" fillId="0" borderId="11" xfId="0" applyNumberFormat="1" applyFont="1" applyFill="1" applyBorder="1"/>
    <xf numFmtId="0" fontId="0" fillId="0" borderId="11" xfId="0" applyFont="1" applyFill="1" applyBorder="1"/>
    <xf numFmtId="0" fontId="0" fillId="46" borderId="0" xfId="0" applyFill="1" applyAlignment="1">
      <alignment horizontal="center"/>
    </xf>
    <xf numFmtId="2" fontId="16" fillId="47" borderId="0" xfId="0" applyNumberFormat="1" applyFont="1" applyFill="1" applyAlignment="1">
      <alignment vertical="center" wrapText="1"/>
    </xf>
    <xf numFmtId="0" fontId="18" fillId="43" borderId="0" xfId="0" applyFont="1" applyFill="1"/>
    <xf numFmtId="165" fontId="18" fillId="43" borderId="0" xfId="0" applyNumberFormat="1" applyFont="1" applyFill="1"/>
    <xf numFmtId="0" fontId="19" fillId="0" borderId="0" xfId="0" applyFont="1" applyFill="1"/>
    <xf numFmtId="2" fontId="19" fillId="0" borderId="0" xfId="0" applyNumberFormat="1" applyFont="1"/>
    <xf numFmtId="0" fontId="19" fillId="0" borderId="0" xfId="0" applyFont="1"/>
    <xf numFmtId="0" fontId="0" fillId="0" borderId="0" xfId="0" applyFont="1" applyFill="1" applyAlignment="1">
      <alignment wrapText="1"/>
    </xf>
    <xf numFmtId="0" fontId="16" fillId="45" borderId="0" xfId="0" applyFont="1" applyFill="1" applyAlignment="1">
      <alignment horizontal="center"/>
    </xf>
    <xf numFmtId="0" fontId="16" fillId="40" borderId="0" xfId="0" applyFont="1" applyFill="1" applyAlignment="1">
      <alignment horizontal="center"/>
    </xf>
    <xf numFmtId="0" fontId="16" fillId="0" borderId="0" xfId="0" applyFont="1" applyAlignment="1"/>
    <xf numFmtId="0" fontId="16" fillId="44" borderId="0" xfId="0" applyFont="1" applyFill="1" applyAlignment="1">
      <alignment horizontal="center"/>
    </xf>
    <xf numFmtId="0" fontId="0" fillId="0" borderId="0" xfId="0" applyAlignment="1"/>
    <xf numFmtId="2" fontId="16" fillId="40" borderId="0" xfId="0" applyNumberFormat="1" applyFont="1" applyFill="1" applyAlignment="1">
      <alignment horizontal="center" vertical="center" wrapText="1"/>
    </xf>
    <xf numFmtId="0" fontId="16" fillId="40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  <color rgb="FFFF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618"/>
  <sheetViews>
    <sheetView tabSelected="1" topLeftCell="T1" zoomScaleNormal="100" workbookViewId="0">
      <selection activeCell="AC14" sqref="AC14"/>
    </sheetView>
  </sheetViews>
  <sheetFormatPr defaultRowHeight="15" x14ac:dyDescent="0.25"/>
  <cols>
    <col min="1" max="1" width="15" customWidth="1"/>
    <col min="2" max="2" width="12.5703125" customWidth="1"/>
    <col min="3" max="3" width="11.28515625" customWidth="1"/>
    <col min="4" max="4" width="11.140625" customWidth="1"/>
    <col min="5" max="5" width="17.5703125" customWidth="1"/>
    <col min="6" max="6" width="11.28515625" style="7" customWidth="1"/>
    <col min="7" max="7" width="7.28515625" customWidth="1"/>
    <col min="8" max="8" width="11.5703125" style="11" customWidth="1"/>
    <col min="9" max="12" width="9.140625" style="11"/>
    <col min="13" max="13" width="10.7109375" style="11" customWidth="1"/>
    <col min="14" max="14" width="13.42578125" style="11" customWidth="1"/>
    <col min="15" max="16" width="9.140625" style="11"/>
    <col min="17" max="17" width="14" style="4" customWidth="1"/>
    <col min="18" max="18" width="10.140625" customWidth="1"/>
    <col min="19" max="19" width="11" style="8" customWidth="1"/>
    <col min="20" max="20" width="12.5703125" style="8" customWidth="1"/>
    <col min="21" max="22" width="9.5703125" style="9" customWidth="1"/>
    <col min="23" max="23" width="10.5703125" style="9" customWidth="1"/>
    <col min="24" max="24" width="10.85546875" style="10" customWidth="1"/>
    <col min="25" max="25" width="12.42578125" style="23" customWidth="1"/>
    <col min="26" max="26" width="12.85546875" style="23" customWidth="1"/>
    <col min="27" max="27" width="10.85546875" style="23" customWidth="1"/>
    <col min="28" max="28" width="1.140625" style="36" customWidth="1"/>
    <col min="29" max="29" width="14.28515625" style="9" customWidth="1"/>
    <col min="30" max="30" width="19.42578125" style="9" customWidth="1"/>
    <col min="31" max="31" width="12.5703125" customWidth="1"/>
    <col min="32" max="32" width="13.85546875" customWidth="1"/>
    <col min="33" max="33" width="22.42578125" customWidth="1"/>
    <col min="34" max="34" width="13.5703125" customWidth="1"/>
  </cols>
  <sheetData>
    <row r="1" spans="1:42" s="15" customFormat="1" ht="36.75" customHeight="1" x14ac:dyDescent="0.25">
      <c r="A1" s="15" t="s">
        <v>5354</v>
      </c>
      <c r="B1" s="15" t="s">
        <v>0</v>
      </c>
      <c r="C1" s="15" t="s">
        <v>1</v>
      </c>
      <c r="D1" s="15" t="s">
        <v>2</v>
      </c>
      <c r="E1" s="15" t="s">
        <v>5347</v>
      </c>
      <c r="F1" s="19" t="s">
        <v>5349</v>
      </c>
      <c r="G1" s="15" t="s">
        <v>5328</v>
      </c>
      <c r="H1" s="20" t="s">
        <v>5246</v>
      </c>
      <c r="I1" s="20" t="s">
        <v>5273</v>
      </c>
      <c r="J1" s="21" t="s">
        <v>5241</v>
      </c>
      <c r="K1" s="20" t="s">
        <v>5235</v>
      </c>
      <c r="L1" s="20" t="s">
        <v>5236</v>
      </c>
      <c r="M1" s="20" t="s">
        <v>5237</v>
      </c>
      <c r="N1" s="20" t="s">
        <v>5239</v>
      </c>
      <c r="O1" s="20" t="s">
        <v>5242</v>
      </c>
      <c r="P1" s="20" t="s">
        <v>5243</v>
      </c>
      <c r="Q1" s="26" t="s">
        <v>5244</v>
      </c>
      <c r="R1" s="15" t="s">
        <v>5322</v>
      </c>
      <c r="S1" s="24" t="s">
        <v>5327</v>
      </c>
      <c r="T1" s="24" t="s">
        <v>5326</v>
      </c>
      <c r="U1" s="16" t="s">
        <v>5331</v>
      </c>
      <c r="V1" s="44" t="s">
        <v>5365</v>
      </c>
      <c r="W1" s="44" t="s">
        <v>5368</v>
      </c>
      <c r="X1" s="17" t="s">
        <v>5369</v>
      </c>
      <c r="Y1" s="25" t="s">
        <v>5333</v>
      </c>
      <c r="Z1" s="25" t="s">
        <v>5339</v>
      </c>
      <c r="AA1" s="25" t="s">
        <v>5335</v>
      </c>
      <c r="AB1" s="34"/>
      <c r="AC1" s="38" t="s">
        <v>5338</v>
      </c>
      <c r="AD1" s="50" t="s">
        <v>5363</v>
      </c>
      <c r="AE1" s="51"/>
      <c r="AF1" s="18"/>
    </row>
    <row r="2" spans="1:42" x14ac:dyDescent="0.25">
      <c r="A2" t="s">
        <v>4896</v>
      </c>
      <c r="B2" t="s">
        <v>2282</v>
      </c>
      <c r="C2" s="1">
        <v>41534</v>
      </c>
      <c r="D2">
        <v>1731</v>
      </c>
      <c r="E2" t="str">
        <f t="shared" ref="E2:E65" si="0">CONCATENATE("_",LOWER(A2),"_")</f>
        <v>_"the_purple_people"_\-_the_conundrum_of_finding_business_expertise_among_datascientists._</v>
      </c>
      <c r="F2" s="7">
        <f>LN(1+D2)</f>
        <v>7.4570320891223805</v>
      </c>
      <c r="G2">
        <f t="shared" ref="G2:G65" si="1">LEN(A3)</f>
        <v>78</v>
      </c>
      <c r="H2" s="11">
        <f>IF(YEAR(C2)&gt;2014,1,0)</f>
        <v>0</v>
      </c>
      <c r="I2" s="11">
        <f t="shared" ref="I2:J21" si="2">IF(ISNUMBER(SEARCH(I$1,$B2)),1,0)</f>
        <v>0</v>
      </c>
      <c r="J2" s="11">
        <f t="shared" si="2"/>
        <v>1</v>
      </c>
      <c r="K2" s="11">
        <f t="shared" ref="K2:P11" si="3">IF(ISNUMBER(SEARCH(K$1,$E2)),1,0)</f>
        <v>0</v>
      </c>
      <c r="L2" s="11">
        <f t="shared" si="3"/>
        <v>0</v>
      </c>
      <c r="M2" s="11">
        <f t="shared" si="3"/>
        <v>0</v>
      </c>
      <c r="N2" s="11">
        <f t="shared" si="3"/>
        <v>0</v>
      </c>
      <c r="O2" s="11">
        <f t="shared" si="3"/>
        <v>0</v>
      </c>
      <c r="P2" s="11">
        <f t="shared" si="3"/>
        <v>0</v>
      </c>
      <c r="Q2" s="4" t="str">
        <f>CONCATENATE("N-",H2,I2,J2,"-",K2,L2,M2,N2,O2,P2)</f>
        <v>N-001-000000</v>
      </c>
      <c r="R2">
        <f>COUNTIF(Q:Q,Q2)</f>
        <v>313</v>
      </c>
      <c r="S2" s="8">
        <f>AVERAGEIF(R:R,R2,F:F)</f>
        <v>6.8822553953446945</v>
      </c>
      <c r="T2" s="8">
        <f>IF(R2&gt;=10,S2,AVERAGEIF(R:R,"&lt;10",F:F))</f>
        <v>6.8822553953446945</v>
      </c>
      <c r="U2" s="10">
        <f t="shared" ref="U2:U65" si="4">F2-$AQ$29*SUMPRODUCT(H2:P2,$AH$25:$AP$25)</f>
        <v>7.0700960954636276</v>
      </c>
      <c r="V2" s="10">
        <f>SUMPRODUCT(H2:P2,$AH$25:$AP$25)-$AQ$28</f>
        <v>0.15496856831223904</v>
      </c>
      <c r="W2" s="10">
        <f>F2-AVERAGE(F:F)</f>
        <v>0.62363991240702532</v>
      </c>
      <c r="X2" s="10">
        <f t="shared" ref="X2:X65" si="5">$AQ$29*SUMPRODUCT(H2:P2,$AH$25:$AP$25)</f>
        <v>0.38693599365875281</v>
      </c>
      <c r="Y2" s="22">
        <f>AVERAGE(F:F)-AVERAGE(X:X)+X2</f>
        <v>6.9361594767880304</v>
      </c>
      <c r="Z2" s="22">
        <f t="shared" ref="Z2:Z65" si="6">$AG$36+SUMPRODUCT($AH$36:$AP$36,H2:P2)</f>
        <v>6.9661540865059681</v>
      </c>
      <c r="AA2" s="22">
        <f t="shared" ref="AA2:AA65" si="7">IF(R2&gt;=$AC$2,S2,Y2)</f>
        <v>6.8822553953446945</v>
      </c>
      <c r="AB2" s="35"/>
      <c r="AC2" s="37">
        <v>5</v>
      </c>
      <c r="AD2" s="6" t="s">
        <v>5345</v>
      </c>
      <c r="AE2" s="33">
        <f>CORREL(S:S,F:F)</f>
        <v>0.33304682659631235</v>
      </c>
      <c r="AF2" s="5"/>
      <c r="AG2" s="48" t="s">
        <v>5362</v>
      </c>
      <c r="AH2" s="48"/>
      <c r="AI2" s="48"/>
      <c r="AJ2" s="48"/>
      <c r="AK2" s="48"/>
      <c r="AL2" s="48"/>
      <c r="AM2" s="48"/>
      <c r="AN2" s="48"/>
      <c r="AO2" s="48"/>
      <c r="AP2" s="48"/>
    </row>
    <row r="3" spans="1:42" x14ac:dyDescent="0.25">
      <c r="A3" t="s">
        <v>2908</v>
      </c>
      <c r="B3" t="s">
        <v>290</v>
      </c>
      <c r="C3" s="1">
        <v>41773</v>
      </c>
      <c r="D3">
        <v>1262</v>
      </c>
      <c r="E3" t="str">
        <f t="shared" si="0"/>
        <v>_"to_be_or_not_to_be_a_statistician"_is_that_the_question_for_a_data_scientist?_</v>
      </c>
      <c r="F3" s="7">
        <f t="shared" ref="F3:F66" si="8">LN(1+D3)</f>
        <v>7.1412451223504911</v>
      </c>
      <c r="G3">
        <f t="shared" si="1"/>
        <v>61</v>
      </c>
      <c r="H3" s="11">
        <f t="shared" ref="H3:H66" si="9">IF(YEAR(C3)&gt;2014,1,0)</f>
        <v>0</v>
      </c>
      <c r="I3" s="11">
        <f t="shared" si="2"/>
        <v>1</v>
      </c>
      <c r="J3" s="11">
        <f t="shared" si="2"/>
        <v>0</v>
      </c>
      <c r="K3" s="11">
        <f t="shared" si="3"/>
        <v>0</v>
      </c>
      <c r="L3" s="11">
        <f t="shared" si="3"/>
        <v>0</v>
      </c>
      <c r="M3" s="11">
        <f t="shared" si="3"/>
        <v>0</v>
      </c>
      <c r="N3" s="11">
        <f t="shared" si="3"/>
        <v>0</v>
      </c>
      <c r="O3" s="11">
        <f t="shared" si="3"/>
        <v>1</v>
      </c>
      <c r="P3" s="11">
        <f t="shared" si="3"/>
        <v>0</v>
      </c>
      <c r="Q3" s="4" t="str">
        <f t="shared" ref="Q3:Q66" si="10">CONCATENATE("N-",H3,I3,J3,"-",K3,L3,M3,N3,O3,P3)</f>
        <v>N-010-000010</v>
      </c>
      <c r="R3">
        <f t="shared" ref="R3:R66" si="11">COUNTIF(Q:Q,Q3)</f>
        <v>51</v>
      </c>
      <c r="S3" s="8">
        <f t="shared" ref="S3:S66" si="12">AVERAGEIF(R:R,R3,F:F)</f>
        <v>6.7640449341040307</v>
      </c>
      <c r="T3" s="8">
        <f t="shared" ref="T3:T66" si="13">IF(R3&gt;=10,S3,AVERAGEIF(R:R,"&lt;10",F:F))</f>
        <v>6.7640449341040307</v>
      </c>
      <c r="U3" s="10">
        <f t="shared" si="4"/>
        <v>7.3172678418505335</v>
      </c>
      <c r="V3" s="10">
        <f t="shared" ref="V3:V66" si="14">SUMPRODUCT(H3:P3,$AH$25:$AP$25)-$AQ$28</f>
        <v>-0.69394840951456138</v>
      </c>
      <c r="W3" s="10">
        <f t="shared" ref="W3:W66" si="15">F3-AVERAGE(F:F)</f>
        <v>0.30785294563513599</v>
      </c>
      <c r="X3" s="10">
        <f t="shared" si="5"/>
        <v>-0.17602271950004214</v>
      </c>
      <c r="Y3" s="22">
        <f t="shared" ref="Y3:Y66" si="16">AVERAGE(F:F)-AVERAGE(X:X)+X3</f>
        <v>6.3732007636292352</v>
      </c>
      <c r="Z3" s="22">
        <f t="shared" si="6"/>
        <v>6.5691920580633658</v>
      </c>
      <c r="AA3" s="22">
        <f t="shared" si="7"/>
        <v>6.7640449341040307</v>
      </c>
      <c r="AB3" s="35"/>
      <c r="AC3" s="10"/>
      <c r="AD3" s="6" t="s">
        <v>5346</v>
      </c>
      <c r="AE3" s="33">
        <f>CORREL(T:T,F:F)</f>
        <v>0.32726957052453454</v>
      </c>
      <c r="AF3" s="5"/>
      <c r="AG3" s="14"/>
      <c r="AH3" s="14" t="s">
        <v>5355</v>
      </c>
      <c r="AI3" s="14" t="s">
        <v>5273</v>
      </c>
      <c r="AJ3" s="30" t="s">
        <v>5241</v>
      </c>
      <c r="AK3" s="14" t="s">
        <v>5235</v>
      </c>
      <c r="AL3" s="14" t="s">
        <v>5236</v>
      </c>
      <c r="AM3" s="14" t="s">
        <v>5237</v>
      </c>
      <c r="AN3" s="14" t="s">
        <v>5239</v>
      </c>
      <c r="AO3" s="14" t="s">
        <v>5242</v>
      </c>
      <c r="AP3" s="14" t="s">
        <v>5243</v>
      </c>
    </row>
    <row r="4" spans="1:42" x14ac:dyDescent="0.25">
      <c r="A4" t="s">
        <v>5178</v>
      </c>
      <c r="B4" t="s">
        <v>2564</v>
      </c>
      <c r="C4" s="1">
        <v>42206</v>
      </c>
      <c r="D4">
        <v>3362</v>
      </c>
      <c r="E4" t="str">
        <f t="shared" si="0"/>
        <v>_"you_need_an_algorithm,_not_a_data_scientist"._um...not_quite_</v>
      </c>
      <c r="F4" s="7">
        <f t="shared" si="8"/>
        <v>8.12058871174027</v>
      </c>
      <c r="G4">
        <f t="shared" si="1"/>
        <v>78</v>
      </c>
      <c r="H4" s="11">
        <f t="shared" si="9"/>
        <v>1</v>
      </c>
      <c r="I4" s="11">
        <f t="shared" si="2"/>
        <v>0</v>
      </c>
      <c r="J4" s="11">
        <f t="shared" si="2"/>
        <v>1</v>
      </c>
      <c r="K4" s="11">
        <f t="shared" si="3"/>
        <v>0</v>
      </c>
      <c r="L4" s="11">
        <f t="shared" si="3"/>
        <v>0</v>
      </c>
      <c r="M4" s="11">
        <f t="shared" si="3"/>
        <v>0</v>
      </c>
      <c r="N4" s="11">
        <f t="shared" si="3"/>
        <v>0</v>
      </c>
      <c r="O4" s="11">
        <f t="shared" si="3"/>
        <v>1</v>
      </c>
      <c r="P4" s="11">
        <f t="shared" si="3"/>
        <v>0</v>
      </c>
      <c r="Q4" s="4" t="str">
        <f t="shared" si="10"/>
        <v>N-101-000010</v>
      </c>
      <c r="R4">
        <f t="shared" si="11"/>
        <v>382</v>
      </c>
      <c r="S4" s="8">
        <f t="shared" si="12"/>
        <v>6.8802841839920132</v>
      </c>
      <c r="T4" s="8">
        <f t="shared" si="13"/>
        <v>6.8802841839920132</v>
      </c>
      <c r="U4" s="10">
        <f t="shared" si="4"/>
        <v>7.7142348512247452</v>
      </c>
      <c r="V4" s="10">
        <f t="shared" si="14"/>
        <v>0.18424985744159661</v>
      </c>
      <c r="W4" s="10">
        <f t="shared" si="15"/>
        <v>1.2871965350249148</v>
      </c>
      <c r="X4" s="10">
        <f t="shared" si="5"/>
        <v>0.40635386051552441</v>
      </c>
      <c r="Y4" s="22">
        <f t="shared" si="16"/>
        <v>6.9555773436448023</v>
      </c>
      <c r="Z4" s="22">
        <f t="shared" si="6"/>
        <v>6.8151536771936527</v>
      </c>
      <c r="AA4" s="22">
        <f t="shared" si="7"/>
        <v>6.8802841839920132</v>
      </c>
      <c r="AB4" s="35"/>
      <c r="AC4" s="10"/>
      <c r="AD4" s="6" t="s">
        <v>5343</v>
      </c>
      <c r="AE4" s="33">
        <f>CORREL(Y:Y,F:F)</f>
        <v>0.31919408853965597</v>
      </c>
      <c r="AF4" s="5"/>
      <c r="AG4" s="14" t="s">
        <v>5342</v>
      </c>
      <c r="AH4" s="27">
        <f t="shared" ref="AH4:AP4" si="17">CORREL($F:$F,H:H)</f>
        <v>-0.11337588611134404</v>
      </c>
      <c r="AI4" s="27">
        <f t="shared" si="17"/>
        <v>-0.17707268954154856</v>
      </c>
      <c r="AJ4" s="27">
        <f t="shared" si="17"/>
        <v>0.18024238659468322</v>
      </c>
      <c r="AK4" s="27">
        <f t="shared" si="17"/>
        <v>0.13159007263451422</v>
      </c>
      <c r="AL4" s="27">
        <f t="shared" si="17"/>
        <v>5.2797142152704077E-2</v>
      </c>
      <c r="AM4" s="27">
        <f t="shared" si="17"/>
        <v>9.786219045053976E-2</v>
      </c>
      <c r="AN4" s="27">
        <f t="shared" si="17"/>
        <v>0.15210616756781684</v>
      </c>
      <c r="AO4" s="27">
        <f t="shared" si="17"/>
        <v>0.12581709698051916</v>
      </c>
      <c r="AP4" s="27">
        <f t="shared" si="17"/>
        <v>-9.1399018632571313E-2</v>
      </c>
    </row>
    <row r="5" spans="1:42" x14ac:dyDescent="0.25">
      <c r="A5" t="s">
        <v>3615</v>
      </c>
      <c r="B5" t="s">
        <v>999</v>
      </c>
      <c r="C5" s="1">
        <v>42394</v>
      </c>
      <c r="D5">
        <v>285</v>
      </c>
      <c r="E5" t="str">
        <f t="shared" si="0"/>
        <v>_#bieber_+_#blast_=_#bieberblast:_early_prediction_of_popular_hashtag_compounds_</v>
      </c>
      <c r="F5" s="7">
        <f t="shared" si="8"/>
        <v>5.6559918108198524</v>
      </c>
      <c r="G5">
        <f t="shared" si="1"/>
        <v>61</v>
      </c>
      <c r="H5" s="11">
        <f t="shared" si="9"/>
        <v>1</v>
      </c>
      <c r="I5" s="11">
        <f t="shared" si="2"/>
        <v>0</v>
      </c>
      <c r="J5" s="11">
        <f t="shared" si="2"/>
        <v>1</v>
      </c>
      <c r="K5" s="11">
        <f t="shared" si="3"/>
        <v>0</v>
      </c>
      <c r="L5" s="11">
        <f t="shared" si="3"/>
        <v>0</v>
      </c>
      <c r="M5" s="11">
        <f t="shared" si="3"/>
        <v>0</v>
      </c>
      <c r="N5" s="11">
        <f t="shared" si="3"/>
        <v>0</v>
      </c>
      <c r="O5" s="11">
        <f t="shared" si="3"/>
        <v>0</v>
      </c>
      <c r="P5" s="11">
        <f t="shared" si="3"/>
        <v>0</v>
      </c>
      <c r="Q5" s="4" t="str">
        <f t="shared" si="10"/>
        <v>N-101-000000</v>
      </c>
      <c r="R5">
        <f t="shared" si="11"/>
        <v>419</v>
      </c>
      <c r="S5" s="8">
        <f t="shared" si="12"/>
        <v>6.5697596378225285</v>
      </c>
      <c r="T5" s="8">
        <f t="shared" si="13"/>
        <v>6.5697596378225285</v>
      </c>
      <c r="U5" s="10">
        <f t="shared" si="4"/>
        <v>5.467522871503796</v>
      </c>
      <c r="V5" s="10">
        <f t="shared" si="14"/>
        <v>-0.14431102010629077</v>
      </c>
      <c r="W5" s="10">
        <f t="shared" si="15"/>
        <v>-1.1774003658955028</v>
      </c>
      <c r="X5" s="10">
        <f t="shared" si="5"/>
        <v>0.18846893931605621</v>
      </c>
      <c r="Y5" s="22">
        <f t="shared" si="16"/>
        <v>6.7376924224453338</v>
      </c>
      <c r="Z5" s="22">
        <f t="shared" si="6"/>
        <v>6.5922741434865042</v>
      </c>
      <c r="AA5" s="22">
        <f t="shared" si="7"/>
        <v>6.5697596378225285</v>
      </c>
      <c r="AB5" s="35"/>
      <c r="AD5" s="6" t="s">
        <v>5344</v>
      </c>
      <c r="AE5" s="33">
        <f>CORREL(Z:Z,F:F)</f>
        <v>0.33759965203034942</v>
      </c>
      <c r="AF5" s="5"/>
      <c r="AG5" s="14" t="s">
        <v>5358</v>
      </c>
      <c r="AH5" s="27">
        <f t="shared" ref="AH5:AP5" si="18">AVERAGEIF(H:H,1,$F:$F)</f>
        <v>6.7055545857924352</v>
      </c>
      <c r="AI5" s="27">
        <f t="shared" si="18"/>
        <v>6.3497913359582636</v>
      </c>
      <c r="AJ5" s="27">
        <f t="shared" si="18"/>
        <v>6.9527662171134077</v>
      </c>
      <c r="AK5" s="27">
        <f t="shared" si="18"/>
        <v>8.2305972236801672</v>
      </c>
      <c r="AL5" s="27">
        <f t="shared" si="18"/>
        <v>7.2654293138768669</v>
      </c>
      <c r="AM5" s="27">
        <f t="shared" si="18"/>
        <v>7.5309234046157556</v>
      </c>
      <c r="AN5" s="27">
        <f t="shared" si="18"/>
        <v>7.3331768628478038</v>
      </c>
      <c r="AO5" s="27">
        <f t="shared" si="18"/>
        <v>6.9976097931417884</v>
      </c>
      <c r="AP5" s="27">
        <f t="shared" si="18"/>
        <v>6.5619414600501518</v>
      </c>
    </row>
    <row r="6" spans="1:42" x14ac:dyDescent="0.25">
      <c r="A6" t="s">
        <v>2641</v>
      </c>
      <c r="B6" t="s">
        <v>21</v>
      </c>
      <c r="C6" s="1">
        <v>42167</v>
      </c>
      <c r="D6">
        <v>3218</v>
      </c>
      <c r="E6" t="str">
        <f t="shared" si="0"/>
        <v>_$320,000_for_a_java_architect:_discussion_about_high_salaries_</v>
      </c>
      <c r="F6" s="7">
        <f t="shared" si="8"/>
        <v>8.0768260312988076</v>
      </c>
      <c r="G6">
        <f t="shared" si="1"/>
        <v>62</v>
      </c>
      <c r="H6" s="11">
        <f t="shared" si="9"/>
        <v>1</v>
      </c>
      <c r="I6" s="11">
        <f t="shared" si="2"/>
        <v>1</v>
      </c>
      <c r="J6" s="11">
        <f t="shared" si="2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4" t="str">
        <f t="shared" si="10"/>
        <v>N-110-000000</v>
      </c>
      <c r="R6">
        <f t="shared" si="11"/>
        <v>84</v>
      </c>
      <c r="S6" s="8">
        <f t="shared" si="12"/>
        <v>6.1102020039575136</v>
      </c>
      <c r="T6" s="8">
        <f t="shared" si="13"/>
        <v>6.1102020039575136</v>
      </c>
      <c r="U6" s="10">
        <f t="shared" si="4"/>
        <v>8.669200726341014</v>
      </c>
      <c r="V6" s="10">
        <f t="shared" si="14"/>
        <v>-1.3217888754809786</v>
      </c>
      <c r="W6" s="10">
        <f t="shared" si="15"/>
        <v>1.2434338545834525</v>
      </c>
      <c r="X6" s="10">
        <f t="shared" si="5"/>
        <v>-0.59237469504220686</v>
      </c>
      <c r="Y6" s="22">
        <f t="shared" si="16"/>
        <v>5.9568487880870702</v>
      </c>
      <c r="Z6" s="22">
        <f t="shared" si="6"/>
        <v>5.9724325813367543</v>
      </c>
      <c r="AA6" s="22">
        <f t="shared" si="7"/>
        <v>6.1102020039575136</v>
      </c>
      <c r="AB6" s="35"/>
      <c r="AC6" s="10"/>
      <c r="AD6" s="6" t="s">
        <v>5348</v>
      </c>
      <c r="AE6" s="33">
        <f>CORREL(AA:AA,F:F)</f>
        <v>0.34414277273891786</v>
      </c>
      <c r="AF6" s="5"/>
      <c r="AG6" s="14" t="s">
        <v>5359</v>
      </c>
      <c r="AH6" s="27">
        <f t="shared" ref="AH6:AP6" si="19">EXP(AH5-AVERAGE($F:$F))</f>
        <v>0.87999628692436271</v>
      </c>
      <c r="AI6" s="27">
        <f t="shared" si="19"/>
        <v>0.6165592581278988</v>
      </c>
      <c r="AJ6" s="27">
        <f t="shared" si="19"/>
        <v>1.1267913049438472</v>
      </c>
      <c r="AK6" s="32">
        <f t="shared" si="19"/>
        <v>4.0438816977722647</v>
      </c>
      <c r="AL6" s="27">
        <f t="shared" si="19"/>
        <v>1.5403923198972851</v>
      </c>
      <c r="AM6" s="32">
        <f t="shared" si="19"/>
        <v>2.0087873426697458</v>
      </c>
      <c r="AN6" s="32">
        <f t="shared" si="19"/>
        <v>1.6483663163614866</v>
      </c>
      <c r="AO6" s="27">
        <f t="shared" si="19"/>
        <v>1.1784707417818632</v>
      </c>
      <c r="AP6" s="27">
        <f t="shared" si="19"/>
        <v>0.76227284989039967</v>
      </c>
    </row>
    <row r="7" spans="1:42" x14ac:dyDescent="0.25">
      <c r="A7" t="s">
        <v>2644</v>
      </c>
      <c r="B7" t="s">
        <v>24</v>
      </c>
      <c r="C7" s="1">
        <v>42420</v>
      </c>
      <c r="D7">
        <v>312</v>
      </c>
      <c r="E7" t="str">
        <f t="shared" si="0"/>
        <v>_$5_million_prize_for_a.i._targets_the_'dystopian_conversation'_</v>
      </c>
      <c r="F7" s="7">
        <f t="shared" si="8"/>
        <v>5.7462031905401529</v>
      </c>
      <c r="G7">
        <f t="shared" si="1"/>
        <v>12</v>
      </c>
      <c r="H7" s="11">
        <f t="shared" si="9"/>
        <v>1</v>
      </c>
      <c r="I7" s="11">
        <f t="shared" si="2"/>
        <v>1</v>
      </c>
      <c r="J7" s="11">
        <f t="shared" si="2"/>
        <v>0</v>
      </c>
      <c r="K7" s="11">
        <f t="shared" si="3"/>
        <v>0</v>
      </c>
      <c r="L7" s="11">
        <f t="shared" si="3"/>
        <v>0</v>
      </c>
      <c r="M7" s="11">
        <f t="shared" si="3"/>
        <v>0</v>
      </c>
      <c r="N7" s="11">
        <f t="shared" si="3"/>
        <v>0</v>
      </c>
      <c r="O7" s="11">
        <f t="shared" si="3"/>
        <v>0</v>
      </c>
      <c r="P7" s="11">
        <f t="shared" si="3"/>
        <v>0</v>
      </c>
      <c r="Q7" s="4" t="str">
        <f t="shared" si="10"/>
        <v>N-110-000000</v>
      </c>
      <c r="R7">
        <f t="shared" si="11"/>
        <v>84</v>
      </c>
      <c r="S7" s="8">
        <f t="shared" si="12"/>
        <v>6.1102020039575136</v>
      </c>
      <c r="T7" s="8">
        <f t="shared" si="13"/>
        <v>6.1102020039575136</v>
      </c>
      <c r="U7" s="10">
        <f t="shared" si="4"/>
        <v>6.3385778855823602</v>
      </c>
      <c r="V7" s="10">
        <f t="shared" si="14"/>
        <v>-1.3217888754809786</v>
      </c>
      <c r="W7" s="10">
        <f t="shared" si="15"/>
        <v>-1.0871889861752022</v>
      </c>
      <c r="X7" s="10">
        <f t="shared" si="5"/>
        <v>-0.59237469504220686</v>
      </c>
      <c r="Y7" s="22">
        <f t="shared" si="16"/>
        <v>5.9568487880870702</v>
      </c>
      <c r="Z7" s="22">
        <f t="shared" si="6"/>
        <v>5.9724325813367543</v>
      </c>
      <c r="AA7" s="22">
        <f t="shared" si="7"/>
        <v>6.1102020039575136</v>
      </c>
      <c r="AB7" s="35"/>
      <c r="AC7" s="10"/>
      <c r="AD7" s="46" t="s">
        <v>5364</v>
      </c>
      <c r="AE7" s="47"/>
      <c r="AF7" s="5"/>
      <c r="AG7" s="14" t="s">
        <v>5360</v>
      </c>
      <c r="AH7" s="28">
        <f t="shared" ref="AH7:AP7" si="20">COUNTIF(H:H,1)</f>
        <v>1499</v>
      </c>
      <c r="AI7" s="28">
        <f t="shared" si="20"/>
        <v>487</v>
      </c>
      <c r="AJ7" s="28">
        <f t="shared" si="20"/>
        <v>2081</v>
      </c>
      <c r="AK7" s="28">
        <f t="shared" si="20"/>
        <v>39</v>
      </c>
      <c r="AL7" s="28">
        <f t="shared" si="20"/>
        <v>65</v>
      </c>
      <c r="AM7" s="28">
        <f t="shared" si="20"/>
        <v>85</v>
      </c>
      <c r="AN7" s="28">
        <f t="shared" si="20"/>
        <v>357</v>
      </c>
      <c r="AO7" s="28">
        <f t="shared" si="20"/>
        <v>1309</v>
      </c>
      <c r="AP7" s="28">
        <f t="shared" si="20"/>
        <v>424</v>
      </c>
    </row>
    <row r="8" spans="1:42" x14ac:dyDescent="0.25">
      <c r="A8" t="s">
        <v>4634</v>
      </c>
      <c r="B8" t="s">
        <v>2018</v>
      </c>
      <c r="C8" s="1">
        <v>41677</v>
      </c>
      <c r="D8">
        <v>5785</v>
      </c>
      <c r="E8" t="str">
        <f t="shared" si="0"/>
        <v>_(r_+_python)_</v>
      </c>
      <c r="F8" s="7">
        <f t="shared" si="8"/>
        <v>8.6631964855360799</v>
      </c>
      <c r="G8">
        <f t="shared" si="1"/>
        <v>68</v>
      </c>
      <c r="H8" s="11">
        <f t="shared" si="9"/>
        <v>0</v>
      </c>
      <c r="I8" s="11">
        <f t="shared" si="2"/>
        <v>0</v>
      </c>
      <c r="J8" s="11">
        <f t="shared" si="2"/>
        <v>1</v>
      </c>
      <c r="K8" s="11">
        <f t="shared" si="3"/>
        <v>0</v>
      </c>
      <c r="L8" s="11">
        <f t="shared" si="3"/>
        <v>0</v>
      </c>
      <c r="M8" s="11">
        <f t="shared" si="3"/>
        <v>0</v>
      </c>
      <c r="N8" s="11">
        <f t="shared" si="3"/>
        <v>0</v>
      </c>
      <c r="O8" s="11">
        <f t="shared" si="3"/>
        <v>0</v>
      </c>
      <c r="P8" s="11">
        <f t="shared" si="3"/>
        <v>0</v>
      </c>
      <c r="Q8" s="4" t="str">
        <f t="shared" si="10"/>
        <v>N-001-000000</v>
      </c>
      <c r="R8">
        <f t="shared" si="11"/>
        <v>313</v>
      </c>
      <c r="S8" s="8">
        <f t="shared" si="12"/>
        <v>6.8822553953446945</v>
      </c>
      <c r="T8" s="8">
        <f t="shared" si="13"/>
        <v>6.8822553953446945</v>
      </c>
      <c r="U8" s="10">
        <f t="shared" si="4"/>
        <v>8.276260491877327</v>
      </c>
      <c r="V8" s="10">
        <f t="shared" si="14"/>
        <v>0.15496856831223904</v>
      </c>
      <c r="W8" s="10">
        <f t="shared" si="15"/>
        <v>1.8298043088207248</v>
      </c>
      <c r="X8" s="10">
        <f t="shared" si="5"/>
        <v>0.38693599365875281</v>
      </c>
      <c r="Y8" s="22">
        <f t="shared" si="16"/>
        <v>6.9361594767880304</v>
      </c>
      <c r="Z8" s="22">
        <f t="shared" si="6"/>
        <v>6.9661540865059681</v>
      </c>
      <c r="AA8" s="22">
        <f t="shared" si="7"/>
        <v>6.8822553953446945</v>
      </c>
      <c r="AB8" s="35"/>
      <c r="AC8" s="10"/>
      <c r="AD8" s="6" t="s">
        <v>5336</v>
      </c>
      <c r="AE8" s="33">
        <f>CORREL(Y:Y,T:T)</f>
        <v>0.84746473335863826</v>
      </c>
      <c r="AF8" s="5"/>
      <c r="AG8" s="14" t="s">
        <v>5361</v>
      </c>
      <c r="AH8" s="29">
        <f t="shared" ref="AH8:AP8" si="21">AH7/COUNT(F:F)</f>
        <v>0.57301223241590216</v>
      </c>
      <c r="AI8" s="29">
        <f t="shared" si="21"/>
        <v>0.18616207951070338</v>
      </c>
      <c r="AJ8" s="29">
        <f t="shared" si="21"/>
        <v>0.79548929663608559</v>
      </c>
      <c r="AK8" s="29">
        <f t="shared" si="21"/>
        <v>1.4908256880733946E-2</v>
      </c>
      <c r="AL8" s="29">
        <f t="shared" si="21"/>
        <v>2.4847094801223241E-2</v>
      </c>
      <c r="AM8" s="29">
        <f t="shared" si="21"/>
        <v>3.2492354740061159E-2</v>
      </c>
      <c r="AN8" s="29">
        <f t="shared" si="21"/>
        <v>0.13646788990825687</v>
      </c>
      <c r="AO8" s="29">
        <f t="shared" si="21"/>
        <v>0.50038226299694188</v>
      </c>
      <c r="AP8" s="29">
        <f t="shared" si="21"/>
        <v>0.1620795107033639</v>
      </c>
    </row>
    <row r="9" spans="1:42" x14ac:dyDescent="0.25">
      <c r="A9" t="s">
        <v>2821</v>
      </c>
      <c r="B9" t="s">
        <v>203</v>
      </c>
      <c r="C9" s="1">
        <v>41035</v>
      </c>
      <c r="D9">
        <v>1059</v>
      </c>
      <c r="E9" t="str">
        <f t="shared" si="0"/>
        <v>_[job]_walmartlabs_-_data_scientists,_40_openings_(san_francisco,_ca)_</v>
      </c>
      <c r="F9" s="7">
        <f t="shared" si="8"/>
        <v>6.9660241871061128</v>
      </c>
      <c r="G9">
        <f t="shared" si="1"/>
        <v>85</v>
      </c>
      <c r="H9" s="11">
        <f t="shared" si="9"/>
        <v>0</v>
      </c>
      <c r="I9" s="11">
        <f t="shared" si="2"/>
        <v>1</v>
      </c>
      <c r="J9" s="11">
        <f t="shared" si="2"/>
        <v>0</v>
      </c>
      <c r="K9" s="11">
        <f t="shared" si="3"/>
        <v>0</v>
      </c>
      <c r="L9" s="11">
        <f t="shared" si="3"/>
        <v>0</v>
      </c>
      <c r="M9" s="11">
        <f t="shared" si="3"/>
        <v>0</v>
      </c>
      <c r="N9" s="11">
        <f t="shared" si="3"/>
        <v>0</v>
      </c>
      <c r="O9" s="11">
        <f t="shared" si="3"/>
        <v>1</v>
      </c>
      <c r="P9" s="11">
        <f t="shared" si="3"/>
        <v>0</v>
      </c>
      <c r="Q9" s="4" t="str">
        <f t="shared" si="10"/>
        <v>N-010-000010</v>
      </c>
      <c r="R9">
        <f t="shared" si="11"/>
        <v>51</v>
      </c>
      <c r="S9" s="8">
        <f t="shared" si="12"/>
        <v>6.7640449341040307</v>
      </c>
      <c r="T9" s="8">
        <f t="shared" si="13"/>
        <v>6.7640449341040307</v>
      </c>
      <c r="U9" s="10">
        <f t="shared" si="4"/>
        <v>7.1420469066061552</v>
      </c>
      <c r="V9" s="10">
        <f t="shared" si="14"/>
        <v>-0.69394840951456138</v>
      </c>
      <c r="W9" s="10">
        <f t="shared" si="15"/>
        <v>0.13263201039075767</v>
      </c>
      <c r="X9" s="10">
        <f t="shared" si="5"/>
        <v>-0.17602271950004214</v>
      </c>
      <c r="Y9" s="22">
        <f t="shared" si="16"/>
        <v>6.3732007636292352</v>
      </c>
      <c r="Z9" s="22">
        <f t="shared" si="6"/>
        <v>6.5691920580633658</v>
      </c>
      <c r="AA9" s="22">
        <f t="shared" si="7"/>
        <v>6.7640449341040307</v>
      </c>
      <c r="AB9" s="35"/>
      <c r="AC9" s="10"/>
      <c r="AD9" s="6" t="s">
        <v>5373</v>
      </c>
      <c r="AE9" s="33">
        <f>CORREL(Z:Z,T:T)</f>
        <v>0.87516037451960071</v>
      </c>
      <c r="AF9" s="5"/>
      <c r="AG9" s="41" t="s">
        <v>5357</v>
      </c>
      <c r="AI9" s="5"/>
      <c r="AJ9" s="5"/>
      <c r="AK9" s="5"/>
      <c r="AL9" s="5"/>
      <c r="AM9" s="5"/>
      <c r="AN9" s="5"/>
      <c r="AO9" s="5"/>
      <c r="AP9" s="5"/>
    </row>
    <row r="10" spans="1:42" x14ac:dyDescent="0.25">
      <c r="A10" t="s">
        <v>2859</v>
      </c>
      <c r="B10" t="s">
        <v>241</v>
      </c>
      <c r="C10" s="1">
        <v>41033</v>
      </c>
      <c r="D10">
        <v>326</v>
      </c>
      <c r="E10" t="str">
        <f t="shared" si="0"/>
        <v>_[poll]_as_a_data_scientist_/_analytic_professional,_how_frequently_do_youtelecommute?_</v>
      </c>
      <c r="F10" s="7">
        <f t="shared" si="8"/>
        <v>5.7899601708972535</v>
      </c>
      <c r="G10">
        <f t="shared" si="1"/>
        <v>40</v>
      </c>
      <c r="H10" s="11">
        <f t="shared" si="9"/>
        <v>0</v>
      </c>
      <c r="I10" s="11">
        <f t="shared" si="2"/>
        <v>1</v>
      </c>
      <c r="J10" s="11">
        <f t="shared" si="2"/>
        <v>0</v>
      </c>
      <c r="K10" s="11">
        <f t="shared" si="3"/>
        <v>0</v>
      </c>
      <c r="L10" s="11">
        <f t="shared" si="3"/>
        <v>0</v>
      </c>
      <c r="M10" s="11">
        <f t="shared" si="3"/>
        <v>0</v>
      </c>
      <c r="N10" s="11">
        <f t="shared" si="3"/>
        <v>0</v>
      </c>
      <c r="O10" s="11">
        <f t="shared" si="3"/>
        <v>1</v>
      </c>
      <c r="P10" s="11">
        <f t="shared" si="3"/>
        <v>1</v>
      </c>
      <c r="Q10" s="4" t="str">
        <f t="shared" si="10"/>
        <v>N-010-000011</v>
      </c>
      <c r="R10">
        <f t="shared" si="11"/>
        <v>14</v>
      </c>
      <c r="S10" s="8">
        <f t="shared" si="12"/>
        <v>6.4801746765319432</v>
      </c>
      <c r="T10" s="8">
        <f t="shared" si="13"/>
        <v>6.4801746765319432</v>
      </c>
      <c r="U10" s="10">
        <f t="shared" si="4"/>
        <v>6.1807330335323458</v>
      </c>
      <c r="V10" s="10">
        <f t="shared" si="14"/>
        <v>-1.0177821796238389</v>
      </c>
      <c r="W10" s="10">
        <f t="shared" si="15"/>
        <v>-1.0434320058181017</v>
      </c>
      <c r="X10" s="10">
        <f t="shared" si="5"/>
        <v>-0.39077286263509275</v>
      </c>
      <c r="Y10" s="22">
        <f t="shared" si="16"/>
        <v>6.1584506204941851</v>
      </c>
      <c r="Z10" s="22">
        <f t="shared" si="6"/>
        <v>6.4016751842617632</v>
      </c>
      <c r="AA10" s="22">
        <f t="shared" si="7"/>
        <v>6.4801746765319432</v>
      </c>
      <c r="AB10" s="35"/>
      <c r="AC10" s="10"/>
      <c r="AD10" s="6" t="s">
        <v>5334</v>
      </c>
      <c r="AE10" s="33">
        <f>CORREL(Z:Z,Y:Y)</f>
        <v>0.94548109460421637</v>
      </c>
      <c r="AF10" s="5"/>
      <c r="AG10" s="41" t="s">
        <v>5356</v>
      </c>
    </row>
    <row r="11" spans="1:42" x14ac:dyDescent="0.25">
      <c r="A11" t="s">
        <v>3241</v>
      </c>
      <c r="B11" t="s">
        <v>625</v>
      </c>
      <c r="C11" s="1">
        <v>42096</v>
      </c>
      <c r="D11">
        <v>1792</v>
      </c>
      <c r="E11" t="str">
        <f t="shared" si="0"/>
        <v>_1,000_new_functions_for_your_spreadsheet_</v>
      </c>
      <c r="F11" s="7">
        <f t="shared" si="8"/>
        <v>7.491645473605133</v>
      </c>
      <c r="G11">
        <f t="shared" si="1"/>
        <v>54</v>
      </c>
      <c r="H11" s="11">
        <f t="shared" si="9"/>
        <v>1</v>
      </c>
      <c r="I11" s="11">
        <f t="shared" si="2"/>
        <v>0</v>
      </c>
      <c r="J11" s="11">
        <f t="shared" si="2"/>
        <v>1</v>
      </c>
      <c r="K11" s="11">
        <f t="shared" si="3"/>
        <v>0</v>
      </c>
      <c r="L11" s="11">
        <f t="shared" si="3"/>
        <v>0</v>
      </c>
      <c r="M11" s="11">
        <f t="shared" si="3"/>
        <v>0</v>
      </c>
      <c r="N11" s="11">
        <f t="shared" si="3"/>
        <v>0</v>
      </c>
      <c r="O11" s="11">
        <f t="shared" si="3"/>
        <v>0</v>
      </c>
      <c r="P11" s="11">
        <f t="shared" si="3"/>
        <v>0</v>
      </c>
      <c r="Q11" s="4" t="str">
        <f t="shared" si="10"/>
        <v>N-101-000000</v>
      </c>
      <c r="R11">
        <f t="shared" si="11"/>
        <v>419</v>
      </c>
      <c r="S11" s="8">
        <f t="shared" si="12"/>
        <v>6.5697596378225285</v>
      </c>
      <c r="T11" s="8">
        <f t="shared" si="13"/>
        <v>6.5697596378225285</v>
      </c>
      <c r="U11" s="10">
        <f t="shared" si="4"/>
        <v>7.3031765342890766</v>
      </c>
      <c r="V11" s="10">
        <f t="shared" si="14"/>
        <v>-0.14431102010629077</v>
      </c>
      <c r="W11" s="10">
        <f t="shared" si="15"/>
        <v>0.65825329688977785</v>
      </c>
      <c r="X11" s="10">
        <f t="shared" si="5"/>
        <v>0.18846893931605621</v>
      </c>
      <c r="Y11" s="22">
        <f t="shared" si="16"/>
        <v>6.7376924224453338</v>
      </c>
      <c r="Z11" s="22">
        <f t="shared" si="6"/>
        <v>6.5922741434865042</v>
      </c>
      <c r="AA11" s="22">
        <f t="shared" si="7"/>
        <v>6.5697596378225285</v>
      </c>
      <c r="AB11" s="35"/>
      <c r="AC11" s="10"/>
      <c r="AD11" s="6" t="s">
        <v>5337</v>
      </c>
      <c r="AE11" s="33">
        <f>CORREL(AA:AA,Z:Z)</f>
        <v>0.92263617382427654</v>
      </c>
    </row>
    <row r="12" spans="1:42" x14ac:dyDescent="0.25">
      <c r="A12" t="s">
        <v>3283</v>
      </c>
      <c r="B12" t="s">
        <v>667</v>
      </c>
      <c r="C12" s="1">
        <v>42117</v>
      </c>
      <c r="D12">
        <v>2322</v>
      </c>
      <c r="E12" t="str">
        <f t="shared" si="0"/>
        <v>_1,300_technical_data_science_/_algorithm_terms_defined_</v>
      </c>
      <c r="F12" s="7">
        <f t="shared" si="8"/>
        <v>7.7506147327704094</v>
      </c>
      <c r="G12">
        <f t="shared" si="1"/>
        <v>60</v>
      </c>
      <c r="H12" s="11">
        <f t="shared" si="9"/>
        <v>1</v>
      </c>
      <c r="I12" s="11">
        <f t="shared" si="2"/>
        <v>0</v>
      </c>
      <c r="J12" s="11">
        <f t="shared" si="2"/>
        <v>1</v>
      </c>
      <c r="K12" s="11">
        <f t="shared" ref="K12:P21" si="22">IF(ISNUMBER(SEARCH(K$1,$E12)),1,0)</f>
        <v>0</v>
      </c>
      <c r="L12" s="11">
        <f t="shared" si="22"/>
        <v>0</v>
      </c>
      <c r="M12" s="11">
        <f t="shared" si="22"/>
        <v>0</v>
      </c>
      <c r="N12" s="11">
        <f t="shared" si="22"/>
        <v>1</v>
      </c>
      <c r="O12" s="11">
        <f t="shared" si="22"/>
        <v>1</v>
      </c>
      <c r="P12" s="11">
        <f t="shared" si="22"/>
        <v>0</v>
      </c>
      <c r="Q12" s="4" t="str">
        <f t="shared" si="10"/>
        <v>N-101-000110</v>
      </c>
      <c r="R12">
        <f t="shared" si="11"/>
        <v>126</v>
      </c>
      <c r="S12" s="8">
        <f t="shared" si="12"/>
        <v>7.156085089173656</v>
      </c>
      <c r="T12" s="8">
        <f t="shared" si="13"/>
        <v>7.156085089173656</v>
      </c>
      <c r="U12" s="10">
        <f t="shared" si="4"/>
        <v>6.9605980359494</v>
      </c>
      <c r="V12" s="10">
        <f t="shared" si="14"/>
        <v>0.76279653926378688</v>
      </c>
      <c r="W12" s="10">
        <f t="shared" si="15"/>
        <v>0.91722255605505421</v>
      </c>
      <c r="X12" s="10">
        <f t="shared" si="5"/>
        <v>0.79001669682100972</v>
      </c>
      <c r="Y12" s="22">
        <f t="shared" si="16"/>
        <v>7.3392401799502869</v>
      </c>
      <c r="Z12" s="22">
        <f t="shared" si="6"/>
        <v>7.2265960335864765</v>
      </c>
      <c r="AA12" s="22">
        <f t="shared" si="7"/>
        <v>7.156085089173656</v>
      </c>
      <c r="AB12" s="35"/>
      <c r="AC12" s="10"/>
      <c r="AD12" s="42" t="s">
        <v>5374</v>
      </c>
      <c r="AH12" s="48" t="s">
        <v>5340</v>
      </c>
      <c r="AI12" s="48"/>
      <c r="AJ12" s="48"/>
      <c r="AK12" s="48"/>
      <c r="AL12" s="48"/>
      <c r="AM12" s="48"/>
      <c r="AN12" s="48"/>
      <c r="AO12" s="48"/>
      <c r="AP12" s="48"/>
    </row>
    <row r="13" spans="1:42" x14ac:dyDescent="0.25">
      <c r="A13" t="s">
        <v>3276</v>
      </c>
      <c r="B13" t="s">
        <v>660</v>
      </c>
      <c r="C13" s="1">
        <v>42328</v>
      </c>
      <c r="D13">
        <v>1833</v>
      </c>
      <c r="E13" t="str">
        <f t="shared" si="0"/>
        <v>_1.1_billion_nyc_taxi_and_uber_trips_analyzed_and_visualized._</v>
      </c>
      <c r="F13" s="7">
        <f t="shared" si="8"/>
        <v>7.51425465281641</v>
      </c>
      <c r="G13">
        <f t="shared" si="1"/>
        <v>64</v>
      </c>
      <c r="H13" s="11">
        <f t="shared" si="9"/>
        <v>1</v>
      </c>
      <c r="I13" s="11">
        <f t="shared" si="2"/>
        <v>0</v>
      </c>
      <c r="J13" s="11">
        <f t="shared" si="2"/>
        <v>1</v>
      </c>
      <c r="K13" s="11">
        <f t="shared" si="22"/>
        <v>0</v>
      </c>
      <c r="L13" s="11">
        <f t="shared" si="22"/>
        <v>0</v>
      </c>
      <c r="M13" s="11">
        <f t="shared" si="22"/>
        <v>0</v>
      </c>
      <c r="N13" s="11">
        <f t="shared" si="22"/>
        <v>0</v>
      </c>
      <c r="O13" s="11">
        <f t="shared" si="22"/>
        <v>0</v>
      </c>
      <c r="P13" s="11">
        <f t="shared" si="22"/>
        <v>1</v>
      </c>
      <c r="Q13" s="4" t="str">
        <f t="shared" si="10"/>
        <v>N-101-000001</v>
      </c>
      <c r="R13">
        <f t="shared" si="11"/>
        <v>109</v>
      </c>
      <c r="S13" s="8">
        <f t="shared" si="12"/>
        <v>6.5598547021339648</v>
      </c>
      <c r="T13" s="8">
        <f t="shared" si="13"/>
        <v>6.5598547021339648</v>
      </c>
      <c r="U13" s="10">
        <f t="shared" si="4"/>
        <v>7.5405358566354046</v>
      </c>
      <c r="V13" s="10">
        <f t="shared" si="14"/>
        <v>-0.46814479021556843</v>
      </c>
      <c r="W13" s="10">
        <f t="shared" si="15"/>
        <v>0.68086247610105488</v>
      </c>
      <c r="X13" s="10">
        <f t="shared" si="5"/>
        <v>-2.6281203818994407E-2</v>
      </c>
      <c r="Y13" s="22">
        <f t="shared" si="16"/>
        <v>6.5229422793102829</v>
      </c>
      <c r="Z13" s="22">
        <f t="shared" si="6"/>
        <v>6.4247572696849025</v>
      </c>
      <c r="AA13" s="22">
        <f t="shared" si="7"/>
        <v>6.5598547021339648</v>
      </c>
      <c r="AB13" s="35"/>
      <c r="AC13" s="10"/>
      <c r="AD13" s="10"/>
      <c r="AH13" s="14"/>
      <c r="AI13" s="14" t="s">
        <v>5273</v>
      </c>
      <c r="AJ13" s="30" t="s">
        <v>5241</v>
      </c>
      <c r="AK13" s="14" t="s">
        <v>5235</v>
      </c>
      <c r="AL13" s="14" t="s">
        <v>5236</v>
      </c>
      <c r="AM13" s="14" t="s">
        <v>5237</v>
      </c>
      <c r="AN13" s="14" t="s">
        <v>5239</v>
      </c>
      <c r="AO13" s="14" t="s">
        <v>5242</v>
      </c>
      <c r="AP13" s="14" t="s">
        <v>5243</v>
      </c>
    </row>
    <row r="14" spans="1:42" x14ac:dyDescent="0.25">
      <c r="A14" t="s">
        <v>2639</v>
      </c>
      <c r="B14" t="s">
        <v>19</v>
      </c>
      <c r="C14" s="1">
        <v>42383</v>
      </c>
      <c r="D14">
        <v>1837</v>
      </c>
      <c r="E14" t="str">
        <f t="shared" si="0"/>
        <v>_1.5_tb_dataset_of_anonymized_user_interactions_released_by_yahoo_</v>
      </c>
      <c r="F14" s="7">
        <f t="shared" si="8"/>
        <v>7.5164333029156323</v>
      </c>
      <c r="G14">
        <f t="shared" si="1"/>
        <v>40</v>
      </c>
      <c r="H14" s="11">
        <f t="shared" si="9"/>
        <v>1</v>
      </c>
      <c r="I14" s="11">
        <f t="shared" si="2"/>
        <v>1</v>
      </c>
      <c r="J14" s="11">
        <f t="shared" si="2"/>
        <v>0</v>
      </c>
      <c r="K14" s="11">
        <f t="shared" si="22"/>
        <v>0</v>
      </c>
      <c r="L14" s="11">
        <f t="shared" si="22"/>
        <v>0</v>
      </c>
      <c r="M14" s="11">
        <f t="shared" si="22"/>
        <v>0</v>
      </c>
      <c r="N14" s="11">
        <f t="shared" si="22"/>
        <v>0</v>
      </c>
      <c r="O14" s="11">
        <f t="shared" si="22"/>
        <v>0</v>
      </c>
      <c r="P14" s="11">
        <f t="shared" si="22"/>
        <v>0</v>
      </c>
      <c r="Q14" s="4" t="str">
        <f t="shared" si="10"/>
        <v>N-110-000000</v>
      </c>
      <c r="R14">
        <f t="shared" si="11"/>
        <v>84</v>
      </c>
      <c r="S14" s="8">
        <f t="shared" si="12"/>
        <v>6.1102020039575136</v>
      </c>
      <c r="T14" s="8">
        <f t="shared" si="13"/>
        <v>6.1102020039575136</v>
      </c>
      <c r="U14" s="10">
        <f t="shared" si="4"/>
        <v>8.1088079979578396</v>
      </c>
      <c r="V14" s="10">
        <f t="shared" si="14"/>
        <v>-1.3217888754809786</v>
      </c>
      <c r="W14" s="10">
        <f t="shared" si="15"/>
        <v>0.68304112620027713</v>
      </c>
      <c r="X14" s="10">
        <f t="shared" si="5"/>
        <v>-0.59237469504220686</v>
      </c>
      <c r="Y14" s="22">
        <f t="shared" si="16"/>
        <v>5.9568487880870702</v>
      </c>
      <c r="Z14" s="22">
        <f t="shared" si="6"/>
        <v>5.9724325813367543</v>
      </c>
      <c r="AA14" s="22">
        <f t="shared" si="7"/>
        <v>6.1102020039575136</v>
      </c>
      <c r="AB14" s="35"/>
      <c r="AC14" s="10"/>
      <c r="AD14" s="10"/>
      <c r="AH14" s="14" t="s">
        <v>5246</v>
      </c>
      <c r="AI14" s="27">
        <f t="shared" ref="AI14:AP14" si="23">CORREL(I:I,$H:$H)</f>
        <v>-4.1807446189988717E-2</v>
      </c>
      <c r="AJ14" s="27">
        <f t="shared" si="23"/>
        <v>5.2808150089386115E-2</v>
      </c>
      <c r="AK14" s="27">
        <f t="shared" si="23"/>
        <v>8.0685957497830224E-2</v>
      </c>
      <c r="AL14" s="27">
        <f t="shared" si="23"/>
        <v>6.8286352983981335E-2</v>
      </c>
      <c r="AM14" s="27">
        <f t="shared" si="23"/>
        <v>9.7172197363004947E-2</v>
      </c>
      <c r="AN14" s="27">
        <f t="shared" si="23"/>
        <v>-4.4045963158124778E-2</v>
      </c>
      <c r="AO14" s="27">
        <f t="shared" si="23"/>
        <v>-2.0205908739418754E-2</v>
      </c>
      <c r="AP14" s="27">
        <f t="shared" si="23"/>
        <v>2.1060201846169212E-2</v>
      </c>
    </row>
    <row r="15" spans="1:42" x14ac:dyDescent="0.25">
      <c r="A15" t="s">
        <v>4702</v>
      </c>
      <c r="B15" t="s">
        <v>2088</v>
      </c>
      <c r="C15" s="1">
        <v>42340</v>
      </c>
      <c r="D15">
        <v>4001</v>
      </c>
      <c r="E15" t="str">
        <f t="shared" si="0"/>
        <v>_10_big_data_use_cases_everyone_must_read_</v>
      </c>
      <c r="F15" s="7">
        <f t="shared" si="8"/>
        <v>8.2945495151436788</v>
      </c>
      <c r="G15">
        <f t="shared" si="1"/>
        <v>37</v>
      </c>
      <c r="H15" s="11">
        <f t="shared" si="9"/>
        <v>1</v>
      </c>
      <c r="I15" s="11">
        <f t="shared" si="2"/>
        <v>0</v>
      </c>
      <c r="J15" s="11">
        <f t="shared" si="2"/>
        <v>1</v>
      </c>
      <c r="K15" s="11">
        <f t="shared" si="22"/>
        <v>0</v>
      </c>
      <c r="L15" s="11">
        <f t="shared" si="22"/>
        <v>0</v>
      </c>
      <c r="M15" s="11">
        <f t="shared" si="22"/>
        <v>0</v>
      </c>
      <c r="N15" s="11">
        <f t="shared" si="22"/>
        <v>0</v>
      </c>
      <c r="O15" s="11">
        <f t="shared" si="22"/>
        <v>1</v>
      </c>
      <c r="P15" s="11">
        <f t="shared" si="22"/>
        <v>0</v>
      </c>
      <c r="Q15" s="4" t="str">
        <f t="shared" si="10"/>
        <v>N-101-000010</v>
      </c>
      <c r="R15">
        <f t="shared" si="11"/>
        <v>382</v>
      </c>
      <c r="S15" s="8">
        <f t="shared" si="12"/>
        <v>6.8802841839920132</v>
      </c>
      <c r="T15" s="8">
        <f t="shared" si="13"/>
        <v>6.8802841839920132</v>
      </c>
      <c r="U15" s="10">
        <f t="shared" si="4"/>
        <v>7.888195654628154</v>
      </c>
      <c r="V15" s="10">
        <f t="shared" si="14"/>
        <v>0.18424985744159661</v>
      </c>
      <c r="W15" s="10">
        <f t="shared" si="15"/>
        <v>1.4611573384283236</v>
      </c>
      <c r="X15" s="10">
        <f t="shared" si="5"/>
        <v>0.40635386051552441</v>
      </c>
      <c r="Y15" s="22">
        <f t="shared" si="16"/>
        <v>6.9555773436448023</v>
      </c>
      <c r="Z15" s="22">
        <f t="shared" si="6"/>
        <v>6.8151536771936527</v>
      </c>
      <c r="AA15" s="22">
        <f t="shared" si="7"/>
        <v>6.8802841839920132</v>
      </c>
      <c r="AB15" s="35"/>
      <c r="AC15" s="10"/>
      <c r="AD15"/>
      <c r="AH15" s="14" t="s">
        <v>5273</v>
      </c>
      <c r="AI15" s="13"/>
      <c r="AJ15" s="32">
        <f t="shared" ref="AJ15:AP15" si="24">CORREL(J:J,$I:$I)</f>
        <v>-0.94326951508336299</v>
      </c>
      <c r="AK15" s="27">
        <f t="shared" si="24"/>
        <v>4.6513981137298405E-2</v>
      </c>
      <c r="AL15" s="27">
        <f t="shared" si="24"/>
        <v>1.8293270916742287E-2</v>
      </c>
      <c r="AM15" s="27">
        <f t="shared" si="24"/>
        <v>-2.1179827665145635E-2</v>
      </c>
      <c r="AN15" s="27">
        <f t="shared" si="24"/>
        <v>7.2669211925976201E-3</v>
      </c>
      <c r="AO15" s="27">
        <f t="shared" si="24"/>
        <v>-4.848767804561141E-2</v>
      </c>
      <c r="AP15" s="27">
        <f t="shared" si="24"/>
        <v>5.3477451006675329E-2</v>
      </c>
    </row>
    <row r="16" spans="1:42" x14ac:dyDescent="0.25">
      <c r="A16" t="s">
        <v>2636</v>
      </c>
      <c r="B16" t="s">
        <v>16</v>
      </c>
      <c r="C16" s="1">
        <v>42403</v>
      </c>
      <c r="D16">
        <v>156</v>
      </c>
      <c r="E16" t="str">
        <f t="shared" si="0"/>
        <v>_10_cloud_trends_for_2016_-_whitepaper_</v>
      </c>
      <c r="F16" s="7">
        <f t="shared" si="8"/>
        <v>5.0562458053483077</v>
      </c>
      <c r="G16">
        <f t="shared" si="1"/>
        <v>50</v>
      </c>
      <c r="H16" s="11">
        <f t="shared" si="9"/>
        <v>1</v>
      </c>
      <c r="I16" s="11">
        <f t="shared" si="2"/>
        <v>1</v>
      </c>
      <c r="J16" s="11">
        <f t="shared" si="2"/>
        <v>0</v>
      </c>
      <c r="K16" s="11">
        <f t="shared" si="22"/>
        <v>0</v>
      </c>
      <c r="L16" s="11">
        <f t="shared" si="22"/>
        <v>0</v>
      </c>
      <c r="M16" s="11">
        <f t="shared" si="22"/>
        <v>0</v>
      </c>
      <c r="N16" s="11">
        <f t="shared" si="22"/>
        <v>0</v>
      </c>
      <c r="O16" s="11">
        <f t="shared" si="22"/>
        <v>0</v>
      </c>
      <c r="P16" s="11">
        <f t="shared" si="22"/>
        <v>0</v>
      </c>
      <c r="Q16" s="4" t="str">
        <f t="shared" si="10"/>
        <v>N-110-000000</v>
      </c>
      <c r="R16">
        <f t="shared" si="11"/>
        <v>84</v>
      </c>
      <c r="S16" s="8">
        <f t="shared" si="12"/>
        <v>6.1102020039575136</v>
      </c>
      <c r="T16" s="8">
        <f t="shared" si="13"/>
        <v>6.1102020039575136</v>
      </c>
      <c r="U16" s="10">
        <f t="shared" si="4"/>
        <v>5.6486205003905141</v>
      </c>
      <c r="V16" s="10">
        <f t="shared" si="14"/>
        <v>-1.3217888754809786</v>
      </c>
      <c r="W16" s="10">
        <f t="shared" si="15"/>
        <v>-1.7771463713670475</v>
      </c>
      <c r="X16" s="10">
        <f t="shared" si="5"/>
        <v>-0.59237469504220686</v>
      </c>
      <c r="Y16" s="22">
        <f t="shared" si="16"/>
        <v>5.9568487880870702</v>
      </c>
      <c r="Z16" s="22">
        <f t="shared" si="6"/>
        <v>5.9724325813367543</v>
      </c>
      <c r="AA16" s="22">
        <f t="shared" si="7"/>
        <v>6.1102020039575136</v>
      </c>
      <c r="AB16" s="35"/>
      <c r="AC16" s="10"/>
      <c r="AD16"/>
      <c r="AH16" s="30" t="s">
        <v>5241</v>
      </c>
      <c r="AI16" s="13"/>
      <c r="AJ16" s="13"/>
      <c r="AK16" s="27">
        <f t="shared" ref="AK16:AP16" si="25">CORREL(K:K,$J:$J)</f>
        <v>-3.9290907878936993E-2</v>
      </c>
      <c r="AL16" s="27">
        <f t="shared" si="25"/>
        <v>-2.2569012489167616E-2</v>
      </c>
      <c r="AM16" s="27">
        <f t="shared" si="25"/>
        <v>2.877575404177082E-2</v>
      </c>
      <c r="AN16" s="27">
        <f t="shared" si="25"/>
        <v>2.8494340488484614E-5</v>
      </c>
      <c r="AO16" s="27">
        <f t="shared" si="25"/>
        <v>4.8722159902708617E-2</v>
      </c>
      <c r="AP16" s="27">
        <f t="shared" si="25"/>
        <v>-6.5031960177349399E-2</v>
      </c>
    </row>
    <row r="17" spans="1:43" x14ac:dyDescent="0.25">
      <c r="A17" t="s">
        <v>3247</v>
      </c>
      <c r="B17" t="s">
        <v>631</v>
      </c>
      <c r="C17" s="1">
        <v>42226</v>
      </c>
      <c r="D17">
        <v>1303</v>
      </c>
      <c r="E17" t="str">
        <f t="shared" si="0"/>
        <v>_10_companies_looking_to_hire_deep_learning_experts_</v>
      </c>
      <c r="F17" s="7">
        <f t="shared" si="8"/>
        <v>7.1731917424865985</v>
      </c>
      <c r="G17">
        <f t="shared" si="1"/>
        <v>39</v>
      </c>
      <c r="H17" s="11">
        <f t="shared" si="9"/>
        <v>1</v>
      </c>
      <c r="I17" s="11">
        <f t="shared" si="2"/>
        <v>0</v>
      </c>
      <c r="J17" s="11">
        <f t="shared" si="2"/>
        <v>1</v>
      </c>
      <c r="K17" s="11">
        <f t="shared" si="22"/>
        <v>0</v>
      </c>
      <c r="L17" s="11">
        <f t="shared" si="22"/>
        <v>0</v>
      </c>
      <c r="M17" s="11">
        <f t="shared" si="22"/>
        <v>0</v>
      </c>
      <c r="N17" s="11">
        <f t="shared" si="22"/>
        <v>0</v>
      </c>
      <c r="O17" s="11">
        <f t="shared" si="22"/>
        <v>0</v>
      </c>
      <c r="P17" s="11">
        <f t="shared" si="22"/>
        <v>0</v>
      </c>
      <c r="Q17" s="4" t="str">
        <f t="shared" si="10"/>
        <v>N-101-000000</v>
      </c>
      <c r="R17">
        <f t="shared" si="11"/>
        <v>419</v>
      </c>
      <c r="S17" s="8">
        <f t="shared" si="12"/>
        <v>6.5697596378225285</v>
      </c>
      <c r="T17" s="8">
        <f t="shared" si="13"/>
        <v>6.5697596378225285</v>
      </c>
      <c r="U17" s="10">
        <f t="shared" si="4"/>
        <v>6.9847228031705422</v>
      </c>
      <c r="V17" s="10">
        <f t="shared" si="14"/>
        <v>-0.14431102010629077</v>
      </c>
      <c r="W17" s="10">
        <f t="shared" si="15"/>
        <v>0.33979956577124337</v>
      </c>
      <c r="X17" s="10">
        <f t="shared" si="5"/>
        <v>0.18846893931605621</v>
      </c>
      <c r="Y17" s="22">
        <f t="shared" si="16"/>
        <v>6.7376924224453338</v>
      </c>
      <c r="Z17" s="22">
        <f t="shared" si="6"/>
        <v>6.5922741434865042</v>
      </c>
      <c r="AA17" s="22">
        <f t="shared" si="7"/>
        <v>6.5697596378225285</v>
      </c>
      <c r="AB17" s="35"/>
      <c r="AC17" s="10"/>
      <c r="AD17"/>
      <c r="AH17" s="14" t="s">
        <v>5235</v>
      </c>
      <c r="AI17" s="13"/>
      <c r="AJ17" s="13"/>
      <c r="AK17" s="13"/>
      <c r="AL17" s="27">
        <f>CORREL(L:L,$K:$K)</f>
        <v>8.1685536100968625E-2</v>
      </c>
      <c r="AM17" s="27">
        <f>CORREL(M:M,$K:$K)</f>
        <v>3.0827667833124881E-2</v>
      </c>
      <c r="AN17" s="27">
        <f>CORREL(N:N,$K:$K)</f>
        <v>3.3793912740291289E-2</v>
      </c>
      <c r="AO17" s="27">
        <f>CORREL(O:O,$K:$K)</f>
        <v>-3.2484072108332888E-3</v>
      </c>
      <c r="AP17" s="27">
        <f>CORREL(P:P,$K:$K)</f>
        <v>-1.9867309018304139E-2</v>
      </c>
    </row>
    <row r="18" spans="1:43" x14ac:dyDescent="0.25">
      <c r="A18" t="s">
        <v>3248</v>
      </c>
      <c r="B18" t="s">
        <v>632</v>
      </c>
      <c r="C18" s="1">
        <v>41138</v>
      </c>
      <c r="D18">
        <v>536</v>
      </c>
      <c r="E18" t="str">
        <f t="shared" si="0"/>
        <v>_10_data_mining_books_from_the_crc_press_</v>
      </c>
      <c r="F18" s="7">
        <f t="shared" si="8"/>
        <v>6.2859980945088649</v>
      </c>
      <c r="G18">
        <f t="shared" si="1"/>
        <v>36</v>
      </c>
      <c r="H18" s="11">
        <f t="shared" si="9"/>
        <v>0</v>
      </c>
      <c r="I18" s="11">
        <f t="shared" si="2"/>
        <v>0</v>
      </c>
      <c r="J18" s="11">
        <f t="shared" si="2"/>
        <v>1</v>
      </c>
      <c r="K18" s="11">
        <f t="shared" si="22"/>
        <v>0</v>
      </c>
      <c r="L18" s="11">
        <f t="shared" si="22"/>
        <v>0</v>
      </c>
      <c r="M18" s="11">
        <f t="shared" si="22"/>
        <v>0</v>
      </c>
      <c r="N18" s="11">
        <f t="shared" si="22"/>
        <v>0</v>
      </c>
      <c r="O18" s="11">
        <f t="shared" si="22"/>
        <v>1</v>
      </c>
      <c r="P18" s="11">
        <f t="shared" si="22"/>
        <v>0</v>
      </c>
      <c r="Q18" s="4" t="str">
        <f t="shared" si="10"/>
        <v>N-001-000010</v>
      </c>
      <c r="R18">
        <f t="shared" si="11"/>
        <v>276</v>
      </c>
      <c r="S18" s="8">
        <f t="shared" si="12"/>
        <v>7.1371246496698326</v>
      </c>
      <c r="T18" s="8">
        <f t="shared" si="13"/>
        <v>7.1371246496698326</v>
      </c>
      <c r="U18" s="10">
        <f t="shared" si="4"/>
        <v>5.6811771796506436</v>
      </c>
      <c r="V18" s="10">
        <f t="shared" si="14"/>
        <v>0.48352944586012636</v>
      </c>
      <c r="W18" s="10">
        <f t="shared" si="15"/>
        <v>-0.54739408220649022</v>
      </c>
      <c r="X18" s="10">
        <f t="shared" si="5"/>
        <v>0.60482091485822098</v>
      </c>
      <c r="Y18" s="22">
        <f t="shared" si="16"/>
        <v>7.1540443979874988</v>
      </c>
      <c r="Z18" s="22">
        <f t="shared" si="6"/>
        <v>7.1890336202131158</v>
      </c>
      <c r="AA18" s="22">
        <f t="shared" si="7"/>
        <v>7.1371246496698326</v>
      </c>
      <c r="AB18" s="35"/>
      <c r="AC18" s="10"/>
      <c r="AD18" s="10"/>
      <c r="AH18" s="14" t="s">
        <v>5236</v>
      </c>
      <c r="AI18" s="13"/>
      <c r="AJ18" s="13"/>
      <c r="AK18" s="13"/>
      <c r="AL18" s="13"/>
      <c r="AM18" s="27">
        <f>CORREL(M:M,$L:$L)</f>
        <v>-1.5513156625852533E-3</v>
      </c>
      <c r="AN18" s="27">
        <f>CORREL(N:N,$L:$L)</f>
        <v>-2.7687956294009115E-2</v>
      </c>
      <c r="AO18" s="27">
        <f>CORREL(O:O,$L:$L)</f>
        <v>-8.1162546479476141E-2</v>
      </c>
      <c r="AP18" s="27">
        <f>CORREL(P:P,$L:$L)</f>
        <v>-3.5662593627425079E-3</v>
      </c>
    </row>
    <row r="19" spans="1:43" x14ac:dyDescent="0.25">
      <c r="A19" t="s">
        <v>3249</v>
      </c>
      <c r="B19" t="s">
        <v>633</v>
      </c>
      <c r="C19" s="1">
        <v>41985</v>
      </c>
      <c r="D19">
        <v>7129</v>
      </c>
      <c r="E19" t="str">
        <f t="shared" si="0"/>
        <v>_10_data_science_predictions_for_2015_</v>
      </c>
      <c r="F19" s="7">
        <f t="shared" si="8"/>
        <v>8.8720665134083418</v>
      </c>
      <c r="G19">
        <f t="shared" si="1"/>
        <v>50</v>
      </c>
      <c r="H19" s="11">
        <f t="shared" si="9"/>
        <v>0</v>
      </c>
      <c r="I19" s="11">
        <f t="shared" si="2"/>
        <v>0</v>
      </c>
      <c r="J19" s="11">
        <f t="shared" si="2"/>
        <v>1</v>
      </c>
      <c r="K19" s="11">
        <f t="shared" si="22"/>
        <v>0</v>
      </c>
      <c r="L19" s="11">
        <f t="shared" si="22"/>
        <v>0</v>
      </c>
      <c r="M19" s="11">
        <f t="shared" si="22"/>
        <v>0</v>
      </c>
      <c r="N19" s="11">
        <f t="shared" si="22"/>
        <v>1</v>
      </c>
      <c r="O19" s="11">
        <f t="shared" si="22"/>
        <v>1</v>
      </c>
      <c r="P19" s="11">
        <f t="shared" si="22"/>
        <v>0</v>
      </c>
      <c r="Q19" s="4" t="str">
        <f t="shared" si="10"/>
        <v>N-001-000110</v>
      </c>
      <c r="R19">
        <f t="shared" si="11"/>
        <v>130</v>
      </c>
      <c r="S19" s="8">
        <f t="shared" si="12"/>
        <v>7.6818150714618501</v>
      </c>
      <c r="T19" s="8">
        <f t="shared" si="13"/>
        <v>7.6818150714618501</v>
      </c>
      <c r="U19" s="10">
        <f t="shared" si="4"/>
        <v>7.8835827622446359</v>
      </c>
      <c r="V19" s="10">
        <f t="shared" si="14"/>
        <v>1.0620761276823165</v>
      </c>
      <c r="W19" s="10">
        <f t="shared" si="15"/>
        <v>2.0386743366929867</v>
      </c>
      <c r="X19" s="10">
        <f t="shared" si="5"/>
        <v>0.98848375116370624</v>
      </c>
      <c r="Y19" s="22">
        <f t="shared" si="16"/>
        <v>7.5377072342929834</v>
      </c>
      <c r="Z19" s="22">
        <f t="shared" si="6"/>
        <v>7.6004759766059404</v>
      </c>
      <c r="AA19" s="22">
        <f t="shared" si="7"/>
        <v>7.6818150714618501</v>
      </c>
      <c r="AB19" s="35"/>
      <c r="AC19" s="10"/>
      <c r="AD19" s="10"/>
      <c r="AH19" s="14" t="s">
        <v>5237</v>
      </c>
      <c r="AI19" s="13"/>
      <c r="AJ19" s="13"/>
      <c r="AK19" s="13"/>
      <c r="AL19" s="13"/>
      <c r="AM19" s="13"/>
      <c r="AN19" s="27">
        <f>CORREL(N:N,$M:$M)</f>
        <v>-3.5169016223905586E-2</v>
      </c>
      <c r="AO19" s="27">
        <f>CORREL(O:O,$M:$M)</f>
        <v>-0.11440700982714523</v>
      </c>
      <c r="AP19" s="27">
        <f>CORREL(P:P,$M:$M)</f>
        <v>-5.7197083513185816E-2</v>
      </c>
    </row>
    <row r="20" spans="1:43" x14ac:dyDescent="0.25">
      <c r="A20" t="s">
        <v>3250</v>
      </c>
      <c r="B20" t="s">
        <v>634</v>
      </c>
      <c r="C20" s="1">
        <v>42471</v>
      </c>
      <c r="D20">
        <v>5418</v>
      </c>
      <c r="E20" t="str">
        <f t="shared" si="0"/>
        <v>_10_deep_learning_terms_explained_in_simple_english_</v>
      </c>
      <c r="F20" s="7">
        <f t="shared" si="8"/>
        <v>8.5976665755661141</v>
      </c>
      <c r="G20">
        <f t="shared" si="1"/>
        <v>29</v>
      </c>
      <c r="H20" s="11">
        <f t="shared" si="9"/>
        <v>1</v>
      </c>
      <c r="I20" s="11">
        <f t="shared" si="2"/>
        <v>0</v>
      </c>
      <c r="J20" s="11">
        <f t="shared" si="2"/>
        <v>1</v>
      </c>
      <c r="K20" s="11">
        <f t="shared" si="22"/>
        <v>0</v>
      </c>
      <c r="L20" s="11">
        <f t="shared" si="22"/>
        <v>0</v>
      </c>
      <c r="M20" s="11">
        <f t="shared" si="22"/>
        <v>0</v>
      </c>
      <c r="N20" s="11">
        <f t="shared" si="22"/>
        <v>0</v>
      </c>
      <c r="O20" s="11">
        <f t="shared" si="22"/>
        <v>0</v>
      </c>
      <c r="P20" s="11">
        <f t="shared" si="22"/>
        <v>0</v>
      </c>
      <c r="Q20" s="4" t="str">
        <f t="shared" si="10"/>
        <v>N-101-000000</v>
      </c>
      <c r="R20">
        <f t="shared" si="11"/>
        <v>419</v>
      </c>
      <c r="S20" s="8">
        <f t="shared" si="12"/>
        <v>6.5697596378225285</v>
      </c>
      <c r="T20" s="8">
        <f t="shared" si="13"/>
        <v>6.5697596378225285</v>
      </c>
      <c r="U20" s="10">
        <f t="shared" si="4"/>
        <v>8.4091976362500578</v>
      </c>
      <c r="V20" s="10">
        <f t="shared" si="14"/>
        <v>-0.14431102010629077</v>
      </c>
      <c r="W20" s="10">
        <f t="shared" si="15"/>
        <v>1.764274398850759</v>
      </c>
      <c r="X20" s="10">
        <f t="shared" si="5"/>
        <v>0.18846893931605621</v>
      </c>
      <c r="Y20" s="22">
        <f t="shared" si="16"/>
        <v>6.7376924224453338</v>
      </c>
      <c r="Z20" s="22">
        <f t="shared" si="6"/>
        <v>6.5922741434865042</v>
      </c>
      <c r="AA20" s="22">
        <f t="shared" si="7"/>
        <v>6.5697596378225285</v>
      </c>
      <c r="AB20" s="35"/>
      <c r="AC20" s="10"/>
      <c r="AD20" s="10"/>
      <c r="AH20" s="14" t="s">
        <v>5239</v>
      </c>
      <c r="AI20" s="13"/>
      <c r="AJ20" s="13"/>
      <c r="AK20" s="13"/>
      <c r="AL20" s="13"/>
      <c r="AM20" s="13"/>
      <c r="AN20" s="27"/>
      <c r="AO20" s="32">
        <f>CORREL(O:O,$N:$N)</f>
        <v>0.39723175872993655</v>
      </c>
      <c r="AP20" s="27">
        <f>CORREL(P:P,$N:$N)</f>
        <v>-0.11742802765061439</v>
      </c>
    </row>
    <row r="21" spans="1:43" x14ac:dyDescent="0.25">
      <c r="A21" t="s">
        <v>3251</v>
      </c>
      <c r="B21" t="s">
        <v>635</v>
      </c>
      <c r="C21" s="1">
        <v>41060</v>
      </c>
      <c r="D21">
        <v>1263</v>
      </c>
      <c r="E21" t="str">
        <f t="shared" si="0"/>
        <v>_10_digital_big_data_use_cases_</v>
      </c>
      <c r="F21" s="7">
        <f t="shared" si="8"/>
        <v>7.1420365747068031</v>
      </c>
      <c r="G21">
        <f t="shared" si="1"/>
        <v>34</v>
      </c>
      <c r="H21" s="11">
        <f t="shared" si="9"/>
        <v>0</v>
      </c>
      <c r="I21" s="11">
        <f t="shared" si="2"/>
        <v>0</v>
      </c>
      <c r="J21" s="11">
        <f t="shared" si="2"/>
        <v>1</v>
      </c>
      <c r="K21" s="11">
        <f t="shared" si="22"/>
        <v>0</v>
      </c>
      <c r="L21" s="11">
        <f t="shared" si="22"/>
        <v>0</v>
      </c>
      <c r="M21" s="11">
        <f t="shared" si="22"/>
        <v>0</v>
      </c>
      <c r="N21" s="11">
        <f t="shared" si="22"/>
        <v>0</v>
      </c>
      <c r="O21" s="11">
        <f t="shared" si="22"/>
        <v>1</v>
      </c>
      <c r="P21" s="11">
        <f t="shared" si="22"/>
        <v>0</v>
      </c>
      <c r="Q21" s="4" t="str">
        <f t="shared" si="10"/>
        <v>N-001-000010</v>
      </c>
      <c r="R21">
        <f t="shared" si="11"/>
        <v>276</v>
      </c>
      <c r="S21" s="8">
        <f t="shared" si="12"/>
        <v>7.1371246496698326</v>
      </c>
      <c r="T21" s="8">
        <f t="shared" si="13"/>
        <v>7.1371246496698326</v>
      </c>
      <c r="U21" s="10">
        <f t="shared" si="4"/>
        <v>6.5372156598485818</v>
      </c>
      <c r="V21" s="10">
        <f t="shared" si="14"/>
        <v>0.48352944586012636</v>
      </c>
      <c r="W21" s="10">
        <f t="shared" si="15"/>
        <v>0.30864439799144794</v>
      </c>
      <c r="X21" s="10">
        <f t="shared" si="5"/>
        <v>0.60482091485822098</v>
      </c>
      <c r="Y21" s="22">
        <f t="shared" si="16"/>
        <v>7.1540443979874988</v>
      </c>
      <c r="Z21" s="22">
        <f t="shared" si="6"/>
        <v>7.1890336202131158</v>
      </c>
      <c r="AA21" s="22">
        <f t="shared" si="7"/>
        <v>7.1371246496698326</v>
      </c>
      <c r="AB21" s="35"/>
      <c r="AC21" s="10"/>
      <c r="AD21" s="10"/>
      <c r="AH21" s="14" t="s">
        <v>5242</v>
      </c>
      <c r="AI21" s="13"/>
      <c r="AJ21" s="13"/>
      <c r="AK21" s="13"/>
      <c r="AL21" s="13"/>
      <c r="AM21" s="13"/>
      <c r="AN21" s="27"/>
      <c r="AO21" s="27"/>
      <c r="AP21" s="27">
        <f>CORREL(P:P,O:O)</f>
        <v>-8.9542513243359767E-2</v>
      </c>
    </row>
    <row r="22" spans="1:43" x14ac:dyDescent="0.25">
      <c r="A22" t="s">
        <v>3252</v>
      </c>
      <c r="B22" t="s">
        <v>636</v>
      </c>
      <c r="C22" s="1">
        <v>42392</v>
      </c>
      <c r="D22">
        <v>2159</v>
      </c>
      <c r="E22" t="str">
        <f t="shared" si="0"/>
        <v>_10_famous_machine_learning_experts_</v>
      </c>
      <c r="F22" s="7">
        <f t="shared" si="8"/>
        <v>7.6778635006782103</v>
      </c>
      <c r="G22">
        <f t="shared" si="1"/>
        <v>38</v>
      </c>
      <c r="H22" s="11">
        <f t="shared" si="9"/>
        <v>1</v>
      </c>
      <c r="I22" s="11">
        <f t="shared" ref="I22:J41" si="26">IF(ISNUMBER(SEARCH(I$1,$B22)),1,0)</f>
        <v>0</v>
      </c>
      <c r="J22" s="11">
        <f t="shared" si="26"/>
        <v>1</v>
      </c>
      <c r="K22" s="11">
        <f t="shared" ref="K22:P31" si="27">IF(ISNUMBER(SEARCH(K$1,$E22)),1,0)</f>
        <v>0</v>
      </c>
      <c r="L22" s="11">
        <f t="shared" si="27"/>
        <v>0</v>
      </c>
      <c r="M22" s="11">
        <f t="shared" si="27"/>
        <v>1</v>
      </c>
      <c r="N22" s="11">
        <f t="shared" si="27"/>
        <v>0</v>
      </c>
      <c r="O22" s="11">
        <f t="shared" si="27"/>
        <v>0</v>
      </c>
      <c r="P22" s="11">
        <f t="shared" si="27"/>
        <v>0</v>
      </c>
      <c r="Q22" s="4" t="str">
        <f t="shared" si="10"/>
        <v>N-101-001000</v>
      </c>
      <c r="R22">
        <f t="shared" si="11"/>
        <v>46</v>
      </c>
      <c r="S22" s="8">
        <f t="shared" si="12"/>
        <v>7.5093650636194917</v>
      </c>
      <c r="T22" s="8">
        <f t="shared" si="13"/>
        <v>7.5093650636194917</v>
      </c>
      <c r="U22" s="10">
        <f t="shared" si="4"/>
        <v>7.011475305086269</v>
      </c>
      <c r="V22" s="10">
        <f t="shared" si="14"/>
        <v>0.57637019718311244</v>
      </c>
      <c r="W22" s="10">
        <f t="shared" si="15"/>
        <v>0.84447132396285518</v>
      </c>
      <c r="X22" s="10">
        <f t="shared" si="5"/>
        <v>0.66638819559194107</v>
      </c>
      <c r="Y22" s="22">
        <f t="shared" si="16"/>
        <v>7.2156116787212188</v>
      </c>
      <c r="Z22" s="22">
        <f t="shared" si="6"/>
        <v>7.4284478707448081</v>
      </c>
      <c r="AA22" s="22">
        <f t="shared" si="7"/>
        <v>7.5093650636194917</v>
      </c>
      <c r="AB22" s="35"/>
      <c r="AC22" s="10"/>
      <c r="AD22" s="10"/>
    </row>
    <row r="23" spans="1:43" x14ac:dyDescent="0.25">
      <c r="A23" t="s">
        <v>3253</v>
      </c>
      <c r="B23" t="s">
        <v>637</v>
      </c>
      <c r="C23" s="1">
        <v>41831</v>
      </c>
      <c r="D23">
        <v>6273</v>
      </c>
      <c r="E23" t="str">
        <f t="shared" si="0"/>
        <v>_10_features_all_dashboards_should_have_</v>
      </c>
      <c r="F23" s="7">
        <f t="shared" si="8"/>
        <v>8.744169388750624</v>
      </c>
      <c r="G23">
        <f t="shared" si="1"/>
        <v>53</v>
      </c>
      <c r="H23" s="11">
        <f t="shared" si="9"/>
        <v>0</v>
      </c>
      <c r="I23" s="11">
        <f t="shared" si="26"/>
        <v>0</v>
      </c>
      <c r="J23" s="11">
        <f t="shared" si="26"/>
        <v>1</v>
      </c>
      <c r="K23" s="11">
        <f t="shared" si="27"/>
        <v>0</v>
      </c>
      <c r="L23" s="11">
        <f t="shared" si="27"/>
        <v>0</v>
      </c>
      <c r="M23" s="11">
        <f t="shared" si="27"/>
        <v>0</v>
      </c>
      <c r="N23" s="11">
        <f t="shared" si="27"/>
        <v>0</v>
      </c>
      <c r="O23" s="11">
        <f t="shared" si="27"/>
        <v>0</v>
      </c>
      <c r="P23" s="11">
        <f t="shared" si="27"/>
        <v>0</v>
      </c>
      <c r="Q23" s="4" t="str">
        <f t="shared" si="10"/>
        <v>N-001-000000</v>
      </c>
      <c r="R23">
        <f t="shared" si="11"/>
        <v>313</v>
      </c>
      <c r="S23" s="8">
        <f t="shared" si="12"/>
        <v>6.8822553953446945</v>
      </c>
      <c r="T23" s="8">
        <f t="shared" si="13"/>
        <v>6.8822553953446945</v>
      </c>
      <c r="U23" s="10">
        <f t="shared" si="4"/>
        <v>8.3572333950918711</v>
      </c>
      <c r="V23" s="10">
        <f t="shared" si="14"/>
        <v>0.15496856831223904</v>
      </c>
      <c r="W23" s="10">
        <f t="shared" si="15"/>
        <v>1.9107772120352688</v>
      </c>
      <c r="X23" s="10">
        <f t="shared" si="5"/>
        <v>0.38693599365875281</v>
      </c>
      <c r="Y23" s="22">
        <f t="shared" si="16"/>
        <v>6.9361594767880304</v>
      </c>
      <c r="Z23" s="22">
        <f t="shared" si="6"/>
        <v>6.9661540865059681</v>
      </c>
      <c r="AA23" s="22">
        <f t="shared" si="7"/>
        <v>6.8822553953446945</v>
      </c>
      <c r="AB23" s="35"/>
      <c r="AC23" s="10"/>
      <c r="AD23" s="10"/>
      <c r="AG23" s="48" t="s">
        <v>5341</v>
      </c>
      <c r="AH23" s="48"/>
      <c r="AI23" s="48"/>
      <c r="AJ23" s="48"/>
      <c r="AK23" s="48"/>
      <c r="AL23" s="48"/>
      <c r="AM23" s="48"/>
      <c r="AN23" s="48"/>
      <c r="AO23" s="48"/>
      <c r="AP23" s="48"/>
      <c r="AQ23" s="49"/>
    </row>
    <row r="24" spans="1:43" x14ac:dyDescent="0.25">
      <c r="A24" t="s">
        <v>3254</v>
      </c>
      <c r="B24" t="s">
        <v>638</v>
      </c>
      <c r="C24" s="1">
        <v>41366</v>
      </c>
      <c r="D24">
        <v>1671</v>
      </c>
      <c r="E24" t="str">
        <f t="shared" si="0"/>
        <v>_10_forbes_articles_on_visualization,_by_naomi_robbins_</v>
      </c>
      <c r="F24" s="7">
        <f t="shared" si="8"/>
        <v>7.4217757936446471</v>
      </c>
      <c r="G24">
        <f t="shared" si="1"/>
        <v>24</v>
      </c>
      <c r="H24" s="11">
        <f t="shared" si="9"/>
        <v>0</v>
      </c>
      <c r="I24" s="11">
        <f t="shared" si="26"/>
        <v>0</v>
      </c>
      <c r="J24" s="11">
        <f t="shared" si="26"/>
        <v>1</v>
      </c>
      <c r="K24" s="11">
        <f t="shared" si="27"/>
        <v>0</v>
      </c>
      <c r="L24" s="11">
        <f t="shared" si="27"/>
        <v>0</v>
      </c>
      <c r="M24" s="11">
        <f t="shared" si="27"/>
        <v>0</v>
      </c>
      <c r="N24" s="11">
        <f t="shared" si="27"/>
        <v>0</v>
      </c>
      <c r="O24" s="11">
        <f t="shared" si="27"/>
        <v>0</v>
      </c>
      <c r="P24" s="11">
        <f t="shared" si="27"/>
        <v>0</v>
      </c>
      <c r="Q24" s="4" t="str">
        <f t="shared" si="10"/>
        <v>N-001-000000</v>
      </c>
      <c r="R24">
        <f t="shared" si="11"/>
        <v>313</v>
      </c>
      <c r="S24" s="8">
        <f t="shared" si="12"/>
        <v>6.8822553953446945</v>
      </c>
      <c r="T24" s="8">
        <f t="shared" si="13"/>
        <v>6.8822553953446945</v>
      </c>
      <c r="U24" s="10">
        <f t="shared" si="4"/>
        <v>7.0348397999858943</v>
      </c>
      <c r="V24" s="10">
        <f t="shared" si="14"/>
        <v>0.15496856831223904</v>
      </c>
      <c r="W24" s="10">
        <f t="shared" si="15"/>
        <v>0.58838361692929197</v>
      </c>
      <c r="X24" s="10">
        <f t="shared" si="5"/>
        <v>0.38693599365875281</v>
      </c>
      <c r="Y24" s="22">
        <f t="shared" si="16"/>
        <v>6.9361594767880304</v>
      </c>
      <c r="Z24" s="22">
        <f t="shared" si="6"/>
        <v>6.9661540865059681</v>
      </c>
      <c r="AA24" s="22">
        <f t="shared" si="7"/>
        <v>6.8822553953446945</v>
      </c>
      <c r="AB24" s="35"/>
      <c r="AC24" s="10"/>
      <c r="AD24" s="10"/>
      <c r="AG24" s="14"/>
      <c r="AH24" s="14" t="s">
        <v>5246</v>
      </c>
      <c r="AI24" s="14" t="s">
        <v>5273</v>
      </c>
      <c r="AJ24" s="30" t="s">
        <v>5241</v>
      </c>
      <c r="AK24" s="14" t="s">
        <v>5235</v>
      </c>
      <c r="AL24" s="14" t="s">
        <v>5236</v>
      </c>
      <c r="AM24" s="14" t="s">
        <v>5237</v>
      </c>
      <c r="AN24" s="14" t="s">
        <v>5239</v>
      </c>
      <c r="AO24" s="14" t="s">
        <v>5242</v>
      </c>
      <c r="AP24" s="14" t="s">
        <v>5243</v>
      </c>
      <c r="AQ24" s="14"/>
    </row>
    <row r="25" spans="1:43" x14ac:dyDescent="0.25">
      <c r="A25" t="s">
        <v>4127</v>
      </c>
      <c r="B25" t="s">
        <v>1511</v>
      </c>
      <c r="C25" s="1">
        <v>42318</v>
      </c>
      <c r="D25">
        <v>2150</v>
      </c>
      <c r="E25" t="str">
        <f t="shared" si="0"/>
        <v>_10_free_hadoop_tutorials_</v>
      </c>
      <c r="F25" s="7">
        <f t="shared" si="8"/>
        <v>7.6736881292677301</v>
      </c>
      <c r="G25">
        <f t="shared" si="1"/>
        <v>30</v>
      </c>
      <c r="H25" s="11">
        <f t="shared" si="9"/>
        <v>1</v>
      </c>
      <c r="I25" s="11">
        <f t="shared" si="26"/>
        <v>0</v>
      </c>
      <c r="J25" s="11">
        <f t="shared" si="26"/>
        <v>1</v>
      </c>
      <c r="K25" s="11">
        <f t="shared" si="27"/>
        <v>0</v>
      </c>
      <c r="L25" s="11">
        <f t="shared" si="27"/>
        <v>0</v>
      </c>
      <c r="M25" s="11">
        <f t="shared" si="27"/>
        <v>0</v>
      </c>
      <c r="N25" s="11">
        <f t="shared" si="27"/>
        <v>0</v>
      </c>
      <c r="O25" s="11">
        <f t="shared" si="27"/>
        <v>0</v>
      </c>
      <c r="P25" s="11">
        <f t="shared" si="27"/>
        <v>0</v>
      </c>
      <c r="Q25" s="4" t="str">
        <f t="shared" si="10"/>
        <v>N-101-000000</v>
      </c>
      <c r="R25">
        <f t="shared" si="11"/>
        <v>419</v>
      </c>
      <c r="S25" s="8">
        <f t="shared" si="12"/>
        <v>6.5697596378225285</v>
      </c>
      <c r="T25" s="8">
        <f t="shared" si="13"/>
        <v>6.5697596378225285</v>
      </c>
      <c r="U25" s="10">
        <f t="shared" si="4"/>
        <v>7.4852191899516738</v>
      </c>
      <c r="V25" s="10">
        <f t="shared" si="14"/>
        <v>-0.14431102010629077</v>
      </c>
      <c r="W25" s="10">
        <f t="shared" si="15"/>
        <v>0.84029595255237499</v>
      </c>
      <c r="X25" s="10">
        <f t="shared" si="5"/>
        <v>0.18846893931605621</v>
      </c>
      <c r="Y25" s="22">
        <f t="shared" si="16"/>
        <v>6.7376924224453338</v>
      </c>
      <c r="Z25" s="22">
        <f t="shared" si="6"/>
        <v>6.5922741434865042</v>
      </c>
      <c r="AA25" s="22">
        <f t="shared" si="7"/>
        <v>6.5697596378225285</v>
      </c>
      <c r="AB25" s="35"/>
      <c r="AC25" s="10"/>
      <c r="AD25" s="10"/>
      <c r="AG25" s="14" t="s">
        <v>5330</v>
      </c>
      <c r="AH25" s="27">
        <f t="shared" ref="AH25:AP25" si="28">COVAR($F:$F,H:H)/VAR(H:H)</f>
        <v>-0.29927958841852981</v>
      </c>
      <c r="AI25" s="27">
        <f t="shared" si="28"/>
        <v>-0.593995396232885</v>
      </c>
      <c r="AJ25" s="27">
        <f t="shared" si="28"/>
        <v>0.58348245914180275</v>
      </c>
      <c r="AK25" s="27">
        <f t="shared" si="28"/>
        <v>1.4178079929425469</v>
      </c>
      <c r="AL25" s="27">
        <f t="shared" si="28"/>
        <v>0.44287617157088033</v>
      </c>
      <c r="AM25" s="27">
        <f t="shared" si="28"/>
        <v>0.72068121728940315</v>
      </c>
      <c r="AN25" s="27">
        <f t="shared" si="28"/>
        <v>0.57854668182219016</v>
      </c>
      <c r="AO25" s="27">
        <f t="shared" si="28"/>
        <v>0.32856087754788738</v>
      </c>
      <c r="AP25" s="27">
        <f t="shared" si="28"/>
        <v>-0.32383377010927766</v>
      </c>
      <c r="AQ25" s="13"/>
    </row>
    <row r="26" spans="1:43" x14ac:dyDescent="0.25">
      <c r="A26" t="s">
        <v>3141</v>
      </c>
      <c r="B26" t="s">
        <v>525</v>
      </c>
      <c r="C26" s="1">
        <v>42340</v>
      </c>
      <c r="D26">
        <v>11205</v>
      </c>
      <c r="E26" t="str">
        <f t="shared" si="0"/>
        <v>_10_free_machine_learning_books_</v>
      </c>
      <c r="F26" s="7">
        <f t="shared" si="8"/>
        <v>9.32420462812523</v>
      </c>
      <c r="G26">
        <f t="shared" si="1"/>
        <v>73</v>
      </c>
      <c r="H26" s="11">
        <f t="shared" si="9"/>
        <v>1</v>
      </c>
      <c r="I26" s="11">
        <f t="shared" si="26"/>
        <v>0</v>
      </c>
      <c r="J26" s="11">
        <f t="shared" si="26"/>
        <v>1</v>
      </c>
      <c r="K26" s="11">
        <f t="shared" si="27"/>
        <v>0</v>
      </c>
      <c r="L26" s="11">
        <f t="shared" si="27"/>
        <v>0</v>
      </c>
      <c r="M26" s="11">
        <f t="shared" si="27"/>
        <v>1</v>
      </c>
      <c r="N26" s="11">
        <f t="shared" si="27"/>
        <v>0</v>
      </c>
      <c r="O26" s="11">
        <f t="shared" si="27"/>
        <v>0</v>
      </c>
      <c r="P26" s="11">
        <f t="shared" si="27"/>
        <v>0</v>
      </c>
      <c r="Q26" s="4" t="str">
        <f t="shared" si="10"/>
        <v>N-101-001000</v>
      </c>
      <c r="R26">
        <f t="shared" si="11"/>
        <v>46</v>
      </c>
      <c r="S26" s="8">
        <f t="shared" si="12"/>
        <v>7.5093650636194917</v>
      </c>
      <c r="T26" s="8">
        <f t="shared" si="13"/>
        <v>7.5093650636194917</v>
      </c>
      <c r="U26" s="10">
        <f t="shared" si="4"/>
        <v>8.6578164325332896</v>
      </c>
      <c r="V26" s="10">
        <f t="shared" si="14"/>
        <v>0.57637019718311244</v>
      </c>
      <c r="W26" s="10">
        <f t="shared" si="15"/>
        <v>2.4908124514098748</v>
      </c>
      <c r="X26" s="10">
        <f t="shared" si="5"/>
        <v>0.66638819559194107</v>
      </c>
      <c r="Y26" s="22">
        <f t="shared" si="16"/>
        <v>7.2156116787212188</v>
      </c>
      <c r="Z26" s="22">
        <f t="shared" si="6"/>
        <v>7.4284478707448081</v>
      </c>
      <c r="AA26" s="22">
        <f t="shared" si="7"/>
        <v>7.5093650636194917</v>
      </c>
      <c r="AB26" s="35"/>
      <c r="AC26" s="10"/>
      <c r="AD26" s="10"/>
      <c r="AG26" s="14" t="s">
        <v>5329</v>
      </c>
      <c r="AH26" s="27">
        <f t="shared" ref="AH26:AP26" si="29">AH25*$AQ$29</f>
        <v>-0.19846705434269657</v>
      </c>
      <c r="AI26" s="27">
        <f t="shared" si="29"/>
        <v>-0.39390764069951029</v>
      </c>
      <c r="AJ26" s="27">
        <f t="shared" si="29"/>
        <v>0.38693599365875281</v>
      </c>
      <c r="AK26" s="27">
        <f t="shared" si="29"/>
        <v>0.94021840069269469</v>
      </c>
      <c r="AL26" s="27">
        <f t="shared" si="29"/>
        <v>0.2936930302354066</v>
      </c>
      <c r="AM26" s="27">
        <f t="shared" si="29"/>
        <v>0.47791925627588483</v>
      </c>
      <c r="AN26" s="27">
        <f t="shared" si="29"/>
        <v>0.3836628363054852</v>
      </c>
      <c r="AO26" s="27">
        <f t="shared" si="29"/>
        <v>0.21788492119946817</v>
      </c>
      <c r="AP26" s="27">
        <f t="shared" si="29"/>
        <v>-0.21475014313505064</v>
      </c>
      <c r="AQ26" s="13"/>
    </row>
    <row r="27" spans="1:43" x14ac:dyDescent="0.25">
      <c r="A27" t="s">
        <v>3255</v>
      </c>
      <c r="B27" t="s">
        <v>639</v>
      </c>
      <c r="C27" s="1">
        <v>41659</v>
      </c>
      <c r="D27">
        <v>1996</v>
      </c>
      <c r="E27" t="str">
        <f t="shared" si="0"/>
        <v>_10_great_attributes_of_jigsaw_academy's_hr_analytics_certification_course_</v>
      </c>
      <c r="F27" s="7">
        <f t="shared" si="8"/>
        <v>7.5994013334158153</v>
      </c>
      <c r="G27">
        <f t="shared" si="1"/>
        <v>22</v>
      </c>
      <c r="H27" s="11">
        <f t="shared" si="9"/>
        <v>0</v>
      </c>
      <c r="I27" s="11">
        <f t="shared" si="26"/>
        <v>0</v>
      </c>
      <c r="J27" s="11">
        <f t="shared" si="26"/>
        <v>1</v>
      </c>
      <c r="K27" s="11">
        <f t="shared" si="27"/>
        <v>0</v>
      </c>
      <c r="L27" s="11">
        <f t="shared" si="27"/>
        <v>0</v>
      </c>
      <c r="M27" s="11">
        <f t="shared" si="27"/>
        <v>0</v>
      </c>
      <c r="N27" s="11">
        <f t="shared" si="27"/>
        <v>0</v>
      </c>
      <c r="O27" s="11">
        <f t="shared" si="27"/>
        <v>0</v>
      </c>
      <c r="P27" s="11">
        <f t="shared" si="27"/>
        <v>1</v>
      </c>
      <c r="Q27" s="4" t="str">
        <f t="shared" si="10"/>
        <v>N-001-000001</v>
      </c>
      <c r="R27">
        <f t="shared" si="11"/>
        <v>75</v>
      </c>
      <c r="S27" s="8">
        <f t="shared" si="12"/>
        <v>6.7053553975541869</v>
      </c>
      <c r="T27" s="8">
        <f t="shared" si="13"/>
        <v>6.7053553975541869</v>
      </c>
      <c r="U27" s="10">
        <f t="shared" si="4"/>
        <v>7.4272154828921133</v>
      </c>
      <c r="V27" s="10">
        <f t="shared" si="14"/>
        <v>-0.16886520179703862</v>
      </c>
      <c r="W27" s="10">
        <f t="shared" si="15"/>
        <v>0.7660091567004601</v>
      </c>
      <c r="X27" s="10">
        <f t="shared" si="5"/>
        <v>0.17218585052370217</v>
      </c>
      <c r="Y27" s="22">
        <f t="shared" si="16"/>
        <v>6.7214093336529794</v>
      </c>
      <c r="Z27" s="22">
        <f t="shared" si="6"/>
        <v>6.7986372127043664</v>
      </c>
      <c r="AA27" s="22">
        <f t="shared" si="7"/>
        <v>6.7053553975541869</v>
      </c>
      <c r="AB27" s="35"/>
      <c r="AC27" s="10"/>
      <c r="AD27" s="10"/>
      <c r="AG27" s="14" t="s">
        <v>5366</v>
      </c>
      <c r="AH27" s="27">
        <f>AVERAGE(H:H)</f>
        <v>0.57301223241590216</v>
      </c>
      <c r="AI27" s="27">
        <f t="shared" ref="AI27:AP27" si="30">AVERAGE(I:I)</f>
        <v>0.18616207951070338</v>
      </c>
      <c r="AJ27" s="27">
        <f t="shared" si="30"/>
        <v>0.79548929663608559</v>
      </c>
      <c r="AK27" s="27">
        <f t="shared" si="30"/>
        <v>1.4908256880733946E-2</v>
      </c>
      <c r="AL27" s="27">
        <f t="shared" si="30"/>
        <v>2.4847094801223241E-2</v>
      </c>
      <c r="AM27" s="27">
        <f t="shared" si="30"/>
        <v>3.2492354740061159E-2</v>
      </c>
      <c r="AN27" s="27">
        <f t="shared" si="30"/>
        <v>0.13646788990825687</v>
      </c>
      <c r="AO27" s="27">
        <f t="shared" si="30"/>
        <v>0.50038226299694188</v>
      </c>
      <c r="AP27" s="27">
        <f t="shared" si="30"/>
        <v>0.1620795107033639</v>
      </c>
      <c r="AQ27" s="27"/>
    </row>
    <row r="28" spans="1:43" x14ac:dyDescent="0.25">
      <c r="A28" t="s">
        <v>3256</v>
      </c>
      <c r="B28" t="s">
        <v>640</v>
      </c>
      <c r="C28" s="1">
        <v>42314</v>
      </c>
      <c r="D28">
        <v>5948</v>
      </c>
      <c r="E28" t="str">
        <f t="shared" si="0"/>
        <v>_10_great_books_about_r_</v>
      </c>
      <c r="F28" s="7">
        <f t="shared" si="8"/>
        <v>8.690978417187905</v>
      </c>
      <c r="G28">
        <f t="shared" si="1"/>
        <v>71</v>
      </c>
      <c r="H28" s="11">
        <f t="shared" si="9"/>
        <v>1</v>
      </c>
      <c r="I28" s="11">
        <f t="shared" si="26"/>
        <v>0</v>
      </c>
      <c r="J28" s="11">
        <f t="shared" si="26"/>
        <v>1</v>
      </c>
      <c r="K28" s="11">
        <f t="shared" si="27"/>
        <v>0</v>
      </c>
      <c r="L28" s="11">
        <f t="shared" si="27"/>
        <v>1</v>
      </c>
      <c r="M28" s="11">
        <f t="shared" si="27"/>
        <v>0</v>
      </c>
      <c r="N28" s="11">
        <f t="shared" si="27"/>
        <v>0</v>
      </c>
      <c r="O28" s="11">
        <f t="shared" si="27"/>
        <v>0</v>
      </c>
      <c r="P28" s="11">
        <f t="shared" si="27"/>
        <v>0</v>
      </c>
      <c r="Q28" s="4" t="str">
        <f t="shared" si="10"/>
        <v>N-101-010000</v>
      </c>
      <c r="R28">
        <f t="shared" si="11"/>
        <v>20</v>
      </c>
      <c r="S28" s="8">
        <f t="shared" si="12"/>
        <v>7.551626371718255</v>
      </c>
      <c r="T28" s="8">
        <f t="shared" si="13"/>
        <v>7.551626371718255</v>
      </c>
      <c r="U28" s="10">
        <f t="shared" si="4"/>
        <v>8.2088164476364422</v>
      </c>
      <c r="V28" s="10">
        <f t="shared" si="14"/>
        <v>0.29856515146458962</v>
      </c>
      <c r="W28" s="10">
        <f t="shared" si="15"/>
        <v>1.8575862404725498</v>
      </c>
      <c r="X28" s="10">
        <f t="shared" si="5"/>
        <v>0.48216196955146284</v>
      </c>
      <c r="Y28" s="22">
        <f t="shared" si="16"/>
        <v>7.0313854526807402</v>
      </c>
      <c r="Z28" s="22">
        <f t="shared" si="6"/>
        <v>7.1381386669274196</v>
      </c>
      <c r="AA28" s="22">
        <f t="shared" si="7"/>
        <v>7.551626371718255</v>
      </c>
      <c r="AB28" s="35"/>
      <c r="AC28" s="10"/>
      <c r="AD28" s="10"/>
      <c r="AG28" s="14" t="s">
        <v>5367</v>
      </c>
      <c r="AH28" s="27"/>
      <c r="AI28" s="27"/>
      <c r="AJ28" s="27"/>
      <c r="AK28" s="27"/>
      <c r="AL28" s="27"/>
      <c r="AM28" s="27"/>
      <c r="AN28" s="27"/>
      <c r="AO28" s="27"/>
      <c r="AP28" s="27"/>
      <c r="AQ28" s="27">
        <f>SUMPRODUCT(AH25:AP25,AH27:AP27)</f>
        <v>0.4285138908295637</v>
      </c>
    </row>
    <row r="29" spans="1:43" x14ac:dyDescent="0.25">
      <c r="A29" t="s">
        <v>3257</v>
      </c>
      <c r="B29" t="s">
        <v>641</v>
      </c>
      <c r="C29" s="1">
        <v>41160</v>
      </c>
      <c r="D29">
        <v>855</v>
      </c>
      <c r="E29" t="str">
        <f t="shared" si="0"/>
        <v>_10_great_data_science_/_big_data_articles_from_influential_news_outlets_</v>
      </c>
      <c r="F29" s="7">
        <f t="shared" si="8"/>
        <v>6.752270376141742</v>
      </c>
      <c r="G29">
        <f t="shared" si="1"/>
        <v>29</v>
      </c>
      <c r="H29" s="11">
        <f t="shared" si="9"/>
        <v>0</v>
      </c>
      <c r="I29" s="11">
        <f t="shared" si="26"/>
        <v>0</v>
      </c>
      <c r="J29" s="11">
        <f t="shared" si="26"/>
        <v>1</v>
      </c>
      <c r="K29" s="11">
        <f t="shared" si="27"/>
        <v>0</v>
      </c>
      <c r="L29" s="11">
        <f t="shared" si="27"/>
        <v>0</v>
      </c>
      <c r="M29" s="11">
        <f t="shared" si="27"/>
        <v>0</v>
      </c>
      <c r="N29" s="11">
        <f t="shared" si="27"/>
        <v>1</v>
      </c>
      <c r="O29" s="11">
        <f t="shared" si="27"/>
        <v>1</v>
      </c>
      <c r="P29" s="11">
        <f t="shared" si="27"/>
        <v>0</v>
      </c>
      <c r="Q29" s="4" t="str">
        <f t="shared" si="10"/>
        <v>N-001-000110</v>
      </c>
      <c r="R29">
        <f t="shared" si="11"/>
        <v>130</v>
      </c>
      <c r="S29" s="8">
        <f t="shared" si="12"/>
        <v>7.6818150714618501</v>
      </c>
      <c r="T29" s="8">
        <f t="shared" si="13"/>
        <v>7.6818150714618501</v>
      </c>
      <c r="U29" s="10">
        <f t="shared" si="4"/>
        <v>5.7637866249780361</v>
      </c>
      <c r="V29" s="10">
        <f t="shared" si="14"/>
        <v>1.0620761276823165</v>
      </c>
      <c r="W29" s="10">
        <f t="shared" si="15"/>
        <v>-8.1121800573613179E-2</v>
      </c>
      <c r="X29" s="10">
        <f t="shared" si="5"/>
        <v>0.98848375116370624</v>
      </c>
      <c r="Y29" s="22">
        <f t="shared" si="16"/>
        <v>7.5377072342929834</v>
      </c>
      <c r="Z29" s="22">
        <f t="shared" si="6"/>
        <v>7.6004759766059404</v>
      </c>
      <c r="AA29" s="22">
        <f t="shared" si="7"/>
        <v>7.6818150714618501</v>
      </c>
      <c r="AB29" s="35"/>
      <c r="AC29" s="10"/>
      <c r="AD29" s="10"/>
      <c r="AG29" s="14" t="s">
        <v>5350</v>
      </c>
      <c r="AH29" s="13"/>
      <c r="AI29" s="13"/>
      <c r="AJ29" s="13"/>
      <c r="AK29" s="13"/>
      <c r="AL29" s="13"/>
      <c r="AM29" s="13"/>
      <c r="AN29" s="13"/>
      <c r="AO29" s="13"/>
      <c r="AP29" s="13"/>
      <c r="AQ29" s="12">
        <f>SUMPRODUCT(V:V,W:W)/SUMPRODUCT(V:V,V:V)</f>
        <v>0.66314931596721127</v>
      </c>
    </row>
    <row r="30" spans="1:43" x14ac:dyDescent="0.25">
      <c r="A30" t="s">
        <v>3258</v>
      </c>
      <c r="B30" t="s">
        <v>642</v>
      </c>
      <c r="C30" s="1">
        <v>42390</v>
      </c>
      <c r="D30">
        <v>1681</v>
      </c>
      <c r="E30" t="str">
        <f t="shared" si="0"/>
        <v>_10_great_healthcare_data_sets_</v>
      </c>
      <c r="F30" s="7">
        <f t="shared" si="8"/>
        <v>7.4277388405328937</v>
      </c>
      <c r="G30">
        <f t="shared" si="1"/>
        <v>56</v>
      </c>
      <c r="H30" s="11">
        <f t="shared" si="9"/>
        <v>1</v>
      </c>
      <c r="I30" s="11">
        <f t="shared" si="26"/>
        <v>0</v>
      </c>
      <c r="J30" s="11">
        <f t="shared" si="26"/>
        <v>1</v>
      </c>
      <c r="K30" s="11">
        <f t="shared" si="27"/>
        <v>0</v>
      </c>
      <c r="L30" s="11">
        <f t="shared" si="27"/>
        <v>0</v>
      </c>
      <c r="M30" s="11">
        <f t="shared" si="27"/>
        <v>0</v>
      </c>
      <c r="N30" s="11">
        <f t="shared" si="27"/>
        <v>0</v>
      </c>
      <c r="O30" s="11">
        <f t="shared" si="27"/>
        <v>1</v>
      </c>
      <c r="P30" s="11">
        <f t="shared" si="27"/>
        <v>0</v>
      </c>
      <c r="Q30" s="4" t="str">
        <f t="shared" si="10"/>
        <v>N-101-000010</v>
      </c>
      <c r="R30">
        <f t="shared" si="11"/>
        <v>382</v>
      </c>
      <c r="S30" s="8">
        <f t="shared" si="12"/>
        <v>6.8802841839920132</v>
      </c>
      <c r="T30" s="8">
        <f t="shared" si="13"/>
        <v>6.8802841839920132</v>
      </c>
      <c r="U30" s="10">
        <f t="shared" si="4"/>
        <v>7.0213849800173689</v>
      </c>
      <c r="V30" s="10">
        <f t="shared" si="14"/>
        <v>0.18424985744159661</v>
      </c>
      <c r="W30" s="10">
        <f t="shared" si="15"/>
        <v>0.59434666381753853</v>
      </c>
      <c r="X30" s="10">
        <f t="shared" si="5"/>
        <v>0.40635386051552441</v>
      </c>
      <c r="Y30" s="22">
        <f t="shared" si="16"/>
        <v>6.9555773436448023</v>
      </c>
      <c r="Z30" s="22">
        <f t="shared" si="6"/>
        <v>6.8151536771936527</v>
      </c>
      <c r="AA30" s="22">
        <f t="shared" si="7"/>
        <v>6.8802841839920132</v>
      </c>
      <c r="AB30" s="35"/>
      <c r="AC30" s="10"/>
      <c r="AD30" s="10"/>
      <c r="AG30" s="14" t="s">
        <v>5332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31">
        <f>VAR(U:U)</f>
        <v>1.5329298732116412</v>
      </c>
    </row>
    <row r="31" spans="1:43" x14ac:dyDescent="0.25">
      <c r="A31" t="s">
        <v>3607</v>
      </c>
      <c r="B31" t="s">
        <v>991</v>
      </c>
      <c r="C31" s="1">
        <v>42344</v>
      </c>
      <c r="D31">
        <v>4399</v>
      </c>
      <c r="E31" t="str">
        <f t="shared" si="0"/>
        <v>_10_harvard_business_review_articles_that_you_should_read_</v>
      </c>
      <c r="F31" s="7">
        <f t="shared" si="8"/>
        <v>8.3893598199063533</v>
      </c>
      <c r="G31">
        <f t="shared" si="1"/>
        <v>53</v>
      </c>
      <c r="H31" s="11">
        <f t="shared" si="9"/>
        <v>1</v>
      </c>
      <c r="I31" s="11">
        <f t="shared" si="26"/>
        <v>0</v>
      </c>
      <c r="J31" s="11">
        <f t="shared" si="26"/>
        <v>1</v>
      </c>
      <c r="K31" s="11">
        <f t="shared" si="27"/>
        <v>0</v>
      </c>
      <c r="L31" s="11">
        <f t="shared" si="27"/>
        <v>0</v>
      </c>
      <c r="M31" s="11">
        <f t="shared" si="27"/>
        <v>0</v>
      </c>
      <c r="N31" s="11">
        <f t="shared" si="27"/>
        <v>0</v>
      </c>
      <c r="O31" s="11">
        <f t="shared" si="27"/>
        <v>0</v>
      </c>
      <c r="P31" s="11">
        <f t="shared" si="27"/>
        <v>0</v>
      </c>
      <c r="Q31" s="4" t="str">
        <f t="shared" si="10"/>
        <v>N-101-000000</v>
      </c>
      <c r="R31">
        <f t="shared" si="11"/>
        <v>419</v>
      </c>
      <c r="S31" s="8">
        <f t="shared" si="12"/>
        <v>6.5697596378225285</v>
      </c>
      <c r="T31" s="8">
        <f t="shared" si="13"/>
        <v>6.5697596378225285</v>
      </c>
      <c r="U31" s="10">
        <f t="shared" si="4"/>
        <v>8.2008908805902969</v>
      </c>
      <c r="V31" s="10">
        <f t="shared" si="14"/>
        <v>-0.14431102010629077</v>
      </c>
      <c r="W31" s="10">
        <f t="shared" si="15"/>
        <v>1.5559676431909981</v>
      </c>
      <c r="X31" s="10">
        <f t="shared" si="5"/>
        <v>0.18846893931605621</v>
      </c>
      <c r="Y31" s="22">
        <f t="shared" si="16"/>
        <v>6.7376924224453338</v>
      </c>
      <c r="Z31" s="22">
        <f t="shared" si="6"/>
        <v>6.5922741434865042</v>
      </c>
      <c r="AA31" s="22">
        <f t="shared" si="7"/>
        <v>6.5697596378225285</v>
      </c>
      <c r="AB31" s="35"/>
      <c r="AC31" s="10"/>
      <c r="AD31" s="10"/>
      <c r="AG31" s="43" t="s">
        <v>5370</v>
      </c>
    </row>
    <row r="32" spans="1:43" x14ac:dyDescent="0.25">
      <c r="A32" t="s">
        <v>3260</v>
      </c>
      <c r="B32" t="s">
        <v>644</v>
      </c>
      <c r="C32" s="1">
        <v>42213</v>
      </c>
      <c r="D32">
        <v>12791</v>
      </c>
      <c r="E32" t="str">
        <f t="shared" si="0"/>
        <v>_10_machine_learning_terms_explained_in_simple_english_</v>
      </c>
      <c r="F32" s="7">
        <f t="shared" si="8"/>
        <v>9.4565752545137904</v>
      </c>
      <c r="G32">
        <f t="shared" si="1"/>
        <v>60</v>
      </c>
      <c r="H32" s="11">
        <f t="shared" si="9"/>
        <v>1</v>
      </c>
      <c r="I32" s="11">
        <f t="shared" si="26"/>
        <v>0</v>
      </c>
      <c r="J32" s="11">
        <f t="shared" si="26"/>
        <v>1</v>
      </c>
      <c r="K32" s="11">
        <f t="shared" ref="K32:P41" si="31">IF(ISNUMBER(SEARCH(K$1,$E32)),1,0)</f>
        <v>0</v>
      </c>
      <c r="L32" s="11">
        <f t="shared" si="31"/>
        <v>0</v>
      </c>
      <c r="M32" s="11">
        <f t="shared" si="31"/>
        <v>1</v>
      </c>
      <c r="N32" s="11">
        <f t="shared" si="31"/>
        <v>0</v>
      </c>
      <c r="O32" s="11">
        <f t="shared" si="31"/>
        <v>0</v>
      </c>
      <c r="P32" s="11">
        <f t="shared" si="31"/>
        <v>0</v>
      </c>
      <c r="Q32" s="4" t="str">
        <f t="shared" si="10"/>
        <v>N-101-001000</v>
      </c>
      <c r="R32">
        <f t="shared" si="11"/>
        <v>46</v>
      </c>
      <c r="S32" s="8">
        <f t="shared" si="12"/>
        <v>7.5093650636194917</v>
      </c>
      <c r="T32" s="8">
        <f t="shared" si="13"/>
        <v>7.5093650636194917</v>
      </c>
      <c r="U32" s="10">
        <f t="shared" si="4"/>
        <v>8.79018705892185</v>
      </c>
      <c r="V32" s="10">
        <f t="shared" si="14"/>
        <v>0.57637019718311244</v>
      </c>
      <c r="W32" s="10">
        <f t="shared" si="15"/>
        <v>2.6231830777984353</v>
      </c>
      <c r="X32" s="10">
        <f t="shared" si="5"/>
        <v>0.66638819559194107</v>
      </c>
      <c r="Y32" s="22">
        <f t="shared" si="16"/>
        <v>7.2156116787212188</v>
      </c>
      <c r="Z32" s="22">
        <f t="shared" si="6"/>
        <v>7.4284478707448081</v>
      </c>
      <c r="AA32" s="22">
        <f t="shared" si="7"/>
        <v>7.5093650636194917</v>
      </c>
      <c r="AB32" s="35"/>
      <c r="AC32" s="10"/>
      <c r="AD32" s="10"/>
      <c r="AG32" s="43"/>
    </row>
    <row r="33" spans="1:43" x14ac:dyDescent="0.25">
      <c r="A33" t="s">
        <v>3261</v>
      </c>
      <c r="B33" t="s">
        <v>645</v>
      </c>
      <c r="C33" s="1">
        <v>42054</v>
      </c>
      <c r="D33">
        <v>42943</v>
      </c>
      <c r="E33" t="str">
        <f t="shared" si="0"/>
        <v>_10_modern_statistical_concepts_discovered_by_data_scientists_</v>
      </c>
      <c r="F33" s="7">
        <f t="shared" si="8"/>
        <v>10.667652220331354</v>
      </c>
      <c r="G33">
        <f t="shared" si="1"/>
        <v>24</v>
      </c>
      <c r="H33" s="11">
        <f t="shared" si="9"/>
        <v>1</v>
      </c>
      <c r="I33" s="11">
        <f t="shared" si="26"/>
        <v>0</v>
      </c>
      <c r="J33" s="11">
        <f t="shared" si="26"/>
        <v>1</v>
      </c>
      <c r="K33" s="11">
        <f t="shared" si="31"/>
        <v>0</v>
      </c>
      <c r="L33" s="11">
        <f t="shared" si="31"/>
        <v>0</v>
      </c>
      <c r="M33" s="11">
        <f t="shared" si="31"/>
        <v>0</v>
      </c>
      <c r="N33" s="11">
        <f t="shared" si="31"/>
        <v>0</v>
      </c>
      <c r="O33" s="11">
        <f t="shared" si="31"/>
        <v>1</v>
      </c>
      <c r="P33" s="11">
        <f t="shared" si="31"/>
        <v>0</v>
      </c>
      <c r="Q33" s="4" t="str">
        <f t="shared" si="10"/>
        <v>N-101-000010</v>
      </c>
      <c r="R33">
        <f t="shared" si="11"/>
        <v>382</v>
      </c>
      <c r="S33" s="8">
        <f t="shared" si="12"/>
        <v>6.8802841839920132</v>
      </c>
      <c r="T33" s="8">
        <f t="shared" si="13"/>
        <v>6.8802841839920132</v>
      </c>
      <c r="U33" s="10">
        <f t="shared" si="4"/>
        <v>10.261298359815829</v>
      </c>
      <c r="V33" s="10">
        <f t="shared" si="14"/>
        <v>0.18424985744159661</v>
      </c>
      <c r="W33" s="10">
        <f t="shared" si="15"/>
        <v>3.8342600436159984</v>
      </c>
      <c r="X33" s="10">
        <f t="shared" si="5"/>
        <v>0.40635386051552441</v>
      </c>
      <c r="Y33" s="22">
        <f t="shared" si="16"/>
        <v>6.9555773436448023</v>
      </c>
      <c r="Z33" s="22">
        <f t="shared" si="6"/>
        <v>6.8151536771936527</v>
      </c>
      <c r="AA33" s="22">
        <f t="shared" si="7"/>
        <v>6.8802841839920132</v>
      </c>
      <c r="AB33" s="35"/>
      <c r="AC33" s="10"/>
      <c r="AD33" s="10"/>
    </row>
    <row r="34" spans="1:43" x14ac:dyDescent="0.25">
      <c r="A34" t="s">
        <v>3264</v>
      </c>
      <c r="B34" t="s">
        <v>648</v>
      </c>
      <c r="C34" s="1">
        <v>42347</v>
      </c>
      <c r="D34">
        <v>2854</v>
      </c>
      <c r="E34" t="str">
        <f t="shared" si="0"/>
        <v>_10_open_source_etl_tools_</v>
      </c>
      <c r="F34" s="7">
        <f t="shared" si="8"/>
        <v>7.956827122090111</v>
      </c>
      <c r="G34">
        <f t="shared" si="1"/>
        <v>54</v>
      </c>
      <c r="H34" s="11">
        <f t="shared" si="9"/>
        <v>1</v>
      </c>
      <c r="I34" s="11">
        <f t="shared" si="26"/>
        <v>0</v>
      </c>
      <c r="J34" s="11">
        <f t="shared" si="26"/>
        <v>1</v>
      </c>
      <c r="K34" s="11">
        <f t="shared" si="31"/>
        <v>0</v>
      </c>
      <c r="L34" s="11">
        <f t="shared" si="31"/>
        <v>0</v>
      </c>
      <c r="M34" s="11">
        <f t="shared" si="31"/>
        <v>0</v>
      </c>
      <c r="N34" s="11">
        <f t="shared" si="31"/>
        <v>0</v>
      </c>
      <c r="O34" s="11">
        <f t="shared" si="31"/>
        <v>0</v>
      </c>
      <c r="P34" s="11">
        <f t="shared" si="31"/>
        <v>0</v>
      </c>
      <c r="Q34" s="4" t="str">
        <f t="shared" si="10"/>
        <v>N-101-000000</v>
      </c>
      <c r="R34">
        <f t="shared" si="11"/>
        <v>419</v>
      </c>
      <c r="S34" s="8">
        <f t="shared" si="12"/>
        <v>6.5697596378225285</v>
      </c>
      <c r="T34" s="8">
        <f t="shared" si="13"/>
        <v>6.5697596378225285</v>
      </c>
      <c r="U34" s="10">
        <f t="shared" si="4"/>
        <v>7.7683581827740547</v>
      </c>
      <c r="V34" s="10">
        <f t="shared" si="14"/>
        <v>-0.14431102010629077</v>
      </c>
      <c r="W34" s="10">
        <f t="shared" si="15"/>
        <v>1.1234349453747559</v>
      </c>
      <c r="X34" s="10">
        <f t="shared" si="5"/>
        <v>0.18846893931605621</v>
      </c>
      <c r="Y34" s="22">
        <f t="shared" si="16"/>
        <v>6.7376924224453338</v>
      </c>
      <c r="Z34" s="22">
        <f t="shared" si="6"/>
        <v>6.5922741434865042</v>
      </c>
      <c r="AA34" s="22">
        <f t="shared" si="7"/>
        <v>6.5697596378225285</v>
      </c>
      <c r="AB34" s="35"/>
      <c r="AC34" s="10"/>
      <c r="AD34" s="10"/>
      <c r="AG34" s="45" t="s">
        <v>5352</v>
      </c>
      <c r="AH34" s="45"/>
      <c r="AI34" s="45"/>
      <c r="AJ34" s="45"/>
      <c r="AK34" s="45"/>
      <c r="AL34" s="45"/>
      <c r="AM34" s="45"/>
      <c r="AN34" s="45"/>
      <c r="AO34" s="45"/>
      <c r="AP34" s="45"/>
      <c r="AQ34" s="45"/>
    </row>
    <row r="35" spans="1:43" x14ac:dyDescent="0.25">
      <c r="A35" t="s">
        <v>3265</v>
      </c>
      <c r="B35" t="s">
        <v>649</v>
      </c>
      <c r="C35" s="1">
        <v>42260</v>
      </c>
      <c r="D35">
        <v>4806</v>
      </c>
      <c r="E35" t="str">
        <f t="shared" si="0"/>
        <v>_10_popular_java_machine_learning_tools_&amp;amp;_libraries_</v>
      </c>
      <c r="F35" s="7">
        <f t="shared" si="8"/>
        <v>8.4778284678939606</v>
      </c>
      <c r="G35">
        <f t="shared" si="1"/>
        <v>45</v>
      </c>
      <c r="H35" s="11">
        <f t="shared" si="9"/>
        <v>1</v>
      </c>
      <c r="I35" s="11">
        <f t="shared" si="26"/>
        <v>0</v>
      </c>
      <c r="J35" s="11">
        <f t="shared" si="26"/>
        <v>1</v>
      </c>
      <c r="K35" s="11">
        <f t="shared" si="31"/>
        <v>0</v>
      </c>
      <c r="L35" s="11">
        <f t="shared" si="31"/>
        <v>0</v>
      </c>
      <c r="M35" s="11">
        <f t="shared" si="31"/>
        <v>1</v>
      </c>
      <c r="N35" s="11">
        <f t="shared" si="31"/>
        <v>0</v>
      </c>
      <c r="O35" s="11">
        <f t="shared" si="31"/>
        <v>0</v>
      </c>
      <c r="P35" s="11">
        <f t="shared" si="31"/>
        <v>0</v>
      </c>
      <c r="Q35" s="4" t="str">
        <f t="shared" si="10"/>
        <v>N-101-001000</v>
      </c>
      <c r="R35">
        <f t="shared" si="11"/>
        <v>46</v>
      </c>
      <c r="S35" s="8">
        <f t="shared" si="12"/>
        <v>7.5093650636194917</v>
      </c>
      <c r="T35" s="8">
        <f t="shared" si="13"/>
        <v>7.5093650636194917</v>
      </c>
      <c r="U35" s="10">
        <f t="shared" si="4"/>
        <v>7.8114402723020193</v>
      </c>
      <c r="V35" s="10">
        <f t="shared" si="14"/>
        <v>0.57637019718311244</v>
      </c>
      <c r="W35" s="10">
        <f t="shared" si="15"/>
        <v>1.6444362911786055</v>
      </c>
      <c r="X35" s="10">
        <f t="shared" si="5"/>
        <v>0.66638819559194107</v>
      </c>
      <c r="Y35" s="22">
        <f t="shared" si="16"/>
        <v>7.2156116787212188</v>
      </c>
      <c r="Z35" s="22">
        <f t="shared" si="6"/>
        <v>7.4284478707448081</v>
      </c>
      <c r="AA35" s="22">
        <f t="shared" si="7"/>
        <v>7.5093650636194917</v>
      </c>
      <c r="AB35" s="35"/>
      <c r="AC35" s="10"/>
      <c r="AD35" s="10"/>
      <c r="AG35" s="39"/>
      <c r="AH35" s="40">
        <f t="array" ref="AH35:AQ35">LINEST(F2:F2617,H2:P2617)</f>
        <v>-0.16751687380160188</v>
      </c>
      <c r="AI35" s="40">
        <v>0.22287953370714814</v>
      </c>
      <c r="AJ35" s="40">
        <v>0.41144235639282412</v>
      </c>
      <c r="AK35" s="40">
        <v>0.83617372725830352</v>
      </c>
      <c r="AL35" s="40">
        <v>0.54586452344091529</v>
      </c>
      <c r="AM35" s="40">
        <v>1.4859372310686334</v>
      </c>
      <c r="AN35" s="40">
        <v>0.35647645571758502</v>
      </c>
      <c r="AO35" s="40">
        <v>-0.2633651064321656</v>
      </c>
      <c r="AP35" s="40">
        <v>-0.37387994301946342</v>
      </c>
      <c r="AQ35" s="40">
        <v>6.6096776307883829</v>
      </c>
    </row>
    <row r="36" spans="1:43" x14ac:dyDescent="0.25">
      <c r="A36" t="s">
        <v>3266</v>
      </c>
      <c r="B36" t="s">
        <v>650</v>
      </c>
      <c r="C36" s="1">
        <v>42145</v>
      </c>
      <c r="D36">
        <v>15438</v>
      </c>
      <c r="E36" t="str">
        <f t="shared" si="0"/>
        <v>_10_python_machine_learning_projects_on_github_</v>
      </c>
      <c r="F36" s="7">
        <f t="shared" si="8"/>
        <v>9.6446520546419272</v>
      </c>
      <c r="G36">
        <f t="shared" si="1"/>
        <v>44</v>
      </c>
      <c r="H36" s="11">
        <f t="shared" si="9"/>
        <v>1</v>
      </c>
      <c r="I36" s="11">
        <f t="shared" si="26"/>
        <v>0</v>
      </c>
      <c r="J36" s="11">
        <f t="shared" si="26"/>
        <v>1</v>
      </c>
      <c r="K36" s="11">
        <f t="shared" si="31"/>
        <v>1</v>
      </c>
      <c r="L36" s="11">
        <f t="shared" si="31"/>
        <v>0</v>
      </c>
      <c r="M36" s="11">
        <f t="shared" si="31"/>
        <v>1</v>
      </c>
      <c r="N36" s="11">
        <f t="shared" si="31"/>
        <v>0</v>
      </c>
      <c r="O36" s="11">
        <f t="shared" si="31"/>
        <v>0</v>
      </c>
      <c r="P36" s="11">
        <f t="shared" si="31"/>
        <v>0</v>
      </c>
      <c r="Q36" s="4" t="str">
        <f t="shared" si="10"/>
        <v>N-101-101000</v>
      </c>
      <c r="R36">
        <f t="shared" si="11"/>
        <v>2</v>
      </c>
      <c r="S36" s="8">
        <f t="shared" si="12"/>
        <v>7.600207430413267</v>
      </c>
      <c r="T36" s="8">
        <f t="shared" si="13"/>
        <v>7.3546782491486216</v>
      </c>
      <c r="U36" s="10">
        <f t="shared" si="4"/>
        <v>8.038045458357292</v>
      </c>
      <c r="V36" s="10">
        <f t="shared" si="14"/>
        <v>1.9941781901256594</v>
      </c>
      <c r="W36" s="10">
        <f t="shared" si="15"/>
        <v>2.8112598779265721</v>
      </c>
      <c r="X36" s="10">
        <f t="shared" si="5"/>
        <v>1.6066065962846359</v>
      </c>
      <c r="Y36" s="22">
        <f t="shared" si="16"/>
        <v>8.1558300794139136</v>
      </c>
      <c r="Z36" s="22">
        <f t="shared" si="6"/>
        <v>8.9143851018134406</v>
      </c>
      <c r="AA36" s="22">
        <f t="shared" si="7"/>
        <v>8.1558300794139136</v>
      </c>
      <c r="AB36" s="35"/>
      <c r="AC36" s="10"/>
      <c r="AD36" s="10"/>
      <c r="AG36" s="31">
        <f>AQ35</f>
        <v>6.6096776307883829</v>
      </c>
      <c r="AH36" s="31">
        <f>AP35</f>
        <v>-0.37387994301946342</v>
      </c>
      <c r="AI36" s="31">
        <f>AO35</f>
        <v>-0.2633651064321656</v>
      </c>
      <c r="AJ36" s="31">
        <f>AN35</f>
        <v>0.35647645571758502</v>
      </c>
      <c r="AK36" s="31">
        <f>AM35</f>
        <v>1.4859372310686334</v>
      </c>
      <c r="AL36" s="31">
        <f>AL35</f>
        <v>0.54586452344091529</v>
      </c>
      <c r="AM36" s="31">
        <f>AK35</f>
        <v>0.83617372725830352</v>
      </c>
      <c r="AN36" s="31">
        <f>AJ35</f>
        <v>0.41144235639282412</v>
      </c>
      <c r="AO36" s="31">
        <f>AI35</f>
        <v>0.22287953370714814</v>
      </c>
      <c r="AP36" s="31">
        <f>AH35</f>
        <v>-0.16751687380160188</v>
      </c>
      <c r="AQ36" s="13"/>
    </row>
    <row r="37" spans="1:43" x14ac:dyDescent="0.25">
      <c r="A37" t="s">
        <v>4528</v>
      </c>
      <c r="B37" t="s">
        <v>1912</v>
      </c>
      <c r="C37" s="1">
        <v>41678</v>
      </c>
      <c r="D37">
        <v>4685</v>
      </c>
      <c r="E37" t="str">
        <f t="shared" si="0"/>
        <v>_10_questions_about_big_data_and_data_science_</v>
      </c>
      <c r="F37" s="7">
        <f t="shared" si="8"/>
        <v>8.4523346190677415</v>
      </c>
      <c r="G37">
        <f t="shared" si="1"/>
        <v>42</v>
      </c>
      <c r="H37" s="11">
        <f t="shared" si="9"/>
        <v>0</v>
      </c>
      <c r="I37" s="11">
        <f t="shared" si="26"/>
        <v>0</v>
      </c>
      <c r="J37" s="11">
        <f t="shared" si="26"/>
        <v>1</v>
      </c>
      <c r="K37" s="11">
        <f t="shared" si="31"/>
        <v>0</v>
      </c>
      <c r="L37" s="11">
        <f t="shared" si="31"/>
        <v>0</v>
      </c>
      <c r="M37" s="11">
        <f t="shared" si="31"/>
        <v>0</v>
      </c>
      <c r="N37" s="11">
        <f t="shared" si="31"/>
        <v>1</v>
      </c>
      <c r="O37" s="11">
        <f t="shared" si="31"/>
        <v>1</v>
      </c>
      <c r="P37" s="11">
        <f t="shared" si="31"/>
        <v>0</v>
      </c>
      <c r="Q37" s="4" t="str">
        <f t="shared" si="10"/>
        <v>N-001-000110</v>
      </c>
      <c r="R37">
        <f t="shared" si="11"/>
        <v>130</v>
      </c>
      <c r="S37" s="8">
        <f t="shared" si="12"/>
        <v>7.6818150714618501</v>
      </c>
      <c r="T37" s="8">
        <f t="shared" si="13"/>
        <v>7.6818150714618501</v>
      </c>
      <c r="U37" s="10">
        <f t="shared" si="4"/>
        <v>7.4638508679040356</v>
      </c>
      <c r="V37" s="10">
        <f t="shared" si="14"/>
        <v>1.0620761276823165</v>
      </c>
      <c r="W37" s="10">
        <f t="shared" si="15"/>
        <v>1.6189424423523864</v>
      </c>
      <c r="X37" s="10">
        <f t="shared" si="5"/>
        <v>0.98848375116370624</v>
      </c>
      <c r="Y37" s="22">
        <f t="shared" si="16"/>
        <v>7.5377072342929834</v>
      </c>
      <c r="Z37" s="22">
        <f t="shared" si="6"/>
        <v>7.6004759766059404</v>
      </c>
      <c r="AA37" s="22">
        <f t="shared" si="7"/>
        <v>7.6818150714618501</v>
      </c>
      <c r="AB37" s="35"/>
      <c r="AC37" s="10"/>
      <c r="AD37" s="10"/>
      <c r="AG37" s="14" t="s">
        <v>5351</v>
      </c>
      <c r="AH37" s="14" t="s">
        <v>5246</v>
      </c>
      <c r="AI37" s="14" t="s">
        <v>5273</v>
      </c>
      <c r="AJ37" s="30" t="s">
        <v>5241</v>
      </c>
      <c r="AK37" s="14" t="s">
        <v>5235</v>
      </c>
      <c r="AL37" s="14" t="s">
        <v>5236</v>
      </c>
      <c r="AM37" s="14" t="s">
        <v>5237</v>
      </c>
      <c r="AN37" s="14" t="s">
        <v>5239</v>
      </c>
      <c r="AO37" s="14" t="s">
        <v>5242</v>
      </c>
      <c r="AP37" s="14" t="s">
        <v>5243</v>
      </c>
      <c r="AQ37" s="14"/>
    </row>
    <row r="38" spans="1:43" x14ac:dyDescent="0.25">
      <c r="A38" t="s">
        <v>3267</v>
      </c>
      <c r="B38" t="s">
        <v>651</v>
      </c>
      <c r="C38" s="1">
        <v>42269</v>
      </c>
      <c r="D38">
        <v>7037</v>
      </c>
      <c r="E38" t="str">
        <f t="shared" si="0"/>
        <v>_10_real_data_scientist_interview_questions_</v>
      </c>
      <c r="F38" s="7">
        <f t="shared" si="8"/>
        <v>8.8590793178815304</v>
      </c>
      <c r="G38">
        <f t="shared" si="1"/>
        <v>57</v>
      </c>
      <c r="H38" s="11">
        <f t="shared" si="9"/>
        <v>1</v>
      </c>
      <c r="I38" s="11">
        <f t="shared" si="26"/>
        <v>0</v>
      </c>
      <c r="J38" s="11">
        <f t="shared" si="26"/>
        <v>1</v>
      </c>
      <c r="K38" s="11">
        <f t="shared" si="31"/>
        <v>0</v>
      </c>
      <c r="L38" s="11">
        <f t="shared" si="31"/>
        <v>0</v>
      </c>
      <c r="M38" s="11">
        <f t="shared" si="31"/>
        <v>0</v>
      </c>
      <c r="N38" s="11">
        <f t="shared" si="31"/>
        <v>0</v>
      </c>
      <c r="O38" s="11">
        <f t="shared" si="31"/>
        <v>1</v>
      </c>
      <c r="P38" s="11">
        <f t="shared" si="31"/>
        <v>0</v>
      </c>
      <c r="Q38" s="4" t="str">
        <f t="shared" si="10"/>
        <v>N-101-000010</v>
      </c>
      <c r="R38">
        <f t="shared" si="11"/>
        <v>382</v>
      </c>
      <c r="S38" s="8">
        <f t="shared" si="12"/>
        <v>6.8802841839920132</v>
      </c>
      <c r="T38" s="8">
        <f t="shared" si="13"/>
        <v>6.8802841839920132</v>
      </c>
      <c r="U38" s="10">
        <f t="shared" si="4"/>
        <v>8.4527254573660056</v>
      </c>
      <c r="V38" s="10">
        <f t="shared" si="14"/>
        <v>0.18424985744159661</v>
      </c>
      <c r="W38" s="10">
        <f t="shared" si="15"/>
        <v>2.0256871411661752</v>
      </c>
      <c r="X38" s="10">
        <f t="shared" si="5"/>
        <v>0.40635386051552441</v>
      </c>
      <c r="Y38" s="22">
        <f t="shared" si="16"/>
        <v>6.9555773436448023</v>
      </c>
      <c r="Z38" s="22">
        <f t="shared" si="6"/>
        <v>6.8151536771936527</v>
      </c>
      <c r="AA38" s="22">
        <f t="shared" si="7"/>
        <v>6.8802841839920132</v>
      </c>
      <c r="AB38" s="35"/>
      <c r="AC38" s="10"/>
      <c r="AD38" s="10"/>
    </row>
    <row r="39" spans="1:43" x14ac:dyDescent="0.25">
      <c r="A39" t="s">
        <v>3268</v>
      </c>
      <c r="B39" t="s">
        <v>652</v>
      </c>
      <c r="C39" s="1">
        <v>42286</v>
      </c>
      <c r="D39">
        <v>7088</v>
      </c>
      <c r="E39" t="str">
        <f t="shared" si="0"/>
        <v>_10_reasons_why_big_data_analytics_is_the_best_career_move_</v>
      </c>
      <c r="F39" s="7">
        <f t="shared" si="8"/>
        <v>8.8662995658550177</v>
      </c>
      <c r="G39">
        <f t="shared" si="1"/>
        <v>46</v>
      </c>
      <c r="H39" s="11">
        <f t="shared" si="9"/>
        <v>1</v>
      </c>
      <c r="I39" s="11">
        <f t="shared" si="26"/>
        <v>0</v>
      </c>
      <c r="J39" s="11">
        <f t="shared" si="26"/>
        <v>1</v>
      </c>
      <c r="K39" s="11">
        <f t="shared" si="31"/>
        <v>0</v>
      </c>
      <c r="L39" s="11">
        <f t="shared" si="31"/>
        <v>0</v>
      </c>
      <c r="M39" s="11">
        <f t="shared" si="31"/>
        <v>0</v>
      </c>
      <c r="N39" s="11">
        <f t="shared" si="31"/>
        <v>0</v>
      </c>
      <c r="O39" s="11">
        <f t="shared" si="31"/>
        <v>1</v>
      </c>
      <c r="P39" s="11">
        <f t="shared" si="31"/>
        <v>1</v>
      </c>
      <c r="Q39" s="4" t="str">
        <f t="shared" si="10"/>
        <v>N-101-000011</v>
      </c>
      <c r="R39">
        <f t="shared" si="11"/>
        <v>56</v>
      </c>
      <c r="S39" s="8">
        <f t="shared" si="12"/>
        <v>6.7077203067055775</v>
      </c>
      <c r="T39" s="8">
        <f t="shared" si="13"/>
        <v>6.7077203067055775</v>
      </c>
      <c r="U39" s="10">
        <f t="shared" si="4"/>
        <v>8.6746958484745438</v>
      </c>
      <c r="V39" s="10">
        <f t="shared" si="14"/>
        <v>-0.13958391266768105</v>
      </c>
      <c r="W39" s="10">
        <f t="shared" si="15"/>
        <v>2.0329073891396625</v>
      </c>
      <c r="X39" s="10">
        <f t="shared" si="5"/>
        <v>0.19160371738047377</v>
      </c>
      <c r="Y39" s="22">
        <f t="shared" si="16"/>
        <v>6.7408272005097514</v>
      </c>
      <c r="Z39" s="22">
        <f t="shared" si="6"/>
        <v>6.647636803392051</v>
      </c>
      <c r="AA39" s="22">
        <f t="shared" si="7"/>
        <v>6.7077203067055775</v>
      </c>
      <c r="AB39" s="35"/>
      <c r="AC39" s="10"/>
      <c r="AD39" s="10"/>
    </row>
    <row r="40" spans="1:43" x14ac:dyDescent="0.25">
      <c r="A40" t="s">
        <v>3269</v>
      </c>
      <c r="B40" t="s">
        <v>653</v>
      </c>
      <c r="C40" s="1">
        <v>42235</v>
      </c>
      <c r="D40">
        <v>5460</v>
      </c>
      <c r="E40" t="str">
        <f t="shared" si="0"/>
        <v>_10_resources_to_help_you_stop_doing_pie_charts_</v>
      </c>
      <c r="F40" s="7">
        <f t="shared" si="8"/>
        <v>8.6053872021521531</v>
      </c>
      <c r="G40">
        <f t="shared" si="1"/>
        <v>38</v>
      </c>
      <c r="H40" s="11">
        <f t="shared" si="9"/>
        <v>1</v>
      </c>
      <c r="I40" s="11">
        <f t="shared" si="26"/>
        <v>0</v>
      </c>
      <c r="J40" s="11">
        <f t="shared" si="26"/>
        <v>1</v>
      </c>
      <c r="K40" s="11">
        <f t="shared" si="31"/>
        <v>0</v>
      </c>
      <c r="L40" s="11">
        <f t="shared" si="31"/>
        <v>0</v>
      </c>
      <c r="M40" s="11">
        <f t="shared" si="31"/>
        <v>0</v>
      </c>
      <c r="N40" s="11">
        <f t="shared" si="31"/>
        <v>0</v>
      </c>
      <c r="O40" s="11">
        <f t="shared" si="31"/>
        <v>0</v>
      </c>
      <c r="P40" s="11">
        <f t="shared" si="31"/>
        <v>0</v>
      </c>
      <c r="Q40" s="4" t="str">
        <f t="shared" si="10"/>
        <v>N-101-000000</v>
      </c>
      <c r="R40">
        <f t="shared" si="11"/>
        <v>419</v>
      </c>
      <c r="S40" s="8">
        <f t="shared" si="12"/>
        <v>6.5697596378225285</v>
      </c>
      <c r="T40" s="8">
        <f t="shared" si="13"/>
        <v>6.5697596378225285</v>
      </c>
      <c r="U40" s="10">
        <f t="shared" si="4"/>
        <v>8.4169182628360968</v>
      </c>
      <c r="V40" s="10">
        <f t="shared" si="14"/>
        <v>-0.14431102010629077</v>
      </c>
      <c r="W40" s="10">
        <f t="shared" si="15"/>
        <v>1.771995025436798</v>
      </c>
      <c r="X40" s="10">
        <f t="shared" si="5"/>
        <v>0.18846893931605621</v>
      </c>
      <c r="Y40" s="22">
        <f t="shared" si="16"/>
        <v>6.7376924224453338</v>
      </c>
      <c r="Z40" s="22">
        <f t="shared" si="6"/>
        <v>6.5922741434865042</v>
      </c>
      <c r="AA40" s="22">
        <f t="shared" si="7"/>
        <v>6.5697596378225285</v>
      </c>
      <c r="AB40" s="35"/>
      <c r="AC40" s="10"/>
      <c r="AD40" s="10"/>
    </row>
    <row r="41" spans="1:43" x14ac:dyDescent="0.25">
      <c r="A41" t="s">
        <v>3270</v>
      </c>
      <c r="B41" t="s">
        <v>654</v>
      </c>
      <c r="C41" s="1">
        <v>41576</v>
      </c>
      <c r="D41">
        <v>1466</v>
      </c>
      <c r="E41" t="str">
        <f t="shared" si="0"/>
        <v>_10_signs_that_you_are_a_data_scientist_</v>
      </c>
      <c r="F41" s="7">
        <f t="shared" si="8"/>
        <v>7.2909747781429814</v>
      </c>
      <c r="G41">
        <f t="shared" si="1"/>
        <v>54</v>
      </c>
      <c r="H41" s="11">
        <f t="shared" si="9"/>
        <v>0</v>
      </c>
      <c r="I41" s="11">
        <f t="shared" si="26"/>
        <v>0</v>
      </c>
      <c r="J41" s="11">
        <f t="shared" si="26"/>
        <v>1</v>
      </c>
      <c r="K41" s="11">
        <f t="shared" si="31"/>
        <v>0</v>
      </c>
      <c r="L41" s="11">
        <f t="shared" si="31"/>
        <v>0</v>
      </c>
      <c r="M41" s="11">
        <f t="shared" si="31"/>
        <v>0</v>
      </c>
      <c r="N41" s="11">
        <f t="shared" si="31"/>
        <v>0</v>
      </c>
      <c r="O41" s="11">
        <f t="shared" si="31"/>
        <v>1</v>
      </c>
      <c r="P41" s="11">
        <f t="shared" si="31"/>
        <v>0</v>
      </c>
      <c r="Q41" s="4" t="str">
        <f t="shared" si="10"/>
        <v>N-001-000010</v>
      </c>
      <c r="R41">
        <f t="shared" si="11"/>
        <v>276</v>
      </c>
      <c r="S41" s="8">
        <f t="shared" si="12"/>
        <v>7.1371246496698326</v>
      </c>
      <c r="T41" s="8">
        <f t="shared" si="13"/>
        <v>7.1371246496698326</v>
      </c>
      <c r="U41" s="10">
        <f t="shared" si="4"/>
        <v>6.6861538632847601</v>
      </c>
      <c r="V41" s="10">
        <f t="shared" si="14"/>
        <v>0.48352944586012636</v>
      </c>
      <c r="W41" s="10">
        <f t="shared" si="15"/>
        <v>0.4575826014276263</v>
      </c>
      <c r="X41" s="10">
        <f t="shared" si="5"/>
        <v>0.60482091485822098</v>
      </c>
      <c r="Y41" s="22">
        <f t="shared" si="16"/>
        <v>7.1540443979874988</v>
      </c>
      <c r="Z41" s="22">
        <f t="shared" si="6"/>
        <v>7.1890336202131158</v>
      </c>
      <c r="AA41" s="22">
        <f t="shared" si="7"/>
        <v>7.1371246496698326</v>
      </c>
      <c r="AB41" s="35"/>
      <c r="AC41" s="10"/>
      <c r="AD41" s="10"/>
    </row>
    <row r="42" spans="1:43" x14ac:dyDescent="0.25">
      <c r="A42" t="s">
        <v>2637</v>
      </c>
      <c r="B42" t="s">
        <v>17</v>
      </c>
      <c r="C42" s="1">
        <v>41865</v>
      </c>
      <c r="D42">
        <v>527</v>
      </c>
      <c r="E42" t="str">
        <f t="shared" si="0"/>
        <v>_10_simple_techniques_to_make_data_useful_and_beautiful_</v>
      </c>
      <c r="F42" s="7">
        <f t="shared" si="8"/>
        <v>6.2690962837062614</v>
      </c>
      <c r="G42">
        <f t="shared" si="1"/>
        <v>30</v>
      </c>
      <c r="H42" s="11">
        <f t="shared" si="9"/>
        <v>0</v>
      </c>
      <c r="I42" s="11">
        <f t="shared" ref="I42:J61" si="32">IF(ISNUMBER(SEARCH(I$1,$B42)),1,0)</f>
        <v>1</v>
      </c>
      <c r="J42" s="11">
        <f t="shared" si="32"/>
        <v>0</v>
      </c>
      <c r="K42" s="11">
        <f t="shared" ref="K42:P51" si="33">IF(ISNUMBER(SEARCH(K$1,$E42)),1,0)</f>
        <v>0</v>
      </c>
      <c r="L42" s="11">
        <f t="shared" si="33"/>
        <v>0</v>
      </c>
      <c r="M42" s="11">
        <f t="shared" si="33"/>
        <v>0</v>
      </c>
      <c r="N42" s="11">
        <f t="shared" si="33"/>
        <v>0</v>
      </c>
      <c r="O42" s="11">
        <f t="shared" si="33"/>
        <v>1</v>
      </c>
      <c r="P42" s="11">
        <f t="shared" si="33"/>
        <v>0</v>
      </c>
      <c r="Q42" s="4" t="str">
        <f t="shared" si="10"/>
        <v>N-010-000010</v>
      </c>
      <c r="R42">
        <f t="shared" si="11"/>
        <v>51</v>
      </c>
      <c r="S42" s="8">
        <f t="shared" si="12"/>
        <v>6.7640449341040307</v>
      </c>
      <c r="T42" s="8">
        <f t="shared" si="13"/>
        <v>6.7640449341040307</v>
      </c>
      <c r="U42" s="10">
        <f t="shared" si="4"/>
        <v>6.4451190032063037</v>
      </c>
      <c r="V42" s="10">
        <f t="shared" si="14"/>
        <v>-0.69394840951456138</v>
      </c>
      <c r="W42" s="10">
        <f t="shared" si="15"/>
        <v>-0.56429589300909377</v>
      </c>
      <c r="X42" s="10">
        <f t="shared" si="5"/>
        <v>-0.17602271950004214</v>
      </c>
      <c r="Y42" s="22">
        <f t="shared" si="16"/>
        <v>6.3732007636292352</v>
      </c>
      <c r="Z42" s="22">
        <f t="shared" si="6"/>
        <v>6.5691920580633658</v>
      </c>
      <c r="AA42" s="22">
        <f t="shared" si="7"/>
        <v>6.7640449341040307</v>
      </c>
      <c r="AB42" s="35"/>
      <c r="AC42" s="10"/>
      <c r="AD42" s="10"/>
    </row>
    <row r="43" spans="1:43" x14ac:dyDescent="0.25">
      <c r="A43" t="s">
        <v>3271</v>
      </c>
      <c r="B43" t="s">
        <v>655</v>
      </c>
      <c r="C43" s="1">
        <v>41843</v>
      </c>
      <c r="D43">
        <v>1262</v>
      </c>
      <c r="E43" t="str">
        <f t="shared" si="0"/>
        <v>_10_steps_for_big_data_projects_</v>
      </c>
      <c r="F43" s="7">
        <f t="shared" si="8"/>
        <v>7.1412451223504911</v>
      </c>
      <c r="G43">
        <f t="shared" si="1"/>
        <v>43</v>
      </c>
      <c r="H43" s="11">
        <f t="shared" si="9"/>
        <v>0</v>
      </c>
      <c r="I43" s="11">
        <f t="shared" si="32"/>
        <v>0</v>
      </c>
      <c r="J43" s="11">
        <f t="shared" si="32"/>
        <v>1</v>
      </c>
      <c r="K43" s="11">
        <f t="shared" si="33"/>
        <v>0</v>
      </c>
      <c r="L43" s="11">
        <f t="shared" si="33"/>
        <v>0</v>
      </c>
      <c r="M43" s="11">
        <f t="shared" si="33"/>
        <v>0</v>
      </c>
      <c r="N43" s="11">
        <f t="shared" si="33"/>
        <v>0</v>
      </c>
      <c r="O43" s="11">
        <f t="shared" si="33"/>
        <v>1</v>
      </c>
      <c r="P43" s="11">
        <f t="shared" si="33"/>
        <v>0</v>
      </c>
      <c r="Q43" s="4" t="str">
        <f t="shared" si="10"/>
        <v>N-001-000010</v>
      </c>
      <c r="R43">
        <f t="shared" si="11"/>
        <v>276</v>
      </c>
      <c r="S43" s="8">
        <f t="shared" si="12"/>
        <v>7.1371246496698326</v>
      </c>
      <c r="T43" s="8">
        <f t="shared" si="13"/>
        <v>7.1371246496698326</v>
      </c>
      <c r="U43" s="10">
        <f t="shared" si="4"/>
        <v>6.5364242074922698</v>
      </c>
      <c r="V43" s="10">
        <f t="shared" si="14"/>
        <v>0.48352944586012636</v>
      </c>
      <c r="W43" s="10">
        <f t="shared" si="15"/>
        <v>0.30785294563513599</v>
      </c>
      <c r="X43" s="10">
        <f t="shared" si="5"/>
        <v>0.60482091485822098</v>
      </c>
      <c r="Y43" s="22">
        <f t="shared" si="16"/>
        <v>7.1540443979874988</v>
      </c>
      <c r="Z43" s="22">
        <f t="shared" si="6"/>
        <v>7.1890336202131158</v>
      </c>
      <c r="AA43" s="22">
        <f t="shared" si="7"/>
        <v>7.1371246496698326</v>
      </c>
      <c r="AB43" s="35"/>
      <c r="AC43" s="10"/>
      <c r="AD43" s="10"/>
    </row>
    <row r="44" spans="1:43" x14ac:dyDescent="0.25">
      <c r="A44" t="s">
        <v>3273</v>
      </c>
      <c r="B44" t="s">
        <v>657</v>
      </c>
      <c r="C44" s="1">
        <v>42263</v>
      </c>
      <c r="D44">
        <v>4701</v>
      </c>
      <c r="E44" t="str">
        <f t="shared" si="0"/>
        <v>_10_tools_and_platforms_for_data_preparation_</v>
      </c>
      <c r="F44" s="7">
        <f t="shared" si="8"/>
        <v>8.4557432291000154</v>
      </c>
      <c r="G44">
        <f t="shared" si="1"/>
        <v>62</v>
      </c>
      <c r="H44" s="11">
        <f t="shared" si="9"/>
        <v>1</v>
      </c>
      <c r="I44" s="11">
        <f t="shared" si="32"/>
        <v>0</v>
      </c>
      <c r="J44" s="11">
        <f t="shared" si="32"/>
        <v>1</v>
      </c>
      <c r="K44" s="11">
        <f t="shared" si="33"/>
        <v>0</v>
      </c>
      <c r="L44" s="11">
        <f t="shared" si="33"/>
        <v>0</v>
      </c>
      <c r="M44" s="11">
        <f t="shared" si="33"/>
        <v>0</v>
      </c>
      <c r="N44" s="11">
        <f t="shared" si="33"/>
        <v>0</v>
      </c>
      <c r="O44" s="11">
        <f t="shared" si="33"/>
        <v>1</v>
      </c>
      <c r="P44" s="11">
        <f t="shared" si="33"/>
        <v>0</v>
      </c>
      <c r="Q44" s="4" t="str">
        <f t="shared" si="10"/>
        <v>N-101-000010</v>
      </c>
      <c r="R44">
        <f t="shared" si="11"/>
        <v>382</v>
      </c>
      <c r="S44" s="8">
        <f t="shared" si="12"/>
        <v>6.8802841839920132</v>
      </c>
      <c r="T44" s="8">
        <f t="shared" si="13"/>
        <v>6.8802841839920132</v>
      </c>
      <c r="U44" s="10">
        <f t="shared" si="4"/>
        <v>8.0493893685844906</v>
      </c>
      <c r="V44" s="10">
        <f t="shared" si="14"/>
        <v>0.18424985744159661</v>
      </c>
      <c r="W44" s="10">
        <f t="shared" si="15"/>
        <v>1.6223510523846603</v>
      </c>
      <c r="X44" s="10">
        <f t="shared" si="5"/>
        <v>0.40635386051552441</v>
      </c>
      <c r="Y44" s="22">
        <f t="shared" si="16"/>
        <v>6.9555773436448023</v>
      </c>
      <c r="Z44" s="22">
        <f t="shared" si="6"/>
        <v>6.8151536771936527</v>
      </c>
      <c r="AA44" s="22">
        <f t="shared" si="7"/>
        <v>6.8802841839920132</v>
      </c>
      <c r="AB44" s="35"/>
      <c r="AC44" s="10"/>
      <c r="AD44" s="10"/>
    </row>
    <row r="45" spans="1:43" x14ac:dyDescent="0.25">
      <c r="A45" t="s">
        <v>2961</v>
      </c>
      <c r="B45" t="s">
        <v>343</v>
      </c>
      <c r="C45" s="1">
        <v>42010</v>
      </c>
      <c r="D45">
        <v>652</v>
      </c>
      <c r="E45" t="str">
        <f t="shared" si="0"/>
        <v>_10_trends_for_business_intelligence_in_2015:_tableau_guidebook_</v>
      </c>
      <c r="F45" s="7">
        <f t="shared" si="8"/>
        <v>6.481577129276431</v>
      </c>
      <c r="G45">
        <f t="shared" si="1"/>
        <v>42</v>
      </c>
      <c r="H45" s="11">
        <f t="shared" si="9"/>
        <v>1</v>
      </c>
      <c r="I45" s="11">
        <f t="shared" si="32"/>
        <v>1</v>
      </c>
      <c r="J45" s="11">
        <f t="shared" si="32"/>
        <v>0</v>
      </c>
      <c r="K45" s="11">
        <f t="shared" si="33"/>
        <v>0</v>
      </c>
      <c r="L45" s="11">
        <f t="shared" si="33"/>
        <v>0</v>
      </c>
      <c r="M45" s="11">
        <f t="shared" si="33"/>
        <v>0</v>
      </c>
      <c r="N45" s="11">
        <f t="shared" si="33"/>
        <v>0</v>
      </c>
      <c r="O45" s="11">
        <f t="shared" si="33"/>
        <v>0</v>
      </c>
      <c r="P45" s="11">
        <f t="shared" si="33"/>
        <v>0</v>
      </c>
      <c r="Q45" s="4" t="str">
        <f t="shared" si="10"/>
        <v>N-110-000000</v>
      </c>
      <c r="R45">
        <f t="shared" si="11"/>
        <v>84</v>
      </c>
      <c r="S45" s="8">
        <f t="shared" si="12"/>
        <v>6.1102020039575136</v>
      </c>
      <c r="T45" s="8">
        <f t="shared" si="13"/>
        <v>6.1102020039575136</v>
      </c>
      <c r="U45" s="10">
        <f t="shared" si="4"/>
        <v>7.0739518243186374</v>
      </c>
      <c r="V45" s="10">
        <f t="shared" si="14"/>
        <v>-1.3217888754809786</v>
      </c>
      <c r="W45" s="10">
        <f t="shared" si="15"/>
        <v>-0.35181504743892411</v>
      </c>
      <c r="X45" s="10">
        <f t="shared" si="5"/>
        <v>-0.59237469504220686</v>
      </c>
      <c r="Y45" s="22">
        <f t="shared" si="16"/>
        <v>5.9568487880870702</v>
      </c>
      <c r="Z45" s="22">
        <f t="shared" si="6"/>
        <v>5.9724325813367543</v>
      </c>
      <c r="AA45" s="22">
        <f t="shared" si="7"/>
        <v>6.1102020039575136</v>
      </c>
      <c r="AB45" s="35"/>
      <c r="AC45" s="10"/>
      <c r="AD45" s="10"/>
    </row>
    <row r="46" spans="1:43" x14ac:dyDescent="0.25">
      <c r="A46" t="s">
        <v>2638</v>
      </c>
      <c r="B46" t="s">
        <v>18</v>
      </c>
      <c r="C46" s="1">
        <v>41855</v>
      </c>
      <c r="D46">
        <v>89647</v>
      </c>
      <c r="E46" t="str">
        <f t="shared" si="0"/>
        <v>_10_types_of_regressions._which_one_to_use?_</v>
      </c>
      <c r="F46" s="7">
        <f t="shared" si="8"/>
        <v>11.403646169805066</v>
      </c>
      <c r="G46">
        <f t="shared" si="1"/>
        <v>64</v>
      </c>
      <c r="H46" s="11">
        <f t="shared" si="9"/>
        <v>0</v>
      </c>
      <c r="I46" s="11">
        <f t="shared" si="32"/>
        <v>1</v>
      </c>
      <c r="J46" s="11">
        <f t="shared" si="32"/>
        <v>0</v>
      </c>
      <c r="K46" s="11">
        <f t="shared" si="33"/>
        <v>0</v>
      </c>
      <c r="L46" s="11">
        <f t="shared" si="33"/>
        <v>0</v>
      </c>
      <c r="M46" s="11">
        <f t="shared" si="33"/>
        <v>0</v>
      </c>
      <c r="N46" s="11">
        <f t="shared" si="33"/>
        <v>0</v>
      </c>
      <c r="O46" s="11">
        <f t="shared" si="33"/>
        <v>0</v>
      </c>
      <c r="P46" s="11">
        <f t="shared" si="33"/>
        <v>0</v>
      </c>
      <c r="Q46" s="4" t="str">
        <f t="shared" si="10"/>
        <v>N-010-000000</v>
      </c>
      <c r="R46">
        <f t="shared" si="11"/>
        <v>99</v>
      </c>
      <c r="S46" s="8">
        <f t="shared" si="12"/>
        <v>6.480946823676728</v>
      </c>
      <c r="T46" s="8">
        <f t="shared" si="13"/>
        <v>6.480946823676728</v>
      </c>
      <c r="U46" s="10">
        <f t="shared" si="4"/>
        <v>11.797553810504576</v>
      </c>
      <c r="V46" s="10">
        <f t="shared" si="14"/>
        <v>-1.0225092870624488</v>
      </c>
      <c r="W46" s="10">
        <f t="shared" si="15"/>
        <v>4.570253993089711</v>
      </c>
      <c r="X46" s="10">
        <f t="shared" si="5"/>
        <v>-0.39390764069951029</v>
      </c>
      <c r="Y46" s="22">
        <f t="shared" si="16"/>
        <v>6.1553158424297676</v>
      </c>
      <c r="Z46" s="22">
        <f t="shared" si="6"/>
        <v>6.3463125243562173</v>
      </c>
      <c r="AA46" s="22">
        <f t="shared" si="7"/>
        <v>6.480946823676728</v>
      </c>
      <c r="AB46" s="35"/>
      <c r="AC46" s="10"/>
      <c r="AD46" s="10"/>
    </row>
    <row r="47" spans="1:43" x14ac:dyDescent="0.25">
      <c r="A47" t="s">
        <v>3259</v>
      </c>
      <c r="B47" t="s">
        <v>643</v>
      </c>
      <c r="C47" s="1">
        <v>40953</v>
      </c>
      <c r="D47">
        <v>1018</v>
      </c>
      <c r="E47" t="str">
        <f t="shared" si="0"/>
        <v>_10+_great_metrics_and_strategies_for_email_campaign_optimization_</v>
      </c>
      <c r="F47" s="7">
        <f t="shared" si="8"/>
        <v>6.926577033222725</v>
      </c>
      <c r="G47">
        <f t="shared" si="1"/>
        <v>42</v>
      </c>
      <c r="H47" s="11">
        <f t="shared" si="9"/>
        <v>0</v>
      </c>
      <c r="I47" s="11">
        <f t="shared" si="32"/>
        <v>0</v>
      </c>
      <c r="J47" s="11">
        <f t="shared" si="32"/>
        <v>1</v>
      </c>
      <c r="K47" s="11">
        <f t="shared" si="33"/>
        <v>0</v>
      </c>
      <c r="L47" s="11">
        <f t="shared" si="33"/>
        <v>0</v>
      </c>
      <c r="M47" s="11">
        <f t="shared" si="33"/>
        <v>0</v>
      </c>
      <c r="N47" s="11">
        <f t="shared" si="33"/>
        <v>0</v>
      </c>
      <c r="O47" s="11">
        <f t="shared" si="33"/>
        <v>0</v>
      </c>
      <c r="P47" s="11">
        <f t="shared" si="33"/>
        <v>0</v>
      </c>
      <c r="Q47" s="4" t="str">
        <f t="shared" si="10"/>
        <v>N-001-000000</v>
      </c>
      <c r="R47">
        <f t="shared" si="11"/>
        <v>313</v>
      </c>
      <c r="S47" s="8">
        <f t="shared" si="12"/>
        <v>6.8822553953446945</v>
      </c>
      <c r="T47" s="8">
        <f t="shared" si="13"/>
        <v>6.8822553953446945</v>
      </c>
      <c r="U47" s="10">
        <f t="shared" si="4"/>
        <v>6.5396410395639721</v>
      </c>
      <c r="V47" s="10">
        <f t="shared" si="14"/>
        <v>0.15496856831223904</v>
      </c>
      <c r="W47" s="10">
        <f t="shared" si="15"/>
        <v>9.3184856507369851E-2</v>
      </c>
      <c r="X47" s="10">
        <f t="shared" si="5"/>
        <v>0.38693599365875281</v>
      </c>
      <c r="Y47" s="22">
        <f t="shared" si="16"/>
        <v>6.9361594767880304</v>
      </c>
      <c r="Z47" s="22">
        <f t="shared" si="6"/>
        <v>6.9661540865059681</v>
      </c>
      <c r="AA47" s="22">
        <f t="shared" si="7"/>
        <v>6.8822553953446945</v>
      </c>
      <c r="AB47" s="35"/>
      <c r="AC47" s="10"/>
      <c r="AD47" s="10"/>
    </row>
    <row r="48" spans="1:43" x14ac:dyDescent="0.25">
      <c r="A48" t="s">
        <v>2634</v>
      </c>
      <c r="B48" t="s">
        <v>14</v>
      </c>
      <c r="C48" s="1">
        <v>42148</v>
      </c>
      <c r="D48">
        <v>5051</v>
      </c>
      <c r="E48" t="str">
        <f t="shared" si="0"/>
        <v>_100_articles_about_data_science_with_excel_</v>
      </c>
      <c r="F48" s="7">
        <f t="shared" si="8"/>
        <v>8.527539483470381</v>
      </c>
      <c r="G48">
        <f t="shared" si="1"/>
        <v>51</v>
      </c>
      <c r="H48" s="11">
        <f t="shared" si="9"/>
        <v>1</v>
      </c>
      <c r="I48" s="11">
        <f t="shared" si="32"/>
        <v>1</v>
      </c>
      <c r="J48" s="11">
        <f t="shared" si="32"/>
        <v>0</v>
      </c>
      <c r="K48" s="11">
        <f t="shared" si="33"/>
        <v>0</v>
      </c>
      <c r="L48" s="11">
        <f t="shared" si="33"/>
        <v>0</v>
      </c>
      <c r="M48" s="11">
        <f t="shared" si="33"/>
        <v>0</v>
      </c>
      <c r="N48" s="11">
        <f t="shared" si="33"/>
        <v>1</v>
      </c>
      <c r="O48" s="11">
        <f t="shared" si="33"/>
        <v>1</v>
      </c>
      <c r="P48" s="11">
        <f t="shared" si="33"/>
        <v>0</v>
      </c>
      <c r="Q48" s="4" t="str">
        <f t="shared" si="10"/>
        <v>N-110-000110</v>
      </c>
      <c r="R48">
        <f t="shared" si="11"/>
        <v>30</v>
      </c>
      <c r="S48" s="8">
        <f t="shared" si="12"/>
        <v>6.8313617432708362</v>
      </c>
      <c r="T48" s="8">
        <f t="shared" si="13"/>
        <v>6.8313617432708362</v>
      </c>
      <c r="U48" s="10">
        <f t="shared" si="4"/>
        <v>8.5183664210076344</v>
      </c>
      <c r="V48" s="10">
        <f t="shared" si="14"/>
        <v>-0.41468131611090092</v>
      </c>
      <c r="W48" s="10">
        <f t="shared" si="15"/>
        <v>1.6941473067550259</v>
      </c>
      <c r="X48" s="10">
        <f t="shared" si="5"/>
        <v>9.1730624627465642E-3</v>
      </c>
      <c r="Y48" s="22">
        <f t="shared" si="16"/>
        <v>6.5583965455920241</v>
      </c>
      <c r="Z48" s="22">
        <f t="shared" si="6"/>
        <v>6.6067544714367257</v>
      </c>
      <c r="AA48" s="22">
        <f t="shared" si="7"/>
        <v>6.8313617432708362</v>
      </c>
      <c r="AB48" s="35"/>
      <c r="AC48" s="10"/>
      <c r="AD48" s="10"/>
    </row>
    <row r="49" spans="1:30" x14ac:dyDescent="0.25">
      <c r="A49" t="s">
        <v>3242</v>
      </c>
      <c r="B49" t="s">
        <v>626</v>
      </c>
      <c r="C49" s="1">
        <v>42144</v>
      </c>
      <c r="D49">
        <v>14700</v>
      </c>
      <c r="E49" t="str">
        <f t="shared" si="0"/>
        <v>_100_best_data_science_companies_to_work_for_in_2015_</v>
      </c>
      <c r="F49" s="7">
        <f t="shared" si="8"/>
        <v>9.595670797663967</v>
      </c>
      <c r="G49">
        <f t="shared" si="1"/>
        <v>68</v>
      </c>
      <c r="H49" s="11">
        <f t="shared" si="9"/>
        <v>1</v>
      </c>
      <c r="I49" s="11">
        <f t="shared" si="32"/>
        <v>0</v>
      </c>
      <c r="J49" s="11">
        <f t="shared" si="32"/>
        <v>1</v>
      </c>
      <c r="K49" s="11">
        <f t="shared" si="33"/>
        <v>0</v>
      </c>
      <c r="L49" s="11">
        <f t="shared" si="33"/>
        <v>0</v>
      </c>
      <c r="M49" s="11">
        <f t="shared" si="33"/>
        <v>0</v>
      </c>
      <c r="N49" s="11">
        <f t="shared" si="33"/>
        <v>1</v>
      </c>
      <c r="O49" s="11">
        <f t="shared" si="33"/>
        <v>1</v>
      </c>
      <c r="P49" s="11">
        <f t="shared" si="33"/>
        <v>0</v>
      </c>
      <c r="Q49" s="4" t="str">
        <f t="shared" si="10"/>
        <v>N-101-000110</v>
      </c>
      <c r="R49">
        <f t="shared" si="11"/>
        <v>126</v>
      </c>
      <c r="S49" s="8">
        <f t="shared" si="12"/>
        <v>7.156085089173656</v>
      </c>
      <c r="T49" s="8">
        <f t="shared" si="13"/>
        <v>7.156085089173656</v>
      </c>
      <c r="U49" s="10">
        <f t="shared" si="4"/>
        <v>8.8056541008429576</v>
      </c>
      <c r="V49" s="10">
        <f t="shared" si="14"/>
        <v>0.76279653926378688</v>
      </c>
      <c r="W49" s="10">
        <f t="shared" si="15"/>
        <v>2.7622786209486119</v>
      </c>
      <c r="X49" s="10">
        <f t="shared" si="5"/>
        <v>0.79001669682100972</v>
      </c>
      <c r="Y49" s="22">
        <f t="shared" si="16"/>
        <v>7.3392401799502869</v>
      </c>
      <c r="Z49" s="22">
        <f t="shared" si="6"/>
        <v>7.2265960335864765</v>
      </c>
      <c r="AA49" s="22">
        <f t="shared" si="7"/>
        <v>7.156085089173656</v>
      </c>
      <c r="AB49" s="35"/>
      <c r="AC49" s="10"/>
      <c r="AD49" s="10"/>
    </row>
    <row r="50" spans="1:30" x14ac:dyDescent="0.25">
      <c r="A50" t="s">
        <v>3130</v>
      </c>
      <c r="B50" t="s">
        <v>514</v>
      </c>
      <c r="C50" s="1">
        <v>42287</v>
      </c>
      <c r="D50">
        <v>4849</v>
      </c>
      <c r="E50" t="str">
        <f t="shared" si="0"/>
        <v>_100_blogs_on_analytics,_big_data,_data_science,_and_machine_learning_</v>
      </c>
      <c r="F50" s="7">
        <f t="shared" si="8"/>
        <v>8.4867339839315292</v>
      </c>
      <c r="G50">
        <f t="shared" si="1"/>
        <v>48</v>
      </c>
      <c r="H50" s="11">
        <f t="shared" si="9"/>
        <v>1</v>
      </c>
      <c r="I50" s="11">
        <f t="shared" si="32"/>
        <v>0</v>
      </c>
      <c r="J50" s="11">
        <f t="shared" si="32"/>
        <v>1</v>
      </c>
      <c r="K50" s="11">
        <f t="shared" si="33"/>
        <v>0</v>
      </c>
      <c r="L50" s="11">
        <f t="shared" si="33"/>
        <v>0</v>
      </c>
      <c r="M50" s="11">
        <f t="shared" si="33"/>
        <v>1</v>
      </c>
      <c r="N50" s="11">
        <f t="shared" si="33"/>
        <v>0</v>
      </c>
      <c r="O50" s="11">
        <f t="shared" si="33"/>
        <v>1</v>
      </c>
      <c r="P50" s="11">
        <f t="shared" si="33"/>
        <v>1</v>
      </c>
      <c r="Q50" s="4" t="str">
        <f t="shared" si="10"/>
        <v>N-101-001011</v>
      </c>
      <c r="R50">
        <f t="shared" si="11"/>
        <v>2</v>
      </c>
      <c r="S50" s="8">
        <f t="shared" si="12"/>
        <v>7.600207430413267</v>
      </c>
      <c r="T50" s="8">
        <f t="shared" si="13"/>
        <v>7.3546782491486216</v>
      </c>
      <c r="U50" s="10">
        <f t="shared" si="4"/>
        <v>7.8172110102751704</v>
      </c>
      <c r="V50" s="10">
        <f t="shared" si="14"/>
        <v>0.58109730462172215</v>
      </c>
      <c r="W50" s="10">
        <f t="shared" si="15"/>
        <v>1.6533418072161741</v>
      </c>
      <c r="X50" s="10">
        <f t="shared" si="5"/>
        <v>0.66952297365635871</v>
      </c>
      <c r="Y50" s="22">
        <f t="shared" si="16"/>
        <v>7.2187464567856363</v>
      </c>
      <c r="Z50" s="22">
        <f t="shared" si="6"/>
        <v>7.483810530650354</v>
      </c>
      <c r="AA50" s="22">
        <f t="shared" si="7"/>
        <v>7.2187464567856363</v>
      </c>
      <c r="AB50" s="35"/>
      <c r="AC50" s="10"/>
      <c r="AD50" s="10"/>
    </row>
    <row r="51" spans="1:30" x14ac:dyDescent="0.25">
      <c r="A51" t="s">
        <v>3243</v>
      </c>
      <c r="B51" t="s">
        <v>627</v>
      </c>
      <c r="C51" s="1">
        <v>42340</v>
      </c>
      <c r="D51">
        <v>4866</v>
      </c>
      <c r="E51" t="str">
        <f t="shared" si="0"/>
        <v>_100_data_science_interview_questions_and_answers_</v>
      </c>
      <c r="F51" s="7">
        <f t="shared" si="8"/>
        <v>8.4902330098334549</v>
      </c>
      <c r="G51">
        <f t="shared" si="1"/>
        <v>14</v>
      </c>
      <c r="H51" s="11">
        <f t="shared" si="9"/>
        <v>1</v>
      </c>
      <c r="I51" s="11">
        <f t="shared" si="32"/>
        <v>0</v>
      </c>
      <c r="J51" s="11">
        <f t="shared" si="32"/>
        <v>1</v>
      </c>
      <c r="K51" s="11">
        <f t="shared" si="33"/>
        <v>0</v>
      </c>
      <c r="L51" s="11">
        <f t="shared" si="33"/>
        <v>0</v>
      </c>
      <c r="M51" s="11">
        <f t="shared" si="33"/>
        <v>0</v>
      </c>
      <c r="N51" s="11">
        <f t="shared" si="33"/>
        <v>1</v>
      </c>
      <c r="O51" s="11">
        <f t="shared" si="33"/>
        <v>1</v>
      </c>
      <c r="P51" s="11">
        <f t="shared" si="33"/>
        <v>0</v>
      </c>
      <c r="Q51" s="4" t="str">
        <f t="shared" si="10"/>
        <v>N-101-000110</v>
      </c>
      <c r="R51">
        <f t="shared" si="11"/>
        <v>126</v>
      </c>
      <c r="S51" s="8">
        <f t="shared" si="12"/>
        <v>7.156085089173656</v>
      </c>
      <c r="T51" s="8">
        <f t="shared" si="13"/>
        <v>7.156085089173656</v>
      </c>
      <c r="U51" s="10">
        <f t="shared" si="4"/>
        <v>7.7002163130124455</v>
      </c>
      <c r="V51" s="10">
        <f t="shared" si="14"/>
        <v>0.76279653926378688</v>
      </c>
      <c r="W51" s="10">
        <f t="shared" si="15"/>
        <v>1.6568408331180997</v>
      </c>
      <c r="X51" s="10">
        <f t="shared" si="5"/>
        <v>0.79001669682100972</v>
      </c>
      <c r="Y51" s="22">
        <f t="shared" si="16"/>
        <v>7.3392401799502869</v>
      </c>
      <c r="Z51" s="22">
        <f t="shared" si="6"/>
        <v>7.2265960335864765</v>
      </c>
      <c r="AA51" s="22">
        <f t="shared" si="7"/>
        <v>7.156085089173656</v>
      </c>
      <c r="AB51" s="35"/>
      <c r="AC51" s="10"/>
      <c r="AD51" s="10"/>
    </row>
    <row r="52" spans="1:30" x14ac:dyDescent="0.25">
      <c r="A52" t="s">
        <v>3245</v>
      </c>
      <c r="B52" t="s">
        <v>629</v>
      </c>
      <c r="C52" s="1">
        <v>42080</v>
      </c>
      <c r="D52">
        <v>9813</v>
      </c>
      <c r="E52" t="str">
        <f t="shared" si="0"/>
        <v>_100_r_packages_</v>
      </c>
      <c r="F52" s="7">
        <f t="shared" si="8"/>
        <v>9.1915652166498489</v>
      </c>
      <c r="G52">
        <f t="shared" si="1"/>
        <v>34</v>
      </c>
      <c r="H52" s="11">
        <f t="shared" si="9"/>
        <v>1</v>
      </c>
      <c r="I52" s="11">
        <f t="shared" si="32"/>
        <v>0</v>
      </c>
      <c r="J52" s="11">
        <f t="shared" si="32"/>
        <v>1</v>
      </c>
      <c r="K52" s="11">
        <f t="shared" ref="K52:P61" si="34">IF(ISNUMBER(SEARCH(K$1,$E52)),1,0)</f>
        <v>0</v>
      </c>
      <c r="L52" s="11">
        <f t="shared" si="34"/>
        <v>1</v>
      </c>
      <c r="M52" s="11">
        <f t="shared" si="34"/>
        <v>0</v>
      </c>
      <c r="N52" s="11">
        <f t="shared" si="34"/>
        <v>0</v>
      </c>
      <c r="O52" s="11">
        <f t="shared" si="34"/>
        <v>0</v>
      </c>
      <c r="P52" s="11">
        <f t="shared" si="34"/>
        <v>0</v>
      </c>
      <c r="Q52" s="4" t="str">
        <f t="shared" si="10"/>
        <v>N-101-010000</v>
      </c>
      <c r="R52">
        <f t="shared" si="11"/>
        <v>20</v>
      </c>
      <c r="S52" s="8">
        <f t="shared" si="12"/>
        <v>7.551626371718255</v>
      </c>
      <c r="T52" s="8">
        <f t="shared" si="13"/>
        <v>7.551626371718255</v>
      </c>
      <c r="U52" s="10">
        <f t="shared" si="4"/>
        <v>8.7094032470983862</v>
      </c>
      <c r="V52" s="10">
        <f t="shared" si="14"/>
        <v>0.29856515146458962</v>
      </c>
      <c r="W52" s="10">
        <f t="shared" si="15"/>
        <v>2.3581730399344938</v>
      </c>
      <c r="X52" s="10">
        <f t="shared" si="5"/>
        <v>0.48216196955146284</v>
      </c>
      <c r="Y52" s="22">
        <f t="shared" si="16"/>
        <v>7.0313854526807402</v>
      </c>
      <c r="Z52" s="22">
        <f t="shared" si="6"/>
        <v>7.1381386669274196</v>
      </c>
      <c r="AA52" s="22">
        <f t="shared" si="7"/>
        <v>7.551626371718255</v>
      </c>
      <c r="AB52" s="35"/>
      <c r="AC52" s="10"/>
      <c r="AD52" s="10"/>
    </row>
    <row r="53" spans="1:30" x14ac:dyDescent="0.25">
      <c r="A53" t="s">
        <v>3246</v>
      </c>
      <c r="B53" t="s">
        <v>630</v>
      </c>
      <c r="C53" s="1">
        <v>42267</v>
      </c>
      <c r="D53">
        <v>5459</v>
      </c>
      <c r="E53" t="str">
        <f t="shared" si="0"/>
        <v>_100_top_data_science_presentations_</v>
      </c>
      <c r="F53" s="7">
        <f t="shared" si="8"/>
        <v>8.6052040687389511</v>
      </c>
      <c r="G53">
        <f t="shared" si="1"/>
        <v>43</v>
      </c>
      <c r="H53" s="11">
        <f t="shared" si="9"/>
        <v>1</v>
      </c>
      <c r="I53" s="11">
        <f t="shared" si="32"/>
        <v>0</v>
      </c>
      <c r="J53" s="11">
        <f t="shared" si="32"/>
        <v>1</v>
      </c>
      <c r="K53" s="11">
        <f t="shared" si="34"/>
        <v>0</v>
      </c>
      <c r="L53" s="11">
        <f t="shared" si="34"/>
        <v>0</v>
      </c>
      <c r="M53" s="11">
        <f t="shared" si="34"/>
        <v>0</v>
      </c>
      <c r="N53" s="11">
        <f t="shared" si="34"/>
        <v>1</v>
      </c>
      <c r="O53" s="11">
        <f t="shared" si="34"/>
        <v>1</v>
      </c>
      <c r="P53" s="11">
        <f t="shared" si="34"/>
        <v>0</v>
      </c>
      <c r="Q53" s="4" t="str">
        <f t="shared" si="10"/>
        <v>N-101-000110</v>
      </c>
      <c r="R53">
        <f t="shared" si="11"/>
        <v>126</v>
      </c>
      <c r="S53" s="8">
        <f t="shared" si="12"/>
        <v>7.156085089173656</v>
      </c>
      <c r="T53" s="8">
        <f t="shared" si="13"/>
        <v>7.156085089173656</v>
      </c>
      <c r="U53" s="10">
        <f t="shared" si="4"/>
        <v>7.8151873719179417</v>
      </c>
      <c r="V53" s="10">
        <f t="shared" si="14"/>
        <v>0.76279653926378688</v>
      </c>
      <c r="W53" s="10">
        <f t="shared" si="15"/>
        <v>1.7718118920235959</v>
      </c>
      <c r="X53" s="10">
        <f t="shared" si="5"/>
        <v>0.79001669682100972</v>
      </c>
      <c r="Y53" s="22">
        <f t="shared" si="16"/>
        <v>7.3392401799502869</v>
      </c>
      <c r="Z53" s="22">
        <f t="shared" si="6"/>
        <v>7.2265960335864765</v>
      </c>
      <c r="AA53" s="22">
        <f t="shared" si="7"/>
        <v>7.156085089173656</v>
      </c>
      <c r="AB53" s="35"/>
      <c r="AC53" s="10"/>
      <c r="AD53" s="10"/>
    </row>
    <row r="54" spans="1:30" x14ac:dyDescent="0.25">
      <c r="A54" t="s">
        <v>3244</v>
      </c>
      <c r="B54" t="s">
        <v>628</v>
      </c>
      <c r="C54" s="1">
        <v>41796</v>
      </c>
      <c r="D54">
        <v>5296</v>
      </c>
      <c r="E54" t="str">
        <f t="shared" si="0"/>
        <v>_100+_interesting_data_sets_for_data_science_</v>
      </c>
      <c r="F54" s="7">
        <f t="shared" si="8"/>
        <v>8.5748959015445259</v>
      </c>
      <c r="G54">
        <f t="shared" si="1"/>
        <v>56</v>
      </c>
      <c r="H54" s="11">
        <f t="shared" si="9"/>
        <v>0</v>
      </c>
      <c r="I54" s="11">
        <f t="shared" si="32"/>
        <v>0</v>
      </c>
      <c r="J54" s="11">
        <f t="shared" si="32"/>
        <v>1</v>
      </c>
      <c r="K54" s="11">
        <f t="shared" si="34"/>
        <v>0</v>
      </c>
      <c r="L54" s="11">
        <f t="shared" si="34"/>
        <v>0</v>
      </c>
      <c r="M54" s="11">
        <f t="shared" si="34"/>
        <v>0</v>
      </c>
      <c r="N54" s="11">
        <f t="shared" si="34"/>
        <v>1</v>
      </c>
      <c r="O54" s="11">
        <f t="shared" si="34"/>
        <v>1</v>
      </c>
      <c r="P54" s="11">
        <f t="shared" si="34"/>
        <v>0</v>
      </c>
      <c r="Q54" s="4" t="str">
        <f t="shared" si="10"/>
        <v>N-001-000110</v>
      </c>
      <c r="R54">
        <f t="shared" si="11"/>
        <v>130</v>
      </c>
      <c r="S54" s="8">
        <f t="shared" si="12"/>
        <v>7.6818150714618501</v>
      </c>
      <c r="T54" s="8">
        <f t="shared" si="13"/>
        <v>7.6818150714618501</v>
      </c>
      <c r="U54" s="10">
        <f t="shared" si="4"/>
        <v>7.58641215038082</v>
      </c>
      <c r="V54" s="10">
        <f t="shared" si="14"/>
        <v>1.0620761276823165</v>
      </c>
      <c r="W54" s="10">
        <f t="shared" si="15"/>
        <v>1.7415037248291707</v>
      </c>
      <c r="X54" s="10">
        <f t="shared" si="5"/>
        <v>0.98848375116370624</v>
      </c>
      <c r="Y54" s="22">
        <f t="shared" si="16"/>
        <v>7.5377072342929834</v>
      </c>
      <c r="Z54" s="22">
        <f t="shared" si="6"/>
        <v>7.6004759766059404</v>
      </c>
      <c r="AA54" s="22">
        <f t="shared" si="7"/>
        <v>7.6818150714618501</v>
      </c>
      <c r="AB54" s="35"/>
      <c r="AC54" s="10"/>
      <c r="AD54" s="10"/>
    </row>
    <row r="55" spans="1:30" x14ac:dyDescent="0.25">
      <c r="A55" t="s">
        <v>2635</v>
      </c>
      <c r="B55" t="s">
        <v>15</v>
      </c>
      <c r="C55" s="1">
        <v>42150</v>
      </c>
      <c r="D55">
        <v>5947</v>
      </c>
      <c r="E55" t="str">
        <f t="shared" si="0"/>
        <v>_100+_r_tutorials,_code_snippets,_libraries_and_resources_</v>
      </c>
      <c r="F55" s="7">
        <f t="shared" si="8"/>
        <v>8.6908103075800458</v>
      </c>
      <c r="G55">
        <f t="shared" si="1"/>
        <v>68</v>
      </c>
      <c r="H55" s="11">
        <f t="shared" si="9"/>
        <v>1</v>
      </c>
      <c r="I55" s="11">
        <f t="shared" si="32"/>
        <v>1</v>
      </c>
      <c r="J55" s="11">
        <f t="shared" si="32"/>
        <v>0</v>
      </c>
      <c r="K55" s="11">
        <f t="shared" si="34"/>
        <v>0</v>
      </c>
      <c r="L55" s="11">
        <f t="shared" si="34"/>
        <v>1</v>
      </c>
      <c r="M55" s="11">
        <f t="shared" si="34"/>
        <v>0</v>
      </c>
      <c r="N55" s="11">
        <f t="shared" si="34"/>
        <v>0</v>
      </c>
      <c r="O55" s="11">
        <f t="shared" si="34"/>
        <v>0</v>
      </c>
      <c r="P55" s="11">
        <f t="shared" si="34"/>
        <v>0</v>
      </c>
      <c r="Q55" s="4" t="str">
        <f t="shared" si="10"/>
        <v>N-110-010000</v>
      </c>
      <c r="R55">
        <f t="shared" si="11"/>
        <v>5</v>
      </c>
      <c r="S55" s="8">
        <f t="shared" si="12"/>
        <v>7.3171745205203251</v>
      </c>
      <c r="T55" s="8">
        <f t="shared" si="13"/>
        <v>7.3546782491486216</v>
      </c>
      <c r="U55" s="10">
        <f t="shared" si="4"/>
        <v>8.9894919723868458</v>
      </c>
      <c r="V55" s="10">
        <f t="shared" si="14"/>
        <v>-0.87891270391009813</v>
      </c>
      <c r="W55" s="10">
        <f t="shared" si="15"/>
        <v>1.8574181308646907</v>
      </c>
      <c r="X55" s="10">
        <f t="shared" si="5"/>
        <v>-0.29868166480680025</v>
      </c>
      <c r="Y55" s="22">
        <f t="shared" si="16"/>
        <v>6.2505418183224775</v>
      </c>
      <c r="Z55" s="22">
        <f t="shared" si="6"/>
        <v>6.5182971047776688</v>
      </c>
      <c r="AA55" s="22">
        <f t="shared" si="7"/>
        <v>7.3171745205203251</v>
      </c>
      <c r="AB55" s="35"/>
      <c r="AC55" s="10"/>
      <c r="AD55" s="10"/>
    </row>
    <row r="56" spans="1:30" x14ac:dyDescent="0.25">
      <c r="A56" t="s">
        <v>3275</v>
      </c>
      <c r="B56" t="s">
        <v>659</v>
      </c>
      <c r="C56" s="1">
        <v>42222</v>
      </c>
      <c r="D56">
        <v>1368</v>
      </c>
      <c r="E56" t="str">
        <f t="shared" si="0"/>
        <v>_11_awesome_data_visualizations_way_ahead_of_their_time_[infographic]_</v>
      </c>
      <c r="F56" s="7">
        <f t="shared" si="8"/>
        <v>7.2218358252884487</v>
      </c>
      <c r="G56">
        <f t="shared" si="1"/>
        <v>41</v>
      </c>
      <c r="H56" s="11">
        <f t="shared" si="9"/>
        <v>1</v>
      </c>
      <c r="I56" s="11">
        <f t="shared" si="32"/>
        <v>0</v>
      </c>
      <c r="J56" s="11">
        <f t="shared" si="32"/>
        <v>1</v>
      </c>
      <c r="K56" s="11">
        <f t="shared" si="34"/>
        <v>0</v>
      </c>
      <c r="L56" s="11">
        <f t="shared" si="34"/>
        <v>0</v>
      </c>
      <c r="M56" s="11">
        <f t="shared" si="34"/>
        <v>0</v>
      </c>
      <c r="N56" s="11">
        <f t="shared" si="34"/>
        <v>0</v>
      </c>
      <c r="O56" s="11">
        <f t="shared" si="34"/>
        <v>1</v>
      </c>
      <c r="P56" s="11">
        <f t="shared" si="34"/>
        <v>0</v>
      </c>
      <c r="Q56" s="4" t="str">
        <f t="shared" si="10"/>
        <v>N-101-000010</v>
      </c>
      <c r="R56">
        <f t="shared" si="11"/>
        <v>382</v>
      </c>
      <c r="S56" s="8">
        <f t="shared" si="12"/>
        <v>6.8802841839920132</v>
      </c>
      <c r="T56" s="8">
        <f t="shared" si="13"/>
        <v>6.8802841839920132</v>
      </c>
      <c r="U56" s="10">
        <f t="shared" si="4"/>
        <v>6.8154819647729239</v>
      </c>
      <c r="V56" s="10">
        <f t="shared" si="14"/>
        <v>0.18424985744159661</v>
      </c>
      <c r="W56" s="10">
        <f t="shared" si="15"/>
        <v>0.38844364857309355</v>
      </c>
      <c r="X56" s="10">
        <f t="shared" si="5"/>
        <v>0.40635386051552441</v>
      </c>
      <c r="Y56" s="22">
        <f t="shared" si="16"/>
        <v>6.9555773436448023</v>
      </c>
      <c r="Z56" s="22">
        <f t="shared" si="6"/>
        <v>6.8151536771936527</v>
      </c>
      <c r="AA56" s="22">
        <f t="shared" si="7"/>
        <v>6.8802841839920132</v>
      </c>
      <c r="AB56" s="35"/>
      <c r="AC56" s="10"/>
      <c r="AD56" s="10"/>
    </row>
    <row r="57" spans="1:30" x14ac:dyDescent="0.25">
      <c r="A57" t="s">
        <v>3277</v>
      </c>
      <c r="B57" t="s">
        <v>661</v>
      </c>
      <c r="C57" s="1">
        <v>41134</v>
      </c>
      <c r="D57">
        <v>6803</v>
      </c>
      <c r="E57" t="str">
        <f t="shared" si="0"/>
        <v>_11_core_big_data_workload_design_patterns_</v>
      </c>
      <c r="F57" s="7">
        <f t="shared" si="8"/>
        <v>8.8252659535157516</v>
      </c>
      <c r="G57">
        <f t="shared" si="1"/>
        <v>50</v>
      </c>
      <c r="H57" s="11">
        <f t="shared" si="9"/>
        <v>0</v>
      </c>
      <c r="I57" s="11">
        <f t="shared" si="32"/>
        <v>0</v>
      </c>
      <c r="J57" s="11">
        <f t="shared" si="32"/>
        <v>1</v>
      </c>
      <c r="K57" s="11">
        <f t="shared" si="34"/>
        <v>0</v>
      </c>
      <c r="L57" s="11">
        <f t="shared" si="34"/>
        <v>0</v>
      </c>
      <c r="M57" s="11">
        <f t="shared" si="34"/>
        <v>0</v>
      </c>
      <c r="N57" s="11">
        <f t="shared" si="34"/>
        <v>0</v>
      </c>
      <c r="O57" s="11">
        <f t="shared" si="34"/>
        <v>1</v>
      </c>
      <c r="P57" s="11">
        <f t="shared" si="34"/>
        <v>0</v>
      </c>
      <c r="Q57" s="4" t="str">
        <f t="shared" si="10"/>
        <v>N-001-000010</v>
      </c>
      <c r="R57">
        <f t="shared" si="11"/>
        <v>276</v>
      </c>
      <c r="S57" s="8">
        <f t="shared" si="12"/>
        <v>7.1371246496698326</v>
      </c>
      <c r="T57" s="8">
        <f t="shared" si="13"/>
        <v>7.1371246496698326</v>
      </c>
      <c r="U57" s="10">
        <f t="shared" si="4"/>
        <v>8.2204450386575303</v>
      </c>
      <c r="V57" s="10">
        <f t="shared" si="14"/>
        <v>0.48352944586012636</v>
      </c>
      <c r="W57" s="10">
        <f t="shared" si="15"/>
        <v>1.9918737768003965</v>
      </c>
      <c r="X57" s="10">
        <f t="shared" si="5"/>
        <v>0.60482091485822098</v>
      </c>
      <c r="Y57" s="22">
        <f t="shared" si="16"/>
        <v>7.1540443979874988</v>
      </c>
      <c r="Z57" s="22">
        <f t="shared" si="6"/>
        <v>7.1890336202131158</v>
      </c>
      <c r="AA57" s="22">
        <f t="shared" si="7"/>
        <v>7.1371246496698326</v>
      </c>
      <c r="AB57" s="35"/>
      <c r="AC57" s="10"/>
      <c r="AD57" s="10"/>
    </row>
    <row r="58" spans="1:30" x14ac:dyDescent="0.25">
      <c r="A58" t="s">
        <v>3278</v>
      </c>
      <c r="B58" t="s">
        <v>662</v>
      </c>
      <c r="C58" s="1">
        <v>42475</v>
      </c>
      <c r="D58">
        <v>2648</v>
      </c>
      <c r="E58" t="str">
        <f t="shared" si="0"/>
        <v>_11_deep_learning_articles,_tutorials_and_resources_</v>
      </c>
      <c r="F58" s="7">
        <f t="shared" si="8"/>
        <v>7.8819374892720697</v>
      </c>
      <c r="G58">
        <f t="shared" si="1"/>
        <v>51</v>
      </c>
      <c r="H58" s="11">
        <f t="shared" si="9"/>
        <v>1</v>
      </c>
      <c r="I58" s="11">
        <f t="shared" si="32"/>
        <v>0</v>
      </c>
      <c r="J58" s="11">
        <f t="shared" si="32"/>
        <v>1</v>
      </c>
      <c r="K58" s="11">
        <f t="shared" si="34"/>
        <v>0</v>
      </c>
      <c r="L58" s="11">
        <f t="shared" si="34"/>
        <v>0</v>
      </c>
      <c r="M58" s="11">
        <f t="shared" si="34"/>
        <v>0</v>
      </c>
      <c r="N58" s="11">
        <f t="shared" si="34"/>
        <v>0</v>
      </c>
      <c r="O58" s="11">
        <f t="shared" si="34"/>
        <v>0</v>
      </c>
      <c r="P58" s="11">
        <f t="shared" si="34"/>
        <v>0</v>
      </c>
      <c r="Q58" s="4" t="str">
        <f t="shared" si="10"/>
        <v>N-101-000000</v>
      </c>
      <c r="R58">
        <f t="shared" si="11"/>
        <v>419</v>
      </c>
      <c r="S58" s="8">
        <f t="shared" si="12"/>
        <v>6.5697596378225285</v>
      </c>
      <c r="T58" s="8">
        <f t="shared" si="13"/>
        <v>6.5697596378225285</v>
      </c>
      <c r="U58" s="10">
        <f t="shared" si="4"/>
        <v>7.6934685499560134</v>
      </c>
      <c r="V58" s="10">
        <f t="shared" si="14"/>
        <v>-0.14431102010629077</v>
      </c>
      <c r="W58" s="10">
        <f t="shared" si="15"/>
        <v>1.0485453125567146</v>
      </c>
      <c r="X58" s="10">
        <f t="shared" si="5"/>
        <v>0.18846893931605621</v>
      </c>
      <c r="Y58" s="22">
        <f t="shared" si="16"/>
        <v>6.7376924224453338</v>
      </c>
      <c r="Z58" s="22">
        <f t="shared" si="6"/>
        <v>6.5922741434865042</v>
      </c>
      <c r="AA58" s="22">
        <f t="shared" si="7"/>
        <v>6.5697596378225285</v>
      </c>
      <c r="AB58" s="35"/>
      <c r="AC58" s="10"/>
      <c r="AD58" s="10"/>
    </row>
    <row r="59" spans="1:30" x14ac:dyDescent="0.25">
      <c r="A59" t="s">
        <v>3279</v>
      </c>
      <c r="B59" t="s">
        <v>663</v>
      </c>
      <c r="C59" s="1">
        <v>41556</v>
      </c>
      <c r="D59">
        <v>12979</v>
      </c>
      <c r="E59" t="str">
        <f t="shared" si="0"/>
        <v>_11_features_any_database,_sql_or_nosql,_should_have_</v>
      </c>
      <c r="F59" s="7">
        <f t="shared" si="8"/>
        <v>9.4711649902580817</v>
      </c>
      <c r="G59">
        <f t="shared" si="1"/>
        <v>61</v>
      </c>
      <c r="H59" s="11">
        <f t="shared" si="9"/>
        <v>0</v>
      </c>
      <c r="I59" s="11">
        <f t="shared" si="32"/>
        <v>0</v>
      </c>
      <c r="J59" s="11">
        <f t="shared" si="32"/>
        <v>1</v>
      </c>
      <c r="K59" s="11">
        <f t="shared" si="34"/>
        <v>0</v>
      </c>
      <c r="L59" s="11">
        <f t="shared" si="34"/>
        <v>0</v>
      </c>
      <c r="M59" s="11">
        <f t="shared" si="34"/>
        <v>0</v>
      </c>
      <c r="N59" s="11">
        <f t="shared" si="34"/>
        <v>0</v>
      </c>
      <c r="O59" s="11">
        <f t="shared" si="34"/>
        <v>0</v>
      </c>
      <c r="P59" s="11">
        <f t="shared" si="34"/>
        <v>0</v>
      </c>
      <c r="Q59" s="4" t="str">
        <f t="shared" si="10"/>
        <v>N-001-000000</v>
      </c>
      <c r="R59">
        <f t="shared" si="11"/>
        <v>313</v>
      </c>
      <c r="S59" s="8">
        <f t="shared" si="12"/>
        <v>6.8822553953446945</v>
      </c>
      <c r="T59" s="8">
        <f t="shared" si="13"/>
        <v>6.8822553953446945</v>
      </c>
      <c r="U59" s="10">
        <f t="shared" si="4"/>
        <v>9.0842289965993288</v>
      </c>
      <c r="V59" s="10">
        <f t="shared" si="14"/>
        <v>0.15496856831223904</v>
      </c>
      <c r="W59" s="10">
        <f t="shared" si="15"/>
        <v>2.6377728135427265</v>
      </c>
      <c r="X59" s="10">
        <f t="shared" si="5"/>
        <v>0.38693599365875281</v>
      </c>
      <c r="Y59" s="22">
        <f t="shared" si="16"/>
        <v>6.9361594767880304</v>
      </c>
      <c r="Z59" s="22">
        <f t="shared" si="6"/>
        <v>6.9661540865059681</v>
      </c>
      <c r="AA59" s="22">
        <f t="shared" si="7"/>
        <v>6.8822553953446945</v>
      </c>
      <c r="AB59" s="35"/>
      <c r="AC59" s="10"/>
      <c r="AD59" s="10"/>
    </row>
    <row r="60" spans="1:30" x14ac:dyDescent="0.25">
      <c r="A60" t="s">
        <v>3442</v>
      </c>
      <c r="B60" t="s">
        <v>826</v>
      </c>
      <c r="C60" s="1">
        <v>42420</v>
      </c>
      <c r="D60">
        <v>7194</v>
      </c>
      <c r="E60" t="str">
        <f t="shared" si="0"/>
        <v>_11_important_model_evaluation_techniques_everyone_should_know_</v>
      </c>
      <c r="F60" s="7">
        <f t="shared" si="8"/>
        <v>8.8811416193214683</v>
      </c>
      <c r="G60">
        <f t="shared" si="1"/>
        <v>56</v>
      </c>
      <c r="H60" s="11">
        <f t="shared" si="9"/>
        <v>1</v>
      </c>
      <c r="I60" s="11">
        <f t="shared" si="32"/>
        <v>0</v>
      </c>
      <c r="J60" s="11">
        <f t="shared" si="32"/>
        <v>1</v>
      </c>
      <c r="K60" s="11">
        <f t="shared" si="34"/>
        <v>0</v>
      </c>
      <c r="L60" s="11">
        <f t="shared" si="34"/>
        <v>0</v>
      </c>
      <c r="M60" s="11">
        <f t="shared" si="34"/>
        <v>0</v>
      </c>
      <c r="N60" s="11">
        <f t="shared" si="34"/>
        <v>0</v>
      </c>
      <c r="O60" s="11">
        <f t="shared" si="34"/>
        <v>0</v>
      </c>
      <c r="P60" s="11">
        <f t="shared" si="34"/>
        <v>0</v>
      </c>
      <c r="Q60" s="4" t="str">
        <f t="shared" si="10"/>
        <v>N-101-000000</v>
      </c>
      <c r="R60">
        <f t="shared" si="11"/>
        <v>419</v>
      </c>
      <c r="S60" s="8">
        <f t="shared" si="12"/>
        <v>6.5697596378225285</v>
      </c>
      <c r="T60" s="8">
        <f t="shared" si="13"/>
        <v>6.5697596378225285</v>
      </c>
      <c r="U60" s="10">
        <f t="shared" si="4"/>
        <v>8.6926726800054119</v>
      </c>
      <c r="V60" s="10">
        <f t="shared" si="14"/>
        <v>-0.14431102010629077</v>
      </c>
      <c r="W60" s="10">
        <f t="shared" si="15"/>
        <v>2.0477494426061131</v>
      </c>
      <c r="X60" s="10">
        <f t="shared" si="5"/>
        <v>0.18846893931605621</v>
      </c>
      <c r="Y60" s="22">
        <f t="shared" si="16"/>
        <v>6.7376924224453338</v>
      </c>
      <c r="Z60" s="22">
        <f t="shared" si="6"/>
        <v>6.5922741434865042</v>
      </c>
      <c r="AA60" s="22">
        <f t="shared" si="7"/>
        <v>6.5697596378225285</v>
      </c>
      <c r="AB60" s="35"/>
      <c r="AC60" s="10"/>
      <c r="AD60" s="10"/>
    </row>
    <row r="61" spans="1:30" x14ac:dyDescent="0.25">
      <c r="A61" t="s">
        <v>3263</v>
      </c>
      <c r="B61" t="s">
        <v>647</v>
      </c>
      <c r="C61" s="1">
        <v>42218</v>
      </c>
      <c r="D61">
        <v>11242</v>
      </c>
      <c r="E61" t="str">
        <f t="shared" si="0"/>
        <v>_11_most_popular_data_science_presentations_on_slideshare_</v>
      </c>
      <c r="F61" s="7">
        <f t="shared" si="8"/>
        <v>9.3275009917497602</v>
      </c>
      <c r="G61">
        <f t="shared" si="1"/>
        <v>36</v>
      </c>
      <c r="H61" s="11">
        <f t="shared" si="9"/>
        <v>1</v>
      </c>
      <c r="I61" s="11">
        <f t="shared" si="32"/>
        <v>0</v>
      </c>
      <c r="J61" s="11">
        <f t="shared" si="32"/>
        <v>1</v>
      </c>
      <c r="K61" s="11">
        <f t="shared" si="34"/>
        <v>0</v>
      </c>
      <c r="L61" s="11">
        <f t="shared" si="34"/>
        <v>0</v>
      </c>
      <c r="M61" s="11">
        <f t="shared" si="34"/>
        <v>0</v>
      </c>
      <c r="N61" s="11">
        <f t="shared" si="34"/>
        <v>1</v>
      </c>
      <c r="O61" s="11">
        <f t="shared" si="34"/>
        <v>1</v>
      </c>
      <c r="P61" s="11">
        <f t="shared" si="34"/>
        <v>0</v>
      </c>
      <c r="Q61" s="4" t="str">
        <f t="shared" si="10"/>
        <v>N-101-000110</v>
      </c>
      <c r="R61">
        <f t="shared" si="11"/>
        <v>126</v>
      </c>
      <c r="S61" s="8">
        <f t="shared" si="12"/>
        <v>7.156085089173656</v>
      </c>
      <c r="T61" s="8">
        <f t="shared" si="13"/>
        <v>7.156085089173656</v>
      </c>
      <c r="U61" s="10">
        <f t="shared" si="4"/>
        <v>8.5374842949287508</v>
      </c>
      <c r="V61" s="10">
        <f t="shared" si="14"/>
        <v>0.76279653926378688</v>
      </c>
      <c r="W61" s="10">
        <f t="shared" si="15"/>
        <v>2.4941088150344051</v>
      </c>
      <c r="X61" s="10">
        <f t="shared" si="5"/>
        <v>0.79001669682100972</v>
      </c>
      <c r="Y61" s="22">
        <f t="shared" si="16"/>
        <v>7.3392401799502869</v>
      </c>
      <c r="Z61" s="22">
        <f t="shared" si="6"/>
        <v>7.2265960335864765</v>
      </c>
      <c r="AA61" s="22">
        <f t="shared" si="7"/>
        <v>7.156085089173656</v>
      </c>
      <c r="AB61" s="35"/>
      <c r="AC61" s="10"/>
      <c r="AD61" s="10"/>
    </row>
    <row r="62" spans="1:30" x14ac:dyDescent="0.25">
      <c r="A62" t="s">
        <v>3280</v>
      </c>
      <c r="B62" t="s">
        <v>664</v>
      </c>
      <c r="C62" s="1">
        <v>42422</v>
      </c>
      <c r="D62">
        <v>4522</v>
      </c>
      <c r="E62" t="str">
        <f t="shared" si="0"/>
        <v>_12_emerging_trends_in_data_analytics_</v>
      </c>
      <c r="F62" s="7">
        <f t="shared" si="8"/>
        <v>8.4169307694778439</v>
      </c>
      <c r="G62">
        <f t="shared" si="1"/>
        <v>45</v>
      </c>
      <c r="H62" s="11">
        <f t="shared" si="9"/>
        <v>1</v>
      </c>
      <c r="I62" s="11">
        <f t="shared" ref="I62:J81" si="35">IF(ISNUMBER(SEARCH(I$1,$B62)),1,0)</f>
        <v>0</v>
      </c>
      <c r="J62" s="11">
        <f t="shared" si="35"/>
        <v>1</v>
      </c>
      <c r="K62" s="11">
        <f t="shared" ref="K62:P71" si="36">IF(ISNUMBER(SEARCH(K$1,$E62)),1,0)</f>
        <v>0</v>
      </c>
      <c r="L62" s="11">
        <f t="shared" si="36"/>
        <v>0</v>
      </c>
      <c r="M62" s="11">
        <f t="shared" si="36"/>
        <v>0</v>
      </c>
      <c r="N62" s="11">
        <f t="shared" si="36"/>
        <v>0</v>
      </c>
      <c r="O62" s="11">
        <f t="shared" si="36"/>
        <v>1</v>
      </c>
      <c r="P62" s="11">
        <f t="shared" si="36"/>
        <v>1</v>
      </c>
      <c r="Q62" s="4" t="str">
        <f t="shared" si="10"/>
        <v>N-101-000011</v>
      </c>
      <c r="R62">
        <f t="shared" si="11"/>
        <v>56</v>
      </c>
      <c r="S62" s="8">
        <f t="shared" si="12"/>
        <v>6.7077203067055775</v>
      </c>
      <c r="T62" s="8">
        <f t="shared" si="13"/>
        <v>6.7077203067055775</v>
      </c>
      <c r="U62" s="10">
        <f t="shared" si="4"/>
        <v>8.22532705209737</v>
      </c>
      <c r="V62" s="10">
        <f t="shared" si="14"/>
        <v>-0.13958391266768105</v>
      </c>
      <c r="W62" s="10">
        <f t="shared" si="15"/>
        <v>1.5835385927624888</v>
      </c>
      <c r="X62" s="10">
        <f t="shared" si="5"/>
        <v>0.19160371738047377</v>
      </c>
      <c r="Y62" s="22">
        <f t="shared" si="16"/>
        <v>6.7408272005097514</v>
      </c>
      <c r="Z62" s="22">
        <f t="shared" si="6"/>
        <v>6.647636803392051</v>
      </c>
      <c r="AA62" s="22">
        <f t="shared" si="7"/>
        <v>6.7077203067055775</v>
      </c>
      <c r="AB62" s="35"/>
      <c r="AC62" s="10"/>
      <c r="AD62" s="10"/>
    </row>
    <row r="63" spans="1:30" x14ac:dyDescent="0.25">
      <c r="A63" t="s">
        <v>3281</v>
      </c>
      <c r="B63" t="s">
        <v>665</v>
      </c>
      <c r="C63" s="1">
        <v>42360</v>
      </c>
      <c r="D63">
        <v>2377</v>
      </c>
      <c r="E63" t="str">
        <f t="shared" si="0"/>
        <v>_12_most_popular_data_science_articles_in_2015_</v>
      </c>
      <c r="F63" s="7">
        <f t="shared" si="8"/>
        <v>7.774015077250727</v>
      </c>
      <c r="G63">
        <f t="shared" si="1"/>
        <v>36</v>
      </c>
      <c r="H63" s="11">
        <f t="shared" si="9"/>
        <v>1</v>
      </c>
      <c r="I63" s="11">
        <f t="shared" si="35"/>
        <v>0</v>
      </c>
      <c r="J63" s="11">
        <f t="shared" si="35"/>
        <v>1</v>
      </c>
      <c r="K63" s="11">
        <f t="shared" si="36"/>
        <v>0</v>
      </c>
      <c r="L63" s="11">
        <f t="shared" si="36"/>
        <v>0</v>
      </c>
      <c r="M63" s="11">
        <f t="shared" si="36"/>
        <v>0</v>
      </c>
      <c r="N63" s="11">
        <f t="shared" si="36"/>
        <v>1</v>
      </c>
      <c r="O63" s="11">
        <f t="shared" si="36"/>
        <v>1</v>
      </c>
      <c r="P63" s="11">
        <f t="shared" si="36"/>
        <v>0</v>
      </c>
      <c r="Q63" s="4" t="str">
        <f t="shared" si="10"/>
        <v>N-101-000110</v>
      </c>
      <c r="R63">
        <f t="shared" si="11"/>
        <v>126</v>
      </c>
      <c r="S63" s="8">
        <f t="shared" si="12"/>
        <v>7.156085089173656</v>
      </c>
      <c r="T63" s="8">
        <f t="shared" si="13"/>
        <v>7.156085089173656</v>
      </c>
      <c r="U63" s="10">
        <f t="shared" si="4"/>
        <v>6.9839983804297177</v>
      </c>
      <c r="V63" s="10">
        <f t="shared" si="14"/>
        <v>0.76279653926378688</v>
      </c>
      <c r="W63" s="10">
        <f t="shared" si="15"/>
        <v>0.9406229005353719</v>
      </c>
      <c r="X63" s="10">
        <f t="shared" si="5"/>
        <v>0.79001669682100972</v>
      </c>
      <c r="Y63" s="22">
        <f t="shared" si="16"/>
        <v>7.3392401799502869</v>
      </c>
      <c r="Z63" s="22">
        <f t="shared" si="6"/>
        <v>7.2265960335864765</v>
      </c>
      <c r="AA63" s="22">
        <f t="shared" si="7"/>
        <v>7.156085089173656</v>
      </c>
      <c r="AB63" s="35"/>
      <c r="AC63" s="10"/>
      <c r="AD63" s="10"/>
    </row>
    <row r="64" spans="1:30" x14ac:dyDescent="0.25">
      <c r="A64" t="s">
        <v>4857</v>
      </c>
      <c r="B64" t="s">
        <v>2243</v>
      </c>
      <c r="C64" s="1">
        <v>42481</v>
      </c>
      <c r="D64">
        <v>7128</v>
      </c>
      <c r="E64" t="str">
        <f t="shared" si="0"/>
        <v>_12_python_resources_for_data_science_</v>
      </c>
      <c r="F64" s="7">
        <f t="shared" si="8"/>
        <v>8.8719262511176282</v>
      </c>
      <c r="G64">
        <f t="shared" si="1"/>
        <v>42</v>
      </c>
      <c r="H64" s="11">
        <f t="shared" si="9"/>
        <v>1</v>
      </c>
      <c r="I64" s="11">
        <f t="shared" si="35"/>
        <v>0</v>
      </c>
      <c r="J64" s="11">
        <f t="shared" si="35"/>
        <v>1</v>
      </c>
      <c r="K64" s="11">
        <f t="shared" si="36"/>
        <v>1</v>
      </c>
      <c r="L64" s="11">
        <f t="shared" si="36"/>
        <v>0</v>
      </c>
      <c r="M64" s="11">
        <f t="shared" si="36"/>
        <v>0</v>
      </c>
      <c r="N64" s="11">
        <f t="shared" si="36"/>
        <v>1</v>
      </c>
      <c r="O64" s="11">
        <f t="shared" si="36"/>
        <v>1</v>
      </c>
      <c r="P64" s="11">
        <f t="shared" si="36"/>
        <v>0</v>
      </c>
      <c r="Q64" s="4" t="str">
        <f t="shared" si="10"/>
        <v>N-101-100110</v>
      </c>
      <c r="R64">
        <f t="shared" si="11"/>
        <v>4</v>
      </c>
      <c r="S64" s="8">
        <f t="shared" si="12"/>
        <v>8.7956964301092686</v>
      </c>
      <c r="T64" s="8">
        <f t="shared" si="13"/>
        <v>7.3546782491486216</v>
      </c>
      <c r="U64" s="10">
        <f t="shared" si="4"/>
        <v>7.141691153603924</v>
      </c>
      <c r="V64" s="10">
        <f t="shared" si="14"/>
        <v>2.1806045322063334</v>
      </c>
      <c r="W64" s="10">
        <f t="shared" si="15"/>
        <v>2.0385340744022731</v>
      </c>
      <c r="X64" s="10">
        <f t="shared" si="5"/>
        <v>1.7302350975137042</v>
      </c>
      <c r="Y64" s="22">
        <f t="shared" si="16"/>
        <v>8.2794585806429808</v>
      </c>
      <c r="Z64" s="22">
        <f t="shared" si="6"/>
        <v>8.7125332646551108</v>
      </c>
      <c r="AA64" s="22">
        <f t="shared" si="7"/>
        <v>8.2794585806429808</v>
      </c>
      <c r="AB64" s="35"/>
      <c r="AC64" s="10"/>
      <c r="AD64" s="10"/>
    </row>
    <row r="65" spans="1:30" x14ac:dyDescent="0.25">
      <c r="A65" t="s">
        <v>3282</v>
      </c>
      <c r="B65" t="s">
        <v>666</v>
      </c>
      <c r="C65" s="1">
        <v>42243</v>
      </c>
      <c r="D65">
        <v>1368</v>
      </c>
      <c r="E65" t="str">
        <f t="shared" si="0"/>
        <v>_12_signs_to_identify_a_data_driven_culture_</v>
      </c>
      <c r="F65" s="7">
        <f t="shared" si="8"/>
        <v>7.2218358252884487</v>
      </c>
      <c r="G65">
        <f t="shared" si="1"/>
        <v>34</v>
      </c>
      <c r="H65" s="11">
        <f t="shared" si="9"/>
        <v>1</v>
      </c>
      <c r="I65" s="11">
        <f t="shared" si="35"/>
        <v>0</v>
      </c>
      <c r="J65" s="11">
        <f t="shared" si="35"/>
        <v>1</v>
      </c>
      <c r="K65" s="11">
        <f t="shared" si="36"/>
        <v>0</v>
      </c>
      <c r="L65" s="11">
        <f t="shared" si="36"/>
        <v>0</v>
      </c>
      <c r="M65" s="11">
        <f t="shared" si="36"/>
        <v>0</v>
      </c>
      <c r="N65" s="11">
        <f t="shared" si="36"/>
        <v>0</v>
      </c>
      <c r="O65" s="11">
        <f t="shared" si="36"/>
        <v>1</v>
      </c>
      <c r="P65" s="11">
        <f t="shared" si="36"/>
        <v>0</v>
      </c>
      <c r="Q65" s="4" t="str">
        <f t="shared" si="10"/>
        <v>N-101-000010</v>
      </c>
      <c r="R65">
        <f t="shared" si="11"/>
        <v>382</v>
      </c>
      <c r="S65" s="8">
        <f t="shared" si="12"/>
        <v>6.8802841839920132</v>
      </c>
      <c r="T65" s="8">
        <f t="shared" si="13"/>
        <v>6.8802841839920132</v>
      </c>
      <c r="U65" s="10">
        <f t="shared" si="4"/>
        <v>6.8154819647729239</v>
      </c>
      <c r="V65" s="10">
        <f t="shared" si="14"/>
        <v>0.18424985744159661</v>
      </c>
      <c r="W65" s="10">
        <f t="shared" si="15"/>
        <v>0.38844364857309355</v>
      </c>
      <c r="X65" s="10">
        <f t="shared" si="5"/>
        <v>0.40635386051552441</v>
      </c>
      <c r="Y65" s="22">
        <f t="shared" si="16"/>
        <v>6.9555773436448023</v>
      </c>
      <c r="Z65" s="22">
        <f t="shared" si="6"/>
        <v>6.8151536771936527</v>
      </c>
      <c r="AA65" s="22">
        <f t="shared" si="7"/>
        <v>6.8802841839920132</v>
      </c>
      <c r="AB65" s="35"/>
      <c r="AC65" s="10"/>
      <c r="AD65" s="10"/>
    </row>
    <row r="66" spans="1:30" x14ac:dyDescent="0.25">
      <c r="A66" t="s">
        <v>3284</v>
      </c>
      <c r="B66" t="s">
        <v>668</v>
      </c>
      <c r="C66" s="1">
        <v>42518</v>
      </c>
      <c r="D66">
        <v>85</v>
      </c>
      <c r="E66" t="str">
        <f t="shared" ref="E66:E129" si="37">CONCATENATE("_",LOWER(A66),"_")</f>
        <v>_13_great_data_science_infographics_</v>
      </c>
      <c r="F66" s="7">
        <f t="shared" si="8"/>
        <v>4.4543472962535073</v>
      </c>
      <c r="G66">
        <f t="shared" ref="G66:G129" si="38">LEN(A67)</f>
        <v>40</v>
      </c>
      <c r="H66" s="11">
        <f t="shared" si="9"/>
        <v>1</v>
      </c>
      <c r="I66" s="11">
        <f t="shared" si="35"/>
        <v>0</v>
      </c>
      <c r="J66" s="11">
        <f t="shared" si="35"/>
        <v>1</v>
      </c>
      <c r="K66" s="11">
        <f t="shared" si="36"/>
        <v>0</v>
      </c>
      <c r="L66" s="11">
        <f t="shared" si="36"/>
        <v>0</v>
      </c>
      <c r="M66" s="11">
        <f t="shared" si="36"/>
        <v>0</v>
      </c>
      <c r="N66" s="11">
        <f t="shared" si="36"/>
        <v>1</v>
      </c>
      <c r="O66" s="11">
        <f t="shared" si="36"/>
        <v>1</v>
      </c>
      <c r="P66" s="11">
        <f t="shared" si="36"/>
        <v>0</v>
      </c>
      <c r="Q66" s="4" t="str">
        <f t="shared" si="10"/>
        <v>N-101-000110</v>
      </c>
      <c r="R66">
        <f t="shared" si="11"/>
        <v>126</v>
      </c>
      <c r="S66" s="8">
        <f t="shared" si="12"/>
        <v>7.156085089173656</v>
      </c>
      <c r="T66" s="8">
        <f t="shared" si="13"/>
        <v>7.156085089173656</v>
      </c>
      <c r="U66" s="10">
        <f t="shared" ref="U66:U129" si="39">F66-$AQ$29*SUMPRODUCT(H66:P66,$AH$25:$AP$25)</f>
        <v>3.6643305994324975</v>
      </c>
      <c r="V66" s="10">
        <f t="shared" si="14"/>
        <v>0.76279653926378688</v>
      </c>
      <c r="W66" s="10">
        <f t="shared" si="15"/>
        <v>-2.3790448804618478</v>
      </c>
      <c r="X66" s="10">
        <f t="shared" ref="X66:X129" si="40">$AQ$29*SUMPRODUCT(H66:P66,$AH$25:$AP$25)</f>
        <v>0.79001669682100972</v>
      </c>
      <c r="Y66" s="22">
        <f t="shared" si="16"/>
        <v>7.3392401799502869</v>
      </c>
      <c r="Z66" s="22">
        <f t="shared" ref="Z66:Z129" si="41">$AG$36+SUMPRODUCT($AH$36:$AP$36,H66:P66)</f>
        <v>7.2265960335864765</v>
      </c>
      <c r="AA66" s="22">
        <f t="shared" ref="AA66:AA129" si="42">IF(R66&gt;=$AC$2,S66,Y66)</f>
        <v>7.156085089173656</v>
      </c>
      <c r="AB66" s="35"/>
      <c r="AC66" s="10"/>
      <c r="AD66" s="10"/>
    </row>
    <row r="67" spans="1:30" x14ac:dyDescent="0.25">
      <c r="A67" t="s">
        <v>3285</v>
      </c>
      <c r="B67" t="s">
        <v>669</v>
      </c>
      <c r="C67" s="1">
        <v>42299</v>
      </c>
      <c r="D67">
        <v>3910</v>
      </c>
      <c r="E67" t="str">
        <f t="shared" si="37"/>
        <v>_13_machine_learning_data_set_collections_</v>
      </c>
      <c r="F67" s="7">
        <f t="shared" ref="F67:F130" si="43">LN(1+D67)</f>
        <v>8.2715483747555147</v>
      </c>
      <c r="G67">
        <f t="shared" si="38"/>
        <v>42</v>
      </c>
      <c r="H67" s="11">
        <f t="shared" ref="H67:H130" si="44">IF(YEAR(C67)&gt;2014,1,0)</f>
        <v>1</v>
      </c>
      <c r="I67" s="11">
        <f t="shared" si="35"/>
        <v>0</v>
      </c>
      <c r="J67" s="11">
        <f t="shared" si="35"/>
        <v>1</v>
      </c>
      <c r="K67" s="11">
        <f t="shared" si="36"/>
        <v>0</v>
      </c>
      <c r="L67" s="11">
        <f t="shared" si="36"/>
        <v>0</v>
      </c>
      <c r="M67" s="11">
        <f t="shared" si="36"/>
        <v>1</v>
      </c>
      <c r="N67" s="11">
        <f t="shared" si="36"/>
        <v>0</v>
      </c>
      <c r="O67" s="11">
        <f t="shared" si="36"/>
        <v>1</v>
      </c>
      <c r="P67" s="11">
        <f t="shared" si="36"/>
        <v>0</v>
      </c>
      <c r="Q67" s="4" t="str">
        <f t="shared" ref="Q67:Q130" si="45">CONCATENATE("N-",H67,I67,J67,"-",K67,L67,M67,N67,O67,P67)</f>
        <v>N-101-001010</v>
      </c>
      <c r="R67">
        <f t="shared" ref="R67:R130" si="46">COUNTIF(Q:Q,Q67)</f>
        <v>6</v>
      </c>
      <c r="S67" s="8">
        <f t="shared" ref="S67:S130" si="47">AVERAGEIF(R:R,R67,F:F)</f>
        <v>7.6981890511931148</v>
      </c>
      <c r="T67" s="8">
        <f t="shared" ref="T67:T130" si="48">IF(R67&gt;=10,S67,AVERAGEIF(R:R,"&lt;10",F:F))</f>
        <v>7.3546782491486216</v>
      </c>
      <c r="U67" s="10">
        <f t="shared" si="39"/>
        <v>7.3872752579641059</v>
      </c>
      <c r="V67" s="10">
        <f t="shared" ref="V67:V130" si="49">SUMPRODUCT(H67:P67,$AH$25:$AP$25)-$AQ$28</f>
        <v>0.90493107473099987</v>
      </c>
      <c r="W67" s="10">
        <f t="shared" ref="W67:W130" si="50">F67-AVERAGE(F:F)</f>
        <v>1.4381561980401596</v>
      </c>
      <c r="X67" s="10">
        <f t="shared" si="40"/>
        <v>0.8842731167914093</v>
      </c>
      <c r="Y67" s="22">
        <f t="shared" ref="Y67:Y130" si="51">AVERAGE(F:F)-AVERAGE(X:X)+X67</f>
        <v>7.4334965999206872</v>
      </c>
      <c r="Z67" s="22">
        <f t="shared" si="41"/>
        <v>7.6513274044519566</v>
      </c>
      <c r="AA67" s="22">
        <f t="shared" si="42"/>
        <v>7.6981890511931148</v>
      </c>
      <c r="AB67" s="35"/>
      <c r="AC67" s="10"/>
      <c r="AD67" s="10"/>
    </row>
    <row r="68" spans="1:30" x14ac:dyDescent="0.25">
      <c r="A68" t="s">
        <v>3286</v>
      </c>
      <c r="B68" t="s">
        <v>670</v>
      </c>
      <c r="C68" s="1">
        <v>41954</v>
      </c>
      <c r="D68">
        <v>22974</v>
      </c>
      <c r="E68" t="str">
        <f t="shared" si="37"/>
        <v>_13_new_trends_in_big_data_and_data_science_</v>
      </c>
      <c r="F68" s="7">
        <f t="shared" si="43"/>
        <v>10.042161947223887</v>
      </c>
      <c r="G68">
        <f t="shared" si="38"/>
        <v>39</v>
      </c>
      <c r="H68" s="11">
        <f t="shared" si="44"/>
        <v>0</v>
      </c>
      <c r="I68" s="11">
        <f t="shared" si="35"/>
        <v>0</v>
      </c>
      <c r="J68" s="11">
        <f t="shared" si="35"/>
        <v>1</v>
      </c>
      <c r="K68" s="11">
        <f t="shared" si="36"/>
        <v>0</v>
      </c>
      <c r="L68" s="11">
        <f t="shared" si="36"/>
        <v>0</v>
      </c>
      <c r="M68" s="11">
        <f t="shared" si="36"/>
        <v>0</v>
      </c>
      <c r="N68" s="11">
        <f t="shared" si="36"/>
        <v>1</v>
      </c>
      <c r="O68" s="11">
        <f t="shared" si="36"/>
        <v>1</v>
      </c>
      <c r="P68" s="11">
        <f t="shared" si="36"/>
        <v>0</v>
      </c>
      <c r="Q68" s="4" t="str">
        <f t="shared" si="45"/>
        <v>N-001-000110</v>
      </c>
      <c r="R68">
        <f t="shared" si="46"/>
        <v>130</v>
      </c>
      <c r="S68" s="8">
        <f t="shared" si="47"/>
        <v>7.6818150714618501</v>
      </c>
      <c r="T68" s="8">
        <f t="shared" si="48"/>
        <v>7.6818150714618501</v>
      </c>
      <c r="U68" s="10">
        <f t="shared" si="39"/>
        <v>9.0536781960601811</v>
      </c>
      <c r="V68" s="10">
        <f t="shared" si="49"/>
        <v>1.0620761276823165</v>
      </c>
      <c r="W68" s="10">
        <f t="shared" si="50"/>
        <v>3.2087697705085318</v>
      </c>
      <c r="X68" s="10">
        <f t="shared" si="40"/>
        <v>0.98848375116370624</v>
      </c>
      <c r="Y68" s="22">
        <f t="shared" si="51"/>
        <v>7.5377072342929834</v>
      </c>
      <c r="Z68" s="22">
        <f t="shared" si="41"/>
        <v>7.6004759766059404</v>
      </c>
      <c r="AA68" s="22">
        <f t="shared" si="42"/>
        <v>7.6818150714618501</v>
      </c>
      <c r="AB68" s="35"/>
      <c r="AC68" s="10"/>
      <c r="AD68" s="10"/>
    </row>
    <row r="69" spans="1:30" x14ac:dyDescent="0.25">
      <c r="A69" t="s">
        <v>3287</v>
      </c>
      <c r="B69" t="s">
        <v>671</v>
      </c>
      <c r="C69" s="1">
        <v>41649</v>
      </c>
      <c r="D69">
        <v>1375</v>
      </c>
      <c r="E69" t="str">
        <f t="shared" si="37"/>
        <v>_14_articles_and_resources_worth_reading_</v>
      </c>
      <c r="F69" s="7">
        <f t="shared" si="43"/>
        <v>7.2269360184932889</v>
      </c>
      <c r="G69">
        <f t="shared" si="38"/>
        <v>65</v>
      </c>
      <c r="H69" s="11">
        <f t="shared" si="44"/>
        <v>0</v>
      </c>
      <c r="I69" s="11">
        <f t="shared" si="35"/>
        <v>0</v>
      </c>
      <c r="J69" s="11">
        <f t="shared" si="35"/>
        <v>1</v>
      </c>
      <c r="K69" s="11">
        <f t="shared" si="36"/>
        <v>0</v>
      </c>
      <c r="L69" s="11">
        <f t="shared" si="36"/>
        <v>0</v>
      </c>
      <c r="M69" s="11">
        <f t="shared" si="36"/>
        <v>0</v>
      </c>
      <c r="N69" s="11">
        <f t="shared" si="36"/>
        <v>0</v>
      </c>
      <c r="O69" s="11">
        <f t="shared" si="36"/>
        <v>0</v>
      </c>
      <c r="P69" s="11">
        <f t="shared" si="36"/>
        <v>0</v>
      </c>
      <c r="Q69" s="4" t="str">
        <f t="shared" si="45"/>
        <v>N-001-000000</v>
      </c>
      <c r="R69">
        <f t="shared" si="46"/>
        <v>313</v>
      </c>
      <c r="S69" s="8">
        <f t="shared" si="47"/>
        <v>6.8822553953446945</v>
      </c>
      <c r="T69" s="8">
        <f t="shared" si="48"/>
        <v>6.8822553953446945</v>
      </c>
      <c r="U69" s="10">
        <f t="shared" si="39"/>
        <v>6.8400000248345361</v>
      </c>
      <c r="V69" s="10">
        <f t="shared" si="49"/>
        <v>0.15496856831223904</v>
      </c>
      <c r="W69" s="10">
        <f t="shared" si="50"/>
        <v>0.39354384177793378</v>
      </c>
      <c r="X69" s="10">
        <f t="shared" si="40"/>
        <v>0.38693599365875281</v>
      </c>
      <c r="Y69" s="22">
        <f t="shared" si="51"/>
        <v>6.9361594767880304</v>
      </c>
      <c r="Z69" s="22">
        <f t="shared" si="41"/>
        <v>6.9661540865059681</v>
      </c>
      <c r="AA69" s="22">
        <f t="shared" si="42"/>
        <v>6.8822553953446945</v>
      </c>
      <c r="AB69" s="35"/>
      <c r="AC69" s="10"/>
      <c r="AD69" s="10"/>
    </row>
    <row r="70" spans="1:30" x14ac:dyDescent="0.25">
      <c r="A70" t="s">
        <v>3608</v>
      </c>
      <c r="B70" t="s">
        <v>992</v>
      </c>
      <c r="C70" s="1">
        <v>42288</v>
      </c>
      <c r="D70">
        <v>4847</v>
      </c>
      <c r="E70" t="str">
        <f t="shared" si="37"/>
        <v>_14_great_machine_learning,_data_science,_r_,_dataviz_cheat_sheets_</v>
      </c>
      <c r="F70" s="7">
        <f t="shared" si="43"/>
        <v>8.4863215277491495</v>
      </c>
      <c r="G70">
        <f t="shared" si="38"/>
        <v>27</v>
      </c>
      <c r="H70" s="11">
        <f t="shared" si="44"/>
        <v>1</v>
      </c>
      <c r="I70" s="11">
        <f t="shared" si="35"/>
        <v>0</v>
      </c>
      <c r="J70" s="11">
        <f t="shared" si="35"/>
        <v>1</v>
      </c>
      <c r="K70" s="11">
        <f t="shared" si="36"/>
        <v>0</v>
      </c>
      <c r="L70" s="11">
        <f t="shared" si="36"/>
        <v>1</v>
      </c>
      <c r="M70" s="11">
        <f t="shared" si="36"/>
        <v>0</v>
      </c>
      <c r="N70" s="11">
        <f t="shared" si="36"/>
        <v>0</v>
      </c>
      <c r="O70" s="11">
        <f t="shared" si="36"/>
        <v>1</v>
      </c>
      <c r="P70" s="11">
        <f t="shared" si="36"/>
        <v>0</v>
      </c>
      <c r="Q70" s="4" t="str">
        <f t="shared" si="45"/>
        <v>N-101-010010</v>
      </c>
      <c r="R70">
        <f t="shared" si="46"/>
        <v>6</v>
      </c>
      <c r="S70" s="8">
        <f t="shared" si="47"/>
        <v>7.6981890511931148</v>
      </c>
      <c r="T70" s="8">
        <f t="shared" si="48"/>
        <v>7.3546782491486216</v>
      </c>
      <c r="U70" s="10">
        <f t="shared" si="39"/>
        <v>7.7862746369982183</v>
      </c>
      <c r="V70" s="10">
        <f t="shared" si="49"/>
        <v>0.62712602901247705</v>
      </c>
      <c r="W70" s="10">
        <f t="shared" si="50"/>
        <v>1.6529293510337943</v>
      </c>
      <c r="X70" s="10">
        <f t="shared" si="40"/>
        <v>0.70004689075093107</v>
      </c>
      <c r="Y70" s="22">
        <f t="shared" si="51"/>
        <v>7.2492703738802087</v>
      </c>
      <c r="Z70" s="22">
        <f t="shared" si="41"/>
        <v>7.3610182006345681</v>
      </c>
      <c r="AA70" s="22">
        <f t="shared" si="42"/>
        <v>7.6981890511931148</v>
      </c>
      <c r="AB70" s="35"/>
      <c r="AC70" s="10"/>
      <c r="AD70" s="10"/>
    </row>
    <row r="71" spans="1:30" x14ac:dyDescent="0.25">
      <c r="A71" t="s">
        <v>3272</v>
      </c>
      <c r="B71" t="s">
        <v>656</v>
      </c>
      <c r="C71" s="1">
        <v>42444</v>
      </c>
      <c r="D71">
        <v>2658</v>
      </c>
      <c r="E71" t="str">
        <f t="shared" si="37"/>
        <v>_14_timeless_reference_books_</v>
      </c>
      <c r="F71" s="7">
        <f t="shared" si="43"/>
        <v>7.8857053912430199</v>
      </c>
      <c r="G71">
        <f t="shared" si="38"/>
        <v>46</v>
      </c>
      <c r="H71" s="11">
        <f t="shared" si="44"/>
        <v>1</v>
      </c>
      <c r="I71" s="11">
        <f t="shared" si="35"/>
        <v>0</v>
      </c>
      <c r="J71" s="11">
        <f t="shared" si="35"/>
        <v>1</v>
      </c>
      <c r="K71" s="11">
        <f t="shared" si="36"/>
        <v>0</v>
      </c>
      <c r="L71" s="11">
        <f t="shared" si="36"/>
        <v>0</v>
      </c>
      <c r="M71" s="11">
        <f t="shared" si="36"/>
        <v>0</v>
      </c>
      <c r="N71" s="11">
        <f t="shared" si="36"/>
        <v>0</v>
      </c>
      <c r="O71" s="11">
        <f t="shared" si="36"/>
        <v>0</v>
      </c>
      <c r="P71" s="11">
        <f t="shared" si="36"/>
        <v>0</v>
      </c>
      <c r="Q71" s="4" t="str">
        <f t="shared" si="45"/>
        <v>N-101-000000</v>
      </c>
      <c r="R71">
        <f t="shared" si="46"/>
        <v>419</v>
      </c>
      <c r="S71" s="8">
        <f t="shared" si="47"/>
        <v>6.5697596378225285</v>
      </c>
      <c r="T71" s="8">
        <f t="shared" si="48"/>
        <v>6.5697596378225285</v>
      </c>
      <c r="U71" s="10">
        <f t="shared" si="39"/>
        <v>7.6972364519269636</v>
      </c>
      <c r="V71" s="10">
        <f t="shared" si="49"/>
        <v>-0.14431102010629077</v>
      </c>
      <c r="W71" s="10">
        <f t="shared" si="50"/>
        <v>1.0523132145276648</v>
      </c>
      <c r="X71" s="10">
        <f t="shared" si="40"/>
        <v>0.18846893931605621</v>
      </c>
      <c r="Y71" s="22">
        <f t="shared" si="51"/>
        <v>6.7376924224453338</v>
      </c>
      <c r="Z71" s="22">
        <f t="shared" si="41"/>
        <v>6.5922741434865042</v>
      </c>
      <c r="AA71" s="22">
        <f t="shared" si="42"/>
        <v>6.5697596378225285</v>
      </c>
      <c r="AB71" s="35"/>
      <c r="AC71" s="10"/>
      <c r="AD71" s="10"/>
    </row>
    <row r="72" spans="1:30" x14ac:dyDescent="0.25">
      <c r="A72" t="s">
        <v>3288</v>
      </c>
      <c r="B72" t="s">
        <v>672</v>
      </c>
      <c r="C72" s="1">
        <v>42488</v>
      </c>
      <c r="D72">
        <v>774</v>
      </c>
      <c r="E72" t="str">
        <f t="shared" si="37"/>
        <v>_15_astonishing_tweetable_facts_about_analytics_</v>
      </c>
      <c r="F72" s="7">
        <f t="shared" si="43"/>
        <v>6.6528630293533473</v>
      </c>
      <c r="G72">
        <f t="shared" si="38"/>
        <v>41</v>
      </c>
      <c r="H72" s="11">
        <f t="shared" si="44"/>
        <v>1</v>
      </c>
      <c r="I72" s="11">
        <f t="shared" si="35"/>
        <v>0</v>
      </c>
      <c r="J72" s="11">
        <f t="shared" si="35"/>
        <v>1</v>
      </c>
      <c r="K72" s="11">
        <f t="shared" ref="K72:P81" si="52">IF(ISNUMBER(SEARCH(K$1,$E72)),1,0)</f>
        <v>0</v>
      </c>
      <c r="L72" s="11">
        <f t="shared" si="52"/>
        <v>0</v>
      </c>
      <c r="M72" s="11">
        <f t="shared" si="52"/>
        <v>0</v>
      </c>
      <c r="N72" s="11">
        <f t="shared" si="52"/>
        <v>0</v>
      </c>
      <c r="O72" s="11">
        <f t="shared" si="52"/>
        <v>0</v>
      </c>
      <c r="P72" s="11">
        <f t="shared" si="52"/>
        <v>1</v>
      </c>
      <c r="Q72" s="4" t="str">
        <f t="shared" si="45"/>
        <v>N-101-000001</v>
      </c>
      <c r="R72">
        <f t="shared" si="46"/>
        <v>109</v>
      </c>
      <c r="S72" s="8">
        <f t="shared" si="47"/>
        <v>6.5598547021339648</v>
      </c>
      <c r="T72" s="8">
        <f t="shared" si="48"/>
        <v>6.5598547021339648</v>
      </c>
      <c r="U72" s="10">
        <f t="shared" si="39"/>
        <v>6.6791442331723418</v>
      </c>
      <c r="V72" s="10">
        <f t="shared" si="49"/>
        <v>-0.46814479021556843</v>
      </c>
      <c r="W72" s="10">
        <f t="shared" si="50"/>
        <v>-0.18052914736200787</v>
      </c>
      <c r="X72" s="10">
        <f t="shared" si="40"/>
        <v>-2.6281203818994407E-2</v>
      </c>
      <c r="Y72" s="22">
        <f t="shared" si="51"/>
        <v>6.5229422793102829</v>
      </c>
      <c r="Z72" s="22">
        <f t="shared" si="41"/>
        <v>6.4247572696849025</v>
      </c>
      <c r="AA72" s="22">
        <f t="shared" si="42"/>
        <v>6.5598547021339648</v>
      </c>
      <c r="AB72" s="35"/>
      <c r="AC72" s="10"/>
      <c r="AD72" s="10"/>
    </row>
    <row r="73" spans="1:30" x14ac:dyDescent="0.25">
      <c r="A73" t="s">
        <v>3289</v>
      </c>
      <c r="B73" t="s">
        <v>673</v>
      </c>
      <c r="C73" s="1">
        <v>42263</v>
      </c>
      <c r="D73">
        <v>24155</v>
      </c>
      <c r="E73" t="str">
        <f t="shared" si="37"/>
        <v>_15_books_every_data_scientist_should_read_</v>
      </c>
      <c r="F73" s="7">
        <f t="shared" si="43"/>
        <v>10.092288075427792</v>
      </c>
      <c r="G73">
        <f t="shared" si="38"/>
        <v>26</v>
      </c>
      <c r="H73" s="11">
        <f t="shared" si="44"/>
        <v>1</v>
      </c>
      <c r="I73" s="11">
        <f t="shared" si="35"/>
        <v>0</v>
      </c>
      <c r="J73" s="11">
        <f t="shared" si="35"/>
        <v>1</v>
      </c>
      <c r="K73" s="11">
        <f t="shared" si="52"/>
        <v>0</v>
      </c>
      <c r="L73" s="11">
        <f t="shared" si="52"/>
        <v>0</v>
      </c>
      <c r="M73" s="11">
        <f t="shared" si="52"/>
        <v>0</v>
      </c>
      <c r="N73" s="11">
        <f t="shared" si="52"/>
        <v>0</v>
      </c>
      <c r="O73" s="11">
        <f t="shared" si="52"/>
        <v>1</v>
      </c>
      <c r="P73" s="11">
        <f t="shared" si="52"/>
        <v>0</v>
      </c>
      <c r="Q73" s="4" t="str">
        <f t="shared" si="45"/>
        <v>N-101-000010</v>
      </c>
      <c r="R73">
        <f t="shared" si="46"/>
        <v>382</v>
      </c>
      <c r="S73" s="8">
        <f t="shared" si="47"/>
        <v>6.8802841839920132</v>
      </c>
      <c r="T73" s="8">
        <f t="shared" si="48"/>
        <v>6.8802841839920132</v>
      </c>
      <c r="U73" s="10">
        <f t="shared" si="39"/>
        <v>9.6859342149122671</v>
      </c>
      <c r="V73" s="10">
        <f t="shared" si="49"/>
        <v>0.18424985744159661</v>
      </c>
      <c r="W73" s="10">
        <f t="shared" si="50"/>
        <v>3.2588958987124368</v>
      </c>
      <c r="X73" s="10">
        <f t="shared" si="40"/>
        <v>0.40635386051552441</v>
      </c>
      <c r="Y73" s="22">
        <f t="shared" si="51"/>
        <v>6.9555773436448023</v>
      </c>
      <c r="Z73" s="22">
        <f t="shared" si="41"/>
        <v>6.8151536771936527</v>
      </c>
      <c r="AA73" s="22">
        <f t="shared" si="42"/>
        <v>6.8802841839920132</v>
      </c>
      <c r="AB73" s="35"/>
      <c r="AC73" s="10"/>
      <c r="AD73" s="10"/>
    </row>
    <row r="74" spans="1:30" x14ac:dyDescent="0.25">
      <c r="A74" t="s">
        <v>4138</v>
      </c>
      <c r="B74" t="s">
        <v>1522</v>
      </c>
      <c r="C74" s="1">
        <v>42256</v>
      </c>
      <c r="D74">
        <v>4113</v>
      </c>
      <c r="E74" t="str">
        <f t="shared" si="37"/>
        <v>_15_deep_learning_libraries_</v>
      </c>
      <c r="F74" s="7">
        <f t="shared" si="43"/>
        <v>8.322151070212902</v>
      </c>
      <c r="G74">
        <f t="shared" si="38"/>
        <v>48</v>
      </c>
      <c r="H74" s="11">
        <f t="shared" si="44"/>
        <v>1</v>
      </c>
      <c r="I74" s="11">
        <f t="shared" si="35"/>
        <v>0</v>
      </c>
      <c r="J74" s="11">
        <f t="shared" si="35"/>
        <v>1</v>
      </c>
      <c r="K74" s="11">
        <f t="shared" si="52"/>
        <v>0</v>
      </c>
      <c r="L74" s="11">
        <f t="shared" si="52"/>
        <v>0</v>
      </c>
      <c r="M74" s="11">
        <f t="shared" si="52"/>
        <v>0</v>
      </c>
      <c r="N74" s="11">
        <f t="shared" si="52"/>
        <v>0</v>
      </c>
      <c r="O74" s="11">
        <f t="shared" si="52"/>
        <v>0</v>
      </c>
      <c r="P74" s="11">
        <f t="shared" si="52"/>
        <v>0</v>
      </c>
      <c r="Q74" s="4" t="str">
        <f t="shared" si="45"/>
        <v>N-101-000000</v>
      </c>
      <c r="R74">
        <f t="shared" si="46"/>
        <v>419</v>
      </c>
      <c r="S74" s="8">
        <f t="shared" si="47"/>
        <v>6.5697596378225285</v>
      </c>
      <c r="T74" s="8">
        <f t="shared" si="48"/>
        <v>6.5697596378225285</v>
      </c>
      <c r="U74" s="10">
        <f t="shared" si="39"/>
        <v>8.1336821308968457</v>
      </c>
      <c r="V74" s="10">
        <f t="shared" si="49"/>
        <v>-0.14431102010629077</v>
      </c>
      <c r="W74" s="10">
        <f t="shared" si="50"/>
        <v>1.4887588934975469</v>
      </c>
      <c r="X74" s="10">
        <f t="shared" si="40"/>
        <v>0.18846893931605621</v>
      </c>
      <c r="Y74" s="22">
        <f t="shared" si="51"/>
        <v>6.7376924224453338</v>
      </c>
      <c r="Z74" s="22">
        <f t="shared" si="41"/>
        <v>6.5922741434865042</v>
      </c>
      <c r="AA74" s="22">
        <f t="shared" si="42"/>
        <v>6.5697596378225285</v>
      </c>
      <c r="AB74" s="35"/>
      <c r="AC74" s="10"/>
      <c r="AD74" s="10"/>
    </row>
    <row r="75" spans="1:30" x14ac:dyDescent="0.25">
      <c r="A75" t="s">
        <v>3290</v>
      </c>
      <c r="B75" t="s">
        <v>674</v>
      </c>
      <c r="C75" s="1">
        <v>41256</v>
      </c>
      <c r="D75">
        <v>446</v>
      </c>
      <c r="E75" t="str">
        <f t="shared" si="37"/>
        <v>_15_great_big_data_articles_from_top_news_outlets_</v>
      </c>
      <c r="F75" s="7">
        <f t="shared" si="43"/>
        <v>6.1025585946135692</v>
      </c>
      <c r="G75">
        <f t="shared" si="38"/>
        <v>60</v>
      </c>
      <c r="H75" s="11">
        <f t="shared" si="44"/>
        <v>0</v>
      </c>
      <c r="I75" s="11">
        <f t="shared" si="35"/>
        <v>0</v>
      </c>
      <c r="J75" s="11">
        <f t="shared" si="35"/>
        <v>1</v>
      </c>
      <c r="K75" s="11">
        <f t="shared" si="52"/>
        <v>0</v>
      </c>
      <c r="L75" s="11">
        <f t="shared" si="52"/>
        <v>0</v>
      </c>
      <c r="M75" s="11">
        <f t="shared" si="52"/>
        <v>0</v>
      </c>
      <c r="N75" s="11">
        <f t="shared" si="52"/>
        <v>0</v>
      </c>
      <c r="O75" s="11">
        <f t="shared" si="52"/>
        <v>1</v>
      </c>
      <c r="P75" s="11">
        <f t="shared" si="52"/>
        <v>0</v>
      </c>
      <c r="Q75" s="4" t="str">
        <f t="shared" si="45"/>
        <v>N-001-000010</v>
      </c>
      <c r="R75">
        <f t="shared" si="46"/>
        <v>276</v>
      </c>
      <c r="S75" s="8">
        <f t="shared" si="47"/>
        <v>7.1371246496698326</v>
      </c>
      <c r="T75" s="8">
        <f t="shared" si="48"/>
        <v>7.1371246496698326</v>
      </c>
      <c r="U75" s="10">
        <f t="shared" si="39"/>
        <v>5.4977376797553479</v>
      </c>
      <c r="V75" s="10">
        <f t="shared" si="49"/>
        <v>0.48352944586012636</v>
      </c>
      <c r="W75" s="10">
        <f t="shared" si="50"/>
        <v>-0.73083358210178595</v>
      </c>
      <c r="X75" s="10">
        <f t="shared" si="40"/>
        <v>0.60482091485822098</v>
      </c>
      <c r="Y75" s="22">
        <f t="shared" si="51"/>
        <v>7.1540443979874988</v>
      </c>
      <c r="Z75" s="22">
        <f t="shared" si="41"/>
        <v>7.1890336202131158</v>
      </c>
      <c r="AA75" s="22">
        <f t="shared" si="42"/>
        <v>7.1371246496698326</v>
      </c>
      <c r="AB75" s="35"/>
      <c r="AC75" s="10"/>
      <c r="AD75" s="10"/>
    </row>
    <row r="76" spans="1:30" x14ac:dyDescent="0.25">
      <c r="A76" t="s">
        <v>3291</v>
      </c>
      <c r="B76" t="s">
        <v>675</v>
      </c>
      <c r="C76" s="1">
        <v>41045</v>
      </c>
      <c r="D76">
        <v>1134</v>
      </c>
      <c r="E76" t="str">
        <f t="shared" si="37"/>
        <v>_15_great_data_science_articles_from_influential_news_outlets_</v>
      </c>
      <c r="F76" s="7">
        <f t="shared" si="43"/>
        <v>7.0343879299155034</v>
      </c>
      <c r="G76">
        <f t="shared" si="38"/>
        <v>37</v>
      </c>
      <c r="H76" s="11">
        <f t="shared" si="44"/>
        <v>0</v>
      </c>
      <c r="I76" s="11">
        <f t="shared" si="35"/>
        <v>0</v>
      </c>
      <c r="J76" s="11">
        <f t="shared" si="35"/>
        <v>1</v>
      </c>
      <c r="K76" s="11">
        <f t="shared" si="52"/>
        <v>0</v>
      </c>
      <c r="L76" s="11">
        <f t="shared" si="52"/>
        <v>0</v>
      </c>
      <c r="M76" s="11">
        <f t="shared" si="52"/>
        <v>0</v>
      </c>
      <c r="N76" s="11">
        <f t="shared" si="52"/>
        <v>1</v>
      </c>
      <c r="O76" s="11">
        <f t="shared" si="52"/>
        <v>1</v>
      </c>
      <c r="P76" s="11">
        <f t="shared" si="52"/>
        <v>0</v>
      </c>
      <c r="Q76" s="4" t="str">
        <f t="shared" si="45"/>
        <v>N-001-000110</v>
      </c>
      <c r="R76">
        <f t="shared" si="46"/>
        <v>130</v>
      </c>
      <c r="S76" s="8">
        <f t="shared" si="47"/>
        <v>7.6818150714618501</v>
      </c>
      <c r="T76" s="8">
        <f t="shared" si="48"/>
        <v>7.6818150714618501</v>
      </c>
      <c r="U76" s="10">
        <f t="shared" si="39"/>
        <v>6.0459041787517975</v>
      </c>
      <c r="V76" s="10">
        <f t="shared" si="49"/>
        <v>1.0620761276823165</v>
      </c>
      <c r="W76" s="10">
        <f t="shared" si="50"/>
        <v>0.20099575320014829</v>
      </c>
      <c r="X76" s="10">
        <f t="shared" si="40"/>
        <v>0.98848375116370624</v>
      </c>
      <c r="Y76" s="22">
        <f t="shared" si="51"/>
        <v>7.5377072342929834</v>
      </c>
      <c r="Z76" s="22">
        <f t="shared" si="41"/>
        <v>7.6004759766059404</v>
      </c>
      <c r="AA76" s="22">
        <f t="shared" si="42"/>
        <v>7.6818150714618501</v>
      </c>
      <c r="AB76" s="35"/>
      <c r="AC76" s="10"/>
      <c r="AD76" s="10"/>
    </row>
    <row r="77" spans="1:30" x14ac:dyDescent="0.25">
      <c r="A77" t="s">
        <v>3292</v>
      </c>
      <c r="B77" t="s">
        <v>676</v>
      </c>
      <c r="C77" s="1">
        <v>41835</v>
      </c>
      <c r="D77">
        <v>4105</v>
      </c>
      <c r="E77" t="str">
        <f t="shared" si="37"/>
        <v>_15_interviews_with_15_data_scientists_</v>
      </c>
      <c r="F77" s="7">
        <f t="shared" si="43"/>
        <v>8.3202045975788792</v>
      </c>
      <c r="G77">
        <f t="shared" si="38"/>
        <v>43</v>
      </c>
      <c r="H77" s="11">
        <f t="shared" si="44"/>
        <v>0</v>
      </c>
      <c r="I77" s="11">
        <f t="shared" si="35"/>
        <v>0</v>
      </c>
      <c r="J77" s="11">
        <f t="shared" si="35"/>
        <v>1</v>
      </c>
      <c r="K77" s="11">
        <f t="shared" si="52"/>
        <v>0</v>
      </c>
      <c r="L77" s="11">
        <f t="shared" si="52"/>
        <v>0</v>
      </c>
      <c r="M77" s="11">
        <f t="shared" si="52"/>
        <v>0</v>
      </c>
      <c r="N77" s="11">
        <f t="shared" si="52"/>
        <v>0</v>
      </c>
      <c r="O77" s="11">
        <f t="shared" si="52"/>
        <v>1</v>
      </c>
      <c r="P77" s="11">
        <f t="shared" si="52"/>
        <v>0</v>
      </c>
      <c r="Q77" s="4" t="str">
        <f t="shared" si="45"/>
        <v>N-001-000010</v>
      </c>
      <c r="R77">
        <f t="shared" si="46"/>
        <v>276</v>
      </c>
      <c r="S77" s="8">
        <f t="shared" si="47"/>
        <v>7.1371246496698326</v>
      </c>
      <c r="T77" s="8">
        <f t="shared" si="48"/>
        <v>7.1371246496698326</v>
      </c>
      <c r="U77" s="10">
        <f t="shared" si="39"/>
        <v>7.7153836827206579</v>
      </c>
      <c r="V77" s="10">
        <f t="shared" si="49"/>
        <v>0.48352944586012636</v>
      </c>
      <c r="W77" s="10">
        <f t="shared" si="50"/>
        <v>1.4868124208635241</v>
      </c>
      <c r="X77" s="10">
        <f t="shared" si="40"/>
        <v>0.60482091485822098</v>
      </c>
      <c r="Y77" s="22">
        <f t="shared" si="51"/>
        <v>7.1540443979874988</v>
      </c>
      <c r="Z77" s="22">
        <f t="shared" si="41"/>
        <v>7.1890336202131158</v>
      </c>
      <c r="AA77" s="22">
        <f t="shared" si="42"/>
        <v>7.1371246496698326</v>
      </c>
      <c r="AB77" s="35"/>
      <c r="AC77" s="10"/>
      <c r="AD77" s="10"/>
    </row>
    <row r="78" spans="1:30" x14ac:dyDescent="0.25">
      <c r="A78" t="s">
        <v>3262</v>
      </c>
      <c r="B78" t="s">
        <v>646</v>
      </c>
      <c r="C78" s="1">
        <v>42453</v>
      </c>
      <c r="D78">
        <v>3707</v>
      </c>
      <c r="E78" t="str">
        <f t="shared" si="37"/>
        <v>_15_most_controversial_data_science_articles_</v>
      </c>
      <c r="F78" s="7">
        <f t="shared" si="43"/>
        <v>8.2182479266857449</v>
      </c>
      <c r="G78">
        <f t="shared" si="38"/>
        <v>41</v>
      </c>
      <c r="H78" s="11">
        <f t="shared" si="44"/>
        <v>1</v>
      </c>
      <c r="I78" s="11">
        <f t="shared" si="35"/>
        <v>0</v>
      </c>
      <c r="J78" s="11">
        <f t="shared" si="35"/>
        <v>1</v>
      </c>
      <c r="K78" s="11">
        <f t="shared" si="52"/>
        <v>0</v>
      </c>
      <c r="L78" s="11">
        <f t="shared" si="52"/>
        <v>0</v>
      </c>
      <c r="M78" s="11">
        <f t="shared" si="52"/>
        <v>0</v>
      </c>
      <c r="N78" s="11">
        <f t="shared" si="52"/>
        <v>1</v>
      </c>
      <c r="O78" s="11">
        <f t="shared" si="52"/>
        <v>1</v>
      </c>
      <c r="P78" s="11">
        <f t="shared" si="52"/>
        <v>0</v>
      </c>
      <c r="Q78" s="4" t="str">
        <f t="shared" si="45"/>
        <v>N-101-000110</v>
      </c>
      <c r="R78">
        <f t="shared" si="46"/>
        <v>126</v>
      </c>
      <c r="S78" s="8">
        <f t="shared" si="47"/>
        <v>7.156085089173656</v>
      </c>
      <c r="T78" s="8">
        <f t="shared" si="48"/>
        <v>7.156085089173656</v>
      </c>
      <c r="U78" s="10">
        <f t="shared" si="39"/>
        <v>7.4282312298647355</v>
      </c>
      <c r="V78" s="10">
        <f t="shared" si="49"/>
        <v>0.76279653926378688</v>
      </c>
      <c r="W78" s="10">
        <f t="shared" si="50"/>
        <v>1.3848557499703897</v>
      </c>
      <c r="X78" s="10">
        <f t="shared" si="40"/>
        <v>0.79001669682100972</v>
      </c>
      <c r="Y78" s="22">
        <f t="shared" si="51"/>
        <v>7.3392401799502869</v>
      </c>
      <c r="Z78" s="22">
        <f t="shared" si="41"/>
        <v>7.2265960335864765</v>
      </c>
      <c r="AA78" s="22">
        <f t="shared" si="42"/>
        <v>7.156085089173656</v>
      </c>
      <c r="AB78" s="35"/>
      <c r="AC78" s="10"/>
      <c r="AD78" s="10"/>
    </row>
    <row r="79" spans="1:30" x14ac:dyDescent="0.25">
      <c r="A79" t="s">
        <v>3293</v>
      </c>
      <c r="B79" t="s">
        <v>677</v>
      </c>
      <c r="C79" s="1">
        <v>42220</v>
      </c>
      <c r="D79">
        <v>1589</v>
      </c>
      <c r="E79" t="str">
        <f t="shared" si="37"/>
        <v>_15_questions_all_r_users_have_about_plots_</v>
      </c>
      <c r="F79" s="7">
        <f t="shared" si="43"/>
        <v>7.3714892952142774</v>
      </c>
      <c r="G79">
        <f t="shared" si="38"/>
        <v>48</v>
      </c>
      <c r="H79" s="11">
        <f t="shared" si="44"/>
        <v>1</v>
      </c>
      <c r="I79" s="11">
        <f t="shared" si="35"/>
        <v>0</v>
      </c>
      <c r="J79" s="11">
        <f t="shared" si="35"/>
        <v>1</v>
      </c>
      <c r="K79" s="11">
        <f t="shared" si="52"/>
        <v>0</v>
      </c>
      <c r="L79" s="11">
        <f t="shared" si="52"/>
        <v>1</v>
      </c>
      <c r="M79" s="11">
        <f t="shared" si="52"/>
        <v>0</v>
      </c>
      <c r="N79" s="11">
        <f t="shared" si="52"/>
        <v>0</v>
      </c>
      <c r="O79" s="11">
        <f t="shared" si="52"/>
        <v>0</v>
      </c>
      <c r="P79" s="11">
        <f t="shared" si="52"/>
        <v>0</v>
      </c>
      <c r="Q79" s="4" t="str">
        <f t="shared" si="45"/>
        <v>N-101-010000</v>
      </c>
      <c r="R79">
        <f t="shared" si="46"/>
        <v>20</v>
      </c>
      <c r="S79" s="8">
        <f t="shared" si="47"/>
        <v>7.551626371718255</v>
      </c>
      <c r="T79" s="8">
        <f t="shared" si="48"/>
        <v>7.551626371718255</v>
      </c>
      <c r="U79" s="10">
        <f t="shared" si="39"/>
        <v>6.8893273256628147</v>
      </c>
      <c r="V79" s="10">
        <f t="shared" si="49"/>
        <v>0.29856515146458962</v>
      </c>
      <c r="W79" s="10">
        <f t="shared" si="50"/>
        <v>0.53809711849892228</v>
      </c>
      <c r="X79" s="10">
        <f t="shared" si="40"/>
        <v>0.48216196955146284</v>
      </c>
      <c r="Y79" s="22">
        <f t="shared" si="51"/>
        <v>7.0313854526807402</v>
      </c>
      <c r="Z79" s="22">
        <f t="shared" si="41"/>
        <v>7.1381386669274196</v>
      </c>
      <c r="AA79" s="22">
        <f t="shared" si="42"/>
        <v>7.551626371718255</v>
      </c>
      <c r="AB79" s="35"/>
      <c r="AC79" s="10"/>
      <c r="AD79" s="10"/>
    </row>
    <row r="80" spans="1:30" x14ac:dyDescent="0.25">
      <c r="A80" t="s">
        <v>3093</v>
      </c>
      <c r="B80" t="s">
        <v>477</v>
      </c>
      <c r="C80" s="1">
        <v>41855</v>
      </c>
      <c r="D80">
        <v>50837</v>
      </c>
      <c r="E80" t="str">
        <f t="shared" si="37"/>
        <v>_16_analytic_disciplines_compared_to_data_science_</v>
      </c>
      <c r="F80" s="7">
        <f t="shared" si="43"/>
        <v>10.836399385426519</v>
      </c>
      <c r="G80">
        <f t="shared" si="38"/>
        <v>46</v>
      </c>
      <c r="H80" s="11">
        <f t="shared" si="44"/>
        <v>0</v>
      </c>
      <c r="I80" s="11">
        <f t="shared" si="35"/>
        <v>1</v>
      </c>
      <c r="J80" s="11">
        <f t="shared" si="35"/>
        <v>0</v>
      </c>
      <c r="K80" s="11">
        <f t="shared" si="52"/>
        <v>0</v>
      </c>
      <c r="L80" s="11">
        <f t="shared" si="52"/>
        <v>0</v>
      </c>
      <c r="M80" s="11">
        <f t="shared" si="52"/>
        <v>0</v>
      </c>
      <c r="N80" s="11">
        <f t="shared" si="52"/>
        <v>1</v>
      </c>
      <c r="O80" s="11">
        <f t="shared" si="52"/>
        <v>1</v>
      </c>
      <c r="P80" s="11">
        <f t="shared" si="52"/>
        <v>1</v>
      </c>
      <c r="Q80" s="4" t="str">
        <f t="shared" si="45"/>
        <v>N-010-000111</v>
      </c>
      <c r="R80">
        <f t="shared" si="46"/>
        <v>2</v>
      </c>
      <c r="S80" s="8">
        <f t="shared" si="47"/>
        <v>7.600207430413267</v>
      </c>
      <c r="T80" s="8">
        <f t="shared" si="48"/>
        <v>7.3546782491486216</v>
      </c>
      <c r="U80" s="10">
        <f t="shared" si="39"/>
        <v>10.843509411756127</v>
      </c>
      <c r="V80" s="10">
        <f t="shared" si="49"/>
        <v>-0.43923549780164883</v>
      </c>
      <c r="W80" s="10">
        <f t="shared" si="50"/>
        <v>4.0030072087111641</v>
      </c>
      <c r="X80" s="10">
        <f t="shared" si="40"/>
        <v>-7.1100263296075368E-3</v>
      </c>
      <c r="Y80" s="22">
        <f t="shared" si="51"/>
        <v>6.5421134567996697</v>
      </c>
      <c r="Z80" s="22">
        <f t="shared" si="41"/>
        <v>6.8131175406545879</v>
      </c>
      <c r="AA80" s="22">
        <f t="shared" si="42"/>
        <v>6.5421134567996697</v>
      </c>
      <c r="AB80" s="35"/>
      <c r="AC80" s="10"/>
      <c r="AD80" s="10"/>
    </row>
    <row r="81" spans="1:30" x14ac:dyDescent="0.25">
      <c r="A81" t="s">
        <v>4106</v>
      </c>
      <c r="B81" t="s">
        <v>1490</v>
      </c>
      <c r="C81" s="1">
        <v>42286</v>
      </c>
      <c r="D81">
        <v>3245</v>
      </c>
      <c r="E81" t="str">
        <f t="shared" si="37"/>
        <v>_16_great_data_science_bloggers_worth_following_</v>
      </c>
      <c r="F81" s="7">
        <f t="shared" si="43"/>
        <v>8.0851787480745365</v>
      </c>
      <c r="G81">
        <f t="shared" si="38"/>
        <v>60</v>
      </c>
      <c r="H81" s="11">
        <f t="shared" si="44"/>
        <v>1</v>
      </c>
      <c r="I81" s="11">
        <f t="shared" si="35"/>
        <v>0</v>
      </c>
      <c r="J81" s="11">
        <f t="shared" si="35"/>
        <v>1</v>
      </c>
      <c r="K81" s="11">
        <f t="shared" si="52"/>
        <v>0</v>
      </c>
      <c r="L81" s="11">
        <f t="shared" si="52"/>
        <v>0</v>
      </c>
      <c r="M81" s="11">
        <f t="shared" si="52"/>
        <v>0</v>
      </c>
      <c r="N81" s="11">
        <f t="shared" si="52"/>
        <v>1</v>
      </c>
      <c r="O81" s="11">
        <f t="shared" si="52"/>
        <v>1</v>
      </c>
      <c r="P81" s="11">
        <f t="shared" si="52"/>
        <v>0</v>
      </c>
      <c r="Q81" s="4" t="str">
        <f t="shared" si="45"/>
        <v>N-101-000110</v>
      </c>
      <c r="R81">
        <f t="shared" si="46"/>
        <v>126</v>
      </c>
      <c r="S81" s="8">
        <f t="shared" si="47"/>
        <v>7.156085089173656</v>
      </c>
      <c r="T81" s="8">
        <f t="shared" si="48"/>
        <v>7.156085089173656</v>
      </c>
      <c r="U81" s="10">
        <f t="shared" si="39"/>
        <v>7.2951620512535271</v>
      </c>
      <c r="V81" s="10">
        <f t="shared" si="49"/>
        <v>0.76279653926378688</v>
      </c>
      <c r="W81" s="10">
        <f t="shared" si="50"/>
        <v>1.2517865713591814</v>
      </c>
      <c r="X81" s="10">
        <f t="shared" si="40"/>
        <v>0.79001669682100972</v>
      </c>
      <c r="Y81" s="22">
        <f t="shared" si="51"/>
        <v>7.3392401799502869</v>
      </c>
      <c r="Z81" s="22">
        <f t="shared" si="41"/>
        <v>7.2265960335864765</v>
      </c>
      <c r="AA81" s="22">
        <f t="shared" si="42"/>
        <v>7.156085089173656</v>
      </c>
      <c r="AB81" s="35"/>
      <c r="AC81" s="10"/>
      <c r="AD81" s="10"/>
    </row>
    <row r="82" spans="1:30" x14ac:dyDescent="0.25">
      <c r="A82" t="s">
        <v>3296</v>
      </c>
      <c r="B82" t="s">
        <v>680</v>
      </c>
      <c r="C82" s="1">
        <v>41710</v>
      </c>
      <c r="D82">
        <v>4903</v>
      </c>
      <c r="E82" t="str">
        <f t="shared" si="37"/>
        <v>_17_areas_to_benefit_from_big_data_analytics_in_next_10_years_</v>
      </c>
      <c r="F82" s="7">
        <f t="shared" si="43"/>
        <v>8.4978064776160469</v>
      </c>
      <c r="G82">
        <f t="shared" si="38"/>
        <v>39</v>
      </c>
      <c r="H82" s="11">
        <f t="shared" si="44"/>
        <v>0</v>
      </c>
      <c r="I82" s="11">
        <f t="shared" ref="I82:J101" si="53">IF(ISNUMBER(SEARCH(I$1,$B82)),1,0)</f>
        <v>0</v>
      </c>
      <c r="J82" s="11">
        <f t="shared" si="53"/>
        <v>1</v>
      </c>
      <c r="K82" s="11">
        <f t="shared" ref="K82:P91" si="54">IF(ISNUMBER(SEARCH(K$1,$E82)),1,0)</f>
        <v>0</v>
      </c>
      <c r="L82" s="11">
        <f t="shared" si="54"/>
        <v>0</v>
      </c>
      <c r="M82" s="11">
        <f t="shared" si="54"/>
        <v>0</v>
      </c>
      <c r="N82" s="11">
        <f t="shared" si="54"/>
        <v>0</v>
      </c>
      <c r="O82" s="11">
        <f t="shared" si="54"/>
        <v>1</v>
      </c>
      <c r="P82" s="11">
        <f t="shared" si="54"/>
        <v>1</v>
      </c>
      <c r="Q82" s="4" t="str">
        <f t="shared" si="45"/>
        <v>N-001-000011</v>
      </c>
      <c r="R82">
        <f t="shared" si="46"/>
        <v>44</v>
      </c>
      <c r="S82" s="8">
        <f t="shared" si="47"/>
        <v>7.1577607103781817</v>
      </c>
      <c r="T82" s="8">
        <f t="shared" si="48"/>
        <v>7.1577607103781817</v>
      </c>
      <c r="U82" s="10">
        <f t="shared" si="39"/>
        <v>8.1077357058928765</v>
      </c>
      <c r="V82" s="10">
        <f t="shared" si="49"/>
        <v>0.15969567575084864</v>
      </c>
      <c r="W82" s="10">
        <f t="shared" si="50"/>
        <v>1.6644143009006918</v>
      </c>
      <c r="X82" s="10">
        <f t="shared" si="40"/>
        <v>0.39007077172317028</v>
      </c>
      <c r="Y82" s="22">
        <f t="shared" si="51"/>
        <v>6.9392942548524479</v>
      </c>
      <c r="Z82" s="22">
        <f t="shared" si="41"/>
        <v>7.021516746411514</v>
      </c>
      <c r="AA82" s="22">
        <f t="shared" si="42"/>
        <v>7.1577607103781817</v>
      </c>
      <c r="AB82" s="35"/>
      <c r="AC82" s="10"/>
      <c r="AD82" s="10"/>
    </row>
    <row r="83" spans="1:30" x14ac:dyDescent="0.25">
      <c r="A83" t="s">
        <v>3297</v>
      </c>
      <c r="B83" t="s">
        <v>681</v>
      </c>
      <c r="C83" s="1">
        <v>42312</v>
      </c>
      <c r="D83">
        <v>1181</v>
      </c>
      <c r="E83" t="str">
        <f t="shared" si="37"/>
        <v>_17_data_science_and_r_interview_q&amp;amp;a_</v>
      </c>
      <c r="F83" s="7">
        <f t="shared" si="43"/>
        <v>7.0749631979660439</v>
      </c>
      <c r="G83">
        <f t="shared" si="38"/>
        <v>39</v>
      </c>
      <c r="H83" s="11">
        <f t="shared" si="44"/>
        <v>1</v>
      </c>
      <c r="I83" s="11">
        <f t="shared" si="53"/>
        <v>0</v>
      </c>
      <c r="J83" s="11">
        <f t="shared" si="53"/>
        <v>1</v>
      </c>
      <c r="K83" s="11">
        <f t="shared" si="54"/>
        <v>0</v>
      </c>
      <c r="L83" s="11">
        <f t="shared" si="54"/>
        <v>1</v>
      </c>
      <c r="M83" s="11">
        <f t="shared" si="54"/>
        <v>0</v>
      </c>
      <c r="N83" s="11">
        <f t="shared" si="54"/>
        <v>1</v>
      </c>
      <c r="O83" s="11">
        <f t="shared" si="54"/>
        <v>1</v>
      </c>
      <c r="P83" s="11">
        <f t="shared" si="54"/>
        <v>0</v>
      </c>
      <c r="Q83" s="4" t="str">
        <f t="shared" si="45"/>
        <v>N-101-010110</v>
      </c>
      <c r="R83">
        <f t="shared" si="46"/>
        <v>2</v>
      </c>
      <c r="S83" s="8">
        <f t="shared" si="47"/>
        <v>7.600207430413267</v>
      </c>
      <c r="T83" s="8">
        <f t="shared" si="48"/>
        <v>7.3546782491486216</v>
      </c>
      <c r="U83" s="10">
        <f t="shared" si="39"/>
        <v>5.9912534709096281</v>
      </c>
      <c r="V83" s="10">
        <f t="shared" si="49"/>
        <v>1.205672710834667</v>
      </c>
      <c r="W83" s="10">
        <f t="shared" si="50"/>
        <v>0.24157102125068874</v>
      </c>
      <c r="X83" s="10">
        <f t="shared" si="40"/>
        <v>1.0837097270564162</v>
      </c>
      <c r="Y83" s="22">
        <f t="shared" si="51"/>
        <v>7.6329332101856942</v>
      </c>
      <c r="Z83" s="22">
        <f t="shared" si="41"/>
        <v>7.7724605570273919</v>
      </c>
      <c r="AA83" s="22">
        <f t="shared" si="42"/>
        <v>7.6329332101856942</v>
      </c>
      <c r="AB83" s="35"/>
      <c r="AC83" s="10"/>
      <c r="AD83" s="10"/>
    </row>
    <row r="84" spans="1:30" x14ac:dyDescent="0.25">
      <c r="A84" t="s">
        <v>3299</v>
      </c>
      <c r="B84" t="s">
        <v>683</v>
      </c>
      <c r="C84" s="1">
        <v>42216</v>
      </c>
      <c r="D84">
        <v>195</v>
      </c>
      <c r="E84" t="str">
        <f t="shared" si="37"/>
        <v>_17_useful_data_science_and_ml_resources_</v>
      </c>
      <c r="F84" s="7">
        <f t="shared" si="43"/>
        <v>5.2781146592305168</v>
      </c>
      <c r="G84">
        <f t="shared" si="38"/>
        <v>53</v>
      </c>
      <c r="H84" s="11">
        <f t="shared" si="44"/>
        <v>1</v>
      </c>
      <c r="I84" s="11">
        <f t="shared" si="53"/>
        <v>0</v>
      </c>
      <c r="J84" s="11">
        <f t="shared" si="53"/>
        <v>1</v>
      </c>
      <c r="K84" s="11">
        <f t="shared" si="54"/>
        <v>0</v>
      </c>
      <c r="L84" s="11">
        <f t="shared" si="54"/>
        <v>0</v>
      </c>
      <c r="M84" s="11">
        <f t="shared" si="54"/>
        <v>0</v>
      </c>
      <c r="N84" s="11">
        <f t="shared" si="54"/>
        <v>1</v>
      </c>
      <c r="O84" s="11">
        <f t="shared" si="54"/>
        <v>1</v>
      </c>
      <c r="P84" s="11">
        <f t="shared" si="54"/>
        <v>0</v>
      </c>
      <c r="Q84" s="4" t="str">
        <f t="shared" si="45"/>
        <v>N-101-000110</v>
      </c>
      <c r="R84">
        <f t="shared" si="46"/>
        <v>126</v>
      </c>
      <c r="S84" s="8">
        <f t="shared" si="47"/>
        <v>7.156085089173656</v>
      </c>
      <c r="T84" s="8">
        <f t="shared" si="48"/>
        <v>7.156085089173656</v>
      </c>
      <c r="U84" s="10">
        <f t="shared" si="39"/>
        <v>4.4880979624095074</v>
      </c>
      <c r="V84" s="10">
        <f t="shared" si="49"/>
        <v>0.76279653926378688</v>
      </c>
      <c r="W84" s="10">
        <f t="shared" si="50"/>
        <v>-1.5552775174848383</v>
      </c>
      <c r="X84" s="10">
        <f t="shared" si="40"/>
        <v>0.79001669682100972</v>
      </c>
      <c r="Y84" s="22">
        <f t="shared" si="51"/>
        <v>7.3392401799502869</v>
      </c>
      <c r="Z84" s="22">
        <f t="shared" si="41"/>
        <v>7.2265960335864765</v>
      </c>
      <c r="AA84" s="22">
        <f t="shared" si="42"/>
        <v>7.156085089173656</v>
      </c>
      <c r="AB84" s="35"/>
      <c r="AC84" s="10"/>
      <c r="AD84" s="10"/>
    </row>
    <row r="85" spans="1:30" x14ac:dyDescent="0.25">
      <c r="A85" t="s">
        <v>3302</v>
      </c>
      <c r="B85" t="s">
        <v>686</v>
      </c>
      <c r="C85" s="1">
        <v>42410</v>
      </c>
      <c r="D85">
        <v>2363</v>
      </c>
      <c r="E85" t="str">
        <f t="shared" si="37"/>
        <v>_18_analytics_tools_every_business_manager_should_know_</v>
      </c>
      <c r="F85" s="7">
        <f t="shared" si="43"/>
        <v>7.7681103785259884</v>
      </c>
      <c r="G85">
        <f t="shared" si="38"/>
        <v>39</v>
      </c>
      <c r="H85" s="11">
        <f t="shared" si="44"/>
        <v>1</v>
      </c>
      <c r="I85" s="11">
        <f t="shared" si="53"/>
        <v>0</v>
      </c>
      <c r="J85" s="11">
        <f t="shared" si="53"/>
        <v>1</v>
      </c>
      <c r="K85" s="11">
        <f t="shared" si="54"/>
        <v>0</v>
      </c>
      <c r="L85" s="11">
        <f t="shared" si="54"/>
        <v>0</v>
      </c>
      <c r="M85" s="11">
        <f t="shared" si="54"/>
        <v>0</v>
      </c>
      <c r="N85" s="11">
        <f t="shared" si="54"/>
        <v>0</v>
      </c>
      <c r="O85" s="11">
        <f t="shared" si="54"/>
        <v>0</v>
      </c>
      <c r="P85" s="11">
        <f t="shared" si="54"/>
        <v>1</v>
      </c>
      <c r="Q85" s="4" t="str">
        <f t="shared" si="45"/>
        <v>N-101-000001</v>
      </c>
      <c r="R85">
        <f t="shared" si="46"/>
        <v>109</v>
      </c>
      <c r="S85" s="8">
        <f t="shared" si="47"/>
        <v>6.5598547021339648</v>
      </c>
      <c r="T85" s="8">
        <f t="shared" si="48"/>
        <v>6.5598547021339648</v>
      </c>
      <c r="U85" s="10">
        <f t="shared" si="39"/>
        <v>7.794391582344983</v>
      </c>
      <c r="V85" s="10">
        <f t="shared" si="49"/>
        <v>-0.46814479021556843</v>
      </c>
      <c r="W85" s="10">
        <f t="shared" si="50"/>
        <v>0.93471820181063325</v>
      </c>
      <c r="X85" s="10">
        <f t="shared" si="40"/>
        <v>-2.6281203818994407E-2</v>
      </c>
      <c r="Y85" s="22">
        <f t="shared" si="51"/>
        <v>6.5229422793102829</v>
      </c>
      <c r="Z85" s="22">
        <f t="shared" si="41"/>
        <v>6.4247572696849025</v>
      </c>
      <c r="AA85" s="22">
        <f t="shared" si="42"/>
        <v>6.5598547021339648</v>
      </c>
      <c r="AB85" s="35"/>
      <c r="AC85" s="10"/>
      <c r="AD85" s="10"/>
    </row>
    <row r="86" spans="1:30" x14ac:dyDescent="0.25">
      <c r="A86" t="s">
        <v>3304</v>
      </c>
      <c r="B86" t="s">
        <v>688</v>
      </c>
      <c r="C86" s="1">
        <v>41282</v>
      </c>
      <c r="D86">
        <v>448</v>
      </c>
      <c r="E86" t="str">
        <f t="shared" si="37"/>
        <v>_18_great_articles_from_top_news_outlets_</v>
      </c>
      <c r="F86" s="7">
        <f t="shared" si="43"/>
        <v>6.1070228877422545</v>
      </c>
      <c r="G86">
        <f t="shared" si="38"/>
        <v>58</v>
      </c>
      <c r="H86" s="11">
        <f t="shared" si="44"/>
        <v>0</v>
      </c>
      <c r="I86" s="11">
        <f t="shared" si="53"/>
        <v>0</v>
      </c>
      <c r="J86" s="11">
        <f t="shared" si="53"/>
        <v>1</v>
      </c>
      <c r="K86" s="11">
        <f t="shared" si="54"/>
        <v>0</v>
      </c>
      <c r="L86" s="11">
        <f t="shared" si="54"/>
        <v>0</v>
      </c>
      <c r="M86" s="11">
        <f t="shared" si="54"/>
        <v>0</v>
      </c>
      <c r="N86" s="11">
        <f t="shared" si="54"/>
        <v>0</v>
      </c>
      <c r="O86" s="11">
        <f t="shared" si="54"/>
        <v>0</v>
      </c>
      <c r="P86" s="11">
        <f t="shared" si="54"/>
        <v>0</v>
      </c>
      <c r="Q86" s="4" t="str">
        <f t="shared" si="45"/>
        <v>N-001-000000</v>
      </c>
      <c r="R86">
        <f t="shared" si="46"/>
        <v>313</v>
      </c>
      <c r="S86" s="8">
        <f t="shared" si="47"/>
        <v>6.8822553953446945</v>
      </c>
      <c r="T86" s="8">
        <f t="shared" si="48"/>
        <v>6.8822553953446945</v>
      </c>
      <c r="U86" s="10">
        <f t="shared" si="39"/>
        <v>5.7200868940835017</v>
      </c>
      <c r="V86" s="10">
        <f t="shared" si="49"/>
        <v>0.15496856831223904</v>
      </c>
      <c r="W86" s="10">
        <f t="shared" si="50"/>
        <v>-0.7263692889731006</v>
      </c>
      <c r="X86" s="10">
        <f t="shared" si="40"/>
        <v>0.38693599365875281</v>
      </c>
      <c r="Y86" s="22">
        <f t="shared" si="51"/>
        <v>6.9361594767880304</v>
      </c>
      <c r="Z86" s="22">
        <f t="shared" si="41"/>
        <v>6.9661540865059681</v>
      </c>
      <c r="AA86" s="22">
        <f t="shared" si="42"/>
        <v>6.8822553953446945</v>
      </c>
      <c r="AB86" s="35"/>
      <c r="AC86" s="10"/>
      <c r="AD86" s="10"/>
    </row>
    <row r="87" spans="1:30" x14ac:dyDescent="0.25">
      <c r="A87" t="s">
        <v>4675</v>
      </c>
      <c r="B87" t="s">
        <v>2061</v>
      </c>
      <c r="C87" s="1">
        <v>41319</v>
      </c>
      <c r="D87">
        <v>1151</v>
      </c>
      <c r="E87" t="str">
        <f t="shared" si="37"/>
        <v>_18_great_articles_posted_this_week_on_data_science_central_</v>
      </c>
      <c r="F87" s="7">
        <f t="shared" si="43"/>
        <v>7.0492548412558369</v>
      </c>
      <c r="G87">
        <f t="shared" si="38"/>
        <v>62</v>
      </c>
      <c r="H87" s="11">
        <f t="shared" si="44"/>
        <v>0</v>
      </c>
      <c r="I87" s="11">
        <f t="shared" si="53"/>
        <v>0</v>
      </c>
      <c r="J87" s="11">
        <f t="shared" si="53"/>
        <v>1</v>
      </c>
      <c r="K87" s="11">
        <f t="shared" si="54"/>
        <v>0</v>
      </c>
      <c r="L87" s="11">
        <f t="shared" si="54"/>
        <v>0</v>
      </c>
      <c r="M87" s="11">
        <f t="shared" si="54"/>
        <v>0</v>
      </c>
      <c r="N87" s="11">
        <f t="shared" si="54"/>
        <v>1</v>
      </c>
      <c r="O87" s="11">
        <f t="shared" si="54"/>
        <v>1</v>
      </c>
      <c r="P87" s="11">
        <f t="shared" si="54"/>
        <v>0</v>
      </c>
      <c r="Q87" s="4" t="str">
        <f t="shared" si="45"/>
        <v>N-001-000110</v>
      </c>
      <c r="R87">
        <f t="shared" si="46"/>
        <v>130</v>
      </c>
      <c r="S87" s="8">
        <f t="shared" si="47"/>
        <v>7.6818150714618501</v>
      </c>
      <c r="T87" s="8">
        <f t="shared" si="48"/>
        <v>7.6818150714618501</v>
      </c>
      <c r="U87" s="10">
        <f t="shared" si="39"/>
        <v>6.060771090092131</v>
      </c>
      <c r="V87" s="10">
        <f t="shared" si="49"/>
        <v>1.0620761276823165</v>
      </c>
      <c r="W87" s="10">
        <f t="shared" si="50"/>
        <v>0.21586266454048175</v>
      </c>
      <c r="X87" s="10">
        <f t="shared" si="40"/>
        <v>0.98848375116370624</v>
      </c>
      <c r="Y87" s="22">
        <f t="shared" si="51"/>
        <v>7.5377072342929834</v>
      </c>
      <c r="Z87" s="22">
        <f t="shared" si="41"/>
        <v>7.6004759766059404</v>
      </c>
      <c r="AA87" s="22">
        <f t="shared" si="42"/>
        <v>7.6818150714618501</v>
      </c>
      <c r="AB87" s="35"/>
      <c r="AC87" s="10"/>
      <c r="AD87" s="10"/>
    </row>
    <row r="88" spans="1:30" x14ac:dyDescent="0.25">
      <c r="A88" t="s">
        <v>3305</v>
      </c>
      <c r="B88" t="s">
        <v>689</v>
      </c>
      <c r="C88" s="1">
        <v>41719</v>
      </c>
      <c r="D88">
        <v>1385</v>
      </c>
      <c r="E88" t="str">
        <f t="shared" si="37"/>
        <v>_18_great_external_resources_and_articles_from_top_news_outlets_</v>
      </c>
      <c r="F88" s="7">
        <f t="shared" si="43"/>
        <v>7.2341771797498486</v>
      </c>
      <c r="G88">
        <f t="shared" si="38"/>
        <v>30</v>
      </c>
      <c r="H88" s="11">
        <f t="shared" si="44"/>
        <v>0</v>
      </c>
      <c r="I88" s="11">
        <f t="shared" si="53"/>
        <v>0</v>
      </c>
      <c r="J88" s="11">
        <f t="shared" si="53"/>
        <v>1</v>
      </c>
      <c r="K88" s="11">
        <f t="shared" si="54"/>
        <v>0</v>
      </c>
      <c r="L88" s="11">
        <f t="shared" si="54"/>
        <v>0</v>
      </c>
      <c r="M88" s="11">
        <f t="shared" si="54"/>
        <v>0</v>
      </c>
      <c r="N88" s="11">
        <f t="shared" si="54"/>
        <v>0</v>
      </c>
      <c r="O88" s="11">
        <f t="shared" si="54"/>
        <v>0</v>
      </c>
      <c r="P88" s="11">
        <f t="shared" si="54"/>
        <v>0</v>
      </c>
      <c r="Q88" s="4" t="str">
        <f t="shared" si="45"/>
        <v>N-001-000000</v>
      </c>
      <c r="R88">
        <f t="shared" si="46"/>
        <v>313</v>
      </c>
      <c r="S88" s="8">
        <f t="shared" si="47"/>
        <v>6.8822553953446945</v>
      </c>
      <c r="T88" s="8">
        <f t="shared" si="48"/>
        <v>6.8822553953446945</v>
      </c>
      <c r="U88" s="10">
        <f t="shared" si="39"/>
        <v>6.8472411860910958</v>
      </c>
      <c r="V88" s="10">
        <f t="shared" si="49"/>
        <v>0.15496856831223904</v>
      </c>
      <c r="W88" s="10">
        <f t="shared" si="50"/>
        <v>0.40078500303449349</v>
      </c>
      <c r="X88" s="10">
        <f t="shared" si="40"/>
        <v>0.38693599365875281</v>
      </c>
      <c r="Y88" s="22">
        <f t="shared" si="51"/>
        <v>6.9361594767880304</v>
      </c>
      <c r="Z88" s="22">
        <f t="shared" si="41"/>
        <v>6.9661540865059681</v>
      </c>
      <c r="AA88" s="22">
        <f t="shared" si="42"/>
        <v>6.8822553953446945</v>
      </c>
      <c r="AB88" s="35"/>
      <c r="AC88" s="10"/>
      <c r="AD88" s="10"/>
    </row>
    <row r="89" spans="1:30" x14ac:dyDescent="0.25">
      <c r="A89" t="s">
        <v>3303</v>
      </c>
      <c r="B89" t="s">
        <v>687</v>
      </c>
      <c r="C89" s="1">
        <v>42222</v>
      </c>
      <c r="D89">
        <v>1019</v>
      </c>
      <c r="E89" t="str">
        <f t="shared" si="37"/>
        <v>_18_open_source_nosql_databases_</v>
      </c>
      <c r="F89" s="7">
        <f t="shared" si="43"/>
        <v>6.9275579062783166</v>
      </c>
      <c r="G89">
        <f t="shared" si="38"/>
        <v>50</v>
      </c>
      <c r="H89" s="11">
        <f t="shared" si="44"/>
        <v>1</v>
      </c>
      <c r="I89" s="11">
        <f t="shared" si="53"/>
        <v>0</v>
      </c>
      <c r="J89" s="11">
        <f t="shared" si="53"/>
        <v>1</v>
      </c>
      <c r="K89" s="11">
        <f t="shared" si="54"/>
        <v>0</v>
      </c>
      <c r="L89" s="11">
        <f t="shared" si="54"/>
        <v>0</v>
      </c>
      <c r="M89" s="11">
        <f t="shared" si="54"/>
        <v>0</v>
      </c>
      <c r="N89" s="11">
        <f t="shared" si="54"/>
        <v>0</v>
      </c>
      <c r="O89" s="11">
        <f t="shared" si="54"/>
        <v>0</v>
      </c>
      <c r="P89" s="11">
        <f t="shared" si="54"/>
        <v>0</v>
      </c>
      <c r="Q89" s="4" t="str">
        <f t="shared" si="45"/>
        <v>N-101-000000</v>
      </c>
      <c r="R89">
        <f t="shared" si="46"/>
        <v>419</v>
      </c>
      <c r="S89" s="8">
        <f t="shared" si="47"/>
        <v>6.5697596378225285</v>
      </c>
      <c r="T89" s="8">
        <f t="shared" si="48"/>
        <v>6.5697596378225285</v>
      </c>
      <c r="U89" s="10">
        <f t="shared" si="39"/>
        <v>6.7390889669622602</v>
      </c>
      <c r="V89" s="10">
        <f t="shared" si="49"/>
        <v>-0.14431102010629077</v>
      </c>
      <c r="W89" s="10">
        <f t="shared" si="50"/>
        <v>9.4165729562961431E-2</v>
      </c>
      <c r="X89" s="10">
        <f t="shared" si="40"/>
        <v>0.18846893931605621</v>
      </c>
      <c r="Y89" s="22">
        <f t="shared" si="51"/>
        <v>6.7376924224453338</v>
      </c>
      <c r="Z89" s="22">
        <f t="shared" si="41"/>
        <v>6.5922741434865042</v>
      </c>
      <c r="AA89" s="22">
        <f t="shared" si="42"/>
        <v>6.5697596378225285</v>
      </c>
      <c r="AB89" s="35"/>
      <c r="AC89" s="10"/>
      <c r="AD89" s="10"/>
    </row>
    <row r="90" spans="1:30" x14ac:dyDescent="0.25">
      <c r="A90" t="s">
        <v>3294</v>
      </c>
      <c r="B90" t="s">
        <v>678</v>
      </c>
      <c r="C90" s="1">
        <v>42275</v>
      </c>
      <c r="D90">
        <v>5703</v>
      </c>
      <c r="E90" t="str">
        <f t="shared" si="37"/>
        <v>_18_reasons_data_scientists_are_difficult_to_manage_</v>
      </c>
      <c r="F90" s="7">
        <f t="shared" si="43"/>
        <v>8.6489229620941313</v>
      </c>
      <c r="G90">
        <f t="shared" si="38"/>
        <v>57</v>
      </c>
      <c r="H90" s="11">
        <f t="shared" si="44"/>
        <v>1</v>
      </c>
      <c r="I90" s="11">
        <f t="shared" si="53"/>
        <v>0</v>
      </c>
      <c r="J90" s="11">
        <f t="shared" si="53"/>
        <v>1</v>
      </c>
      <c r="K90" s="11">
        <f t="shared" si="54"/>
        <v>0</v>
      </c>
      <c r="L90" s="11">
        <f t="shared" si="54"/>
        <v>0</v>
      </c>
      <c r="M90" s="11">
        <f t="shared" si="54"/>
        <v>0</v>
      </c>
      <c r="N90" s="11">
        <f t="shared" si="54"/>
        <v>0</v>
      </c>
      <c r="O90" s="11">
        <f t="shared" si="54"/>
        <v>1</v>
      </c>
      <c r="P90" s="11">
        <f t="shared" si="54"/>
        <v>0</v>
      </c>
      <c r="Q90" s="4" t="str">
        <f t="shared" si="45"/>
        <v>N-101-000010</v>
      </c>
      <c r="R90">
        <f t="shared" si="46"/>
        <v>382</v>
      </c>
      <c r="S90" s="8">
        <f t="shared" si="47"/>
        <v>6.8802841839920132</v>
      </c>
      <c r="T90" s="8">
        <f t="shared" si="48"/>
        <v>6.8802841839920132</v>
      </c>
      <c r="U90" s="10">
        <f t="shared" si="39"/>
        <v>8.2425691015786064</v>
      </c>
      <c r="V90" s="10">
        <f t="shared" si="49"/>
        <v>0.18424985744159661</v>
      </c>
      <c r="W90" s="10">
        <f t="shared" si="50"/>
        <v>1.8155307853787761</v>
      </c>
      <c r="X90" s="10">
        <f t="shared" si="40"/>
        <v>0.40635386051552441</v>
      </c>
      <c r="Y90" s="22">
        <f t="shared" si="51"/>
        <v>6.9555773436448023</v>
      </c>
      <c r="Z90" s="22">
        <f t="shared" si="41"/>
        <v>6.8151536771936527</v>
      </c>
      <c r="AA90" s="22">
        <f t="shared" si="42"/>
        <v>6.8802841839920132</v>
      </c>
      <c r="AB90" s="35"/>
      <c r="AC90" s="10"/>
      <c r="AD90" s="10"/>
    </row>
    <row r="91" spans="1:30" x14ac:dyDescent="0.25">
      <c r="A91" t="s">
        <v>3301</v>
      </c>
      <c r="B91" t="s">
        <v>685</v>
      </c>
      <c r="C91" s="1">
        <v>42243</v>
      </c>
      <c r="D91">
        <v>1629</v>
      </c>
      <c r="E91" t="str">
        <f t="shared" si="37"/>
        <v>_180_leading_data_science,_big_data_and_analytics_bloggers_</v>
      </c>
      <c r="F91" s="7">
        <f t="shared" si="43"/>
        <v>7.3963352938008082</v>
      </c>
      <c r="G91">
        <f t="shared" si="38"/>
        <v>39</v>
      </c>
      <c r="H91" s="11">
        <f t="shared" si="44"/>
        <v>1</v>
      </c>
      <c r="I91" s="11">
        <f t="shared" si="53"/>
        <v>0</v>
      </c>
      <c r="J91" s="11">
        <f t="shared" si="53"/>
        <v>1</v>
      </c>
      <c r="K91" s="11">
        <f t="shared" si="54"/>
        <v>0</v>
      </c>
      <c r="L91" s="11">
        <f t="shared" si="54"/>
        <v>0</v>
      </c>
      <c r="M91" s="11">
        <f t="shared" si="54"/>
        <v>0</v>
      </c>
      <c r="N91" s="11">
        <f t="shared" si="54"/>
        <v>0</v>
      </c>
      <c r="O91" s="11">
        <f t="shared" si="54"/>
        <v>1</v>
      </c>
      <c r="P91" s="11">
        <f t="shared" si="54"/>
        <v>1</v>
      </c>
      <c r="Q91" s="4" t="str">
        <f t="shared" si="45"/>
        <v>N-101-000011</v>
      </c>
      <c r="R91">
        <f t="shared" si="46"/>
        <v>56</v>
      </c>
      <c r="S91" s="8">
        <f t="shared" si="47"/>
        <v>6.7077203067055775</v>
      </c>
      <c r="T91" s="8">
        <f t="shared" si="48"/>
        <v>6.7077203067055775</v>
      </c>
      <c r="U91" s="10">
        <f t="shared" si="39"/>
        <v>7.2047315764203343</v>
      </c>
      <c r="V91" s="10">
        <f t="shared" si="49"/>
        <v>-0.13958391266768105</v>
      </c>
      <c r="W91" s="10">
        <f t="shared" si="50"/>
        <v>0.56294311708545308</v>
      </c>
      <c r="X91" s="10">
        <f t="shared" si="40"/>
        <v>0.19160371738047377</v>
      </c>
      <c r="Y91" s="22">
        <f t="shared" si="51"/>
        <v>6.7408272005097514</v>
      </c>
      <c r="Z91" s="22">
        <f t="shared" si="41"/>
        <v>6.647636803392051</v>
      </c>
      <c r="AA91" s="22">
        <f t="shared" si="42"/>
        <v>6.7077203067055775</v>
      </c>
      <c r="AB91" s="35"/>
      <c r="AC91" s="10"/>
      <c r="AD91" s="10"/>
    </row>
    <row r="92" spans="1:30" x14ac:dyDescent="0.25">
      <c r="A92" t="s">
        <v>3306</v>
      </c>
      <c r="B92" t="s">
        <v>690</v>
      </c>
      <c r="C92" s="1">
        <v>41183</v>
      </c>
      <c r="D92">
        <v>2165</v>
      </c>
      <c r="E92" t="str">
        <f t="shared" si="37"/>
        <v>_19_big_data_articles_that_you_must_read_</v>
      </c>
      <c r="F92" s="7">
        <f t="shared" si="43"/>
        <v>7.6806374275609359</v>
      </c>
      <c r="G92">
        <f t="shared" si="38"/>
        <v>48</v>
      </c>
      <c r="H92" s="11">
        <f t="shared" si="44"/>
        <v>0</v>
      </c>
      <c r="I92" s="11">
        <f t="shared" si="53"/>
        <v>0</v>
      </c>
      <c r="J92" s="11">
        <f t="shared" si="53"/>
        <v>1</v>
      </c>
      <c r="K92" s="11">
        <f t="shared" ref="K92:P101" si="55">IF(ISNUMBER(SEARCH(K$1,$E92)),1,0)</f>
        <v>0</v>
      </c>
      <c r="L92" s="11">
        <f t="shared" si="55"/>
        <v>0</v>
      </c>
      <c r="M92" s="11">
        <f t="shared" si="55"/>
        <v>0</v>
      </c>
      <c r="N92" s="11">
        <f t="shared" si="55"/>
        <v>0</v>
      </c>
      <c r="O92" s="11">
        <f t="shared" si="55"/>
        <v>1</v>
      </c>
      <c r="P92" s="11">
        <f t="shared" si="55"/>
        <v>0</v>
      </c>
      <c r="Q92" s="4" t="str">
        <f t="shared" si="45"/>
        <v>N-001-000010</v>
      </c>
      <c r="R92">
        <f t="shared" si="46"/>
        <v>276</v>
      </c>
      <c r="S92" s="8">
        <f t="shared" si="47"/>
        <v>7.1371246496698326</v>
      </c>
      <c r="T92" s="8">
        <f t="shared" si="48"/>
        <v>7.1371246496698326</v>
      </c>
      <c r="U92" s="10">
        <f t="shared" si="39"/>
        <v>7.0758165127027146</v>
      </c>
      <c r="V92" s="10">
        <f t="shared" si="49"/>
        <v>0.48352944586012636</v>
      </c>
      <c r="W92" s="10">
        <f t="shared" si="50"/>
        <v>0.84724525084558078</v>
      </c>
      <c r="X92" s="10">
        <f t="shared" si="40"/>
        <v>0.60482091485822098</v>
      </c>
      <c r="Y92" s="22">
        <f t="shared" si="51"/>
        <v>7.1540443979874988</v>
      </c>
      <c r="Z92" s="22">
        <f t="shared" si="41"/>
        <v>7.1890336202131158</v>
      </c>
      <c r="AA92" s="22">
        <f t="shared" si="42"/>
        <v>7.1371246496698326</v>
      </c>
      <c r="AB92" s="35"/>
      <c r="AC92" s="10"/>
      <c r="AD92" s="10"/>
    </row>
    <row r="93" spans="1:30" x14ac:dyDescent="0.25">
      <c r="A93" t="s">
        <v>3300</v>
      </c>
      <c r="B93" t="s">
        <v>684</v>
      </c>
      <c r="C93" s="1">
        <v>42429</v>
      </c>
      <c r="D93">
        <v>4277</v>
      </c>
      <c r="E93" t="str">
        <f t="shared" si="37"/>
        <v>_19_worst_mistakes_at_data_science_job_interviews_</v>
      </c>
      <c r="F93" s="7">
        <f t="shared" si="43"/>
        <v>8.3612408896423513</v>
      </c>
      <c r="G93">
        <f t="shared" si="38"/>
        <v>47</v>
      </c>
      <c r="H93" s="11">
        <f t="shared" si="44"/>
        <v>1</v>
      </c>
      <c r="I93" s="11">
        <f t="shared" si="53"/>
        <v>0</v>
      </c>
      <c r="J93" s="11">
        <f t="shared" si="53"/>
        <v>1</v>
      </c>
      <c r="K93" s="11">
        <f t="shared" si="55"/>
        <v>0</v>
      </c>
      <c r="L93" s="11">
        <f t="shared" si="55"/>
        <v>0</v>
      </c>
      <c r="M93" s="11">
        <f t="shared" si="55"/>
        <v>0</v>
      </c>
      <c r="N93" s="11">
        <f t="shared" si="55"/>
        <v>1</v>
      </c>
      <c r="O93" s="11">
        <f t="shared" si="55"/>
        <v>1</v>
      </c>
      <c r="P93" s="11">
        <f t="shared" si="55"/>
        <v>0</v>
      </c>
      <c r="Q93" s="4" t="str">
        <f t="shared" si="45"/>
        <v>N-101-000110</v>
      </c>
      <c r="R93">
        <f t="shared" si="46"/>
        <v>126</v>
      </c>
      <c r="S93" s="8">
        <f t="shared" si="47"/>
        <v>7.156085089173656</v>
      </c>
      <c r="T93" s="8">
        <f t="shared" si="48"/>
        <v>7.156085089173656</v>
      </c>
      <c r="U93" s="10">
        <f t="shared" si="39"/>
        <v>7.571224192821342</v>
      </c>
      <c r="V93" s="10">
        <f t="shared" si="49"/>
        <v>0.76279653926378688</v>
      </c>
      <c r="W93" s="10">
        <f t="shared" si="50"/>
        <v>1.5278487129269962</v>
      </c>
      <c r="X93" s="10">
        <f t="shared" si="40"/>
        <v>0.79001669682100972</v>
      </c>
      <c r="Y93" s="22">
        <f t="shared" si="51"/>
        <v>7.3392401799502869</v>
      </c>
      <c r="Z93" s="22">
        <f t="shared" si="41"/>
        <v>7.2265960335864765</v>
      </c>
      <c r="AA93" s="22">
        <f t="shared" si="42"/>
        <v>7.156085089173656</v>
      </c>
      <c r="AB93" s="35"/>
      <c r="AC93" s="10"/>
      <c r="AD93" s="10"/>
    </row>
    <row r="94" spans="1:30" x14ac:dyDescent="0.25">
      <c r="A94" t="s">
        <v>3314</v>
      </c>
      <c r="B94" t="s">
        <v>698</v>
      </c>
      <c r="C94" s="1">
        <v>41857</v>
      </c>
      <c r="D94">
        <v>2159</v>
      </c>
      <c r="E94" t="str">
        <f t="shared" si="37"/>
        <v>_20_big_data_opportunities_for_cfos_and_auditors_</v>
      </c>
      <c r="F94" s="7">
        <f t="shared" si="43"/>
        <v>7.6778635006782103</v>
      </c>
      <c r="G94">
        <f t="shared" si="38"/>
        <v>45</v>
      </c>
      <c r="H94" s="11">
        <f t="shared" si="44"/>
        <v>0</v>
      </c>
      <c r="I94" s="11">
        <f t="shared" si="53"/>
        <v>0</v>
      </c>
      <c r="J94" s="11">
        <f t="shared" si="53"/>
        <v>1</v>
      </c>
      <c r="K94" s="11">
        <f t="shared" si="55"/>
        <v>0</v>
      </c>
      <c r="L94" s="11">
        <f t="shared" si="55"/>
        <v>0</v>
      </c>
      <c r="M94" s="11">
        <f t="shared" si="55"/>
        <v>0</v>
      </c>
      <c r="N94" s="11">
        <f t="shared" si="55"/>
        <v>0</v>
      </c>
      <c r="O94" s="11">
        <f t="shared" si="55"/>
        <v>1</v>
      </c>
      <c r="P94" s="11">
        <f t="shared" si="55"/>
        <v>0</v>
      </c>
      <c r="Q94" s="4" t="str">
        <f t="shared" si="45"/>
        <v>N-001-000010</v>
      </c>
      <c r="R94">
        <f t="shared" si="46"/>
        <v>276</v>
      </c>
      <c r="S94" s="8">
        <f t="shared" si="47"/>
        <v>7.1371246496698326</v>
      </c>
      <c r="T94" s="8">
        <f t="shared" si="48"/>
        <v>7.1371246496698326</v>
      </c>
      <c r="U94" s="10">
        <f t="shared" si="39"/>
        <v>7.073042585819989</v>
      </c>
      <c r="V94" s="10">
        <f t="shared" si="49"/>
        <v>0.48352944586012636</v>
      </c>
      <c r="W94" s="10">
        <f t="shared" si="50"/>
        <v>0.84447132396285518</v>
      </c>
      <c r="X94" s="10">
        <f t="shared" si="40"/>
        <v>0.60482091485822098</v>
      </c>
      <c r="Y94" s="22">
        <f t="shared" si="51"/>
        <v>7.1540443979874988</v>
      </c>
      <c r="Z94" s="22">
        <f t="shared" si="41"/>
        <v>7.1890336202131158</v>
      </c>
      <c r="AA94" s="22">
        <f t="shared" si="42"/>
        <v>7.1371246496698326</v>
      </c>
      <c r="AB94" s="35"/>
      <c r="AC94" s="10"/>
      <c r="AD94" s="10"/>
    </row>
    <row r="95" spans="1:30" x14ac:dyDescent="0.25">
      <c r="A95" t="s">
        <v>3320</v>
      </c>
      <c r="B95" t="s">
        <v>704</v>
      </c>
      <c r="C95" s="1">
        <v>42220</v>
      </c>
      <c r="D95">
        <v>19308</v>
      </c>
      <c r="E95" t="str">
        <f t="shared" si="37"/>
        <v>_20_big_data_repositories_you_should_check_out_</v>
      </c>
      <c r="F95" s="7">
        <f t="shared" si="43"/>
        <v>9.8683265874425388</v>
      </c>
      <c r="G95">
        <f t="shared" si="38"/>
        <v>43</v>
      </c>
      <c r="H95" s="11">
        <f t="shared" si="44"/>
        <v>1</v>
      </c>
      <c r="I95" s="11">
        <f t="shared" si="53"/>
        <v>0</v>
      </c>
      <c r="J95" s="11">
        <f t="shared" si="53"/>
        <v>1</v>
      </c>
      <c r="K95" s="11">
        <f t="shared" si="55"/>
        <v>0</v>
      </c>
      <c r="L95" s="11">
        <f t="shared" si="55"/>
        <v>0</v>
      </c>
      <c r="M95" s="11">
        <f t="shared" si="55"/>
        <v>0</v>
      </c>
      <c r="N95" s="11">
        <f t="shared" si="55"/>
        <v>0</v>
      </c>
      <c r="O95" s="11">
        <f t="shared" si="55"/>
        <v>1</v>
      </c>
      <c r="P95" s="11">
        <f t="shared" si="55"/>
        <v>0</v>
      </c>
      <c r="Q95" s="4" t="str">
        <f t="shared" si="45"/>
        <v>N-101-000010</v>
      </c>
      <c r="R95">
        <f t="shared" si="46"/>
        <v>382</v>
      </c>
      <c r="S95" s="8">
        <f t="shared" si="47"/>
        <v>6.8802841839920132</v>
      </c>
      <c r="T95" s="8">
        <f t="shared" si="48"/>
        <v>6.8802841839920132</v>
      </c>
      <c r="U95" s="10">
        <f t="shared" si="39"/>
        <v>9.461972726927014</v>
      </c>
      <c r="V95" s="10">
        <f t="shared" si="49"/>
        <v>0.18424985744159661</v>
      </c>
      <c r="W95" s="10">
        <f t="shared" si="50"/>
        <v>3.0349344107271836</v>
      </c>
      <c r="X95" s="10">
        <f t="shared" si="40"/>
        <v>0.40635386051552441</v>
      </c>
      <c r="Y95" s="22">
        <f t="shared" si="51"/>
        <v>6.9555773436448023</v>
      </c>
      <c r="Z95" s="22">
        <f t="shared" si="41"/>
        <v>6.8151536771936527</v>
      </c>
      <c r="AA95" s="22">
        <f t="shared" si="42"/>
        <v>6.8802841839920132</v>
      </c>
      <c r="AB95" s="35"/>
      <c r="AC95" s="10"/>
      <c r="AD95" s="10"/>
    </row>
    <row r="96" spans="1:30" x14ac:dyDescent="0.25">
      <c r="A96" t="s">
        <v>3315</v>
      </c>
      <c r="B96" t="s">
        <v>699</v>
      </c>
      <c r="C96" s="1">
        <v>42479</v>
      </c>
      <c r="D96">
        <v>774</v>
      </c>
      <c r="E96" t="str">
        <f t="shared" si="37"/>
        <v>_20_data_science_and_mathematical_challenges_</v>
      </c>
      <c r="F96" s="7">
        <f t="shared" si="43"/>
        <v>6.6528630293533473</v>
      </c>
      <c r="G96">
        <f t="shared" si="38"/>
        <v>28</v>
      </c>
      <c r="H96" s="11">
        <f t="shared" si="44"/>
        <v>1</v>
      </c>
      <c r="I96" s="11">
        <f t="shared" si="53"/>
        <v>0</v>
      </c>
      <c r="J96" s="11">
        <f t="shared" si="53"/>
        <v>1</v>
      </c>
      <c r="K96" s="11">
        <f t="shared" si="55"/>
        <v>0</v>
      </c>
      <c r="L96" s="11">
        <f t="shared" si="55"/>
        <v>0</v>
      </c>
      <c r="M96" s="11">
        <f t="shared" si="55"/>
        <v>0</v>
      </c>
      <c r="N96" s="11">
        <f t="shared" si="55"/>
        <v>1</v>
      </c>
      <c r="O96" s="11">
        <f t="shared" si="55"/>
        <v>1</v>
      </c>
      <c r="P96" s="11">
        <f t="shared" si="55"/>
        <v>0</v>
      </c>
      <c r="Q96" s="4" t="str">
        <f t="shared" si="45"/>
        <v>N-101-000110</v>
      </c>
      <c r="R96">
        <f t="shared" si="46"/>
        <v>126</v>
      </c>
      <c r="S96" s="8">
        <f t="shared" si="47"/>
        <v>7.156085089173656</v>
      </c>
      <c r="T96" s="8">
        <f t="shared" si="48"/>
        <v>7.156085089173656</v>
      </c>
      <c r="U96" s="10">
        <f t="shared" si="39"/>
        <v>5.8628463325323379</v>
      </c>
      <c r="V96" s="10">
        <f t="shared" si="49"/>
        <v>0.76279653926378688</v>
      </c>
      <c r="W96" s="10">
        <f t="shared" si="50"/>
        <v>-0.18052914736200787</v>
      </c>
      <c r="X96" s="10">
        <f t="shared" si="40"/>
        <v>0.79001669682100972</v>
      </c>
      <c r="Y96" s="22">
        <f t="shared" si="51"/>
        <v>7.3392401799502869</v>
      </c>
      <c r="Z96" s="22">
        <f t="shared" si="41"/>
        <v>7.2265960335864765</v>
      </c>
      <c r="AA96" s="22">
        <f t="shared" si="42"/>
        <v>7.156085089173656</v>
      </c>
      <c r="AB96" s="35"/>
      <c r="AC96" s="10"/>
      <c r="AD96" s="10"/>
    </row>
    <row r="97" spans="1:30" x14ac:dyDescent="0.25">
      <c r="A97" t="s">
        <v>3318</v>
      </c>
      <c r="B97" t="s">
        <v>702</v>
      </c>
      <c r="C97" s="1">
        <v>42326</v>
      </c>
      <c r="D97">
        <v>6278</v>
      </c>
      <c r="E97" t="str">
        <f t="shared" si="37"/>
        <v>_20_excel_spreadsheet_secrets_</v>
      </c>
      <c r="F97" s="7">
        <f t="shared" si="43"/>
        <v>8.7449660111141085</v>
      </c>
      <c r="G97">
        <f t="shared" si="38"/>
        <v>65</v>
      </c>
      <c r="H97" s="11">
        <f t="shared" si="44"/>
        <v>1</v>
      </c>
      <c r="I97" s="11">
        <f t="shared" si="53"/>
        <v>0</v>
      </c>
      <c r="J97" s="11">
        <f t="shared" si="53"/>
        <v>1</v>
      </c>
      <c r="K97" s="11">
        <f t="shared" si="55"/>
        <v>0</v>
      </c>
      <c r="L97" s="11">
        <f t="shared" si="55"/>
        <v>0</v>
      </c>
      <c r="M97" s="11">
        <f t="shared" si="55"/>
        <v>0</v>
      </c>
      <c r="N97" s="11">
        <f t="shared" si="55"/>
        <v>0</v>
      </c>
      <c r="O97" s="11">
        <f t="shared" si="55"/>
        <v>0</v>
      </c>
      <c r="P97" s="11">
        <f t="shared" si="55"/>
        <v>0</v>
      </c>
      <c r="Q97" s="4" t="str">
        <f t="shared" si="45"/>
        <v>N-101-000000</v>
      </c>
      <c r="R97">
        <f t="shared" si="46"/>
        <v>419</v>
      </c>
      <c r="S97" s="8">
        <f t="shared" si="47"/>
        <v>6.5697596378225285</v>
      </c>
      <c r="T97" s="8">
        <f t="shared" si="48"/>
        <v>6.5697596378225285</v>
      </c>
      <c r="U97" s="10">
        <f t="shared" si="39"/>
        <v>8.5564970717980522</v>
      </c>
      <c r="V97" s="10">
        <f t="shared" si="49"/>
        <v>-0.14431102010629077</v>
      </c>
      <c r="W97" s="10">
        <f t="shared" si="50"/>
        <v>1.9115738343987534</v>
      </c>
      <c r="X97" s="10">
        <f t="shared" si="40"/>
        <v>0.18846893931605621</v>
      </c>
      <c r="Y97" s="22">
        <f t="shared" si="51"/>
        <v>6.7376924224453338</v>
      </c>
      <c r="Z97" s="22">
        <f t="shared" si="41"/>
        <v>6.5922741434865042</v>
      </c>
      <c r="AA97" s="22">
        <f t="shared" si="42"/>
        <v>6.5697596378225285</v>
      </c>
      <c r="AB97" s="35"/>
      <c r="AC97" s="10"/>
      <c r="AD97" s="10"/>
    </row>
    <row r="98" spans="1:30" x14ac:dyDescent="0.25">
      <c r="A98" t="s">
        <v>3298</v>
      </c>
      <c r="B98" t="s">
        <v>682</v>
      </c>
      <c r="C98" s="1">
        <v>41685</v>
      </c>
      <c r="D98">
        <v>84361</v>
      </c>
      <c r="E98" t="str">
        <f t="shared" si="37"/>
        <v>_20_short_tutorials_all_data_scientists_should_read_(and_practice)_</v>
      </c>
      <c r="F98" s="7">
        <f t="shared" si="43"/>
        <v>11.342872342230127</v>
      </c>
      <c r="G98">
        <f t="shared" si="38"/>
        <v>31</v>
      </c>
      <c r="H98" s="11">
        <f t="shared" si="44"/>
        <v>0</v>
      </c>
      <c r="I98" s="11">
        <f t="shared" si="53"/>
        <v>0</v>
      </c>
      <c r="J98" s="11">
        <f t="shared" si="53"/>
        <v>1</v>
      </c>
      <c r="K98" s="11">
        <f t="shared" si="55"/>
        <v>0</v>
      </c>
      <c r="L98" s="11">
        <f t="shared" si="55"/>
        <v>0</v>
      </c>
      <c r="M98" s="11">
        <f t="shared" si="55"/>
        <v>0</v>
      </c>
      <c r="N98" s="11">
        <f t="shared" si="55"/>
        <v>0</v>
      </c>
      <c r="O98" s="11">
        <f t="shared" si="55"/>
        <v>1</v>
      </c>
      <c r="P98" s="11">
        <f t="shared" si="55"/>
        <v>0</v>
      </c>
      <c r="Q98" s="4" t="str">
        <f t="shared" si="45"/>
        <v>N-001-000010</v>
      </c>
      <c r="R98">
        <f t="shared" si="46"/>
        <v>276</v>
      </c>
      <c r="S98" s="8">
        <f t="shared" si="47"/>
        <v>7.1371246496698326</v>
      </c>
      <c r="T98" s="8">
        <f t="shared" si="48"/>
        <v>7.1371246496698326</v>
      </c>
      <c r="U98" s="10">
        <f t="shared" si="39"/>
        <v>10.738051427371905</v>
      </c>
      <c r="V98" s="10">
        <f t="shared" si="49"/>
        <v>0.48352944586012636</v>
      </c>
      <c r="W98" s="10">
        <f t="shared" si="50"/>
        <v>4.5094801655147716</v>
      </c>
      <c r="X98" s="10">
        <f t="shared" si="40"/>
        <v>0.60482091485822098</v>
      </c>
      <c r="Y98" s="22">
        <f t="shared" si="51"/>
        <v>7.1540443979874988</v>
      </c>
      <c r="Z98" s="22">
        <f t="shared" si="41"/>
        <v>7.1890336202131158</v>
      </c>
      <c r="AA98" s="22">
        <f t="shared" si="42"/>
        <v>7.1371246496698326</v>
      </c>
      <c r="AB98" s="35"/>
      <c r="AC98" s="10"/>
      <c r="AD98" s="10"/>
    </row>
    <row r="99" spans="1:30" x14ac:dyDescent="0.25">
      <c r="A99" t="s">
        <v>3322</v>
      </c>
      <c r="B99" t="s">
        <v>706</v>
      </c>
      <c r="C99" s="1">
        <v>42309</v>
      </c>
      <c r="D99">
        <v>4196</v>
      </c>
      <c r="E99" t="str">
        <f t="shared" si="37"/>
        <v>_20_stupid_claims_about_big_data_</v>
      </c>
      <c r="F99" s="7">
        <f t="shared" si="43"/>
        <v>8.3421252633335907</v>
      </c>
      <c r="G99">
        <f t="shared" si="38"/>
        <v>45</v>
      </c>
      <c r="H99" s="11">
        <f t="shared" si="44"/>
        <v>1</v>
      </c>
      <c r="I99" s="11">
        <f t="shared" si="53"/>
        <v>0</v>
      </c>
      <c r="J99" s="11">
        <f t="shared" si="53"/>
        <v>1</v>
      </c>
      <c r="K99" s="11">
        <f t="shared" si="55"/>
        <v>0</v>
      </c>
      <c r="L99" s="11">
        <f t="shared" si="55"/>
        <v>0</v>
      </c>
      <c r="M99" s="11">
        <f t="shared" si="55"/>
        <v>0</v>
      </c>
      <c r="N99" s="11">
        <f t="shared" si="55"/>
        <v>0</v>
      </c>
      <c r="O99" s="11">
        <f t="shared" si="55"/>
        <v>1</v>
      </c>
      <c r="P99" s="11">
        <f t="shared" si="55"/>
        <v>0</v>
      </c>
      <c r="Q99" s="4" t="str">
        <f t="shared" si="45"/>
        <v>N-101-000010</v>
      </c>
      <c r="R99">
        <f t="shared" si="46"/>
        <v>382</v>
      </c>
      <c r="S99" s="8">
        <f t="shared" si="47"/>
        <v>6.8802841839920132</v>
      </c>
      <c r="T99" s="8">
        <f t="shared" si="48"/>
        <v>6.8802841839920132</v>
      </c>
      <c r="U99" s="10">
        <f t="shared" si="39"/>
        <v>7.9357714028180659</v>
      </c>
      <c r="V99" s="10">
        <f t="shared" si="49"/>
        <v>0.18424985744159661</v>
      </c>
      <c r="W99" s="10">
        <f t="shared" si="50"/>
        <v>1.5087330866182356</v>
      </c>
      <c r="X99" s="10">
        <f t="shared" si="40"/>
        <v>0.40635386051552441</v>
      </c>
      <c r="Y99" s="22">
        <f t="shared" si="51"/>
        <v>6.9555773436448023</v>
      </c>
      <c r="Z99" s="22">
        <f t="shared" si="41"/>
        <v>6.8151536771936527</v>
      </c>
      <c r="AA99" s="22">
        <f t="shared" si="42"/>
        <v>6.8802841839920132</v>
      </c>
      <c r="AB99" s="35"/>
      <c r="AC99" s="10"/>
      <c r="AD99" s="10"/>
    </row>
    <row r="100" spans="1:30" x14ac:dyDescent="0.25">
      <c r="A100" t="s">
        <v>3323</v>
      </c>
      <c r="B100" t="s">
        <v>707</v>
      </c>
      <c r="C100" s="1">
        <v>41563</v>
      </c>
      <c r="D100">
        <v>4603</v>
      </c>
      <c r="E100" t="str">
        <f t="shared" si="37"/>
        <v>_20_white_papers_and_power_point_presentations_</v>
      </c>
      <c r="F100" s="7">
        <f t="shared" si="43"/>
        <v>8.4346807698417727</v>
      </c>
      <c r="G100">
        <f t="shared" si="38"/>
        <v>40</v>
      </c>
      <c r="H100" s="11">
        <f t="shared" si="44"/>
        <v>0</v>
      </c>
      <c r="I100" s="11">
        <f t="shared" si="53"/>
        <v>0</v>
      </c>
      <c r="J100" s="11">
        <f t="shared" si="53"/>
        <v>1</v>
      </c>
      <c r="K100" s="11">
        <f t="shared" si="55"/>
        <v>0</v>
      </c>
      <c r="L100" s="11">
        <f t="shared" si="55"/>
        <v>0</v>
      </c>
      <c r="M100" s="11">
        <f t="shared" si="55"/>
        <v>0</v>
      </c>
      <c r="N100" s="11">
        <f t="shared" si="55"/>
        <v>0</v>
      </c>
      <c r="O100" s="11">
        <f t="shared" si="55"/>
        <v>0</v>
      </c>
      <c r="P100" s="11">
        <f t="shared" si="55"/>
        <v>0</v>
      </c>
      <c r="Q100" s="4" t="str">
        <f t="shared" si="45"/>
        <v>N-001-000000</v>
      </c>
      <c r="R100">
        <f t="shared" si="46"/>
        <v>313</v>
      </c>
      <c r="S100" s="8">
        <f t="shared" si="47"/>
        <v>6.8822553953446945</v>
      </c>
      <c r="T100" s="8">
        <f t="shared" si="48"/>
        <v>6.8822553953446945</v>
      </c>
      <c r="U100" s="10">
        <f t="shared" si="39"/>
        <v>8.0477447761830199</v>
      </c>
      <c r="V100" s="10">
        <f t="shared" si="49"/>
        <v>0.15496856831223904</v>
      </c>
      <c r="W100" s="10">
        <f t="shared" si="50"/>
        <v>1.6012885931264176</v>
      </c>
      <c r="X100" s="10">
        <f t="shared" si="40"/>
        <v>0.38693599365875281</v>
      </c>
      <c r="Y100" s="22">
        <f t="shared" si="51"/>
        <v>6.9361594767880304</v>
      </c>
      <c r="Z100" s="22">
        <f t="shared" si="41"/>
        <v>6.9661540865059681</v>
      </c>
      <c r="AA100" s="22">
        <f t="shared" si="42"/>
        <v>6.8822553953446945</v>
      </c>
      <c r="AB100" s="35"/>
      <c r="AC100" s="10"/>
      <c r="AD100" s="10"/>
    </row>
    <row r="101" spans="1:30" x14ac:dyDescent="0.25">
      <c r="A101" t="s">
        <v>3307</v>
      </c>
      <c r="B101" t="s">
        <v>691</v>
      </c>
      <c r="C101" s="1">
        <v>41919</v>
      </c>
      <c r="D101">
        <v>3626</v>
      </c>
      <c r="E101" t="str">
        <f t="shared" si="37"/>
        <v>_200_top_bloggers_on_data_science_central_</v>
      </c>
      <c r="F101" s="7">
        <f t="shared" si="43"/>
        <v>8.1961611392829017</v>
      </c>
      <c r="G101">
        <f t="shared" si="38"/>
        <v>25</v>
      </c>
      <c r="H101" s="11">
        <f t="shared" si="44"/>
        <v>0</v>
      </c>
      <c r="I101" s="11">
        <f t="shared" si="53"/>
        <v>0</v>
      </c>
      <c r="J101" s="11">
        <f t="shared" si="53"/>
        <v>1</v>
      </c>
      <c r="K101" s="11">
        <f t="shared" si="55"/>
        <v>0</v>
      </c>
      <c r="L101" s="11">
        <f t="shared" si="55"/>
        <v>0</v>
      </c>
      <c r="M101" s="11">
        <f t="shared" si="55"/>
        <v>0</v>
      </c>
      <c r="N101" s="11">
        <f t="shared" si="55"/>
        <v>1</v>
      </c>
      <c r="O101" s="11">
        <f t="shared" si="55"/>
        <v>1</v>
      </c>
      <c r="P101" s="11">
        <f t="shared" si="55"/>
        <v>0</v>
      </c>
      <c r="Q101" s="4" t="str">
        <f t="shared" si="45"/>
        <v>N-001-000110</v>
      </c>
      <c r="R101">
        <f t="shared" si="46"/>
        <v>130</v>
      </c>
      <c r="S101" s="8">
        <f t="shared" si="47"/>
        <v>7.6818150714618501</v>
      </c>
      <c r="T101" s="8">
        <f t="shared" si="48"/>
        <v>7.6818150714618501</v>
      </c>
      <c r="U101" s="10">
        <f t="shared" si="39"/>
        <v>7.2076773881191958</v>
      </c>
      <c r="V101" s="10">
        <f t="shared" si="49"/>
        <v>1.0620761276823165</v>
      </c>
      <c r="W101" s="10">
        <f t="shared" si="50"/>
        <v>1.3627689625675465</v>
      </c>
      <c r="X101" s="10">
        <f t="shared" si="40"/>
        <v>0.98848375116370624</v>
      </c>
      <c r="Y101" s="22">
        <f t="shared" si="51"/>
        <v>7.5377072342929834</v>
      </c>
      <c r="Z101" s="22">
        <f t="shared" si="41"/>
        <v>7.6004759766059404</v>
      </c>
      <c r="AA101" s="22">
        <f t="shared" si="42"/>
        <v>7.6818150714618501</v>
      </c>
      <c r="AB101" s="35"/>
      <c r="AC101" s="10"/>
      <c r="AD101" s="10"/>
    </row>
    <row r="102" spans="1:30" x14ac:dyDescent="0.25">
      <c r="A102" t="s">
        <v>2962</v>
      </c>
      <c r="B102" t="s">
        <v>344</v>
      </c>
      <c r="C102" s="1">
        <v>42011</v>
      </c>
      <c r="D102">
        <v>430</v>
      </c>
      <c r="E102" t="str">
        <f t="shared" si="37"/>
        <v>_2015:_big_data_user_guide_</v>
      </c>
      <c r="F102" s="7">
        <f t="shared" si="43"/>
        <v>6.0661080901037474</v>
      </c>
      <c r="G102">
        <f t="shared" si="38"/>
        <v>57</v>
      </c>
      <c r="H102" s="11">
        <f t="shared" si="44"/>
        <v>1</v>
      </c>
      <c r="I102" s="11">
        <f t="shared" ref="I102:J121" si="56">IF(ISNUMBER(SEARCH(I$1,$B102)),1,0)</f>
        <v>1</v>
      </c>
      <c r="J102" s="11">
        <f t="shared" si="56"/>
        <v>0</v>
      </c>
      <c r="K102" s="11">
        <f t="shared" ref="K102:P111" si="57">IF(ISNUMBER(SEARCH(K$1,$E102)),1,0)</f>
        <v>0</v>
      </c>
      <c r="L102" s="11">
        <f t="shared" si="57"/>
        <v>0</v>
      </c>
      <c r="M102" s="11">
        <f t="shared" si="57"/>
        <v>0</v>
      </c>
      <c r="N102" s="11">
        <f t="shared" si="57"/>
        <v>0</v>
      </c>
      <c r="O102" s="11">
        <f t="shared" si="57"/>
        <v>1</v>
      </c>
      <c r="P102" s="11">
        <f t="shared" si="57"/>
        <v>0</v>
      </c>
      <c r="Q102" s="4" t="str">
        <f t="shared" si="45"/>
        <v>N-110-000010</v>
      </c>
      <c r="R102">
        <f t="shared" si="46"/>
        <v>58</v>
      </c>
      <c r="S102" s="8">
        <f t="shared" si="47"/>
        <v>5.7492453157171877</v>
      </c>
      <c r="T102" s="8">
        <f t="shared" si="48"/>
        <v>5.7492453157171877</v>
      </c>
      <c r="U102" s="10">
        <f t="shared" si="39"/>
        <v>6.4405978639464863</v>
      </c>
      <c r="V102" s="10">
        <f t="shared" si="49"/>
        <v>-0.99322799793309102</v>
      </c>
      <c r="W102" s="10">
        <f t="shared" si="50"/>
        <v>-0.76728408661160774</v>
      </c>
      <c r="X102" s="10">
        <f t="shared" si="40"/>
        <v>-0.37448977384273863</v>
      </c>
      <c r="Y102" s="22">
        <f t="shared" si="51"/>
        <v>6.1747337092865386</v>
      </c>
      <c r="Z102" s="22">
        <f t="shared" si="41"/>
        <v>6.1953121150439019</v>
      </c>
      <c r="AA102" s="22">
        <f t="shared" si="42"/>
        <v>5.7492453157171877</v>
      </c>
      <c r="AB102" s="35"/>
      <c r="AC102" s="10"/>
      <c r="AD102" s="10"/>
    </row>
    <row r="103" spans="1:30" x14ac:dyDescent="0.25">
      <c r="A103" t="s">
        <v>3309</v>
      </c>
      <c r="B103" t="s">
        <v>693</v>
      </c>
      <c r="C103" s="1">
        <v>42045</v>
      </c>
      <c r="D103">
        <v>2118</v>
      </c>
      <c r="E103" t="str">
        <f t="shared" si="37"/>
        <v>_2015_survey_of_data_scientists_reveals_strategic_insights_</v>
      </c>
      <c r="F103" s="7">
        <f t="shared" si="43"/>
        <v>7.6586995582682995</v>
      </c>
      <c r="G103">
        <f t="shared" si="38"/>
        <v>31</v>
      </c>
      <c r="H103" s="11">
        <f t="shared" si="44"/>
        <v>1</v>
      </c>
      <c r="I103" s="11">
        <f t="shared" si="56"/>
        <v>0</v>
      </c>
      <c r="J103" s="11">
        <f t="shared" si="56"/>
        <v>1</v>
      </c>
      <c r="K103" s="11">
        <f t="shared" si="57"/>
        <v>0</v>
      </c>
      <c r="L103" s="11">
        <f t="shared" si="57"/>
        <v>0</v>
      </c>
      <c r="M103" s="11">
        <f t="shared" si="57"/>
        <v>0</v>
      </c>
      <c r="N103" s="11">
        <f t="shared" si="57"/>
        <v>0</v>
      </c>
      <c r="O103" s="11">
        <f t="shared" si="57"/>
        <v>1</v>
      </c>
      <c r="P103" s="11">
        <f t="shared" si="57"/>
        <v>0</v>
      </c>
      <c r="Q103" s="4" t="str">
        <f t="shared" si="45"/>
        <v>N-101-000010</v>
      </c>
      <c r="R103">
        <f t="shared" si="46"/>
        <v>382</v>
      </c>
      <c r="S103" s="8">
        <f t="shared" si="47"/>
        <v>6.8802841839920132</v>
      </c>
      <c r="T103" s="8">
        <f t="shared" si="48"/>
        <v>6.8802841839920132</v>
      </c>
      <c r="U103" s="10">
        <f t="shared" si="39"/>
        <v>7.2523456977527747</v>
      </c>
      <c r="V103" s="10">
        <f t="shared" si="49"/>
        <v>0.18424985744159661</v>
      </c>
      <c r="W103" s="10">
        <f t="shared" si="50"/>
        <v>0.82530738155294436</v>
      </c>
      <c r="X103" s="10">
        <f t="shared" si="40"/>
        <v>0.40635386051552441</v>
      </c>
      <c r="Y103" s="22">
        <f t="shared" si="51"/>
        <v>6.9555773436448023</v>
      </c>
      <c r="Z103" s="22">
        <f t="shared" si="41"/>
        <v>6.8151536771936527</v>
      </c>
      <c r="AA103" s="22">
        <f t="shared" si="42"/>
        <v>6.8802841839920132</v>
      </c>
      <c r="AB103" s="35"/>
      <c r="AC103" s="10"/>
      <c r="AD103" s="10"/>
    </row>
    <row r="104" spans="1:30" x14ac:dyDescent="0.25">
      <c r="A104" t="s">
        <v>3195</v>
      </c>
      <c r="B104" t="s">
        <v>579</v>
      </c>
      <c r="C104" s="1">
        <v>42425</v>
      </c>
      <c r="D104">
        <v>243</v>
      </c>
      <c r="E104" t="str">
        <f t="shared" si="37"/>
        <v>_2016:_the_year_of_mobile_health_</v>
      </c>
      <c r="F104" s="7">
        <f t="shared" si="43"/>
        <v>5.4971682252932021</v>
      </c>
      <c r="G104">
        <f t="shared" si="38"/>
        <v>58</v>
      </c>
      <c r="H104" s="11">
        <f t="shared" si="44"/>
        <v>1</v>
      </c>
      <c r="I104" s="11">
        <f t="shared" si="56"/>
        <v>0</v>
      </c>
      <c r="J104" s="11">
        <f t="shared" si="56"/>
        <v>1</v>
      </c>
      <c r="K104" s="11">
        <f t="shared" si="57"/>
        <v>0</v>
      </c>
      <c r="L104" s="11">
        <f t="shared" si="57"/>
        <v>0</v>
      </c>
      <c r="M104" s="11">
        <f t="shared" si="57"/>
        <v>0</v>
      </c>
      <c r="N104" s="11">
        <f t="shared" si="57"/>
        <v>0</v>
      </c>
      <c r="O104" s="11">
        <f t="shared" si="57"/>
        <v>0</v>
      </c>
      <c r="P104" s="11">
        <f t="shared" si="57"/>
        <v>0</v>
      </c>
      <c r="Q104" s="4" t="str">
        <f t="shared" si="45"/>
        <v>N-101-000000</v>
      </c>
      <c r="R104">
        <f t="shared" si="46"/>
        <v>419</v>
      </c>
      <c r="S104" s="8">
        <f t="shared" si="47"/>
        <v>6.5697596378225285</v>
      </c>
      <c r="T104" s="8">
        <f t="shared" si="48"/>
        <v>6.5697596378225285</v>
      </c>
      <c r="U104" s="10">
        <f t="shared" si="39"/>
        <v>5.3086992859771458</v>
      </c>
      <c r="V104" s="10">
        <f t="shared" si="49"/>
        <v>-0.14431102010629077</v>
      </c>
      <c r="W104" s="10">
        <f t="shared" si="50"/>
        <v>-1.336223951422153</v>
      </c>
      <c r="X104" s="10">
        <f t="shared" si="40"/>
        <v>0.18846893931605621</v>
      </c>
      <c r="Y104" s="22">
        <f t="shared" si="51"/>
        <v>6.7376924224453338</v>
      </c>
      <c r="Z104" s="22">
        <f t="shared" si="41"/>
        <v>6.5922741434865042</v>
      </c>
      <c r="AA104" s="22">
        <f t="shared" si="42"/>
        <v>6.5697596378225285</v>
      </c>
      <c r="AB104" s="35"/>
      <c r="AC104" s="10"/>
      <c r="AD104" s="10"/>
    </row>
    <row r="105" spans="1:30" x14ac:dyDescent="0.25">
      <c r="A105" t="s">
        <v>2963</v>
      </c>
      <c r="B105" t="s">
        <v>345</v>
      </c>
      <c r="C105" s="1">
        <v>42348</v>
      </c>
      <c r="D105">
        <v>396</v>
      </c>
      <c r="E105" t="str">
        <f t="shared" si="37"/>
        <v>_2016_big_data_predictions_from_mike_stonebraker_and_others_</v>
      </c>
      <c r="F105" s="7">
        <f t="shared" si="43"/>
        <v>5.9839362806871907</v>
      </c>
      <c r="G105">
        <f t="shared" si="38"/>
        <v>32</v>
      </c>
      <c r="H105" s="11">
        <f t="shared" si="44"/>
        <v>1</v>
      </c>
      <c r="I105" s="11">
        <f t="shared" si="56"/>
        <v>1</v>
      </c>
      <c r="J105" s="11">
        <f t="shared" si="56"/>
        <v>0</v>
      </c>
      <c r="K105" s="11">
        <f t="shared" si="57"/>
        <v>0</v>
      </c>
      <c r="L105" s="11">
        <f t="shared" si="57"/>
        <v>0</v>
      </c>
      <c r="M105" s="11">
        <f t="shared" si="57"/>
        <v>0</v>
      </c>
      <c r="N105" s="11">
        <f t="shared" si="57"/>
        <v>0</v>
      </c>
      <c r="O105" s="11">
        <f t="shared" si="57"/>
        <v>1</v>
      </c>
      <c r="P105" s="11">
        <f t="shared" si="57"/>
        <v>0</v>
      </c>
      <c r="Q105" s="4" t="str">
        <f t="shared" si="45"/>
        <v>N-110-000010</v>
      </c>
      <c r="R105">
        <f t="shared" si="46"/>
        <v>58</v>
      </c>
      <c r="S105" s="8">
        <f t="shared" si="47"/>
        <v>5.7492453157171877</v>
      </c>
      <c r="T105" s="8">
        <f t="shared" si="48"/>
        <v>5.7492453157171877</v>
      </c>
      <c r="U105" s="10">
        <f t="shared" si="39"/>
        <v>6.3584260545299296</v>
      </c>
      <c r="V105" s="10">
        <f t="shared" si="49"/>
        <v>-0.99322799793309102</v>
      </c>
      <c r="W105" s="10">
        <f t="shared" si="50"/>
        <v>-0.8494558960281644</v>
      </c>
      <c r="X105" s="10">
        <f t="shared" si="40"/>
        <v>-0.37448977384273863</v>
      </c>
      <c r="Y105" s="22">
        <f t="shared" si="51"/>
        <v>6.1747337092865386</v>
      </c>
      <c r="Z105" s="22">
        <f t="shared" si="41"/>
        <v>6.1953121150439019</v>
      </c>
      <c r="AA105" s="22">
        <f t="shared" si="42"/>
        <v>5.7492453157171877</v>
      </c>
      <c r="AB105" s="35"/>
      <c r="AC105" s="10"/>
      <c r="AD105" s="10"/>
    </row>
    <row r="106" spans="1:30" x14ac:dyDescent="0.25">
      <c r="A106" t="s">
        <v>3310</v>
      </c>
      <c r="B106" t="s">
        <v>694</v>
      </c>
      <c r="C106" s="1">
        <v>42360</v>
      </c>
      <c r="D106">
        <v>693</v>
      </c>
      <c r="E106" t="str">
        <f t="shared" si="37"/>
        <v>_2016_data_management_predictions_</v>
      </c>
      <c r="F106" s="7">
        <f t="shared" si="43"/>
        <v>6.5424719605068047</v>
      </c>
      <c r="G106">
        <f t="shared" si="38"/>
        <v>30</v>
      </c>
      <c r="H106" s="11">
        <f t="shared" si="44"/>
        <v>1</v>
      </c>
      <c r="I106" s="11">
        <f t="shared" si="56"/>
        <v>0</v>
      </c>
      <c r="J106" s="11">
        <f t="shared" si="56"/>
        <v>1</v>
      </c>
      <c r="K106" s="11">
        <f t="shared" si="57"/>
        <v>0</v>
      </c>
      <c r="L106" s="11">
        <f t="shared" si="57"/>
        <v>0</v>
      </c>
      <c r="M106" s="11">
        <f t="shared" si="57"/>
        <v>0</v>
      </c>
      <c r="N106" s="11">
        <f t="shared" si="57"/>
        <v>0</v>
      </c>
      <c r="O106" s="11">
        <f t="shared" si="57"/>
        <v>1</v>
      </c>
      <c r="P106" s="11">
        <f t="shared" si="57"/>
        <v>0</v>
      </c>
      <c r="Q106" s="4" t="str">
        <f t="shared" si="45"/>
        <v>N-101-000010</v>
      </c>
      <c r="R106">
        <f t="shared" si="46"/>
        <v>382</v>
      </c>
      <c r="S106" s="8">
        <f t="shared" si="47"/>
        <v>6.8802841839920132</v>
      </c>
      <c r="T106" s="8">
        <f t="shared" si="48"/>
        <v>6.8802841839920132</v>
      </c>
      <c r="U106" s="10">
        <f t="shared" si="39"/>
        <v>6.1361180999912799</v>
      </c>
      <c r="V106" s="10">
        <f t="shared" si="49"/>
        <v>0.18424985744159661</v>
      </c>
      <c r="W106" s="10">
        <f t="shared" si="50"/>
        <v>-0.29092021620855046</v>
      </c>
      <c r="X106" s="10">
        <f t="shared" si="40"/>
        <v>0.40635386051552441</v>
      </c>
      <c r="Y106" s="22">
        <f t="shared" si="51"/>
        <v>6.9555773436448023</v>
      </c>
      <c r="Z106" s="22">
        <f t="shared" si="41"/>
        <v>6.8151536771936527</v>
      </c>
      <c r="AA106" s="22">
        <f t="shared" si="42"/>
        <v>6.8802841839920132</v>
      </c>
      <c r="AB106" s="35"/>
      <c r="AC106" s="10"/>
      <c r="AD106" s="10"/>
    </row>
    <row r="107" spans="1:30" x14ac:dyDescent="0.25">
      <c r="A107" t="s">
        <v>3311</v>
      </c>
      <c r="B107" t="s">
        <v>695</v>
      </c>
      <c r="C107" s="1">
        <v>42244</v>
      </c>
      <c r="D107">
        <v>814</v>
      </c>
      <c r="E107" t="str">
        <f t="shared" si="37"/>
        <v>_2016_the_year_of_the_zettabyte_</v>
      </c>
      <c r="F107" s="7">
        <f t="shared" si="43"/>
        <v>6.7031881132408628</v>
      </c>
      <c r="G107">
        <f t="shared" si="38"/>
        <v>46</v>
      </c>
      <c r="H107" s="11">
        <f t="shared" si="44"/>
        <v>1</v>
      </c>
      <c r="I107" s="11">
        <f t="shared" si="56"/>
        <v>0</v>
      </c>
      <c r="J107" s="11">
        <f t="shared" si="56"/>
        <v>1</v>
      </c>
      <c r="K107" s="11">
        <f t="shared" si="57"/>
        <v>0</v>
      </c>
      <c r="L107" s="11">
        <f t="shared" si="57"/>
        <v>0</v>
      </c>
      <c r="M107" s="11">
        <f t="shared" si="57"/>
        <v>0</v>
      </c>
      <c r="N107" s="11">
        <f t="shared" si="57"/>
        <v>0</v>
      </c>
      <c r="O107" s="11">
        <f t="shared" si="57"/>
        <v>0</v>
      </c>
      <c r="P107" s="11">
        <f t="shared" si="57"/>
        <v>0</v>
      </c>
      <c r="Q107" s="4" t="str">
        <f t="shared" si="45"/>
        <v>N-101-000000</v>
      </c>
      <c r="R107">
        <f t="shared" si="46"/>
        <v>419</v>
      </c>
      <c r="S107" s="8">
        <f t="shared" si="47"/>
        <v>6.5697596378225285</v>
      </c>
      <c r="T107" s="8">
        <f t="shared" si="48"/>
        <v>6.5697596378225285</v>
      </c>
      <c r="U107" s="10">
        <f t="shared" si="39"/>
        <v>6.5147191739248065</v>
      </c>
      <c r="V107" s="10">
        <f t="shared" si="49"/>
        <v>-0.14431102010629077</v>
      </c>
      <c r="W107" s="10">
        <f t="shared" si="50"/>
        <v>-0.13020406347449232</v>
      </c>
      <c r="X107" s="10">
        <f t="shared" si="40"/>
        <v>0.18846893931605621</v>
      </c>
      <c r="Y107" s="22">
        <f t="shared" si="51"/>
        <v>6.7376924224453338</v>
      </c>
      <c r="Z107" s="22">
        <f t="shared" si="41"/>
        <v>6.5922741434865042</v>
      </c>
      <c r="AA107" s="22">
        <f t="shared" si="42"/>
        <v>6.5697596378225285</v>
      </c>
      <c r="AB107" s="35"/>
      <c r="AC107" s="10"/>
      <c r="AD107" s="10"/>
    </row>
    <row r="108" spans="1:30" x14ac:dyDescent="0.25">
      <c r="A108" t="s">
        <v>3312</v>
      </c>
      <c r="B108" t="s">
        <v>696</v>
      </c>
      <c r="C108" s="1">
        <v>42352</v>
      </c>
      <c r="D108">
        <v>529</v>
      </c>
      <c r="E108" t="str">
        <f t="shared" si="37"/>
        <v>_2016_trends_in_big_data_&amp;amp;_network_security_</v>
      </c>
      <c r="F108" s="7">
        <f t="shared" si="43"/>
        <v>6.2728770065461674</v>
      </c>
      <c r="G108">
        <f t="shared" si="38"/>
        <v>41</v>
      </c>
      <c r="H108" s="11">
        <f t="shared" si="44"/>
        <v>1</v>
      </c>
      <c r="I108" s="11">
        <f t="shared" si="56"/>
        <v>0</v>
      </c>
      <c r="J108" s="11">
        <f t="shared" si="56"/>
        <v>1</v>
      </c>
      <c r="K108" s="11">
        <f t="shared" si="57"/>
        <v>0</v>
      </c>
      <c r="L108" s="11">
        <f t="shared" si="57"/>
        <v>0</v>
      </c>
      <c r="M108" s="11">
        <f t="shared" si="57"/>
        <v>0</v>
      </c>
      <c r="N108" s="11">
        <f t="shared" si="57"/>
        <v>0</v>
      </c>
      <c r="O108" s="11">
        <f t="shared" si="57"/>
        <v>1</v>
      </c>
      <c r="P108" s="11">
        <f t="shared" si="57"/>
        <v>0</v>
      </c>
      <c r="Q108" s="4" t="str">
        <f t="shared" si="45"/>
        <v>N-101-000010</v>
      </c>
      <c r="R108">
        <f t="shared" si="46"/>
        <v>382</v>
      </c>
      <c r="S108" s="8">
        <f t="shared" si="47"/>
        <v>6.8802841839920132</v>
      </c>
      <c r="T108" s="8">
        <f t="shared" si="48"/>
        <v>6.8802841839920132</v>
      </c>
      <c r="U108" s="10">
        <f t="shared" si="39"/>
        <v>5.8665231460306426</v>
      </c>
      <c r="V108" s="10">
        <f t="shared" si="49"/>
        <v>0.18424985744159661</v>
      </c>
      <c r="W108" s="10">
        <f t="shared" si="50"/>
        <v>-0.56051517016918773</v>
      </c>
      <c r="X108" s="10">
        <f t="shared" si="40"/>
        <v>0.40635386051552441</v>
      </c>
      <c r="Y108" s="22">
        <f t="shared" si="51"/>
        <v>6.9555773436448023</v>
      </c>
      <c r="Z108" s="22">
        <f t="shared" si="41"/>
        <v>6.8151536771936527</v>
      </c>
      <c r="AA108" s="22">
        <f t="shared" si="42"/>
        <v>6.8802841839920132</v>
      </c>
      <c r="AB108" s="35"/>
      <c r="AC108" s="10"/>
      <c r="AD108" s="10"/>
    </row>
    <row r="109" spans="1:30" x14ac:dyDescent="0.25">
      <c r="A109" t="s">
        <v>3313</v>
      </c>
      <c r="B109" t="s">
        <v>697</v>
      </c>
      <c r="C109" s="1">
        <v>42359</v>
      </c>
      <c r="D109">
        <v>260</v>
      </c>
      <c r="E109" t="str">
        <f t="shared" si="37"/>
        <v>_2020_census_:_a_new_dawn_for_data_science_</v>
      </c>
      <c r="F109" s="7">
        <f t="shared" si="43"/>
        <v>5.5645204073226937</v>
      </c>
      <c r="G109">
        <f t="shared" si="38"/>
        <v>62</v>
      </c>
      <c r="H109" s="11">
        <f t="shared" si="44"/>
        <v>1</v>
      </c>
      <c r="I109" s="11">
        <f t="shared" si="56"/>
        <v>0</v>
      </c>
      <c r="J109" s="11">
        <f t="shared" si="56"/>
        <v>1</v>
      </c>
      <c r="K109" s="11">
        <f t="shared" si="57"/>
        <v>0</v>
      </c>
      <c r="L109" s="11">
        <f t="shared" si="57"/>
        <v>0</v>
      </c>
      <c r="M109" s="11">
        <f t="shared" si="57"/>
        <v>0</v>
      </c>
      <c r="N109" s="11">
        <f t="shared" si="57"/>
        <v>1</v>
      </c>
      <c r="O109" s="11">
        <f t="shared" si="57"/>
        <v>1</v>
      </c>
      <c r="P109" s="11">
        <f t="shared" si="57"/>
        <v>0</v>
      </c>
      <c r="Q109" s="4" t="str">
        <f t="shared" si="45"/>
        <v>N-101-000110</v>
      </c>
      <c r="R109">
        <f t="shared" si="46"/>
        <v>126</v>
      </c>
      <c r="S109" s="8">
        <f t="shared" si="47"/>
        <v>7.156085089173656</v>
      </c>
      <c r="T109" s="8">
        <f t="shared" si="48"/>
        <v>7.156085089173656</v>
      </c>
      <c r="U109" s="10">
        <f t="shared" si="39"/>
        <v>4.7745037105016843</v>
      </c>
      <c r="V109" s="10">
        <f t="shared" si="49"/>
        <v>0.76279653926378688</v>
      </c>
      <c r="W109" s="10">
        <f t="shared" si="50"/>
        <v>-1.2688717693926614</v>
      </c>
      <c r="X109" s="10">
        <f t="shared" si="40"/>
        <v>0.79001669682100972</v>
      </c>
      <c r="Y109" s="22">
        <f t="shared" si="51"/>
        <v>7.3392401799502869</v>
      </c>
      <c r="Z109" s="22">
        <f t="shared" si="41"/>
        <v>7.2265960335864765</v>
      </c>
      <c r="AA109" s="22">
        <f t="shared" si="42"/>
        <v>7.156085089173656</v>
      </c>
      <c r="AB109" s="35"/>
      <c r="AC109" s="10"/>
      <c r="AD109" s="10"/>
    </row>
    <row r="110" spans="1:30" x14ac:dyDescent="0.25">
      <c r="A110" t="s">
        <v>3317</v>
      </c>
      <c r="B110" t="s">
        <v>701</v>
      </c>
      <c r="C110" s="1">
        <v>42327</v>
      </c>
      <c r="D110">
        <v>6354</v>
      </c>
      <c r="E110" t="str">
        <f t="shared" si="37"/>
        <v>_21_data_science_systems_used_by_amazon_to_operate_its_business_</v>
      </c>
      <c r="F110" s="7">
        <f t="shared" si="43"/>
        <v>8.7569971836235538</v>
      </c>
      <c r="G110">
        <f t="shared" si="38"/>
        <v>40</v>
      </c>
      <c r="H110" s="11">
        <f t="shared" si="44"/>
        <v>1</v>
      </c>
      <c r="I110" s="11">
        <f t="shared" si="56"/>
        <v>0</v>
      </c>
      <c r="J110" s="11">
        <f t="shared" si="56"/>
        <v>1</v>
      </c>
      <c r="K110" s="11">
        <f t="shared" si="57"/>
        <v>0</v>
      </c>
      <c r="L110" s="11">
        <f t="shared" si="57"/>
        <v>0</v>
      </c>
      <c r="M110" s="11">
        <f t="shared" si="57"/>
        <v>0</v>
      </c>
      <c r="N110" s="11">
        <f t="shared" si="57"/>
        <v>1</v>
      </c>
      <c r="O110" s="11">
        <f t="shared" si="57"/>
        <v>1</v>
      </c>
      <c r="P110" s="11">
        <f t="shared" si="57"/>
        <v>0</v>
      </c>
      <c r="Q110" s="4" t="str">
        <f t="shared" si="45"/>
        <v>N-101-000110</v>
      </c>
      <c r="R110">
        <f t="shared" si="46"/>
        <v>126</v>
      </c>
      <c r="S110" s="8">
        <f t="shared" si="47"/>
        <v>7.156085089173656</v>
      </c>
      <c r="T110" s="8">
        <f t="shared" si="48"/>
        <v>7.156085089173656</v>
      </c>
      <c r="U110" s="10">
        <f t="shared" si="39"/>
        <v>7.9669804868025444</v>
      </c>
      <c r="V110" s="10">
        <f t="shared" si="49"/>
        <v>0.76279653926378688</v>
      </c>
      <c r="W110" s="10">
        <f t="shared" si="50"/>
        <v>1.9236050069081987</v>
      </c>
      <c r="X110" s="10">
        <f t="shared" si="40"/>
        <v>0.79001669682100972</v>
      </c>
      <c r="Y110" s="22">
        <f t="shared" si="51"/>
        <v>7.3392401799502869</v>
      </c>
      <c r="Z110" s="22">
        <f t="shared" si="41"/>
        <v>7.2265960335864765</v>
      </c>
      <c r="AA110" s="22">
        <f t="shared" si="42"/>
        <v>7.156085089173656</v>
      </c>
      <c r="AB110" s="35"/>
      <c r="AC110" s="10"/>
      <c r="AD110" s="10"/>
    </row>
    <row r="111" spans="1:30" x14ac:dyDescent="0.25">
      <c r="A111" t="s">
        <v>3324</v>
      </c>
      <c r="B111" t="s">
        <v>708</v>
      </c>
      <c r="C111" s="1">
        <v>42488</v>
      </c>
      <c r="D111">
        <v>693</v>
      </c>
      <c r="E111" t="str">
        <f t="shared" si="37"/>
        <v>_21_scary_things_big_data_knows_about_you_</v>
      </c>
      <c r="F111" s="7">
        <f t="shared" si="43"/>
        <v>6.5424719605068047</v>
      </c>
      <c r="G111">
        <f t="shared" si="38"/>
        <v>44</v>
      </c>
      <c r="H111" s="11">
        <f t="shared" si="44"/>
        <v>1</v>
      </c>
      <c r="I111" s="11">
        <f t="shared" si="56"/>
        <v>0</v>
      </c>
      <c r="J111" s="11">
        <f t="shared" si="56"/>
        <v>1</v>
      </c>
      <c r="K111" s="11">
        <f t="shared" si="57"/>
        <v>0</v>
      </c>
      <c r="L111" s="11">
        <f t="shared" si="57"/>
        <v>0</v>
      </c>
      <c r="M111" s="11">
        <f t="shared" si="57"/>
        <v>0</v>
      </c>
      <c r="N111" s="11">
        <f t="shared" si="57"/>
        <v>0</v>
      </c>
      <c r="O111" s="11">
        <f t="shared" si="57"/>
        <v>1</v>
      </c>
      <c r="P111" s="11">
        <f t="shared" si="57"/>
        <v>0</v>
      </c>
      <c r="Q111" s="4" t="str">
        <f t="shared" si="45"/>
        <v>N-101-000010</v>
      </c>
      <c r="R111">
        <f t="shared" si="46"/>
        <v>382</v>
      </c>
      <c r="S111" s="8">
        <f t="shared" si="47"/>
        <v>6.8802841839920132</v>
      </c>
      <c r="T111" s="8">
        <f t="shared" si="48"/>
        <v>6.8802841839920132</v>
      </c>
      <c r="U111" s="10">
        <f t="shared" si="39"/>
        <v>6.1361180999912799</v>
      </c>
      <c r="V111" s="10">
        <f t="shared" si="49"/>
        <v>0.18424985744159661</v>
      </c>
      <c r="W111" s="10">
        <f t="shared" si="50"/>
        <v>-0.29092021620855046</v>
      </c>
      <c r="X111" s="10">
        <f t="shared" si="40"/>
        <v>0.40635386051552441</v>
      </c>
      <c r="Y111" s="22">
        <f t="shared" si="51"/>
        <v>6.9555773436448023</v>
      </c>
      <c r="Z111" s="22">
        <f t="shared" si="41"/>
        <v>6.8151536771936527</v>
      </c>
      <c r="AA111" s="22">
        <f t="shared" si="42"/>
        <v>6.8802841839920132</v>
      </c>
      <c r="AB111" s="35"/>
      <c r="AC111" s="10"/>
      <c r="AD111" s="10"/>
    </row>
    <row r="112" spans="1:30" x14ac:dyDescent="0.25">
      <c r="A112" t="s">
        <v>3325</v>
      </c>
      <c r="B112" t="s">
        <v>709</v>
      </c>
      <c r="C112" s="1">
        <v>41724</v>
      </c>
      <c r="D112">
        <v>1446</v>
      </c>
      <c r="E112" t="str">
        <f t="shared" si="37"/>
        <v>_21_thought-leader_professors_in_data_science_</v>
      </c>
      <c r="F112" s="7">
        <f t="shared" si="43"/>
        <v>7.2772477266314839</v>
      </c>
      <c r="G112">
        <f t="shared" si="38"/>
        <v>49</v>
      </c>
      <c r="H112" s="11">
        <f t="shared" si="44"/>
        <v>0</v>
      </c>
      <c r="I112" s="11">
        <f t="shared" si="56"/>
        <v>0</v>
      </c>
      <c r="J112" s="11">
        <f t="shared" si="56"/>
        <v>1</v>
      </c>
      <c r="K112" s="11">
        <f t="shared" ref="K112:P121" si="58">IF(ISNUMBER(SEARCH(K$1,$E112)),1,0)</f>
        <v>0</v>
      </c>
      <c r="L112" s="11">
        <f t="shared" si="58"/>
        <v>0</v>
      </c>
      <c r="M112" s="11">
        <f t="shared" si="58"/>
        <v>0</v>
      </c>
      <c r="N112" s="11">
        <f t="shared" si="58"/>
        <v>1</v>
      </c>
      <c r="O112" s="11">
        <f t="shared" si="58"/>
        <v>1</v>
      </c>
      <c r="P112" s="11">
        <f t="shared" si="58"/>
        <v>0</v>
      </c>
      <c r="Q112" s="4" t="str">
        <f t="shared" si="45"/>
        <v>N-001-000110</v>
      </c>
      <c r="R112">
        <f t="shared" si="46"/>
        <v>130</v>
      </c>
      <c r="S112" s="8">
        <f t="shared" si="47"/>
        <v>7.6818150714618501</v>
      </c>
      <c r="T112" s="8">
        <f t="shared" si="48"/>
        <v>7.6818150714618501</v>
      </c>
      <c r="U112" s="10">
        <f t="shared" si="39"/>
        <v>6.288763975467778</v>
      </c>
      <c r="V112" s="10">
        <f t="shared" si="49"/>
        <v>1.0620761276823165</v>
      </c>
      <c r="W112" s="10">
        <f t="shared" si="50"/>
        <v>0.44385554991612874</v>
      </c>
      <c r="X112" s="10">
        <f t="shared" si="40"/>
        <v>0.98848375116370624</v>
      </c>
      <c r="Y112" s="22">
        <f t="shared" si="51"/>
        <v>7.5377072342929834</v>
      </c>
      <c r="Z112" s="22">
        <f t="shared" si="41"/>
        <v>7.6004759766059404</v>
      </c>
      <c r="AA112" s="22">
        <f t="shared" si="42"/>
        <v>7.6818150714618501</v>
      </c>
      <c r="AB112" s="35"/>
      <c r="AC112" s="10"/>
      <c r="AD112" s="10"/>
    </row>
    <row r="113" spans="1:30" x14ac:dyDescent="0.25">
      <c r="A113" t="s">
        <v>3274</v>
      </c>
      <c r="B113" t="s">
        <v>658</v>
      </c>
      <c r="C113" s="1">
        <v>42250</v>
      </c>
      <c r="D113">
        <v>6363</v>
      </c>
      <c r="E113" t="str">
        <f t="shared" si="37"/>
        <v>_22_easy-to-fix_worst_mistakes_for_data_scientists_</v>
      </c>
      <c r="F113" s="7">
        <f t="shared" si="43"/>
        <v>8.7584123894576766</v>
      </c>
      <c r="G113">
        <f t="shared" si="38"/>
        <v>47</v>
      </c>
      <c r="H113" s="11">
        <f t="shared" si="44"/>
        <v>1</v>
      </c>
      <c r="I113" s="11">
        <f t="shared" si="56"/>
        <v>0</v>
      </c>
      <c r="J113" s="11">
        <f t="shared" si="56"/>
        <v>1</v>
      </c>
      <c r="K113" s="11">
        <f t="shared" si="58"/>
        <v>0</v>
      </c>
      <c r="L113" s="11">
        <f t="shared" si="58"/>
        <v>0</v>
      </c>
      <c r="M113" s="11">
        <f t="shared" si="58"/>
        <v>0</v>
      </c>
      <c r="N113" s="11">
        <f t="shared" si="58"/>
        <v>0</v>
      </c>
      <c r="O113" s="11">
        <f t="shared" si="58"/>
        <v>1</v>
      </c>
      <c r="P113" s="11">
        <f t="shared" si="58"/>
        <v>0</v>
      </c>
      <c r="Q113" s="4" t="str">
        <f t="shared" si="45"/>
        <v>N-101-000010</v>
      </c>
      <c r="R113">
        <f t="shared" si="46"/>
        <v>382</v>
      </c>
      <c r="S113" s="8">
        <f t="shared" si="47"/>
        <v>6.8802841839920132</v>
      </c>
      <c r="T113" s="8">
        <f t="shared" si="48"/>
        <v>6.8802841839920132</v>
      </c>
      <c r="U113" s="10">
        <f t="shared" si="39"/>
        <v>8.3520585289421518</v>
      </c>
      <c r="V113" s="10">
        <f t="shared" si="49"/>
        <v>0.18424985744159661</v>
      </c>
      <c r="W113" s="10">
        <f t="shared" si="50"/>
        <v>1.9250202127423215</v>
      </c>
      <c r="X113" s="10">
        <f t="shared" si="40"/>
        <v>0.40635386051552441</v>
      </c>
      <c r="Y113" s="22">
        <f t="shared" si="51"/>
        <v>6.9555773436448023</v>
      </c>
      <c r="Z113" s="22">
        <f t="shared" si="41"/>
        <v>6.8151536771936527</v>
      </c>
      <c r="AA113" s="22">
        <f t="shared" si="42"/>
        <v>6.8802841839920132</v>
      </c>
      <c r="AB113" s="35"/>
      <c r="AC113" s="10"/>
      <c r="AD113" s="10"/>
    </row>
    <row r="114" spans="1:30" x14ac:dyDescent="0.25">
      <c r="A114" t="s">
        <v>3326</v>
      </c>
      <c r="B114" t="s">
        <v>710</v>
      </c>
      <c r="C114" s="1">
        <v>41807</v>
      </c>
      <c r="D114">
        <v>1425</v>
      </c>
      <c r="E114" t="str">
        <f t="shared" si="37"/>
        <v>_22_non_statistical_questions_for_a_statistician_</v>
      </c>
      <c r="F114" s="7">
        <f t="shared" si="43"/>
        <v>7.2626286009742413</v>
      </c>
      <c r="G114">
        <f t="shared" si="38"/>
        <v>31</v>
      </c>
      <c r="H114" s="11">
        <f t="shared" si="44"/>
        <v>0</v>
      </c>
      <c r="I114" s="11">
        <f t="shared" si="56"/>
        <v>0</v>
      </c>
      <c r="J114" s="11">
        <f t="shared" si="56"/>
        <v>1</v>
      </c>
      <c r="K114" s="11">
        <f t="shared" si="58"/>
        <v>0</v>
      </c>
      <c r="L114" s="11">
        <f t="shared" si="58"/>
        <v>0</v>
      </c>
      <c r="M114" s="11">
        <f t="shared" si="58"/>
        <v>0</v>
      </c>
      <c r="N114" s="11">
        <f t="shared" si="58"/>
        <v>0</v>
      </c>
      <c r="O114" s="11">
        <f t="shared" si="58"/>
        <v>0</v>
      </c>
      <c r="P114" s="11">
        <f t="shared" si="58"/>
        <v>0</v>
      </c>
      <c r="Q114" s="4" t="str">
        <f t="shared" si="45"/>
        <v>N-001-000000</v>
      </c>
      <c r="R114">
        <f t="shared" si="46"/>
        <v>313</v>
      </c>
      <c r="S114" s="8">
        <f t="shared" si="47"/>
        <v>6.8822553953446945</v>
      </c>
      <c r="T114" s="8">
        <f t="shared" si="48"/>
        <v>6.8822553953446945</v>
      </c>
      <c r="U114" s="10">
        <f t="shared" si="39"/>
        <v>6.8756926073154885</v>
      </c>
      <c r="V114" s="10">
        <f t="shared" si="49"/>
        <v>0.15496856831223904</v>
      </c>
      <c r="W114" s="10">
        <f t="shared" si="50"/>
        <v>0.4292364242588862</v>
      </c>
      <c r="X114" s="10">
        <f t="shared" si="40"/>
        <v>0.38693599365875281</v>
      </c>
      <c r="Y114" s="22">
        <f t="shared" si="51"/>
        <v>6.9361594767880304</v>
      </c>
      <c r="Z114" s="22">
        <f t="shared" si="41"/>
        <v>6.9661540865059681</v>
      </c>
      <c r="AA114" s="22">
        <f t="shared" si="42"/>
        <v>6.8822553953446945</v>
      </c>
      <c r="AB114" s="35"/>
      <c r="AC114" s="10"/>
      <c r="AD114" s="10"/>
    </row>
    <row r="115" spans="1:30" x14ac:dyDescent="0.25">
      <c r="A115" t="s">
        <v>3327</v>
      </c>
      <c r="B115" t="s">
        <v>711</v>
      </c>
      <c r="C115" s="1">
        <v>41951</v>
      </c>
      <c r="D115">
        <v>16539</v>
      </c>
      <c r="E115" t="str">
        <f t="shared" si="37"/>
        <v>_22_tips_for_better_data_science_</v>
      </c>
      <c r="F115" s="7">
        <f t="shared" si="43"/>
        <v>9.7135369685776816</v>
      </c>
      <c r="G115">
        <f t="shared" si="38"/>
        <v>68</v>
      </c>
      <c r="H115" s="11">
        <f t="shared" si="44"/>
        <v>0</v>
      </c>
      <c r="I115" s="11">
        <f t="shared" si="56"/>
        <v>0</v>
      </c>
      <c r="J115" s="11">
        <f t="shared" si="56"/>
        <v>1</v>
      </c>
      <c r="K115" s="11">
        <f t="shared" si="58"/>
        <v>0</v>
      </c>
      <c r="L115" s="11">
        <f t="shared" si="58"/>
        <v>0</v>
      </c>
      <c r="M115" s="11">
        <f t="shared" si="58"/>
        <v>0</v>
      </c>
      <c r="N115" s="11">
        <f t="shared" si="58"/>
        <v>1</v>
      </c>
      <c r="O115" s="11">
        <f t="shared" si="58"/>
        <v>1</v>
      </c>
      <c r="P115" s="11">
        <f t="shared" si="58"/>
        <v>0</v>
      </c>
      <c r="Q115" s="4" t="str">
        <f t="shared" si="45"/>
        <v>N-001-000110</v>
      </c>
      <c r="R115">
        <f t="shared" si="46"/>
        <v>130</v>
      </c>
      <c r="S115" s="8">
        <f t="shared" si="47"/>
        <v>7.6818150714618501</v>
      </c>
      <c r="T115" s="8">
        <f t="shared" si="48"/>
        <v>7.6818150714618501</v>
      </c>
      <c r="U115" s="10">
        <f t="shared" si="39"/>
        <v>8.7250532174139757</v>
      </c>
      <c r="V115" s="10">
        <f t="shared" si="49"/>
        <v>1.0620761276823165</v>
      </c>
      <c r="W115" s="10">
        <f t="shared" si="50"/>
        <v>2.8801447918623264</v>
      </c>
      <c r="X115" s="10">
        <f t="shared" si="40"/>
        <v>0.98848375116370624</v>
      </c>
      <c r="Y115" s="22">
        <f t="shared" si="51"/>
        <v>7.5377072342929834</v>
      </c>
      <c r="Z115" s="22">
        <f t="shared" si="41"/>
        <v>7.6004759766059404</v>
      </c>
      <c r="AA115" s="22">
        <f t="shared" si="42"/>
        <v>7.6818150714618501</v>
      </c>
      <c r="AB115" s="35"/>
      <c r="AC115" s="10"/>
      <c r="AD115" s="10"/>
    </row>
    <row r="116" spans="1:30" x14ac:dyDescent="0.25">
      <c r="A116" t="s">
        <v>3316</v>
      </c>
      <c r="B116" t="s">
        <v>700</v>
      </c>
      <c r="C116" s="1">
        <v>42213</v>
      </c>
      <c r="D116">
        <v>34654</v>
      </c>
      <c r="E116" t="str">
        <f t="shared" si="37"/>
        <v>_24_data_science,_r,_python,_excel,_and_machine_learning_cheat_sheets_</v>
      </c>
      <c r="F116" s="7">
        <f t="shared" si="43"/>
        <v>10.453197294352085</v>
      </c>
      <c r="G116">
        <f t="shared" si="38"/>
        <v>40</v>
      </c>
      <c r="H116" s="11">
        <f t="shared" si="44"/>
        <v>1</v>
      </c>
      <c r="I116" s="11">
        <f t="shared" si="56"/>
        <v>0</v>
      </c>
      <c r="J116" s="11">
        <f t="shared" si="56"/>
        <v>1</v>
      </c>
      <c r="K116" s="11">
        <f t="shared" si="58"/>
        <v>0</v>
      </c>
      <c r="L116" s="11">
        <f t="shared" si="58"/>
        <v>0</v>
      </c>
      <c r="M116" s="11">
        <f t="shared" si="58"/>
        <v>1</v>
      </c>
      <c r="N116" s="11">
        <f t="shared" si="58"/>
        <v>0</v>
      </c>
      <c r="O116" s="11">
        <f t="shared" si="58"/>
        <v>1</v>
      </c>
      <c r="P116" s="11">
        <f t="shared" si="58"/>
        <v>0</v>
      </c>
      <c r="Q116" s="4" t="str">
        <f t="shared" si="45"/>
        <v>N-101-001010</v>
      </c>
      <c r="R116">
        <f t="shared" si="46"/>
        <v>6</v>
      </c>
      <c r="S116" s="8">
        <f t="shared" si="47"/>
        <v>7.6981890511931148</v>
      </c>
      <c r="T116" s="8">
        <f t="shared" si="48"/>
        <v>7.3546782491486216</v>
      </c>
      <c r="U116" s="10">
        <f t="shared" si="39"/>
        <v>9.5689241775606764</v>
      </c>
      <c r="V116" s="10">
        <f t="shared" si="49"/>
        <v>0.90493107473099987</v>
      </c>
      <c r="W116" s="10">
        <f t="shared" si="50"/>
        <v>3.6198051176367301</v>
      </c>
      <c r="X116" s="10">
        <f t="shared" si="40"/>
        <v>0.8842731167914093</v>
      </c>
      <c r="Y116" s="22">
        <f t="shared" si="51"/>
        <v>7.4334965999206872</v>
      </c>
      <c r="Z116" s="22">
        <f t="shared" si="41"/>
        <v>7.6513274044519566</v>
      </c>
      <c r="AA116" s="22">
        <f t="shared" si="42"/>
        <v>7.6981890511931148</v>
      </c>
      <c r="AB116" s="35"/>
      <c r="AC116" s="10"/>
      <c r="AD116" s="10"/>
    </row>
    <row r="117" spans="1:30" x14ac:dyDescent="0.25">
      <c r="A117" t="s">
        <v>4955</v>
      </c>
      <c r="B117" t="s">
        <v>2341</v>
      </c>
      <c r="C117" s="1">
        <v>42352</v>
      </c>
      <c r="D117">
        <v>10956</v>
      </c>
      <c r="E117" t="str">
        <f t="shared" si="37"/>
        <v>_24_uses_of_statistical_modeling_(part_i)_</v>
      </c>
      <c r="F117" s="7">
        <f t="shared" si="43"/>
        <v>9.301733800405394</v>
      </c>
      <c r="G117">
        <f t="shared" si="38"/>
        <v>41</v>
      </c>
      <c r="H117" s="11">
        <f t="shared" si="44"/>
        <v>1</v>
      </c>
      <c r="I117" s="11">
        <f t="shared" si="56"/>
        <v>0</v>
      </c>
      <c r="J117" s="11">
        <f t="shared" si="56"/>
        <v>1</v>
      </c>
      <c r="K117" s="11">
        <f t="shared" si="58"/>
        <v>0</v>
      </c>
      <c r="L117" s="11">
        <f t="shared" si="58"/>
        <v>0</v>
      </c>
      <c r="M117" s="11">
        <f t="shared" si="58"/>
        <v>0</v>
      </c>
      <c r="N117" s="11">
        <f t="shared" si="58"/>
        <v>0</v>
      </c>
      <c r="O117" s="11">
        <f t="shared" si="58"/>
        <v>0</v>
      </c>
      <c r="P117" s="11">
        <f t="shared" si="58"/>
        <v>0</v>
      </c>
      <c r="Q117" s="4" t="str">
        <f t="shared" si="45"/>
        <v>N-101-000000</v>
      </c>
      <c r="R117">
        <f t="shared" si="46"/>
        <v>419</v>
      </c>
      <c r="S117" s="8">
        <f t="shared" si="47"/>
        <v>6.5697596378225285</v>
      </c>
      <c r="T117" s="8">
        <f t="shared" si="48"/>
        <v>6.5697596378225285</v>
      </c>
      <c r="U117" s="10">
        <f t="shared" si="39"/>
        <v>9.1132648610893376</v>
      </c>
      <c r="V117" s="10">
        <f t="shared" si="49"/>
        <v>-0.14431102010629077</v>
      </c>
      <c r="W117" s="10">
        <f t="shared" si="50"/>
        <v>2.4683416236900388</v>
      </c>
      <c r="X117" s="10">
        <f t="shared" si="40"/>
        <v>0.18846893931605621</v>
      </c>
      <c r="Y117" s="22">
        <f t="shared" si="51"/>
        <v>6.7376924224453338</v>
      </c>
      <c r="Z117" s="22">
        <f t="shared" si="41"/>
        <v>6.5922741434865042</v>
      </c>
      <c r="AA117" s="22">
        <f t="shared" si="42"/>
        <v>6.5697596378225285</v>
      </c>
      <c r="AB117" s="35"/>
      <c r="AC117" s="10"/>
      <c r="AD117" s="10"/>
    </row>
    <row r="118" spans="1:30" x14ac:dyDescent="0.25">
      <c r="A118" t="s">
        <v>3328</v>
      </c>
      <c r="B118" t="s">
        <v>712</v>
      </c>
      <c r="C118" s="1">
        <v>42364</v>
      </c>
      <c r="D118">
        <v>3911</v>
      </c>
      <c r="E118" t="str">
        <f t="shared" si="37"/>
        <v>_24_uses_of_statistical_modeling_(part_ii)_</v>
      </c>
      <c r="F118" s="7">
        <f t="shared" si="43"/>
        <v>8.2718040311547085</v>
      </c>
      <c r="G118">
        <f t="shared" si="38"/>
        <v>38</v>
      </c>
      <c r="H118" s="11">
        <f t="shared" si="44"/>
        <v>1</v>
      </c>
      <c r="I118" s="11">
        <f t="shared" si="56"/>
        <v>0</v>
      </c>
      <c r="J118" s="11">
        <f t="shared" si="56"/>
        <v>1</v>
      </c>
      <c r="K118" s="11">
        <f t="shared" si="58"/>
        <v>0</v>
      </c>
      <c r="L118" s="11">
        <f t="shared" si="58"/>
        <v>0</v>
      </c>
      <c r="M118" s="11">
        <f t="shared" si="58"/>
        <v>0</v>
      </c>
      <c r="N118" s="11">
        <f t="shared" si="58"/>
        <v>0</v>
      </c>
      <c r="O118" s="11">
        <f t="shared" si="58"/>
        <v>0</v>
      </c>
      <c r="P118" s="11">
        <f t="shared" si="58"/>
        <v>0</v>
      </c>
      <c r="Q118" s="4" t="str">
        <f t="shared" si="45"/>
        <v>N-101-000000</v>
      </c>
      <c r="R118">
        <f t="shared" si="46"/>
        <v>419</v>
      </c>
      <c r="S118" s="8">
        <f t="shared" si="47"/>
        <v>6.5697596378225285</v>
      </c>
      <c r="T118" s="8">
        <f t="shared" si="48"/>
        <v>6.5697596378225285</v>
      </c>
      <c r="U118" s="10">
        <f t="shared" si="39"/>
        <v>8.0833350918386522</v>
      </c>
      <c r="V118" s="10">
        <f t="shared" si="49"/>
        <v>-0.14431102010629077</v>
      </c>
      <c r="W118" s="10">
        <f t="shared" si="50"/>
        <v>1.4384118544393534</v>
      </c>
      <c r="X118" s="10">
        <f t="shared" si="40"/>
        <v>0.18846893931605621</v>
      </c>
      <c r="Y118" s="22">
        <f t="shared" si="51"/>
        <v>6.7376924224453338</v>
      </c>
      <c r="Z118" s="22">
        <f t="shared" si="41"/>
        <v>6.5922741434865042</v>
      </c>
      <c r="AA118" s="22">
        <f t="shared" si="42"/>
        <v>6.5697596378225285</v>
      </c>
      <c r="AB118" s="35"/>
      <c r="AC118" s="10"/>
      <c r="AD118" s="10"/>
    </row>
    <row r="119" spans="1:30" x14ac:dyDescent="0.25">
      <c r="A119" t="s">
        <v>3329</v>
      </c>
      <c r="B119" t="s">
        <v>713</v>
      </c>
      <c r="C119" s="1">
        <v>41820</v>
      </c>
      <c r="D119">
        <v>6477</v>
      </c>
      <c r="E119" t="str">
        <f t="shared" si="37"/>
        <v>_25_data_scientists_popular_on_linkedin_</v>
      </c>
      <c r="F119" s="7">
        <f t="shared" si="43"/>
        <v>8.7761670997312748</v>
      </c>
      <c r="G119">
        <f t="shared" si="38"/>
        <v>53</v>
      </c>
      <c r="H119" s="11">
        <f t="shared" si="44"/>
        <v>0</v>
      </c>
      <c r="I119" s="11">
        <f t="shared" si="56"/>
        <v>0</v>
      </c>
      <c r="J119" s="11">
        <f t="shared" si="56"/>
        <v>1</v>
      </c>
      <c r="K119" s="11">
        <f t="shared" si="58"/>
        <v>0</v>
      </c>
      <c r="L119" s="11">
        <f t="shared" si="58"/>
        <v>0</v>
      </c>
      <c r="M119" s="11">
        <f t="shared" si="58"/>
        <v>0</v>
      </c>
      <c r="N119" s="11">
        <f t="shared" si="58"/>
        <v>0</v>
      </c>
      <c r="O119" s="11">
        <f t="shared" si="58"/>
        <v>1</v>
      </c>
      <c r="P119" s="11">
        <f t="shared" si="58"/>
        <v>0</v>
      </c>
      <c r="Q119" s="4" t="str">
        <f t="shared" si="45"/>
        <v>N-001-000010</v>
      </c>
      <c r="R119">
        <f t="shared" si="46"/>
        <v>276</v>
      </c>
      <c r="S119" s="8">
        <f t="shared" si="47"/>
        <v>7.1371246496698326</v>
      </c>
      <c r="T119" s="8">
        <f t="shared" si="48"/>
        <v>7.1371246496698326</v>
      </c>
      <c r="U119" s="10">
        <f t="shared" si="39"/>
        <v>8.1713461848730535</v>
      </c>
      <c r="V119" s="10">
        <f t="shared" si="49"/>
        <v>0.48352944586012636</v>
      </c>
      <c r="W119" s="10">
        <f t="shared" si="50"/>
        <v>1.9427749230159197</v>
      </c>
      <c r="X119" s="10">
        <f t="shared" si="40"/>
        <v>0.60482091485822098</v>
      </c>
      <c r="Y119" s="22">
        <f t="shared" si="51"/>
        <v>7.1540443979874988</v>
      </c>
      <c r="Z119" s="22">
        <f t="shared" si="41"/>
        <v>7.1890336202131158</v>
      </c>
      <c r="AA119" s="22">
        <f t="shared" si="42"/>
        <v>7.1371246496698326</v>
      </c>
      <c r="AB119" s="35"/>
      <c r="AC119" s="10"/>
      <c r="AD119" s="10"/>
    </row>
    <row r="120" spans="1:30" x14ac:dyDescent="0.25">
      <c r="A120" t="s">
        <v>4661</v>
      </c>
      <c r="B120" t="s">
        <v>2047</v>
      </c>
      <c r="C120" s="1">
        <v>42405</v>
      </c>
      <c r="D120">
        <v>1300</v>
      </c>
      <c r="E120" t="str">
        <f t="shared" si="37"/>
        <v>_27_best_"picture_of_the_week"_over_the_last_12_months_</v>
      </c>
      <c r="F120" s="7">
        <f t="shared" si="43"/>
        <v>7.1708884785125049</v>
      </c>
      <c r="G120">
        <f t="shared" si="38"/>
        <v>36</v>
      </c>
      <c r="H120" s="11">
        <f t="shared" si="44"/>
        <v>1</v>
      </c>
      <c r="I120" s="11">
        <f t="shared" si="56"/>
        <v>0</v>
      </c>
      <c r="J120" s="11">
        <f t="shared" si="56"/>
        <v>1</v>
      </c>
      <c r="K120" s="11">
        <f t="shared" si="58"/>
        <v>0</v>
      </c>
      <c r="L120" s="11">
        <f t="shared" si="58"/>
        <v>0</v>
      </c>
      <c r="M120" s="11">
        <f t="shared" si="58"/>
        <v>0</v>
      </c>
      <c r="N120" s="11">
        <f t="shared" si="58"/>
        <v>0</v>
      </c>
      <c r="O120" s="11">
        <f t="shared" si="58"/>
        <v>0</v>
      </c>
      <c r="P120" s="11">
        <f t="shared" si="58"/>
        <v>0</v>
      </c>
      <c r="Q120" s="4" t="str">
        <f t="shared" si="45"/>
        <v>N-101-000000</v>
      </c>
      <c r="R120">
        <f t="shared" si="46"/>
        <v>419</v>
      </c>
      <c r="S120" s="8">
        <f t="shared" si="47"/>
        <v>6.5697596378225285</v>
      </c>
      <c r="T120" s="8">
        <f t="shared" si="48"/>
        <v>6.5697596378225285</v>
      </c>
      <c r="U120" s="10">
        <f t="shared" si="39"/>
        <v>6.9824195391964485</v>
      </c>
      <c r="V120" s="10">
        <f t="shared" si="49"/>
        <v>-0.14431102010629077</v>
      </c>
      <c r="W120" s="10">
        <f t="shared" si="50"/>
        <v>0.33749630179714973</v>
      </c>
      <c r="X120" s="10">
        <f t="shared" si="40"/>
        <v>0.18846893931605621</v>
      </c>
      <c r="Y120" s="22">
        <f t="shared" si="51"/>
        <v>6.7376924224453338</v>
      </c>
      <c r="Z120" s="22">
        <f t="shared" si="41"/>
        <v>6.5922741434865042</v>
      </c>
      <c r="AA120" s="22">
        <f t="shared" si="42"/>
        <v>6.5697596378225285</v>
      </c>
      <c r="AB120" s="35"/>
      <c r="AC120" s="10"/>
      <c r="AD120" s="10"/>
    </row>
    <row r="121" spans="1:30" x14ac:dyDescent="0.25">
      <c r="A121" t="s">
        <v>2787</v>
      </c>
      <c r="B121" t="s">
        <v>169</v>
      </c>
      <c r="C121" s="1">
        <v>41412</v>
      </c>
      <c r="D121">
        <v>7898</v>
      </c>
      <c r="E121" t="str">
        <f t="shared" si="37"/>
        <v>_27_criteria_to_choose_analytic_tools_</v>
      </c>
      <c r="F121" s="7">
        <f t="shared" si="43"/>
        <v>8.9744914481644198</v>
      </c>
      <c r="G121">
        <f t="shared" si="38"/>
        <v>25</v>
      </c>
      <c r="H121" s="11">
        <f t="shared" si="44"/>
        <v>0</v>
      </c>
      <c r="I121" s="11">
        <f t="shared" si="56"/>
        <v>1</v>
      </c>
      <c r="J121" s="11">
        <f t="shared" si="56"/>
        <v>0</v>
      </c>
      <c r="K121" s="11">
        <f t="shared" si="58"/>
        <v>0</v>
      </c>
      <c r="L121" s="11">
        <f t="shared" si="58"/>
        <v>0</v>
      </c>
      <c r="M121" s="11">
        <f t="shared" si="58"/>
        <v>0</v>
      </c>
      <c r="N121" s="11">
        <f t="shared" si="58"/>
        <v>0</v>
      </c>
      <c r="O121" s="11">
        <f t="shared" si="58"/>
        <v>0</v>
      </c>
      <c r="P121" s="11">
        <f t="shared" si="58"/>
        <v>1</v>
      </c>
      <c r="Q121" s="4" t="str">
        <f t="shared" si="45"/>
        <v>N-010-000001</v>
      </c>
      <c r="R121">
        <f t="shared" si="46"/>
        <v>21</v>
      </c>
      <c r="S121" s="8">
        <f t="shared" si="47"/>
        <v>5.7614925343121861</v>
      </c>
      <c r="T121" s="8">
        <f t="shared" si="48"/>
        <v>5.7614925343121861</v>
      </c>
      <c r="U121" s="10">
        <f t="shared" si="39"/>
        <v>9.5831492319989806</v>
      </c>
      <c r="V121" s="10">
        <f t="shared" si="49"/>
        <v>-1.3463430571717265</v>
      </c>
      <c r="W121" s="10">
        <f t="shared" si="50"/>
        <v>2.1410992714490646</v>
      </c>
      <c r="X121" s="10">
        <f t="shared" si="40"/>
        <v>-0.60865778383456093</v>
      </c>
      <c r="Y121" s="22">
        <f t="shared" si="51"/>
        <v>5.9405656992947167</v>
      </c>
      <c r="Z121" s="22">
        <f t="shared" si="41"/>
        <v>6.1787956505546155</v>
      </c>
      <c r="AA121" s="22">
        <f t="shared" si="42"/>
        <v>5.7614925343121861</v>
      </c>
      <c r="AB121" s="35"/>
      <c r="AC121" s="10"/>
      <c r="AD121" s="10"/>
    </row>
    <row r="122" spans="1:30" x14ac:dyDescent="0.25">
      <c r="A122" t="s">
        <v>3330</v>
      </c>
      <c r="B122" t="s">
        <v>714</v>
      </c>
      <c r="C122" s="1">
        <v>42087</v>
      </c>
      <c r="D122">
        <v>36335</v>
      </c>
      <c r="E122" t="str">
        <f t="shared" si="37"/>
        <v>_27_free_data_mining_books_</v>
      </c>
      <c r="F122" s="7">
        <f t="shared" si="43"/>
        <v>10.500564264345339</v>
      </c>
      <c r="G122">
        <f t="shared" si="38"/>
        <v>45</v>
      </c>
      <c r="H122" s="11">
        <f t="shared" si="44"/>
        <v>1</v>
      </c>
      <c r="I122" s="11">
        <f t="shared" ref="I122:J141" si="59">IF(ISNUMBER(SEARCH(I$1,$B122)),1,0)</f>
        <v>0</v>
      </c>
      <c r="J122" s="11">
        <f t="shared" si="59"/>
        <v>1</v>
      </c>
      <c r="K122" s="11">
        <f t="shared" ref="K122:P131" si="60">IF(ISNUMBER(SEARCH(K$1,$E122)),1,0)</f>
        <v>0</v>
      </c>
      <c r="L122" s="11">
        <f t="shared" si="60"/>
        <v>0</v>
      </c>
      <c r="M122" s="11">
        <f t="shared" si="60"/>
        <v>0</v>
      </c>
      <c r="N122" s="11">
        <f t="shared" si="60"/>
        <v>0</v>
      </c>
      <c r="O122" s="11">
        <f t="shared" si="60"/>
        <v>1</v>
      </c>
      <c r="P122" s="11">
        <f t="shared" si="60"/>
        <v>0</v>
      </c>
      <c r="Q122" s="4" t="str">
        <f t="shared" si="45"/>
        <v>N-101-000010</v>
      </c>
      <c r="R122">
        <f t="shared" si="46"/>
        <v>382</v>
      </c>
      <c r="S122" s="8">
        <f t="shared" si="47"/>
        <v>6.8802841839920132</v>
      </c>
      <c r="T122" s="8">
        <f t="shared" si="48"/>
        <v>6.8802841839920132</v>
      </c>
      <c r="U122" s="10">
        <f t="shared" si="39"/>
        <v>10.094210403829814</v>
      </c>
      <c r="V122" s="10">
        <f t="shared" si="49"/>
        <v>0.18424985744159661</v>
      </c>
      <c r="W122" s="10">
        <f t="shared" si="50"/>
        <v>3.667172087629984</v>
      </c>
      <c r="X122" s="10">
        <f t="shared" si="40"/>
        <v>0.40635386051552441</v>
      </c>
      <c r="Y122" s="22">
        <f t="shared" si="51"/>
        <v>6.9555773436448023</v>
      </c>
      <c r="Z122" s="22">
        <f t="shared" si="41"/>
        <v>6.8151536771936527</v>
      </c>
      <c r="AA122" s="22">
        <f t="shared" si="42"/>
        <v>6.8802841839920132</v>
      </c>
      <c r="AB122" s="35"/>
      <c r="AC122" s="10"/>
      <c r="AD122" s="10"/>
    </row>
    <row r="123" spans="1:30" x14ac:dyDescent="0.25">
      <c r="A123" t="s">
        <v>2640</v>
      </c>
      <c r="B123" t="s">
        <v>20</v>
      </c>
      <c r="C123" s="1">
        <v>42430</v>
      </c>
      <c r="D123">
        <v>367</v>
      </c>
      <c r="E123" t="str">
        <f t="shared" si="37"/>
        <v>_27_job_interview_mistakes_for_data_scientists_</v>
      </c>
      <c r="F123" s="7">
        <f t="shared" si="43"/>
        <v>5.9080829381689313</v>
      </c>
      <c r="G123">
        <f t="shared" si="38"/>
        <v>69</v>
      </c>
      <c r="H123" s="11">
        <f t="shared" si="44"/>
        <v>1</v>
      </c>
      <c r="I123" s="11">
        <f t="shared" si="59"/>
        <v>1</v>
      </c>
      <c r="J123" s="11">
        <f t="shared" si="59"/>
        <v>0</v>
      </c>
      <c r="K123" s="11">
        <f t="shared" si="60"/>
        <v>0</v>
      </c>
      <c r="L123" s="11">
        <f t="shared" si="60"/>
        <v>0</v>
      </c>
      <c r="M123" s="11">
        <f t="shared" si="60"/>
        <v>0</v>
      </c>
      <c r="N123" s="11">
        <f t="shared" si="60"/>
        <v>0</v>
      </c>
      <c r="O123" s="11">
        <f t="shared" si="60"/>
        <v>1</v>
      </c>
      <c r="P123" s="11">
        <f t="shared" si="60"/>
        <v>0</v>
      </c>
      <c r="Q123" s="4" t="str">
        <f t="shared" si="45"/>
        <v>N-110-000010</v>
      </c>
      <c r="R123">
        <f t="shared" si="46"/>
        <v>58</v>
      </c>
      <c r="S123" s="8">
        <f t="shared" si="47"/>
        <v>5.7492453157171877</v>
      </c>
      <c r="T123" s="8">
        <f t="shared" si="48"/>
        <v>5.7492453157171877</v>
      </c>
      <c r="U123" s="10">
        <f t="shared" si="39"/>
        <v>6.2825727120116701</v>
      </c>
      <c r="V123" s="10">
        <f t="shared" si="49"/>
        <v>-0.99322799793309102</v>
      </c>
      <c r="W123" s="10">
        <f t="shared" si="50"/>
        <v>-0.92530923854642388</v>
      </c>
      <c r="X123" s="10">
        <f t="shared" si="40"/>
        <v>-0.37448977384273863</v>
      </c>
      <c r="Y123" s="22">
        <f t="shared" si="51"/>
        <v>6.1747337092865386</v>
      </c>
      <c r="Z123" s="22">
        <f t="shared" si="41"/>
        <v>6.1953121150439019</v>
      </c>
      <c r="AA123" s="22">
        <f t="shared" si="42"/>
        <v>5.7492453157171877</v>
      </c>
      <c r="AB123" s="35"/>
      <c r="AC123" s="10"/>
      <c r="AD123" s="10"/>
    </row>
    <row r="124" spans="1:30" x14ac:dyDescent="0.25">
      <c r="A124" t="s">
        <v>3331</v>
      </c>
      <c r="B124" t="s">
        <v>715</v>
      </c>
      <c r="C124" s="1">
        <v>41924</v>
      </c>
      <c r="D124">
        <v>3951</v>
      </c>
      <c r="E124" t="str">
        <f t="shared" si="37"/>
        <v>_2-d_random_walks:_simulation,_video_with_r_source_code,_curious_facts_</v>
      </c>
      <c r="F124" s="7">
        <f t="shared" si="43"/>
        <v>8.2819770588677581</v>
      </c>
      <c r="G124">
        <f t="shared" si="38"/>
        <v>43</v>
      </c>
      <c r="H124" s="11">
        <f t="shared" si="44"/>
        <v>0</v>
      </c>
      <c r="I124" s="11">
        <f t="shared" si="59"/>
        <v>0</v>
      </c>
      <c r="J124" s="11">
        <f t="shared" si="59"/>
        <v>1</v>
      </c>
      <c r="K124" s="11">
        <f t="shared" si="60"/>
        <v>0</v>
      </c>
      <c r="L124" s="11">
        <f t="shared" si="60"/>
        <v>1</v>
      </c>
      <c r="M124" s="11">
        <f t="shared" si="60"/>
        <v>0</v>
      </c>
      <c r="N124" s="11">
        <f t="shared" si="60"/>
        <v>0</v>
      </c>
      <c r="O124" s="11">
        <f t="shared" si="60"/>
        <v>0</v>
      </c>
      <c r="P124" s="11">
        <f t="shared" si="60"/>
        <v>0</v>
      </c>
      <c r="Q124" s="4" t="str">
        <f t="shared" si="45"/>
        <v>N-001-010000</v>
      </c>
      <c r="R124">
        <f t="shared" si="46"/>
        <v>7</v>
      </c>
      <c r="S124" s="8">
        <f t="shared" si="47"/>
        <v>7.3873048234660512</v>
      </c>
      <c r="T124" s="8">
        <f t="shared" si="48"/>
        <v>7.3546782491486216</v>
      </c>
      <c r="U124" s="10">
        <f t="shared" si="39"/>
        <v>7.6013480349735989</v>
      </c>
      <c r="V124" s="10">
        <f t="shared" si="49"/>
        <v>0.59784473988311937</v>
      </c>
      <c r="W124" s="10">
        <f t="shared" si="50"/>
        <v>1.448584882152403</v>
      </c>
      <c r="X124" s="10">
        <f t="shared" si="40"/>
        <v>0.68062902389415936</v>
      </c>
      <c r="Y124" s="22">
        <f t="shared" si="51"/>
        <v>7.2298525070234367</v>
      </c>
      <c r="Z124" s="22">
        <f t="shared" si="41"/>
        <v>7.5120186099468835</v>
      </c>
      <c r="AA124" s="22">
        <f t="shared" si="42"/>
        <v>7.3873048234660512</v>
      </c>
      <c r="AB124" s="35"/>
      <c r="AC124" s="10"/>
      <c r="AD124" s="10"/>
    </row>
    <row r="125" spans="1:30" x14ac:dyDescent="0.25">
      <c r="A125" t="s">
        <v>3343</v>
      </c>
      <c r="B125" t="s">
        <v>727</v>
      </c>
      <c r="C125" s="1">
        <v>41023</v>
      </c>
      <c r="D125">
        <v>855</v>
      </c>
      <c r="E125" t="str">
        <f t="shared" si="37"/>
        <v>_3_big_data_startups:_locu,_essess,_coursera_</v>
      </c>
      <c r="F125" s="7">
        <f t="shared" si="43"/>
        <v>6.752270376141742</v>
      </c>
      <c r="G125">
        <f t="shared" si="38"/>
        <v>49</v>
      </c>
      <c r="H125" s="11">
        <f t="shared" si="44"/>
        <v>0</v>
      </c>
      <c r="I125" s="11">
        <f t="shared" si="59"/>
        <v>0</v>
      </c>
      <c r="J125" s="11">
        <f t="shared" si="59"/>
        <v>1</v>
      </c>
      <c r="K125" s="11">
        <f t="shared" si="60"/>
        <v>0</v>
      </c>
      <c r="L125" s="11">
        <f t="shared" si="60"/>
        <v>0</v>
      </c>
      <c r="M125" s="11">
        <f t="shared" si="60"/>
        <v>0</v>
      </c>
      <c r="N125" s="11">
        <f t="shared" si="60"/>
        <v>0</v>
      </c>
      <c r="O125" s="11">
        <f t="shared" si="60"/>
        <v>1</v>
      </c>
      <c r="P125" s="11">
        <f t="shared" si="60"/>
        <v>0</v>
      </c>
      <c r="Q125" s="4" t="str">
        <f t="shared" si="45"/>
        <v>N-001-000010</v>
      </c>
      <c r="R125">
        <f t="shared" si="46"/>
        <v>276</v>
      </c>
      <c r="S125" s="8">
        <f t="shared" si="47"/>
        <v>7.1371246496698326</v>
      </c>
      <c r="T125" s="8">
        <f t="shared" si="48"/>
        <v>7.1371246496698326</v>
      </c>
      <c r="U125" s="10">
        <f t="shared" si="39"/>
        <v>6.1474494612835207</v>
      </c>
      <c r="V125" s="10">
        <f t="shared" si="49"/>
        <v>0.48352944586012636</v>
      </c>
      <c r="W125" s="10">
        <f t="shared" si="50"/>
        <v>-8.1121800573613179E-2</v>
      </c>
      <c r="X125" s="10">
        <f t="shared" si="40"/>
        <v>0.60482091485822098</v>
      </c>
      <c r="Y125" s="22">
        <f t="shared" si="51"/>
        <v>7.1540443979874988</v>
      </c>
      <c r="Z125" s="22">
        <f t="shared" si="41"/>
        <v>7.1890336202131158</v>
      </c>
      <c r="AA125" s="22">
        <f t="shared" si="42"/>
        <v>7.1371246496698326</v>
      </c>
      <c r="AB125" s="35"/>
      <c r="AC125" s="10"/>
      <c r="AD125" s="10"/>
    </row>
    <row r="126" spans="1:30" x14ac:dyDescent="0.25">
      <c r="A126" t="s">
        <v>3492</v>
      </c>
      <c r="B126" t="s">
        <v>876</v>
      </c>
      <c r="C126" s="1">
        <v>42221</v>
      </c>
      <c r="D126">
        <v>285</v>
      </c>
      <c r="E126" t="str">
        <f t="shared" si="37"/>
        <v>_3_companies_&amp;amp;_case_studies_of_ai_in_investing_</v>
      </c>
      <c r="F126" s="7">
        <f t="shared" si="43"/>
        <v>5.6559918108198524</v>
      </c>
      <c r="G126">
        <f t="shared" si="38"/>
        <v>61</v>
      </c>
      <c r="H126" s="11">
        <f t="shared" si="44"/>
        <v>1</v>
      </c>
      <c r="I126" s="11">
        <f t="shared" si="59"/>
        <v>0</v>
      </c>
      <c r="J126" s="11">
        <f t="shared" si="59"/>
        <v>1</v>
      </c>
      <c r="K126" s="11">
        <f t="shared" si="60"/>
        <v>0</v>
      </c>
      <c r="L126" s="11">
        <f t="shared" si="60"/>
        <v>0</v>
      </c>
      <c r="M126" s="11">
        <f t="shared" si="60"/>
        <v>0</v>
      </c>
      <c r="N126" s="11">
        <f t="shared" si="60"/>
        <v>0</v>
      </c>
      <c r="O126" s="11">
        <f t="shared" si="60"/>
        <v>0</v>
      </c>
      <c r="P126" s="11">
        <f t="shared" si="60"/>
        <v>0</v>
      </c>
      <c r="Q126" s="4" t="str">
        <f t="shared" si="45"/>
        <v>N-101-000000</v>
      </c>
      <c r="R126">
        <f t="shared" si="46"/>
        <v>419</v>
      </c>
      <c r="S126" s="8">
        <f t="shared" si="47"/>
        <v>6.5697596378225285</v>
      </c>
      <c r="T126" s="8">
        <f t="shared" si="48"/>
        <v>6.5697596378225285</v>
      </c>
      <c r="U126" s="10">
        <f t="shared" si="39"/>
        <v>5.467522871503796</v>
      </c>
      <c r="V126" s="10">
        <f t="shared" si="49"/>
        <v>-0.14431102010629077</v>
      </c>
      <c r="W126" s="10">
        <f t="shared" si="50"/>
        <v>-1.1774003658955028</v>
      </c>
      <c r="X126" s="10">
        <f t="shared" si="40"/>
        <v>0.18846893931605621</v>
      </c>
      <c r="Y126" s="22">
        <f t="shared" si="51"/>
        <v>6.7376924224453338</v>
      </c>
      <c r="Z126" s="22">
        <f t="shared" si="41"/>
        <v>6.5922741434865042</v>
      </c>
      <c r="AA126" s="22">
        <f t="shared" si="42"/>
        <v>6.5697596378225285</v>
      </c>
      <c r="AB126" s="35"/>
      <c r="AC126" s="10"/>
      <c r="AD126" s="10"/>
    </row>
    <row r="127" spans="1:30" x14ac:dyDescent="0.25">
      <c r="A127" t="s">
        <v>3344</v>
      </c>
      <c r="B127" t="s">
        <v>728</v>
      </c>
      <c r="C127" s="1">
        <v>42305</v>
      </c>
      <c r="D127">
        <v>855</v>
      </c>
      <c r="E127" t="str">
        <f t="shared" si="37"/>
        <v>_3_effortless_tactics_to_be_a_data_science_success_in_business_</v>
      </c>
      <c r="F127" s="7">
        <f t="shared" si="43"/>
        <v>6.752270376141742</v>
      </c>
      <c r="G127">
        <f t="shared" si="38"/>
        <v>38</v>
      </c>
      <c r="H127" s="11">
        <f t="shared" si="44"/>
        <v>1</v>
      </c>
      <c r="I127" s="11">
        <f t="shared" si="59"/>
        <v>0</v>
      </c>
      <c r="J127" s="11">
        <f t="shared" si="59"/>
        <v>1</v>
      </c>
      <c r="K127" s="11">
        <f t="shared" si="60"/>
        <v>0</v>
      </c>
      <c r="L127" s="11">
        <f t="shared" si="60"/>
        <v>0</v>
      </c>
      <c r="M127" s="11">
        <f t="shared" si="60"/>
        <v>0</v>
      </c>
      <c r="N127" s="11">
        <f t="shared" si="60"/>
        <v>1</v>
      </c>
      <c r="O127" s="11">
        <f t="shared" si="60"/>
        <v>1</v>
      </c>
      <c r="P127" s="11">
        <f t="shared" si="60"/>
        <v>0</v>
      </c>
      <c r="Q127" s="4" t="str">
        <f t="shared" si="45"/>
        <v>N-101-000110</v>
      </c>
      <c r="R127">
        <f t="shared" si="46"/>
        <v>126</v>
      </c>
      <c r="S127" s="8">
        <f t="shared" si="47"/>
        <v>7.156085089173656</v>
      </c>
      <c r="T127" s="8">
        <f t="shared" si="48"/>
        <v>7.156085089173656</v>
      </c>
      <c r="U127" s="10">
        <f t="shared" si="39"/>
        <v>5.9622536793207326</v>
      </c>
      <c r="V127" s="10">
        <f t="shared" si="49"/>
        <v>0.76279653926378688</v>
      </c>
      <c r="W127" s="10">
        <f t="shared" si="50"/>
        <v>-8.1121800573613179E-2</v>
      </c>
      <c r="X127" s="10">
        <f t="shared" si="40"/>
        <v>0.79001669682100972</v>
      </c>
      <c r="Y127" s="22">
        <f t="shared" si="51"/>
        <v>7.3392401799502869</v>
      </c>
      <c r="Z127" s="22">
        <f t="shared" si="41"/>
        <v>7.2265960335864765</v>
      </c>
      <c r="AA127" s="22">
        <f t="shared" si="42"/>
        <v>7.156085089173656</v>
      </c>
      <c r="AB127" s="35"/>
      <c r="AC127" s="10"/>
      <c r="AD127" s="10"/>
    </row>
    <row r="128" spans="1:30" x14ac:dyDescent="0.25">
      <c r="A128" t="s">
        <v>3345</v>
      </c>
      <c r="B128" t="s">
        <v>729</v>
      </c>
      <c r="C128" s="1">
        <v>42302</v>
      </c>
      <c r="D128">
        <v>594</v>
      </c>
      <c r="E128" t="str">
        <f t="shared" si="37"/>
        <v>_3_essential_sql_queries_in_1.5_minutes_</v>
      </c>
      <c r="F128" s="7">
        <f t="shared" si="43"/>
        <v>6.3885614055456301</v>
      </c>
      <c r="G128">
        <f t="shared" si="38"/>
        <v>45</v>
      </c>
      <c r="H128" s="11">
        <f t="shared" si="44"/>
        <v>1</v>
      </c>
      <c r="I128" s="11">
        <f t="shared" si="59"/>
        <v>0</v>
      </c>
      <c r="J128" s="11">
        <f t="shared" si="59"/>
        <v>1</v>
      </c>
      <c r="K128" s="11">
        <f t="shared" si="60"/>
        <v>0</v>
      </c>
      <c r="L128" s="11">
        <f t="shared" si="60"/>
        <v>0</v>
      </c>
      <c r="M128" s="11">
        <f t="shared" si="60"/>
        <v>0</v>
      </c>
      <c r="N128" s="11">
        <f t="shared" si="60"/>
        <v>0</v>
      </c>
      <c r="O128" s="11">
        <f t="shared" si="60"/>
        <v>0</v>
      </c>
      <c r="P128" s="11">
        <f t="shared" si="60"/>
        <v>0</v>
      </c>
      <c r="Q128" s="4" t="str">
        <f t="shared" si="45"/>
        <v>N-101-000000</v>
      </c>
      <c r="R128">
        <f t="shared" si="46"/>
        <v>419</v>
      </c>
      <c r="S128" s="8">
        <f t="shared" si="47"/>
        <v>6.5697596378225285</v>
      </c>
      <c r="T128" s="8">
        <f t="shared" si="48"/>
        <v>6.5697596378225285</v>
      </c>
      <c r="U128" s="10">
        <f t="shared" si="39"/>
        <v>6.2000924662295738</v>
      </c>
      <c r="V128" s="10">
        <f t="shared" si="49"/>
        <v>-0.14431102010629077</v>
      </c>
      <c r="W128" s="10">
        <f t="shared" si="50"/>
        <v>-0.44483077116972503</v>
      </c>
      <c r="X128" s="10">
        <f t="shared" si="40"/>
        <v>0.18846893931605621</v>
      </c>
      <c r="Y128" s="22">
        <f t="shared" si="51"/>
        <v>6.7376924224453338</v>
      </c>
      <c r="Z128" s="22">
        <f t="shared" si="41"/>
        <v>6.5922741434865042</v>
      </c>
      <c r="AA128" s="22">
        <f t="shared" si="42"/>
        <v>6.5697596378225285</v>
      </c>
      <c r="AB128" s="35"/>
      <c r="AC128" s="10"/>
      <c r="AD128" s="10"/>
    </row>
    <row r="129" spans="1:30" x14ac:dyDescent="0.25">
      <c r="A129" t="s">
        <v>3346</v>
      </c>
      <c r="B129" t="s">
        <v>730</v>
      </c>
      <c r="C129" s="1">
        <v>41107</v>
      </c>
      <c r="D129">
        <v>16253</v>
      </c>
      <c r="E129" t="str">
        <f t="shared" si="37"/>
        <v>_3_game_changing_big_data_use_cases_in_telecom_</v>
      </c>
      <c r="F129" s="7">
        <f t="shared" si="43"/>
        <v>9.6960943113131499</v>
      </c>
      <c r="G129">
        <f t="shared" si="38"/>
        <v>56</v>
      </c>
      <c r="H129" s="11">
        <f t="shared" si="44"/>
        <v>0</v>
      </c>
      <c r="I129" s="11">
        <f t="shared" si="59"/>
        <v>0</v>
      </c>
      <c r="J129" s="11">
        <f t="shared" si="59"/>
        <v>1</v>
      </c>
      <c r="K129" s="11">
        <f t="shared" si="60"/>
        <v>0</v>
      </c>
      <c r="L129" s="11">
        <f t="shared" si="60"/>
        <v>0</v>
      </c>
      <c r="M129" s="11">
        <f t="shared" si="60"/>
        <v>0</v>
      </c>
      <c r="N129" s="11">
        <f t="shared" si="60"/>
        <v>0</v>
      </c>
      <c r="O129" s="11">
        <f t="shared" si="60"/>
        <v>1</v>
      </c>
      <c r="P129" s="11">
        <f t="shared" si="60"/>
        <v>0</v>
      </c>
      <c r="Q129" s="4" t="str">
        <f t="shared" si="45"/>
        <v>N-001-000010</v>
      </c>
      <c r="R129">
        <f t="shared" si="46"/>
        <v>276</v>
      </c>
      <c r="S129" s="8">
        <f t="shared" si="47"/>
        <v>7.1371246496698326</v>
      </c>
      <c r="T129" s="8">
        <f t="shared" si="48"/>
        <v>7.1371246496698326</v>
      </c>
      <c r="U129" s="10">
        <f t="shared" si="39"/>
        <v>9.0912733964549286</v>
      </c>
      <c r="V129" s="10">
        <f t="shared" si="49"/>
        <v>0.48352944586012636</v>
      </c>
      <c r="W129" s="10">
        <f t="shared" si="50"/>
        <v>2.8627021345977948</v>
      </c>
      <c r="X129" s="10">
        <f t="shared" si="40"/>
        <v>0.60482091485822098</v>
      </c>
      <c r="Y129" s="22">
        <f t="shared" si="51"/>
        <v>7.1540443979874988</v>
      </c>
      <c r="Z129" s="22">
        <f t="shared" si="41"/>
        <v>7.1890336202131158</v>
      </c>
      <c r="AA129" s="22">
        <f t="shared" si="42"/>
        <v>7.1371246496698326</v>
      </c>
      <c r="AB129" s="35"/>
      <c r="AC129" s="10"/>
      <c r="AD129" s="10"/>
    </row>
    <row r="130" spans="1:30" x14ac:dyDescent="0.25">
      <c r="A130" t="s">
        <v>3347</v>
      </c>
      <c r="B130" t="s">
        <v>731</v>
      </c>
      <c r="C130" s="1">
        <v>42293</v>
      </c>
      <c r="D130">
        <v>448</v>
      </c>
      <c r="E130" t="str">
        <f t="shared" ref="E130:E193" si="61">CONCATENATE("_",LOWER(A130),"_")</f>
        <v>_3_questions_you_need_to_answer_before_going_for_big_data_</v>
      </c>
      <c r="F130" s="7">
        <f t="shared" si="43"/>
        <v>6.1070228877422545</v>
      </c>
      <c r="G130">
        <f t="shared" ref="G130:G193" si="62">LEN(A131)</f>
        <v>79</v>
      </c>
      <c r="H130" s="11">
        <f t="shared" si="44"/>
        <v>1</v>
      </c>
      <c r="I130" s="11">
        <f t="shared" si="59"/>
        <v>0</v>
      </c>
      <c r="J130" s="11">
        <f t="shared" si="59"/>
        <v>1</v>
      </c>
      <c r="K130" s="11">
        <f t="shared" si="60"/>
        <v>0</v>
      </c>
      <c r="L130" s="11">
        <f t="shared" si="60"/>
        <v>0</v>
      </c>
      <c r="M130" s="11">
        <f t="shared" si="60"/>
        <v>0</v>
      </c>
      <c r="N130" s="11">
        <f t="shared" si="60"/>
        <v>0</v>
      </c>
      <c r="O130" s="11">
        <f t="shared" si="60"/>
        <v>1</v>
      </c>
      <c r="P130" s="11">
        <f t="shared" si="60"/>
        <v>0</v>
      </c>
      <c r="Q130" s="4" t="str">
        <f t="shared" si="45"/>
        <v>N-101-000010</v>
      </c>
      <c r="R130">
        <f t="shared" si="46"/>
        <v>382</v>
      </c>
      <c r="S130" s="8">
        <f t="shared" si="47"/>
        <v>6.8802841839920132</v>
      </c>
      <c r="T130" s="8">
        <f t="shared" si="48"/>
        <v>6.8802841839920132</v>
      </c>
      <c r="U130" s="10">
        <f t="shared" ref="U130:U193" si="63">F130-$AQ$29*SUMPRODUCT(H130:P130,$AH$25:$AP$25)</f>
        <v>5.7006690272267297</v>
      </c>
      <c r="V130" s="10">
        <f t="shared" si="49"/>
        <v>0.18424985744159661</v>
      </c>
      <c r="W130" s="10">
        <f t="shared" si="50"/>
        <v>-0.7263692889731006</v>
      </c>
      <c r="X130" s="10">
        <f t="shared" ref="X130:X193" si="64">$AQ$29*SUMPRODUCT(H130:P130,$AH$25:$AP$25)</f>
        <v>0.40635386051552441</v>
      </c>
      <c r="Y130" s="22">
        <f t="shared" si="51"/>
        <v>6.9555773436448023</v>
      </c>
      <c r="Z130" s="22">
        <f t="shared" ref="Z130:Z193" si="65">$AG$36+SUMPRODUCT($AH$36:$AP$36,H130:P130)</f>
        <v>6.8151536771936527</v>
      </c>
      <c r="AA130" s="22">
        <f t="shared" ref="AA130:AA193" si="66">IF(R130&gt;=$AC$2,S130,Y130)</f>
        <v>6.8802841839920132</v>
      </c>
      <c r="AB130" s="35"/>
      <c r="AC130" s="10"/>
      <c r="AD130" s="10"/>
    </row>
    <row r="131" spans="1:30" x14ac:dyDescent="0.25">
      <c r="A131" t="s">
        <v>3348</v>
      </c>
      <c r="B131" t="s">
        <v>732</v>
      </c>
      <c r="C131" s="1">
        <v>42339</v>
      </c>
      <c r="D131">
        <v>1141</v>
      </c>
      <c r="E131" t="str">
        <f t="shared" si="61"/>
        <v>_3_reasons_why_analytics_projects_are_falling_short_-_and_what_we_can_do_aboutit_</v>
      </c>
      <c r="F131" s="7">
        <f t="shared" ref="F131:F194" si="67">LN(1+D131)</f>
        <v>7.0405363902159559</v>
      </c>
      <c r="G131">
        <f t="shared" si="62"/>
        <v>75</v>
      </c>
      <c r="H131" s="11">
        <f t="shared" ref="H131:H194" si="68">IF(YEAR(C131)&gt;2014,1,0)</f>
        <v>1</v>
      </c>
      <c r="I131" s="11">
        <f t="shared" si="59"/>
        <v>0</v>
      </c>
      <c r="J131" s="11">
        <f t="shared" si="59"/>
        <v>1</v>
      </c>
      <c r="K131" s="11">
        <f t="shared" si="60"/>
        <v>0</v>
      </c>
      <c r="L131" s="11">
        <f t="shared" si="60"/>
        <v>0</v>
      </c>
      <c r="M131" s="11">
        <f t="shared" si="60"/>
        <v>0</v>
      </c>
      <c r="N131" s="11">
        <f t="shared" si="60"/>
        <v>0</v>
      </c>
      <c r="O131" s="11">
        <f t="shared" si="60"/>
        <v>0</v>
      </c>
      <c r="P131" s="11">
        <f t="shared" si="60"/>
        <v>1</v>
      </c>
      <c r="Q131" s="4" t="str">
        <f t="shared" ref="Q131:Q194" si="69">CONCATENATE("N-",H131,I131,J131,"-",K131,L131,M131,N131,O131,P131)</f>
        <v>N-101-000001</v>
      </c>
      <c r="R131">
        <f t="shared" ref="R131:R194" si="70">COUNTIF(Q:Q,Q131)</f>
        <v>109</v>
      </c>
      <c r="S131" s="8">
        <f t="shared" ref="S131:S194" si="71">AVERAGEIF(R:R,R131,F:F)</f>
        <v>6.5598547021339648</v>
      </c>
      <c r="T131" s="8">
        <f t="shared" ref="T131:T194" si="72">IF(R131&gt;=10,S131,AVERAGEIF(R:R,"&lt;10",F:F))</f>
        <v>6.5598547021339648</v>
      </c>
      <c r="U131" s="10">
        <f t="shared" si="63"/>
        <v>7.0668175940349505</v>
      </c>
      <c r="V131" s="10">
        <f t="shared" ref="V131:V194" si="73">SUMPRODUCT(H131:P131,$AH$25:$AP$25)-$AQ$28</f>
        <v>-0.46814479021556843</v>
      </c>
      <c r="W131" s="10">
        <f t="shared" ref="W131:W194" si="74">F131-AVERAGE(F:F)</f>
        <v>0.20714421350060075</v>
      </c>
      <c r="X131" s="10">
        <f t="shared" si="64"/>
        <v>-2.6281203818994407E-2</v>
      </c>
      <c r="Y131" s="22">
        <f t="shared" ref="Y131:Y194" si="75">AVERAGE(F:F)-AVERAGE(X:X)+X131</f>
        <v>6.5229422793102829</v>
      </c>
      <c r="Z131" s="22">
        <f t="shared" si="65"/>
        <v>6.4247572696849025</v>
      </c>
      <c r="AA131" s="22">
        <f t="shared" si="66"/>
        <v>6.5598547021339648</v>
      </c>
      <c r="AB131" s="35"/>
      <c r="AC131" s="10"/>
      <c r="AD131" s="10"/>
    </row>
    <row r="132" spans="1:30" x14ac:dyDescent="0.25">
      <c r="A132" t="s">
        <v>3349</v>
      </c>
      <c r="B132" t="s">
        <v>733</v>
      </c>
      <c r="C132" s="1">
        <v>42328</v>
      </c>
      <c r="D132">
        <v>774</v>
      </c>
      <c r="E132" t="str">
        <f t="shared" si="61"/>
        <v>_3_reasons_why_companies_are_not_engaging_with_data_as_much_as_they_ought_to_</v>
      </c>
      <c r="F132" s="7">
        <f t="shared" si="67"/>
        <v>6.6528630293533473</v>
      </c>
      <c r="G132">
        <f t="shared" si="62"/>
        <v>65</v>
      </c>
      <c r="H132" s="11">
        <f t="shared" si="68"/>
        <v>1</v>
      </c>
      <c r="I132" s="11">
        <f t="shared" si="59"/>
        <v>0</v>
      </c>
      <c r="J132" s="11">
        <f t="shared" si="59"/>
        <v>1</v>
      </c>
      <c r="K132" s="11">
        <f t="shared" ref="K132:P141" si="76">IF(ISNUMBER(SEARCH(K$1,$E132)),1,0)</f>
        <v>0</v>
      </c>
      <c r="L132" s="11">
        <f t="shared" si="76"/>
        <v>0</v>
      </c>
      <c r="M132" s="11">
        <f t="shared" si="76"/>
        <v>0</v>
      </c>
      <c r="N132" s="11">
        <f t="shared" si="76"/>
        <v>0</v>
      </c>
      <c r="O132" s="11">
        <f t="shared" si="76"/>
        <v>1</v>
      </c>
      <c r="P132" s="11">
        <f t="shared" si="76"/>
        <v>0</v>
      </c>
      <c r="Q132" s="4" t="str">
        <f t="shared" si="69"/>
        <v>N-101-000010</v>
      </c>
      <c r="R132">
        <f t="shared" si="70"/>
        <v>382</v>
      </c>
      <c r="S132" s="8">
        <f t="shared" si="71"/>
        <v>6.8802841839920132</v>
      </c>
      <c r="T132" s="8">
        <f t="shared" si="72"/>
        <v>6.8802841839920132</v>
      </c>
      <c r="U132" s="10">
        <f t="shared" si="63"/>
        <v>6.2465091688378225</v>
      </c>
      <c r="V132" s="10">
        <f t="shared" si="73"/>
        <v>0.18424985744159661</v>
      </c>
      <c r="W132" s="10">
        <f t="shared" si="74"/>
        <v>-0.18052914736200787</v>
      </c>
      <c r="X132" s="10">
        <f t="shared" si="64"/>
        <v>0.40635386051552441</v>
      </c>
      <c r="Y132" s="22">
        <f t="shared" si="75"/>
        <v>6.9555773436448023</v>
      </c>
      <c r="Z132" s="22">
        <f t="shared" si="65"/>
        <v>6.8151536771936527</v>
      </c>
      <c r="AA132" s="22">
        <f t="shared" si="66"/>
        <v>6.8802841839920132</v>
      </c>
      <c r="AB132" s="35"/>
      <c r="AC132" s="10"/>
      <c r="AD132" s="10"/>
    </row>
    <row r="133" spans="1:30" x14ac:dyDescent="0.25">
      <c r="A133" t="s">
        <v>3350</v>
      </c>
      <c r="B133" t="s">
        <v>734</v>
      </c>
      <c r="C133" s="1">
        <v>42339</v>
      </c>
      <c r="D133">
        <v>409</v>
      </c>
      <c r="E133" t="str">
        <f t="shared" si="61"/>
        <v>_3_tips_for_centralizing_your_analytics_team_structure_as_you_grow_</v>
      </c>
      <c r="F133" s="7">
        <f t="shared" si="67"/>
        <v>6.0161571596983539</v>
      </c>
      <c r="G133">
        <f t="shared" si="62"/>
        <v>33</v>
      </c>
      <c r="H133" s="11">
        <f t="shared" si="68"/>
        <v>1</v>
      </c>
      <c r="I133" s="11">
        <f t="shared" si="59"/>
        <v>0</v>
      </c>
      <c r="J133" s="11">
        <f t="shared" si="59"/>
        <v>1</v>
      </c>
      <c r="K133" s="11">
        <f t="shared" si="76"/>
        <v>0</v>
      </c>
      <c r="L133" s="11">
        <f t="shared" si="76"/>
        <v>0</v>
      </c>
      <c r="M133" s="11">
        <f t="shared" si="76"/>
        <v>0</v>
      </c>
      <c r="N133" s="11">
        <f t="shared" si="76"/>
        <v>0</v>
      </c>
      <c r="O133" s="11">
        <f t="shared" si="76"/>
        <v>0</v>
      </c>
      <c r="P133" s="11">
        <f t="shared" si="76"/>
        <v>1</v>
      </c>
      <c r="Q133" s="4" t="str">
        <f t="shared" si="69"/>
        <v>N-101-000001</v>
      </c>
      <c r="R133">
        <f t="shared" si="70"/>
        <v>109</v>
      </c>
      <c r="S133" s="8">
        <f t="shared" si="71"/>
        <v>6.5598547021339648</v>
      </c>
      <c r="T133" s="8">
        <f t="shared" si="72"/>
        <v>6.5598547021339648</v>
      </c>
      <c r="U133" s="10">
        <f t="shared" si="63"/>
        <v>6.0424383635173484</v>
      </c>
      <c r="V133" s="10">
        <f t="shared" si="73"/>
        <v>-0.46814479021556843</v>
      </c>
      <c r="W133" s="10">
        <f t="shared" si="74"/>
        <v>-0.8172350170170013</v>
      </c>
      <c r="X133" s="10">
        <f t="shared" si="64"/>
        <v>-2.6281203818994407E-2</v>
      </c>
      <c r="Y133" s="22">
        <f t="shared" si="75"/>
        <v>6.5229422793102829</v>
      </c>
      <c r="Z133" s="22">
        <f t="shared" si="65"/>
        <v>6.4247572696849025</v>
      </c>
      <c r="AA133" s="22">
        <f t="shared" si="66"/>
        <v>6.5598547021339648</v>
      </c>
      <c r="AB133" s="35"/>
      <c r="AC133" s="10"/>
      <c r="AD133" s="10"/>
    </row>
    <row r="134" spans="1:30" x14ac:dyDescent="0.25">
      <c r="A134" t="s">
        <v>3351</v>
      </c>
      <c r="B134" t="s">
        <v>735</v>
      </c>
      <c r="C134" s="1">
        <v>42187</v>
      </c>
      <c r="D134">
        <v>223</v>
      </c>
      <c r="E134" t="str">
        <f t="shared" si="61"/>
        <v>_3_tips_to_tame_the_big_data_beast_</v>
      </c>
      <c r="F134" s="7">
        <f t="shared" si="67"/>
        <v>5.4116460518550396</v>
      </c>
      <c r="G134">
        <f t="shared" si="62"/>
        <v>29</v>
      </c>
      <c r="H134" s="11">
        <f t="shared" si="68"/>
        <v>1</v>
      </c>
      <c r="I134" s="11">
        <f t="shared" si="59"/>
        <v>0</v>
      </c>
      <c r="J134" s="11">
        <f t="shared" si="59"/>
        <v>1</v>
      </c>
      <c r="K134" s="11">
        <f t="shared" si="76"/>
        <v>0</v>
      </c>
      <c r="L134" s="11">
        <f t="shared" si="76"/>
        <v>0</v>
      </c>
      <c r="M134" s="11">
        <f t="shared" si="76"/>
        <v>0</v>
      </c>
      <c r="N134" s="11">
        <f t="shared" si="76"/>
        <v>0</v>
      </c>
      <c r="O134" s="11">
        <f t="shared" si="76"/>
        <v>1</v>
      </c>
      <c r="P134" s="11">
        <f t="shared" si="76"/>
        <v>0</v>
      </c>
      <c r="Q134" s="4" t="str">
        <f t="shared" si="69"/>
        <v>N-101-000010</v>
      </c>
      <c r="R134">
        <f t="shared" si="70"/>
        <v>382</v>
      </c>
      <c r="S134" s="8">
        <f t="shared" si="71"/>
        <v>6.8802841839920132</v>
      </c>
      <c r="T134" s="8">
        <f t="shared" si="72"/>
        <v>6.8802841839920132</v>
      </c>
      <c r="U134" s="10">
        <f t="shared" si="63"/>
        <v>5.0052921913395148</v>
      </c>
      <c r="V134" s="10">
        <f t="shared" si="73"/>
        <v>0.18424985744159661</v>
      </c>
      <c r="W134" s="10">
        <f t="shared" si="74"/>
        <v>-1.4217461248603156</v>
      </c>
      <c r="X134" s="10">
        <f t="shared" si="64"/>
        <v>0.40635386051552441</v>
      </c>
      <c r="Y134" s="22">
        <f t="shared" si="75"/>
        <v>6.9555773436448023</v>
      </c>
      <c r="Z134" s="22">
        <f t="shared" si="65"/>
        <v>6.8151536771936527</v>
      </c>
      <c r="AA134" s="22">
        <f t="shared" si="66"/>
        <v>6.8802841839920132</v>
      </c>
      <c r="AB134" s="35"/>
      <c r="AC134" s="10"/>
      <c r="AD134" s="10"/>
    </row>
    <row r="135" spans="1:30" x14ac:dyDescent="0.25">
      <c r="A135" t="s">
        <v>3352</v>
      </c>
      <c r="B135" t="s">
        <v>736</v>
      </c>
      <c r="C135" s="1">
        <v>42466</v>
      </c>
      <c r="D135">
        <v>1466</v>
      </c>
      <c r="E135" t="str">
        <f t="shared" si="61"/>
        <v>_3_trends_in_data_storytelling_</v>
      </c>
      <c r="F135" s="7">
        <f t="shared" si="67"/>
        <v>7.2909747781429814</v>
      </c>
      <c r="G135">
        <f t="shared" si="62"/>
        <v>54</v>
      </c>
      <c r="H135" s="11">
        <f t="shared" si="68"/>
        <v>1</v>
      </c>
      <c r="I135" s="11">
        <f t="shared" si="59"/>
        <v>0</v>
      </c>
      <c r="J135" s="11">
        <f t="shared" si="59"/>
        <v>1</v>
      </c>
      <c r="K135" s="11">
        <f t="shared" si="76"/>
        <v>0</v>
      </c>
      <c r="L135" s="11">
        <f t="shared" si="76"/>
        <v>0</v>
      </c>
      <c r="M135" s="11">
        <f t="shared" si="76"/>
        <v>0</v>
      </c>
      <c r="N135" s="11">
        <f t="shared" si="76"/>
        <v>0</v>
      </c>
      <c r="O135" s="11">
        <f t="shared" si="76"/>
        <v>1</v>
      </c>
      <c r="P135" s="11">
        <f t="shared" si="76"/>
        <v>0</v>
      </c>
      <c r="Q135" s="4" t="str">
        <f t="shared" si="69"/>
        <v>N-101-000010</v>
      </c>
      <c r="R135">
        <f t="shared" si="70"/>
        <v>382</v>
      </c>
      <c r="S135" s="8">
        <f t="shared" si="71"/>
        <v>6.8802841839920132</v>
      </c>
      <c r="T135" s="8">
        <f t="shared" si="72"/>
        <v>6.8802841839920132</v>
      </c>
      <c r="U135" s="10">
        <f t="shared" si="63"/>
        <v>6.8846209176274566</v>
      </c>
      <c r="V135" s="10">
        <f t="shared" si="73"/>
        <v>0.18424985744159661</v>
      </c>
      <c r="W135" s="10">
        <f t="shared" si="74"/>
        <v>0.4575826014276263</v>
      </c>
      <c r="X135" s="10">
        <f t="shared" si="64"/>
        <v>0.40635386051552441</v>
      </c>
      <c r="Y135" s="22">
        <f t="shared" si="75"/>
        <v>6.9555773436448023</v>
      </c>
      <c r="Z135" s="22">
        <f t="shared" si="65"/>
        <v>6.8151536771936527</v>
      </c>
      <c r="AA135" s="22">
        <f t="shared" si="66"/>
        <v>6.8802841839920132</v>
      </c>
      <c r="AB135" s="35"/>
      <c r="AC135" s="10"/>
      <c r="AD135" s="10"/>
    </row>
    <row r="136" spans="1:30" x14ac:dyDescent="0.25">
      <c r="A136" t="s">
        <v>3175</v>
      </c>
      <c r="B136" t="s">
        <v>559</v>
      </c>
      <c r="C136" s="1">
        <v>42397</v>
      </c>
      <c r="D136">
        <v>400</v>
      </c>
      <c r="E136" t="str">
        <f t="shared" si="61"/>
        <v>_3_ways_big_data_and_iot_can_improve_our_health_in_2016_</v>
      </c>
      <c r="F136" s="7">
        <f t="shared" si="67"/>
        <v>5.9939614273065693</v>
      </c>
      <c r="G136">
        <f t="shared" si="62"/>
        <v>55</v>
      </c>
      <c r="H136" s="11">
        <f t="shared" si="68"/>
        <v>1</v>
      </c>
      <c r="I136" s="11">
        <f t="shared" si="59"/>
        <v>0</v>
      </c>
      <c r="J136" s="11">
        <f t="shared" si="59"/>
        <v>1</v>
      </c>
      <c r="K136" s="11">
        <f t="shared" si="76"/>
        <v>0</v>
      </c>
      <c r="L136" s="11">
        <f t="shared" si="76"/>
        <v>0</v>
      </c>
      <c r="M136" s="11">
        <f t="shared" si="76"/>
        <v>0</v>
      </c>
      <c r="N136" s="11">
        <f t="shared" si="76"/>
        <v>0</v>
      </c>
      <c r="O136" s="11">
        <f t="shared" si="76"/>
        <v>1</v>
      </c>
      <c r="P136" s="11">
        <f t="shared" si="76"/>
        <v>0</v>
      </c>
      <c r="Q136" s="4" t="str">
        <f t="shared" si="69"/>
        <v>N-101-000010</v>
      </c>
      <c r="R136">
        <f t="shared" si="70"/>
        <v>382</v>
      </c>
      <c r="S136" s="8">
        <f t="shared" si="71"/>
        <v>6.8802841839920132</v>
      </c>
      <c r="T136" s="8">
        <f t="shared" si="72"/>
        <v>6.8802841839920132</v>
      </c>
      <c r="U136" s="10">
        <f t="shared" si="63"/>
        <v>5.5876075667910445</v>
      </c>
      <c r="V136" s="10">
        <f t="shared" si="73"/>
        <v>0.18424985744159661</v>
      </c>
      <c r="W136" s="10">
        <f t="shared" si="74"/>
        <v>-0.83943074940878581</v>
      </c>
      <c r="X136" s="10">
        <f t="shared" si="64"/>
        <v>0.40635386051552441</v>
      </c>
      <c r="Y136" s="22">
        <f t="shared" si="75"/>
        <v>6.9555773436448023</v>
      </c>
      <c r="Z136" s="22">
        <f t="shared" si="65"/>
        <v>6.8151536771936527</v>
      </c>
      <c r="AA136" s="22">
        <f t="shared" si="66"/>
        <v>6.8802841839920132</v>
      </c>
      <c r="AB136" s="35"/>
      <c r="AC136" s="10"/>
      <c r="AD136" s="10"/>
    </row>
    <row r="137" spans="1:30" x14ac:dyDescent="0.25">
      <c r="A137" t="s">
        <v>3353</v>
      </c>
      <c r="B137" t="s">
        <v>737</v>
      </c>
      <c r="C137" s="1">
        <v>42493</v>
      </c>
      <c r="D137">
        <v>212</v>
      </c>
      <c r="E137" t="str">
        <f t="shared" si="61"/>
        <v>_3_ways_data_will_impact_elections_now_and_in_the_future_</v>
      </c>
      <c r="F137" s="7">
        <f t="shared" si="67"/>
        <v>5.3612921657094255</v>
      </c>
      <c r="G137">
        <f t="shared" si="62"/>
        <v>63</v>
      </c>
      <c r="H137" s="11">
        <f t="shared" si="68"/>
        <v>1</v>
      </c>
      <c r="I137" s="11">
        <f t="shared" si="59"/>
        <v>0</v>
      </c>
      <c r="J137" s="11">
        <f t="shared" si="59"/>
        <v>1</v>
      </c>
      <c r="K137" s="11">
        <f t="shared" si="76"/>
        <v>0</v>
      </c>
      <c r="L137" s="11">
        <f t="shared" si="76"/>
        <v>0</v>
      </c>
      <c r="M137" s="11">
        <f t="shared" si="76"/>
        <v>0</v>
      </c>
      <c r="N137" s="11">
        <f t="shared" si="76"/>
        <v>0</v>
      </c>
      <c r="O137" s="11">
        <f t="shared" si="76"/>
        <v>1</v>
      </c>
      <c r="P137" s="11">
        <f t="shared" si="76"/>
        <v>0</v>
      </c>
      <c r="Q137" s="4" t="str">
        <f t="shared" si="69"/>
        <v>N-101-000010</v>
      </c>
      <c r="R137">
        <f t="shared" si="70"/>
        <v>382</v>
      </c>
      <c r="S137" s="8">
        <f t="shared" si="71"/>
        <v>6.8802841839920132</v>
      </c>
      <c r="T137" s="8">
        <f t="shared" si="72"/>
        <v>6.8802841839920132</v>
      </c>
      <c r="U137" s="10">
        <f t="shared" si="63"/>
        <v>4.9549383051939007</v>
      </c>
      <c r="V137" s="10">
        <f t="shared" si="73"/>
        <v>0.18424985744159661</v>
      </c>
      <c r="W137" s="10">
        <f t="shared" si="74"/>
        <v>-1.4721000110059297</v>
      </c>
      <c r="X137" s="10">
        <f t="shared" si="64"/>
        <v>0.40635386051552441</v>
      </c>
      <c r="Y137" s="22">
        <f t="shared" si="75"/>
        <v>6.9555773436448023</v>
      </c>
      <c r="Z137" s="22">
        <f t="shared" si="65"/>
        <v>6.8151536771936527</v>
      </c>
      <c r="AA137" s="22">
        <f t="shared" si="66"/>
        <v>6.8802841839920132</v>
      </c>
      <c r="AB137" s="35"/>
      <c r="AC137" s="10"/>
      <c r="AD137" s="10"/>
    </row>
    <row r="138" spans="1:30" x14ac:dyDescent="0.25">
      <c r="A138" t="s">
        <v>3354</v>
      </c>
      <c r="B138" t="s">
        <v>738</v>
      </c>
      <c r="C138" s="1">
        <v>42192</v>
      </c>
      <c r="D138">
        <v>483</v>
      </c>
      <c r="E138" t="str">
        <f t="shared" si="61"/>
        <v>_3_ways_marketers_use_data_to_drive_higher_return_on_investments_</v>
      </c>
      <c r="F138" s="7">
        <f t="shared" si="67"/>
        <v>6.1820849067166321</v>
      </c>
      <c r="G138">
        <f t="shared" si="62"/>
        <v>48</v>
      </c>
      <c r="H138" s="11">
        <f t="shared" si="68"/>
        <v>1</v>
      </c>
      <c r="I138" s="11">
        <f t="shared" si="59"/>
        <v>0</v>
      </c>
      <c r="J138" s="11">
        <f t="shared" si="59"/>
        <v>1</v>
      </c>
      <c r="K138" s="11">
        <f t="shared" si="76"/>
        <v>0</v>
      </c>
      <c r="L138" s="11">
        <f t="shared" si="76"/>
        <v>0</v>
      </c>
      <c r="M138" s="11">
        <f t="shared" si="76"/>
        <v>0</v>
      </c>
      <c r="N138" s="11">
        <f t="shared" si="76"/>
        <v>0</v>
      </c>
      <c r="O138" s="11">
        <f t="shared" si="76"/>
        <v>1</v>
      </c>
      <c r="P138" s="11">
        <f t="shared" si="76"/>
        <v>0</v>
      </c>
      <c r="Q138" s="4" t="str">
        <f t="shared" si="69"/>
        <v>N-101-000010</v>
      </c>
      <c r="R138">
        <f t="shared" si="70"/>
        <v>382</v>
      </c>
      <c r="S138" s="8">
        <f t="shared" si="71"/>
        <v>6.8802841839920132</v>
      </c>
      <c r="T138" s="8">
        <f t="shared" si="72"/>
        <v>6.8802841839920132</v>
      </c>
      <c r="U138" s="10">
        <f t="shared" si="63"/>
        <v>5.7757310462011073</v>
      </c>
      <c r="V138" s="10">
        <f t="shared" si="73"/>
        <v>0.18424985744159661</v>
      </c>
      <c r="W138" s="10">
        <f t="shared" si="74"/>
        <v>-0.65130726999872302</v>
      </c>
      <c r="X138" s="10">
        <f t="shared" si="64"/>
        <v>0.40635386051552441</v>
      </c>
      <c r="Y138" s="22">
        <f t="shared" si="75"/>
        <v>6.9555773436448023</v>
      </c>
      <c r="Z138" s="22">
        <f t="shared" si="65"/>
        <v>6.8151536771936527</v>
      </c>
      <c r="AA138" s="22">
        <f t="shared" si="66"/>
        <v>6.8802841839920132</v>
      </c>
      <c r="AB138" s="35"/>
      <c r="AC138" s="10"/>
      <c r="AD138" s="10"/>
    </row>
    <row r="139" spans="1:30" x14ac:dyDescent="0.25">
      <c r="A139" t="s">
        <v>3355</v>
      </c>
      <c r="B139" t="s">
        <v>739</v>
      </c>
      <c r="C139" s="1">
        <v>42242</v>
      </c>
      <c r="D139">
        <v>733</v>
      </c>
      <c r="E139" t="str">
        <f t="shared" si="61"/>
        <v>_3_ways_to_get_your_data_into_shape_[infographic]_</v>
      </c>
      <c r="F139" s="7">
        <f t="shared" si="67"/>
        <v>6.5985090286145152</v>
      </c>
      <c r="G139">
        <f t="shared" si="62"/>
        <v>63</v>
      </c>
      <c r="H139" s="11">
        <f t="shared" si="68"/>
        <v>1</v>
      </c>
      <c r="I139" s="11">
        <f t="shared" si="59"/>
        <v>0</v>
      </c>
      <c r="J139" s="11">
        <f t="shared" si="59"/>
        <v>1</v>
      </c>
      <c r="K139" s="11">
        <f t="shared" si="76"/>
        <v>0</v>
      </c>
      <c r="L139" s="11">
        <f t="shared" si="76"/>
        <v>0</v>
      </c>
      <c r="M139" s="11">
        <f t="shared" si="76"/>
        <v>0</v>
      </c>
      <c r="N139" s="11">
        <f t="shared" si="76"/>
        <v>0</v>
      </c>
      <c r="O139" s="11">
        <f t="shared" si="76"/>
        <v>1</v>
      </c>
      <c r="P139" s="11">
        <f t="shared" si="76"/>
        <v>0</v>
      </c>
      <c r="Q139" s="4" t="str">
        <f t="shared" si="69"/>
        <v>N-101-000010</v>
      </c>
      <c r="R139">
        <f t="shared" si="70"/>
        <v>382</v>
      </c>
      <c r="S139" s="8">
        <f t="shared" si="71"/>
        <v>6.8802841839920132</v>
      </c>
      <c r="T139" s="8">
        <f t="shared" si="72"/>
        <v>6.8802841839920132</v>
      </c>
      <c r="U139" s="10">
        <f t="shared" si="63"/>
        <v>6.1921551680989904</v>
      </c>
      <c r="V139" s="10">
        <f t="shared" si="73"/>
        <v>0.18424985744159661</v>
      </c>
      <c r="W139" s="10">
        <f t="shared" si="74"/>
        <v>-0.23488314810083999</v>
      </c>
      <c r="X139" s="10">
        <f t="shared" si="64"/>
        <v>0.40635386051552441</v>
      </c>
      <c r="Y139" s="22">
        <f t="shared" si="75"/>
        <v>6.9555773436448023</v>
      </c>
      <c r="Z139" s="22">
        <f t="shared" si="65"/>
        <v>6.8151536771936527</v>
      </c>
      <c r="AA139" s="22">
        <f t="shared" si="66"/>
        <v>6.8802841839920132</v>
      </c>
      <c r="AB139" s="35"/>
      <c r="AC139" s="10"/>
      <c r="AD139" s="10"/>
    </row>
    <row r="140" spans="1:30" x14ac:dyDescent="0.25">
      <c r="A140" t="s">
        <v>3356</v>
      </c>
      <c r="B140" t="s">
        <v>740</v>
      </c>
      <c r="C140" s="1">
        <v>42486</v>
      </c>
      <c r="D140">
        <v>163</v>
      </c>
      <c r="E140" t="str">
        <f t="shared" si="61"/>
        <v>_3_ways_to_use_big_data_to_drive_your_content_marketing_strategy_</v>
      </c>
      <c r="F140" s="7">
        <f t="shared" si="67"/>
        <v>5.0998664278241987</v>
      </c>
      <c r="G140">
        <f t="shared" si="62"/>
        <v>37</v>
      </c>
      <c r="H140" s="11">
        <f t="shared" si="68"/>
        <v>1</v>
      </c>
      <c r="I140" s="11">
        <f t="shared" si="59"/>
        <v>0</v>
      </c>
      <c r="J140" s="11">
        <f t="shared" si="59"/>
        <v>1</v>
      </c>
      <c r="K140" s="11">
        <f t="shared" si="76"/>
        <v>0</v>
      </c>
      <c r="L140" s="11">
        <f t="shared" si="76"/>
        <v>0</v>
      </c>
      <c r="M140" s="11">
        <f t="shared" si="76"/>
        <v>0</v>
      </c>
      <c r="N140" s="11">
        <f t="shared" si="76"/>
        <v>0</v>
      </c>
      <c r="O140" s="11">
        <f t="shared" si="76"/>
        <v>1</v>
      </c>
      <c r="P140" s="11">
        <f t="shared" si="76"/>
        <v>0</v>
      </c>
      <c r="Q140" s="4" t="str">
        <f t="shared" si="69"/>
        <v>N-101-000010</v>
      </c>
      <c r="R140">
        <f t="shared" si="70"/>
        <v>382</v>
      </c>
      <c r="S140" s="8">
        <f t="shared" si="71"/>
        <v>6.8802841839920132</v>
      </c>
      <c r="T140" s="8">
        <f t="shared" si="72"/>
        <v>6.8802841839920132</v>
      </c>
      <c r="U140" s="10">
        <f t="shared" si="63"/>
        <v>4.6935125673086739</v>
      </c>
      <c r="V140" s="10">
        <f t="shared" si="73"/>
        <v>0.18424985744159661</v>
      </c>
      <c r="W140" s="10">
        <f t="shared" si="74"/>
        <v>-1.7335257488911564</v>
      </c>
      <c r="X140" s="10">
        <f t="shared" si="64"/>
        <v>0.40635386051552441</v>
      </c>
      <c r="Y140" s="22">
        <f t="shared" si="75"/>
        <v>6.9555773436448023</v>
      </c>
      <c r="Z140" s="22">
        <f t="shared" si="65"/>
        <v>6.8151536771936527</v>
      </c>
      <c r="AA140" s="22">
        <f t="shared" si="66"/>
        <v>6.8802841839920132</v>
      </c>
      <c r="AB140" s="35"/>
      <c r="AC140" s="10"/>
      <c r="AD140" s="10"/>
    </row>
    <row r="141" spans="1:30" x14ac:dyDescent="0.25">
      <c r="A141" t="s">
        <v>3094</v>
      </c>
      <c r="B141" t="s">
        <v>478</v>
      </c>
      <c r="C141" s="1">
        <v>41765</v>
      </c>
      <c r="D141">
        <v>4974</v>
      </c>
      <c r="E141" t="str">
        <f t="shared" si="61"/>
        <v>_30_basic_tools_for_data_visualization_</v>
      </c>
      <c r="F141" s="7">
        <f t="shared" si="67"/>
        <v>8.5121806495926933</v>
      </c>
      <c r="G141">
        <f t="shared" si="62"/>
        <v>79</v>
      </c>
      <c r="H141" s="11">
        <f t="shared" si="68"/>
        <v>0</v>
      </c>
      <c r="I141" s="11">
        <f t="shared" si="59"/>
        <v>1</v>
      </c>
      <c r="J141" s="11">
        <f t="shared" si="59"/>
        <v>0</v>
      </c>
      <c r="K141" s="11">
        <f t="shared" si="76"/>
        <v>0</v>
      </c>
      <c r="L141" s="11">
        <f t="shared" si="76"/>
        <v>0</v>
      </c>
      <c r="M141" s="11">
        <f t="shared" si="76"/>
        <v>0</v>
      </c>
      <c r="N141" s="11">
        <f t="shared" si="76"/>
        <v>0</v>
      </c>
      <c r="O141" s="11">
        <f t="shared" si="76"/>
        <v>1</v>
      </c>
      <c r="P141" s="11">
        <f t="shared" si="76"/>
        <v>0</v>
      </c>
      <c r="Q141" s="4" t="str">
        <f t="shared" si="69"/>
        <v>N-010-000010</v>
      </c>
      <c r="R141">
        <f t="shared" si="70"/>
        <v>51</v>
      </c>
      <c r="S141" s="8">
        <f t="shared" si="71"/>
        <v>6.7640449341040307</v>
      </c>
      <c r="T141" s="8">
        <f t="shared" si="72"/>
        <v>6.7640449341040307</v>
      </c>
      <c r="U141" s="10">
        <f t="shared" si="63"/>
        <v>8.6882033690927347</v>
      </c>
      <c r="V141" s="10">
        <f t="shared" si="73"/>
        <v>-0.69394840951456138</v>
      </c>
      <c r="W141" s="10">
        <f t="shared" si="74"/>
        <v>1.6787884728773381</v>
      </c>
      <c r="X141" s="10">
        <f t="shared" si="64"/>
        <v>-0.17602271950004214</v>
      </c>
      <c r="Y141" s="22">
        <f t="shared" si="75"/>
        <v>6.3732007636292352</v>
      </c>
      <c r="Z141" s="22">
        <f t="shared" si="65"/>
        <v>6.5691920580633658</v>
      </c>
      <c r="AA141" s="22">
        <f t="shared" si="66"/>
        <v>6.7640449341040307</v>
      </c>
      <c r="AB141" s="35"/>
      <c r="AC141" s="10"/>
      <c r="AD141" s="10"/>
    </row>
    <row r="142" spans="1:30" x14ac:dyDescent="0.25">
      <c r="A142" t="s">
        <v>3333</v>
      </c>
      <c r="B142" t="s">
        <v>717</v>
      </c>
      <c r="C142" s="1">
        <v>41793</v>
      </c>
      <c r="D142">
        <v>891</v>
      </c>
      <c r="E142" t="str">
        <f t="shared" si="61"/>
        <v>_30_great_articles_and_resources_from_top_news_outlets_-_updated_weeklyselection_</v>
      </c>
      <c r="F142" s="7">
        <f t="shared" si="67"/>
        <v>6.7934661325800096</v>
      </c>
      <c r="G142">
        <f t="shared" si="62"/>
        <v>39</v>
      </c>
      <c r="H142" s="11">
        <f t="shared" si="68"/>
        <v>0</v>
      </c>
      <c r="I142" s="11">
        <f t="shared" ref="I142:J161" si="77">IF(ISNUMBER(SEARCH(I$1,$B142)),1,0)</f>
        <v>0</v>
      </c>
      <c r="J142" s="11">
        <f t="shared" si="77"/>
        <v>1</v>
      </c>
      <c r="K142" s="11">
        <f t="shared" ref="K142:P151" si="78">IF(ISNUMBER(SEARCH(K$1,$E142)),1,0)</f>
        <v>0</v>
      </c>
      <c r="L142" s="11">
        <f t="shared" si="78"/>
        <v>0</v>
      </c>
      <c r="M142" s="11">
        <f t="shared" si="78"/>
        <v>0</v>
      </c>
      <c r="N142" s="11">
        <f t="shared" si="78"/>
        <v>0</v>
      </c>
      <c r="O142" s="11">
        <f t="shared" si="78"/>
        <v>0</v>
      </c>
      <c r="P142" s="11">
        <f t="shared" si="78"/>
        <v>0</v>
      </c>
      <c r="Q142" s="4" t="str">
        <f t="shared" si="69"/>
        <v>N-001-000000</v>
      </c>
      <c r="R142">
        <f t="shared" si="70"/>
        <v>313</v>
      </c>
      <c r="S142" s="8">
        <f t="shared" si="71"/>
        <v>6.8822553953446945</v>
      </c>
      <c r="T142" s="8">
        <f t="shared" si="72"/>
        <v>6.8822553953446945</v>
      </c>
      <c r="U142" s="10">
        <f t="shared" si="63"/>
        <v>6.4065301389212568</v>
      </c>
      <c r="V142" s="10">
        <f t="shared" si="73"/>
        <v>0.15496856831223904</v>
      </c>
      <c r="W142" s="10">
        <f t="shared" si="74"/>
        <v>-3.9926044135345506E-2</v>
      </c>
      <c r="X142" s="10">
        <f t="shared" si="64"/>
        <v>0.38693599365875281</v>
      </c>
      <c r="Y142" s="22">
        <f t="shared" si="75"/>
        <v>6.9361594767880304</v>
      </c>
      <c r="Z142" s="22">
        <f t="shared" si="65"/>
        <v>6.9661540865059681</v>
      </c>
      <c r="AA142" s="22">
        <f t="shared" si="66"/>
        <v>6.8822553953446945</v>
      </c>
      <c r="AB142" s="35"/>
      <c r="AC142" s="10"/>
      <c r="AD142" s="10"/>
    </row>
    <row r="143" spans="1:30" x14ac:dyDescent="0.25">
      <c r="A143" t="s">
        <v>3334</v>
      </c>
      <c r="B143" t="s">
        <v>718</v>
      </c>
      <c r="C143" s="1">
        <v>41321</v>
      </c>
      <c r="D143">
        <v>122</v>
      </c>
      <c r="E143" t="str">
        <f t="shared" si="61"/>
        <v>_30_great_articles_from_top_news_outlets_</v>
      </c>
      <c r="F143" s="7">
        <f t="shared" si="67"/>
        <v>4.8121843553724171</v>
      </c>
      <c r="G143">
        <f t="shared" si="62"/>
        <v>31</v>
      </c>
      <c r="H143" s="11">
        <f t="shared" si="68"/>
        <v>0</v>
      </c>
      <c r="I143" s="11">
        <f t="shared" si="77"/>
        <v>0</v>
      </c>
      <c r="J143" s="11">
        <f t="shared" si="77"/>
        <v>1</v>
      </c>
      <c r="K143" s="11">
        <f t="shared" si="78"/>
        <v>0</v>
      </c>
      <c r="L143" s="11">
        <f t="shared" si="78"/>
        <v>0</v>
      </c>
      <c r="M143" s="11">
        <f t="shared" si="78"/>
        <v>0</v>
      </c>
      <c r="N143" s="11">
        <f t="shared" si="78"/>
        <v>0</v>
      </c>
      <c r="O143" s="11">
        <f t="shared" si="78"/>
        <v>0</v>
      </c>
      <c r="P143" s="11">
        <f t="shared" si="78"/>
        <v>0</v>
      </c>
      <c r="Q143" s="4" t="str">
        <f t="shared" si="69"/>
        <v>N-001-000000</v>
      </c>
      <c r="R143">
        <f t="shared" si="70"/>
        <v>313</v>
      </c>
      <c r="S143" s="8">
        <f t="shared" si="71"/>
        <v>6.8822553953446945</v>
      </c>
      <c r="T143" s="8">
        <f t="shared" si="72"/>
        <v>6.8822553953446945</v>
      </c>
      <c r="U143" s="10">
        <f t="shared" si="63"/>
        <v>4.4252483617136642</v>
      </c>
      <c r="V143" s="10">
        <f t="shared" si="73"/>
        <v>0.15496856831223904</v>
      </c>
      <c r="W143" s="10">
        <f t="shared" si="74"/>
        <v>-2.0212078213429381</v>
      </c>
      <c r="X143" s="10">
        <f t="shared" si="64"/>
        <v>0.38693599365875281</v>
      </c>
      <c r="Y143" s="22">
        <f t="shared" si="75"/>
        <v>6.9361594767880304</v>
      </c>
      <c r="Z143" s="22">
        <f t="shared" si="65"/>
        <v>6.9661540865059681</v>
      </c>
      <c r="AA143" s="22">
        <f t="shared" si="66"/>
        <v>6.8822553953446945</v>
      </c>
      <c r="AB143" s="35"/>
      <c r="AC143" s="10"/>
      <c r="AD143" s="10"/>
    </row>
    <row r="144" spans="1:30" x14ac:dyDescent="0.25">
      <c r="A144" t="s">
        <v>3335</v>
      </c>
      <c r="B144" t="s">
        <v>719</v>
      </c>
      <c r="C144" s="1">
        <v>42324</v>
      </c>
      <c r="D144">
        <v>1629</v>
      </c>
      <c r="E144" t="str">
        <f t="shared" si="61"/>
        <v>_30_great_resources_and_articles_</v>
      </c>
      <c r="F144" s="7">
        <f t="shared" si="67"/>
        <v>7.3963352938008082</v>
      </c>
      <c r="G144">
        <f t="shared" si="62"/>
        <v>44</v>
      </c>
      <c r="H144" s="11">
        <f t="shared" si="68"/>
        <v>1</v>
      </c>
      <c r="I144" s="11">
        <f t="shared" si="77"/>
        <v>0</v>
      </c>
      <c r="J144" s="11">
        <f t="shared" si="77"/>
        <v>1</v>
      </c>
      <c r="K144" s="11">
        <f t="shared" si="78"/>
        <v>0</v>
      </c>
      <c r="L144" s="11">
        <f t="shared" si="78"/>
        <v>0</v>
      </c>
      <c r="M144" s="11">
        <f t="shared" si="78"/>
        <v>0</v>
      </c>
      <c r="N144" s="11">
        <f t="shared" si="78"/>
        <v>0</v>
      </c>
      <c r="O144" s="11">
        <f t="shared" si="78"/>
        <v>0</v>
      </c>
      <c r="P144" s="11">
        <f t="shared" si="78"/>
        <v>0</v>
      </c>
      <c r="Q144" s="4" t="str">
        <f t="shared" si="69"/>
        <v>N-101-000000</v>
      </c>
      <c r="R144">
        <f t="shared" si="70"/>
        <v>419</v>
      </c>
      <c r="S144" s="8">
        <f t="shared" si="71"/>
        <v>6.5697596378225285</v>
      </c>
      <c r="T144" s="8">
        <f t="shared" si="72"/>
        <v>6.5697596378225285</v>
      </c>
      <c r="U144" s="10">
        <f t="shared" si="63"/>
        <v>7.2078663544847519</v>
      </c>
      <c r="V144" s="10">
        <f t="shared" si="73"/>
        <v>-0.14431102010629077</v>
      </c>
      <c r="W144" s="10">
        <f t="shared" si="74"/>
        <v>0.56294311708545308</v>
      </c>
      <c r="X144" s="10">
        <f t="shared" si="64"/>
        <v>0.18846893931605621</v>
      </c>
      <c r="Y144" s="22">
        <f t="shared" si="75"/>
        <v>6.7376924224453338</v>
      </c>
      <c r="Z144" s="22">
        <f t="shared" si="65"/>
        <v>6.5922741434865042</v>
      </c>
      <c r="AA144" s="22">
        <f t="shared" si="66"/>
        <v>6.5697596378225285</v>
      </c>
      <c r="AB144" s="35"/>
      <c r="AC144" s="10"/>
      <c r="AD144" s="10"/>
    </row>
    <row r="145" spans="1:30" x14ac:dyDescent="0.25">
      <c r="A145" t="s">
        <v>3336</v>
      </c>
      <c r="B145" t="s">
        <v>720</v>
      </c>
      <c r="C145" s="1">
        <v>41826</v>
      </c>
      <c r="D145">
        <v>2078</v>
      </c>
      <c r="E145" t="str">
        <f t="shared" si="61"/>
        <v>_30_interesting_statistics_about_social_media_</v>
      </c>
      <c r="F145" s="7">
        <f t="shared" si="67"/>
        <v>7.6396422878580132</v>
      </c>
      <c r="G145">
        <f t="shared" si="62"/>
        <v>37</v>
      </c>
      <c r="H145" s="11">
        <f t="shared" si="68"/>
        <v>0</v>
      </c>
      <c r="I145" s="11">
        <f t="shared" si="77"/>
        <v>0</v>
      </c>
      <c r="J145" s="11">
        <f t="shared" si="77"/>
        <v>1</v>
      </c>
      <c r="K145" s="11">
        <f t="shared" si="78"/>
        <v>0</v>
      </c>
      <c r="L145" s="11">
        <f t="shared" si="78"/>
        <v>0</v>
      </c>
      <c r="M145" s="11">
        <f t="shared" si="78"/>
        <v>0</v>
      </c>
      <c r="N145" s="11">
        <f t="shared" si="78"/>
        <v>0</v>
      </c>
      <c r="O145" s="11">
        <f t="shared" si="78"/>
        <v>0</v>
      </c>
      <c r="P145" s="11">
        <f t="shared" si="78"/>
        <v>0</v>
      </c>
      <c r="Q145" s="4" t="str">
        <f t="shared" si="69"/>
        <v>N-001-000000</v>
      </c>
      <c r="R145">
        <f t="shared" si="70"/>
        <v>313</v>
      </c>
      <c r="S145" s="8">
        <f t="shared" si="71"/>
        <v>6.8822553953446945</v>
      </c>
      <c r="T145" s="8">
        <f t="shared" si="72"/>
        <v>6.8822553953446945</v>
      </c>
      <c r="U145" s="10">
        <f t="shared" si="63"/>
        <v>7.2527062941992604</v>
      </c>
      <c r="V145" s="10">
        <f t="shared" si="73"/>
        <v>0.15496856831223904</v>
      </c>
      <c r="W145" s="10">
        <f t="shared" si="74"/>
        <v>0.8062501111426581</v>
      </c>
      <c r="X145" s="10">
        <f t="shared" si="64"/>
        <v>0.38693599365875281</v>
      </c>
      <c r="Y145" s="22">
        <f t="shared" si="75"/>
        <v>6.9361594767880304</v>
      </c>
      <c r="Z145" s="22">
        <f t="shared" si="65"/>
        <v>6.9661540865059681</v>
      </c>
      <c r="AA145" s="22">
        <f t="shared" si="66"/>
        <v>6.8822553953446945</v>
      </c>
      <c r="AB145" s="35"/>
      <c r="AC145" s="10"/>
      <c r="AD145" s="10"/>
    </row>
    <row r="146" spans="1:30" x14ac:dyDescent="0.25">
      <c r="A146" t="s">
        <v>3321</v>
      </c>
      <c r="B146" t="s">
        <v>705</v>
      </c>
      <c r="C146" s="1">
        <v>42296</v>
      </c>
      <c r="D146">
        <v>2688</v>
      </c>
      <c r="E146" t="str">
        <f t="shared" si="61"/>
        <v>_30_quotes_from_a_data_science_pioneer_</v>
      </c>
      <c r="F146" s="7">
        <f t="shared" si="67"/>
        <v>7.8969246562688644</v>
      </c>
      <c r="G146">
        <f t="shared" si="62"/>
        <v>64</v>
      </c>
      <c r="H146" s="11">
        <f t="shared" si="68"/>
        <v>1</v>
      </c>
      <c r="I146" s="11">
        <f t="shared" si="77"/>
        <v>0</v>
      </c>
      <c r="J146" s="11">
        <f t="shared" si="77"/>
        <v>1</v>
      </c>
      <c r="K146" s="11">
        <f t="shared" si="78"/>
        <v>0</v>
      </c>
      <c r="L146" s="11">
        <f t="shared" si="78"/>
        <v>0</v>
      </c>
      <c r="M146" s="11">
        <f t="shared" si="78"/>
        <v>0</v>
      </c>
      <c r="N146" s="11">
        <f t="shared" si="78"/>
        <v>1</v>
      </c>
      <c r="O146" s="11">
        <f t="shared" si="78"/>
        <v>1</v>
      </c>
      <c r="P146" s="11">
        <f t="shared" si="78"/>
        <v>0</v>
      </c>
      <c r="Q146" s="4" t="str">
        <f t="shared" si="69"/>
        <v>N-101-000110</v>
      </c>
      <c r="R146">
        <f t="shared" si="70"/>
        <v>126</v>
      </c>
      <c r="S146" s="8">
        <f t="shared" si="71"/>
        <v>7.156085089173656</v>
      </c>
      <c r="T146" s="8">
        <f t="shared" si="72"/>
        <v>7.156085089173656</v>
      </c>
      <c r="U146" s="10">
        <f t="shared" si="63"/>
        <v>7.106907959447855</v>
      </c>
      <c r="V146" s="10">
        <f t="shared" si="73"/>
        <v>0.76279653926378688</v>
      </c>
      <c r="W146" s="10">
        <f t="shared" si="74"/>
        <v>1.0635324795535093</v>
      </c>
      <c r="X146" s="10">
        <f t="shared" si="64"/>
        <v>0.79001669682100972</v>
      </c>
      <c r="Y146" s="22">
        <f t="shared" si="75"/>
        <v>7.3392401799502869</v>
      </c>
      <c r="Z146" s="22">
        <f t="shared" si="65"/>
        <v>7.2265960335864765</v>
      </c>
      <c r="AA146" s="22">
        <f t="shared" si="66"/>
        <v>7.156085089173656</v>
      </c>
      <c r="AB146" s="35"/>
      <c r="AC146" s="10"/>
      <c r="AD146" s="10"/>
    </row>
    <row r="147" spans="1:30" x14ac:dyDescent="0.25">
      <c r="A147" t="s">
        <v>3337</v>
      </c>
      <c r="B147" t="s">
        <v>721</v>
      </c>
      <c r="C147" s="1">
        <v>41011</v>
      </c>
      <c r="D147">
        <v>2322</v>
      </c>
      <c r="E147" t="str">
        <f t="shared" si="61"/>
        <v>_30_unusual_applications_of_data_sciences,_analytics_and_big_data_</v>
      </c>
      <c r="F147" s="7">
        <f t="shared" si="67"/>
        <v>7.7506147327704094</v>
      </c>
      <c r="G147">
        <f t="shared" si="62"/>
        <v>40</v>
      </c>
      <c r="H147" s="11">
        <f t="shared" si="68"/>
        <v>0</v>
      </c>
      <c r="I147" s="11">
        <f t="shared" si="77"/>
        <v>0</v>
      </c>
      <c r="J147" s="11">
        <f t="shared" si="77"/>
        <v>1</v>
      </c>
      <c r="K147" s="11">
        <f t="shared" si="78"/>
        <v>0</v>
      </c>
      <c r="L147" s="11">
        <f t="shared" si="78"/>
        <v>0</v>
      </c>
      <c r="M147" s="11">
        <f t="shared" si="78"/>
        <v>0</v>
      </c>
      <c r="N147" s="11">
        <f t="shared" si="78"/>
        <v>0</v>
      </c>
      <c r="O147" s="11">
        <f t="shared" si="78"/>
        <v>1</v>
      </c>
      <c r="P147" s="11">
        <f t="shared" si="78"/>
        <v>1</v>
      </c>
      <c r="Q147" s="4" t="str">
        <f t="shared" si="69"/>
        <v>N-001-000011</v>
      </c>
      <c r="R147">
        <f t="shared" si="70"/>
        <v>44</v>
      </c>
      <c r="S147" s="8">
        <f t="shared" si="71"/>
        <v>7.1577607103781817</v>
      </c>
      <c r="T147" s="8">
        <f t="shared" si="72"/>
        <v>7.1577607103781817</v>
      </c>
      <c r="U147" s="10">
        <f t="shared" si="63"/>
        <v>7.360543961047239</v>
      </c>
      <c r="V147" s="10">
        <f t="shared" si="73"/>
        <v>0.15969567575084864</v>
      </c>
      <c r="W147" s="10">
        <f t="shared" si="74"/>
        <v>0.91722255605505421</v>
      </c>
      <c r="X147" s="10">
        <f t="shared" si="64"/>
        <v>0.39007077172317028</v>
      </c>
      <c r="Y147" s="22">
        <f t="shared" si="75"/>
        <v>6.9392942548524479</v>
      </c>
      <c r="Z147" s="22">
        <f t="shared" si="65"/>
        <v>7.021516746411514</v>
      </c>
      <c r="AA147" s="22">
        <f t="shared" si="66"/>
        <v>7.1577607103781817</v>
      </c>
      <c r="AB147" s="35"/>
      <c r="AC147" s="10"/>
      <c r="AD147" s="10"/>
    </row>
    <row r="148" spans="1:30" x14ac:dyDescent="0.25">
      <c r="A148" t="s">
        <v>3332</v>
      </c>
      <c r="B148" t="s">
        <v>716</v>
      </c>
      <c r="C148" s="1">
        <v>41405</v>
      </c>
      <c r="D148">
        <v>469</v>
      </c>
      <c r="E148" t="str">
        <f t="shared" si="61"/>
        <v>_300_great_articles_from_top_news_outlets_</v>
      </c>
      <c r="F148" s="7">
        <f t="shared" si="67"/>
        <v>6.1527326947041043</v>
      </c>
      <c r="G148">
        <f t="shared" si="62"/>
        <v>66</v>
      </c>
      <c r="H148" s="11">
        <f t="shared" si="68"/>
        <v>0</v>
      </c>
      <c r="I148" s="11">
        <f t="shared" si="77"/>
        <v>0</v>
      </c>
      <c r="J148" s="11">
        <f t="shared" si="77"/>
        <v>1</v>
      </c>
      <c r="K148" s="11">
        <f t="shared" si="78"/>
        <v>0</v>
      </c>
      <c r="L148" s="11">
        <f t="shared" si="78"/>
        <v>0</v>
      </c>
      <c r="M148" s="11">
        <f t="shared" si="78"/>
        <v>0</v>
      </c>
      <c r="N148" s="11">
        <f t="shared" si="78"/>
        <v>0</v>
      </c>
      <c r="O148" s="11">
        <f t="shared" si="78"/>
        <v>0</v>
      </c>
      <c r="P148" s="11">
        <f t="shared" si="78"/>
        <v>0</v>
      </c>
      <c r="Q148" s="4" t="str">
        <f t="shared" si="69"/>
        <v>N-001-000000</v>
      </c>
      <c r="R148">
        <f t="shared" si="70"/>
        <v>313</v>
      </c>
      <c r="S148" s="8">
        <f t="shared" si="71"/>
        <v>6.8822553953446945</v>
      </c>
      <c r="T148" s="8">
        <f t="shared" si="72"/>
        <v>6.8822553953446945</v>
      </c>
      <c r="U148" s="10">
        <f t="shared" si="63"/>
        <v>5.7657967010453515</v>
      </c>
      <c r="V148" s="10">
        <f t="shared" si="73"/>
        <v>0.15496856831223904</v>
      </c>
      <c r="W148" s="10">
        <f t="shared" si="74"/>
        <v>-0.68065948201125082</v>
      </c>
      <c r="X148" s="10">
        <f t="shared" si="64"/>
        <v>0.38693599365875281</v>
      </c>
      <c r="Y148" s="22">
        <f t="shared" si="75"/>
        <v>6.9361594767880304</v>
      </c>
      <c r="Z148" s="22">
        <f t="shared" si="65"/>
        <v>6.9661540865059681</v>
      </c>
      <c r="AA148" s="22">
        <f t="shared" si="66"/>
        <v>6.8822553953446945</v>
      </c>
      <c r="AB148" s="35"/>
      <c r="AC148" s="10"/>
      <c r="AD148" s="10"/>
    </row>
    <row r="149" spans="1:30" x14ac:dyDescent="0.25">
      <c r="A149" t="s">
        <v>3339</v>
      </c>
      <c r="B149" t="s">
        <v>723</v>
      </c>
      <c r="C149" s="1">
        <v>42206</v>
      </c>
      <c r="D149">
        <v>2159</v>
      </c>
      <c r="E149" t="str">
        <f t="shared" si="61"/>
        <v>_31_external_machine_learning_/_data_science_resources_and_articles_</v>
      </c>
      <c r="F149" s="7">
        <f t="shared" si="67"/>
        <v>7.6778635006782103</v>
      </c>
      <c r="G149">
        <f t="shared" si="62"/>
        <v>57</v>
      </c>
      <c r="H149" s="11">
        <f t="shared" si="68"/>
        <v>1</v>
      </c>
      <c r="I149" s="11">
        <f t="shared" si="77"/>
        <v>0</v>
      </c>
      <c r="J149" s="11">
        <f t="shared" si="77"/>
        <v>1</v>
      </c>
      <c r="K149" s="11">
        <f t="shared" si="78"/>
        <v>0</v>
      </c>
      <c r="L149" s="11">
        <f t="shared" si="78"/>
        <v>0</v>
      </c>
      <c r="M149" s="11">
        <f t="shared" si="78"/>
        <v>1</v>
      </c>
      <c r="N149" s="11">
        <f t="shared" si="78"/>
        <v>1</v>
      </c>
      <c r="O149" s="11">
        <f t="shared" si="78"/>
        <v>1</v>
      </c>
      <c r="P149" s="11">
        <f t="shared" si="78"/>
        <v>0</v>
      </c>
      <c r="Q149" s="4" t="str">
        <f t="shared" si="69"/>
        <v>N-101-001110</v>
      </c>
      <c r="R149">
        <f t="shared" si="70"/>
        <v>5</v>
      </c>
      <c r="S149" s="8">
        <f t="shared" si="71"/>
        <v>7.3171745205203251</v>
      </c>
      <c r="T149" s="8">
        <f t="shared" si="72"/>
        <v>7.3546782491486216</v>
      </c>
      <c r="U149" s="10">
        <f t="shared" si="63"/>
        <v>6.409927547581316</v>
      </c>
      <c r="V149" s="10">
        <f t="shared" si="73"/>
        <v>1.48347775655319</v>
      </c>
      <c r="W149" s="10">
        <f t="shared" si="74"/>
        <v>0.84447132396285518</v>
      </c>
      <c r="X149" s="10">
        <f t="shared" si="64"/>
        <v>1.2679359530968946</v>
      </c>
      <c r="Y149" s="22">
        <f t="shared" si="75"/>
        <v>7.8171594362261718</v>
      </c>
      <c r="Z149" s="22">
        <f t="shared" si="65"/>
        <v>8.0627697608447804</v>
      </c>
      <c r="AA149" s="22">
        <f t="shared" si="66"/>
        <v>7.3171745205203251</v>
      </c>
      <c r="AB149" s="35"/>
      <c r="AC149" s="10"/>
      <c r="AD149" s="10"/>
    </row>
    <row r="150" spans="1:30" x14ac:dyDescent="0.25">
      <c r="A150" t="s">
        <v>4656</v>
      </c>
      <c r="B150" t="s">
        <v>2042</v>
      </c>
      <c r="C150" s="1">
        <v>41363</v>
      </c>
      <c r="D150">
        <v>774</v>
      </c>
      <c r="E150" t="str">
        <f t="shared" si="61"/>
        <v>_31_selected_articles_from_top_news_outlets_-_last_30_days_</v>
      </c>
      <c r="F150" s="7">
        <f t="shared" si="67"/>
        <v>6.6528630293533473</v>
      </c>
      <c r="G150">
        <f t="shared" si="62"/>
        <v>58</v>
      </c>
      <c r="H150" s="11">
        <f t="shared" si="68"/>
        <v>0</v>
      </c>
      <c r="I150" s="11">
        <f t="shared" si="77"/>
        <v>0</v>
      </c>
      <c r="J150" s="11">
        <f t="shared" si="77"/>
        <v>1</v>
      </c>
      <c r="K150" s="11">
        <f t="shared" si="78"/>
        <v>0</v>
      </c>
      <c r="L150" s="11">
        <f t="shared" si="78"/>
        <v>0</v>
      </c>
      <c r="M150" s="11">
        <f t="shared" si="78"/>
        <v>0</v>
      </c>
      <c r="N150" s="11">
        <f t="shared" si="78"/>
        <v>0</v>
      </c>
      <c r="O150" s="11">
        <f t="shared" si="78"/>
        <v>0</v>
      </c>
      <c r="P150" s="11">
        <f t="shared" si="78"/>
        <v>0</v>
      </c>
      <c r="Q150" s="4" t="str">
        <f t="shared" si="69"/>
        <v>N-001-000000</v>
      </c>
      <c r="R150">
        <f t="shared" si="70"/>
        <v>313</v>
      </c>
      <c r="S150" s="8">
        <f t="shared" si="71"/>
        <v>6.8822553953446945</v>
      </c>
      <c r="T150" s="8">
        <f t="shared" si="72"/>
        <v>6.8822553953446945</v>
      </c>
      <c r="U150" s="10">
        <f t="shared" si="63"/>
        <v>6.2659270356945944</v>
      </c>
      <c r="V150" s="10">
        <f t="shared" si="73"/>
        <v>0.15496856831223904</v>
      </c>
      <c r="W150" s="10">
        <f t="shared" si="74"/>
        <v>-0.18052914736200787</v>
      </c>
      <c r="X150" s="10">
        <f t="shared" si="64"/>
        <v>0.38693599365875281</v>
      </c>
      <c r="Y150" s="22">
        <f t="shared" si="75"/>
        <v>6.9361594767880304</v>
      </c>
      <c r="Z150" s="22">
        <f t="shared" si="65"/>
        <v>6.9661540865059681</v>
      </c>
      <c r="AA150" s="22">
        <f t="shared" si="66"/>
        <v>6.8822553953446945</v>
      </c>
      <c r="AB150" s="35"/>
      <c r="AC150" s="10"/>
      <c r="AD150" s="10"/>
    </row>
    <row r="151" spans="1:30" x14ac:dyDescent="0.25">
      <c r="A151" t="s">
        <v>3338</v>
      </c>
      <c r="B151" t="s">
        <v>722</v>
      </c>
      <c r="C151" s="1">
        <v>41191</v>
      </c>
      <c r="D151">
        <v>204</v>
      </c>
      <c r="E151" t="str">
        <f t="shared" si="61"/>
        <v>_32_big_data_"gotchas"_from_the_trenches_in_exactly_3_words_</v>
      </c>
      <c r="F151" s="7">
        <f t="shared" si="67"/>
        <v>5.3230099791384085</v>
      </c>
      <c r="G151">
        <f t="shared" si="62"/>
        <v>63</v>
      </c>
      <c r="H151" s="11">
        <f t="shared" si="68"/>
        <v>0</v>
      </c>
      <c r="I151" s="11">
        <f t="shared" si="77"/>
        <v>0</v>
      </c>
      <c r="J151" s="11">
        <f t="shared" si="77"/>
        <v>1</v>
      </c>
      <c r="K151" s="11">
        <f t="shared" si="78"/>
        <v>0</v>
      </c>
      <c r="L151" s="11">
        <f t="shared" si="78"/>
        <v>0</v>
      </c>
      <c r="M151" s="11">
        <f t="shared" si="78"/>
        <v>0</v>
      </c>
      <c r="N151" s="11">
        <f t="shared" si="78"/>
        <v>0</v>
      </c>
      <c r="O151" s="11">
        <f t="shared" si="78"/>
        <v>1</v>
      </c>
      <c r="P151" s="11">
        <f t="shared" si="78"/>
        <v>0</v>
      </c>
      <c r="Q151" s="4" t="str">
        <f t="shared" si="69"/>
        <v>N-001-000010</v>
      </c>
      <c r="R151">
        <f t="shared" si="70"/>
        <v>276</v>
      </c>
      <c r="S151" s="8">
        <f t="shared" si="71"/>
        <v>7.1371246496698326</v>
      </c>
      <c r="T151" s="8">
        <f t="shared" si="72"/>
        <v>7.1371246496698326</v>
      </c>
      <c r="U151" s="10">
        <f t="shared" si="63"/>
        <v>4.7181890642801871</v>
      </c>
      <c r="V151" s="10">
        <f t="shared" si="73"/>
        <v>0.48352944586012636</v>
      </c>
      <c r="W151" s="10">
        <f t="shared" si="74"/>
        <v>-1.5103821975769467</v>
      </c>
      <c r="X151" s="10">
        <f t="shared" si="64"/>
        <v>0.60482091485822098</v>
      </c>
      <c r="Y151" s="22">
        <f t="shared" si="75"/>
        <v>7.1540443979874988</v>
      </c>
      <c r="Z151" s="22">
        <f t="shared" si="65"/>
        <v>7.1890336202131158</v>
      </c>
      <c r="AA151" s="22">
        <f t="shared" si="66"/>
        <v>7.1371246496698326</v>
      </c>
      <c r="AB151" s="35"/>
      <c r="AC151" s="10"/>
      <c r="AD151" s="10"/>
    </row>
    <row r="152" spans="1:30" x14ac:dyDescent="0.25">
      <c r="A152" t="s">
        <v>3229</v>
      </c>
      <c r="B152" t="s">
        <v>613</v>
      </c>
      <c r="C152" s="1">
        <v>42496</v>
      </c>
      <c r="D152">
        <v>254</v>
      </c>
      <c r="E152" t="str">
        <f t="shared" si="61"/>
        <v>_32_new_external_machine_learning_resources_and_updated_articles_</v>
      </c>
      <c r="F152" s="7">
        <f t="shared" si="67"/>
        <v>5.5412635451584258</v>
      </c>
      <c r="G152">
        <f t="shared" si="62"/>
        <v>56</v>
      </c>
      <c r="H152" s="11">
        <f t="shared" si="68"/>
        <v>1</v>
      </c>
      <c r="I152" s="11">
        <f t="shared" si="77"/>
        <v>0</v>
      </c>
      <c r="J152" s="11">
        <f t="shared" si="77"/>
        <v>1</v>
      </c>
      <c r="K152" s="11">
        <f t="shared" ref="K152:P161" si="79">IF(ISNUMBER(SEARCH(K$1,$E152)),1,0)</f>
        <v>0</v>
      </c>
      <c r="L152" s="11">
        <f t="shared" si="79"/>
        <v>0</v>
      </c>
      <c r="M152" s="11">
        <f t="shared" si="79"/>
        <v>1</v>
      </c>
      <c r="N152" s="11">
        <f t="shared" si="79"/>
        <v>0</v>
      </c>
      <c r="O152" s="11">
        <f t="shared" si="79"/>
        <v>0</v>
      </c>
      <c r="P152" s="11">
        <f t="shared" si="79"/>
        <v>0</v>
      </c>
      <c r="Q152" s="4" t="str">
        <f t="shared" si="69"/>
        <v>N-101-001000</v>
      </c>
      <c r="R152">
        <f t="shared" si="70"/>
        <v>46</v>
      </c>
      <c r="S152" s="8">
        <f t="shared" si="71"/>
        <v>7.5093650636194917</v>
      </c>
      <c r="T152" s="8">
        <f t="shared" si="72"/>
        <v>7.5093650636194917</v>
      </c>
      <c r="U152" s="10">
        <f t="shared" si="63"/>
        <v>4.8748753495664845</v>
      </c>
      <c r="V152" s="10">
        <f t="shared" si="73"/>
        <v>0.57637019718311244</v>
      </c>
      <c r="W152" s="10">
        <f t="shared" si="74"/>
        <v>-1.2921286315569294</v>
      </c>
      <c r="X152" s="10">
        <f t="shared" si="64"/>
        <v>0.66638819559194107</v>
      </c>
      <c r="Y152" s="22">
        <f t="shared" si="75"/>
        <v>7.2156116787212188</v>
      </c>
      <c r="Z152" s="22">
        <f t="shared" si="65"/>
        <v>7.4284478707448081</v>
      </c>
      <c r="AA152" s="22">
        <f t="shared" si="66"/>
        <v>7.5093650636194917</v>
      </c>
      <c r="AB152" s="35"/>
      <c r="AC152" s="10"/>
      <c r="AD152" s="10"/>
    </row>
    <row r="153" spans="1:30" x14ac:dyDescent="0.25">
      <c r="A153" t="s">
        <v>3340</v>
      </c>
      <c r="B153" t="s">
        <v>724</v>
      </c>
      <c r="C153" s="1">
        <v>41879</v>
      </c>
      <c r="D153">
        <v>8188</v>
      </c>
      <c r="E153" t="str">
        <f t="shared" si="61"/>
        <v>_33_unusual_problems_that_can_be_solved_with_data_science_</v>
      </c>
      <c r="F153" s="7">
        <f t="shared" si="67"/>
        <v>9.0105470692701886</v>
      </c>
      <c r="G153">
        <f t="shared" si="62"/>
        <v>59</v>
      </c>
      <c r="H153" s="11">
        <f t="shared" si="68"/>
        <v>0</v>
      </c>
      <c r="I153" s="11">
        <f t="shared" si="77"/>
        <v>0</v>
      </c>
      <c r="J153" s="11">
        <f t="shared" si="77"/>
        <v>1</v>
      </c>
      <c r="K153" s="11">
        <f t="shared" si="79"/>
        <v>0</v>
      </c>
      <c r="L153" s="11">
        <f t="shared" si="79"/>
        <v>0</v>
      </c>
      <c r="M153" s="11">
        <f t="shared" si="79"/>
        <v>0</v>
      </c>
      <c r="N153" s="11">
        <f t="shared" si="79"/>
        <v>1</v>
      </c>
      <c r="O153" s="11">
        <f t="shared" si="79"/>
        <v>1</v>
      </c>
      <c r="P153" s="11">
        <f t="shared" si="79"/>
        <v>0</v>
      </c>
      <c r="Q153" s="4" t="str">
        <f t="shared" si="69"/>
        <v>N-001-000110</v>
      </c>
      <c r="R153">
        <f t="shared" si="70"/>
        <v>130</v>
      </c>
      <c r="S153" s="8">
        <f t="shared" si="71"/>
        <v>7.6818150714618501</v>
      </c>
      <c r="T153" s="8">
        <f t="shared" si="72"/>
        <v>7.6818150714618501</v>
      </c>
      <c r="U153" s="10">
        <f t="shared" si="63"/>
        <v>8.0220633181064827</v>
      </c>
      <c r="V153" s="10">
        <f t="shared" si="73"/>
        <v>1.0620761276823165</v>
      </c>
      <c r="W153" s="10">
        <f t="shared" si="74"/>
        <v>2.1771548925548334</v>
      </c>
      <c r="X153" s="10">
        <f t="shared" si="64"/>
        <v>0.98848375116370624</v>
      </c>
      <c r="Y153" s="22">
        <f t="shared" si="75"/>
        <v>7.5377072342929834</v>
      </c>
      <c r="Z153" s="22">
        <f t="shared" si="65"/>
        <v>7.6004759766059404</v>
      </c>
      <c r="AA153" s="22">
        <f t="shared" si="66"/>
        <v>7.6818150714618501</v>
      </c>
      <c r="AB153" s="35"/>
      <c r="AC153" s="10"/>
      <c r="AD153" s="10"/>
    </row>
    <row r="154" spans="1:30" x14ac:dyDescent="0.25">
      <c r="A154" t="s">
        <v>3341</v>
      </c>
      <c r="B154" t="s">
        <v>725</v>
      </c>
      <c r="C154" s="1">
        <v>42407</v>
      </c>
      <c r="D154">
        <v>3049</v>
      </c>
      <c r="E154" t="str">
        <f t="shared" si="61"/>
        <v>_34_external_machine_learning_resources_and_related_articles_</v>
      </c>
      <c r="F154" s="7">
        <f t="shared" si="67"/>
        <v>8.0228968696014569</v>
      </c>
      <c r="G154">
        <f t="shared" si="62"/>
        <v>30</v>
      </c>
      <c r="H154" s="11">
        <f t="shared" si="68"/>
        <v>1</v>
      </c>
      <c r="I154" s="11">
        <f t="shared" si="77"/>
        <v>0</v>
      </c>
      <c r="J154" s="11">
        <f t="shared" si="77"/>
        <v>1</v>
      </c>
      <c r="K154" s="11">
        <f t="shared" si="79"/>
        <v>0</v>
      </c>
      <c r="L154" s="11">
        <f t="shared" si="79"/>
        <v>0</v>
      </c>
      <c r="M154" s="11">
        <f t="shared" si="79"/>
        <v>1</v>
      </c>
      <c r="N154" s="11">
        <f t="shared" si="79"/>
        <v>0</v>
      </c>
      <c r="O154" s="11">
        <f t="shared" si="79"/>
        <v>0</v>
      </c>
      <c r="P154" s="11">
        <f t="shared" si="79"/>
        <v>0</v>
      </c>
      <c r="Q154" s="4" t="str">
        <f t="shared" si="69"/>
        <v>N-101-001000</v>
      </c>
      <c r="R154">
        <f t="shared" si="70"/>
        <v>46</v>
      </c>
      <c r="S154" s="8">
        <f t="shared" si="71"/>
        <v>7.5093650636194917</v>
      </c>
      <c r="T154" s="8">
        <f t="shared" si="72"/>
        <v>7.5093650636194917</v>
      </c>
      <c r="U154" s="10">
        <f t="shared" si="63"/>
        <v>7.3565086740095156</v>
      </c>
      <c r="V154" s="10">
        <f t="shared" si="73"/>
        <v>0.57637019718311244</v>
      </c>
      <c r="W154" s="10">
        <f t="shared" si="74"/>
        <v>1.1895046928861017</v>
      </c>
      <c r="X154" s="10">
        <f t="shared" si="64"/>
        <v>0.66638819559194107</v>
      </c>
      <c r="Y154" s="22">
        <f t="shared" si="75"/>
        <v>7.2156116787212188</v>
      </c>
      <c r="Z154" s="22">
        <f t="shared" si="65"/>
        <v>7.4284478707448081</v>
      </c>
      <c r="AA154" s="22">
        <f t="shared" si="66"/>
        <v>7.5093650636194917</v>
      </c>
      <c r="AB154" s="35"/>
      <c r="AC154" s="10"/>
      <c r="AD154" s="10"/>
    </row>
    <row r="155" spans="1:30" x14ac:dyDescent="0.25">
      <c r="A155" t="s">
        <v>3108</v>
      </c>
      <c r="B155" t="s">
        <v>492</v>
      </c>
      <c r="C155" s="1">
        <v>41819</v>
      </c>
      <c r="D155">
        <v>4577</v>
      </c>
      <c r="E155" t="str">
        <f t="shared" si="61"/>
        <v>_35_books_on_data_visualization_</v>
      </c>
      <c r="F155" s="7">
        <f t="shared" si="67"/>
        <v>8.4290175005125114</v>
      </c>
      <c r="G155">
        <f t="shared" si="62"/>
        <v>65</v>
      </c>
      <c r="H155" s="11">
        <f t="shared" si="68"/>
        <v>0</v>
      </c>
      <c r="I155" s="11">
        <f t="shared" si="77"/>
        <v>0</v>
      </c>
      <c r="J155" s="11">
        <f t="shared" si="77"/>
        <v>1</v>
      </c>
      <c r="K155" s="11">
        <f t="shared" si="79"/>
        <v>0</v>
      </c>
      <c r="L155" s="11">
        <f t="shared" si="79"/>
        <v>0</v>
      </c>
      <c r="M155" s="11">
        <f t="shared" si="79"/>
        <v>0</v>
      </c>
      <c r="N155" s="11">
        <f t="shared" si="79"/>
        <v>0</v>
      </c>
      <c r="O155" s="11">
        <f t="shared" si="79"/>
        <v>1</v>
      </c>
      <c r="P155" s="11">
        <f t="shared" si="79"/>
        <v>0</v>
      </c>
      <c r="Q155" s="4" t="str">
        <f t="shared" si="69"/>
        <v>N-001-000010</v>
      </c>
      <c r="R155">
        <f t="shared" si="70"/>
        <v>276</v>
      </c>
      <c r="S155" s="8">
        <f t="shared" si="71"/>
        <v>7.1371246496698326</v>
      </c>
      <c r="T155" s="8">
        <f t="shared" si="72"/>
        <v>7.1371246496698326</v>
      </c>
      <c r="U155" s="10">
        <f t="shared" si="63"/>
        <v>7.8241965856542901</v>
      </c>
      <c r="V155" s="10">
        <f t="shared" si="73"/>
        <v>0.48352944586012636</v>
      </c>
      <c r="W155" s="10">
        <f t="shared" si="74"/>
        <v>1.5956253237971563</v>
      </c>
      <c r="X155" s="10">
        <f t="shared" si="64"/>
        <v>0.60482091485822098</v>
      </c>
      <c r="Y155" s="22">
        <f t="shared" si="75"/>
        <v>7.1540443979874988</v>
      </c>
      <c r="Z155" s="22">
        <f t="shared" si="65"/>
        <v>7.1890336202131158</v>
      </c>
      <c r="AA155" s="22">
        <f t="shared" si="66"/>
        <v>7.1371246496698326</v>
      </c>
      <c r="AB155" s="35"/>
      <c r="AC155" s="10"/>
      <c r="AD155" s="10"/>
    </row>
    <row r="156" spans="1:30" x14ac:dyDescent="0.25">
      <c r="A156" t="s">
        <v>3342</v>
      </c>
      <c r="B156" t="s">
        <v>726</v>
      </c>
      <c r="C156" s="1">
        <v>42117</v>
      </c>
      <c r="D156">
        <v>1629</v>
      </c>
      <c r="E156" t="str">
        <f t="shared" si="61"/>
        <v>_36_computer_and_data_science_concepts_explained_in_layman's_terms_</v>
      </c>
      <c r="F156" s="7">
        <f t="shared" si="67"/>
        <v>7.3963352938008082</v>
      </c>
      <c r="G156">
        <f t="shared" si="62"/>
        <v>52</v>
      </c>
      <c r="H156" s="11">
        <f t="shared" si="68"/>
        <v>1</v>
      </c>
      <c r="I156" s="11">
        <f t="shared" si="77"/>
        <v>0</v>
      </c>
      <c r="J156" s="11">
        <f t="shared" si="77"/>
        <v>1</v>
      </c>
      <c r="K156" s="11">
        <f t="shared" si="79"/>
        <v>0</v>
      </c>
      <c r="L156" s="11">
        <f t="shared" si="79"/>
        <v>0</v>
      </c>
      <c r="M156" s="11">
        <f t="shared" si="79"/>
        <v>0</v>
      </c>
      <c r="N156" s="11">
        <f t="shared" si="79"/>
        <v>1</v>
      </c>
      <c r="O156" s="11">
        <f t="shared" si="79"/>
        <v>1</v>
      </c>
      <c r="P156" s="11">
        <f t="shared" si="79"/>
        <v>0</v>
      </c>
      <c r="Q156" s="4" t="str">
        <f t="shared" si="69"/>
        <v>N-101-000110</v>
      </c>
      <c r="R156">
        <f t="shared" si="70"/>
        <v>126</v>
      </c>
      <c r="S156" s="8">
        <f t="shared" si="71"/>
        <v>7.156085089173656</v>
      </c>
      <c r="T156" s="8">
        <f t="shared" si="72"/>
        <v>7.156085089173656</v>
      </c>
      <c r="U156" s="10">
        <f t="shared" si="63"/>
        <v>6.6063185969797988</v>
      </c>
      <c r="V156" s="10">
        <f t="shared" si="73"/>
        <v>0.76279653926378688</v>
      </c>
      <c r="W156" s="10">
        <f t="shared" si="74"/>
        <v>0.56294311708545308</v>
      </c>
      <c r="X156" s="10">
        <f t="shared" si="64"/>
        <v>0.79001669682100972</v>
      </c>
      <c r="Y156" s="22">
        <f t="shared" si="75"/>
        <v>7.3392401799502869</v>
      </c>
      <c r="Z156" s="22">
        <f t="shared" si="65"/>
        <v>7.2265960335864765</v>
      </c>
      <c r="AA156" s="22">
        <f t="shared" si="66"/>
        <v>7.156085089173656</v>
      </c>
      <c r="AB156" s="35"/>
      <c r="AC156" s="10"/>
      <c r="AD156" s="10"/>
    </row>
    <row r="157" spans="1:30" x14ac:dyDescent="0.25">
      <c r="A157" t="s">
        <v>3095</v>
      </c>
      <c r="B157" t="s">
        <v>479</v>
      </c>
      <c r="C157" s="1">
        <v>41867</v>
      </c>
      <c r="D157">
        <v>35017</v>
      </c>
      <c r="E157" t="str">
        <f t="shared" si="61"/>
        <v>_38_seminal_articles_every_data_scientist_should_read_</v>
      </c>
      <c r="F157" s="7">
        <f t="shared" si="67"/>
        <v>10.463617493986263</v>
      </c>
      <c r="G157">
        <f t="shared" si="62"/>
        <v>63</v>
      </c>
      <c r="H157" s="11">
        <f t="shared" si="68"/>
        <v>0</v>
      </c>
      <c r="I157" s="11">
        <f t="shared" si="77"/>
        <v>1</v>
      </c>
      <c r="J157" s="11">
        <f t="shared" si="77"/>
        <v>0</v>
      </c>
      <c r="K157" s="11">
        <f t="shared" si="79"/>
        <v>0</v>
      </c>
      <c r="L157" s="11">
        <f t="shared" si="79"/>
        <v>0</v>
      </c>
      <c r="M157" s="11">
        <f t="shared" si="79"/>
        <v>0</v>
      </c>
      <c r="N157" s="11">
        <f t="shared" si="79"/>
        <v>0</v>
      </c>
      <c r="O157" s="11">
        <f t="shared" si="79"/>
        <v>1</v>
      </c>
      <c r="P157" s="11">
        <f t="shared" si="79"/>
        <v>0</v>
      </c>
      <c r="Q157" s="4" t="str">
        <f t="shared" si="69"/>
        <v>N-010-000010</v>
      </c>
      <c r="R157">
        <f t="shared" si="70"/>
        <v>51</v>
      </c>
      <c r="S157" s="8">
        <f t="shared" si="71"/>
        <v>6.7640449341040307</v>
      </c>
      <c r="T157" s="8">
        <f t="shared" si="72"/>
        <v>6.7640449341040307</v>
      </c>
      <c r="U157" s="10">
        <f t="shared" si="63"/>
        <v>10.639640213486304</v>
      </c>
      <c r="V157" s="10">
        <f t="shared" si="73"/>
        <v>-0.69394840951456138</v>
      </c>
      <c r="W157" s="10">
        <f t="shared" si="74"/>
        <v>3.6302253172709076</v>
      </c>
      <c r="X157" s="10">
        <f t="shared" si="64"/>
        <v>-0.17602271950004214</v>
      </c>
      <c r="Y157" s="22">
        <f t="shared" si="75"/>
        <v>6.3732007636292352</v>
      </c>
      <c r="Z157" s="22">
        <f t="shared" si="65"/>
        <v>6.5691920580633658</v>
      </c>
      <c r="AA157" s="22">
        <f t="shared" si="66"/>
        <v>6.7640449341040307</v>
      </c>
      <c r="AB157" s="35"/>
      <c r="AC157" s="10"/>
      <c r="AD157" s="10"/>
    </row>
    <row r="158" spans="1:30" x14ac:dyDescent="0.25">
      <c r="A158" t="s">
        <v>2642</v>
      </c>
      <c r="B158" t="s">
        <v>22</v>
      </c>
      <c r="C158" s="1">
        <v>41369</v>
      </c>
      <c r="D158">
        <v>7780</v>
      </c>
      <c r="E158" t="str">
        <f t="shared" si="61"/>
        <v>_3-d_visualizations_with_rotating_charts,_for_small_and_big_data_</v>
      </c>
      <c r="F158" s="7">
        <f t="shared" si="67"/>
        <v>8.9594401436169306</v>
      </c>
      <c r="G158">
        <f t="shared" si="62"/>
        <v>48</v>
      </c>
      <c r="H158" s="11">
        <f t="shared" si="68"/>
        <v>0</v>
      </c>
      <c r="I158" s="11">
        <f t="shared" si="77"/>
        <v>1</v>
      </c>
      <c r="J158" s="11">
        <f t="shared" si="77"/>
        <v>0</v>
      </c>
      <c r="K158" s="11">
        <f t="shared" si="79"/>
        <v>0</v>
      </c>
      <c r="L158" s="11">
        <f t="shared" si="79"/>
        <v>0</v>
      </c>
      <c r="M158" s="11">
        <f t="shared" si="79"/>
        <v>0</v>
      </c>
      <c r="N158" s="11">
        <f t="shared" si="79"/>
        <v>0</v>
      </c>
      <c r="O158" s="11">
        <f t="shared" si="79"/>
        <v>1</v>
      </c>
      <c r="P158" s="11">
        <f t="shared" si="79"/>
        <v>0</v>
      </c>
      <c r="Q158" s="4" t="str">
        <f t="shared" si="69"/>
        <v>N-010-000010</v>
      </c>
      <c r="R158">
        <f t="shared" si="70"/>
        <v>51</v>
      </c>
      <c r="S158" s="8">
        <f t="shared" si="71"/>
        <v>6.7640449341040307</v>
      </c>
      <c r="T158" s="8">
        <f t="shared" si="72"/>
        <v>6.7640449341040307</v>
      </c>
      <c r="U158" s="10">
        <f t="shared" si="63"/>
        <v>9.1354628631169721</v>
      </c>
      <c r="V158" s="10">
        <f t="shared" si="73"/>
        <v>-0.69394840951456138</v>
      </c>
      <c r="W158" s="10">
        <f t="shared" si="74"/>
        <v>2.1260479669015755</v>
      </c>
      <c r="X158" s="10">
        <f t="shared" si="64"/>
        <v>-0.17602271950004214</v>
      </c>
      <c r="Y158" s="22">
        <f t="shared" si="75"/>
        <v>6.3732007636292352</v>
      </c>
      <c r="Z158" s="22">
        <f t="shared" si="65"/>
        <v>6.5691920580633658</v>
      </c>
      <c r="AA158" s="22">
        <f t="shared" si="66"/>
        <v>6.7640449341040307</v>
      </c>
      <c r="AB158" s="35"/>
      <c r="AC158" s="10"/>
      <c r="AD158" s="10"/>
    </row>
    <row r="159" spans="1:30" x14ac:dyDescent="0.25">
      <c r="A159" t="s">
        <v>3366</v>
      </c>
      <c r="B159" t="s">
        <v>750</v>
      </c>
      <c r="C159" s="1">
        <v>42345</v>
      </c>
      <c r="D159">
        <v>430</v>
      </c>
      <c r="E159" t="str">
        <f t="shared" si="61"/>
        <v>_4_data_processing_architectures_of_web_companies_</v>
      </c>
      <c r="F159" s="7">
        <f t="shared" si="67"/>
        <v>6.0661080901037474</v>
      </c>
      <c r="G159">
        <f t="shared" si="62"/>
        <v>41</v>
      </c>
      <c r="H159" s="11">
        <f t="shared" si="68"/>
        <v>1</v>
      </c>
      <c r="I159" s="11">
        <f t="shared" si="77"/>
        <v>0</v>
      </c>
      <c r="J159" s="11">
        <f t="shared" si="77"/>
        <v>1</v>
      </c>
      <c r="K159" s="11">
        <f t="shared" si="79"/>
        <v>0</v>
      </c>
      <c r="L159" s="11">
        <f t="shared" si="79"/>
        <v>0</v>
      </c>
      <c r="M159" s="11">
        <f t="shared" si="79"/>
        <v>0</v>
      </c>
      <c r="N159" s="11">
        <f t="shared" si="79"/>
        <v>0</v>
      </c>
      <c r="O159" s="11">
        <f t="shared" si="79"/>
        <v>1</v>
      </c>
      <c r="P159" s="11">
        <f t="shared" si="79"/>
        <v>0</v>
      </c>
      <c r="Q159" s="4" t="str">
        <f t="shared" si="69"/>
        <v>N-101-000010</v>
      </c>
      <c r="R159">
        <f t="shared" si="70"/>
        <v>382</v>
      </c>
      <c r="S159" s="8">
        <f t="shared" si="71"/>
        <v>6.8802841839920132</v>
      </c>
      <c r="T159" s="8">
        <f t="shared" si="72"/>
        <v>6.8802841839920132</v>
      </c>
      <c r="U159" s="10">
        <f t="shared" si="63"/>
        <v>5.6597542295882226</v>
      </c>
      <c r="V159" s="10">
        <f t="shared" si="73"/>
        <v>0.18424985744159661</v>
      </c>
      <c r="W159" s="10">
        <f t="shared" si="74"/>
        <v>-0.76728408661160774</v>
      </c>
      <c r="X159" s="10">
        <f t="shared" si="64"/>
        <v>0.40635386051552441</v>
      </c>
      <c r="Y159" s="22">
        <f t="shared" si="75"/>
        <v>6.9555773436448023</v>
      </c>
      <c r="Z159" s="22">
        <f t="shared" si="65"/>
        <v>6.8151536771936527</v>
      </c>
      <c r="AA159" s="22">
        <f t="shared" si="66"/>
        <v>6.8802841839920132</v>
      </c>
      <c r="AB159" s="35"/>
      <c r="AC159" s="10"/>
      <c r="AD159" s="10"/>
    </row>
    <row r="160" spans="1:30" x14ac:dyDescent="0.25">
      <c r="A160" t="s">
        <v>3367</v>
      </c>
      <c r="B160" t="s">
        <v>751</v>
      </c>
      <c r="C160" s="1">
        <v>41970</v>
      </c>
      <c r="D160">
        <v>28758</v>
      </c>
      <c r="E160" t="str">
        <f t="shared" si="61"/>
        <v>_4_easy_steps_to_becoming_a_data_scientist_</v>
      </c>
      <c r="F160" s="7">
        <f t="shared" si="67"/>
        <v>10.266706040715871</v>
      </c>
      <c r="G160">
        <f t="shared" si="62"/>
        <v>79</v>
      </c>
      <c r="H160" s="11">
        <f t="shared" si="68"/>
        <v>0</v>
      </c>
      <c r="I160" s="11">
        <f t="shared" si="77"/>
        <v>0</v>
      </c>
      <c r="J160" s="11">
        <f t="shared" si="77"/>
        <v>1</v>
      </c>
      <c r="K160" s="11">
        <f t="shared" si="79"/>
        <v>0</v>
      </c>
      <c r="L160" s="11">
        <f t="shared" si="79"/>
        <v>0</v>
      </c>
      <c r="M160" s="11">
        <f t="shared" si="79"/>
        <v>0</v>
      </c>
      <c r="N160" s="11">
        <f t="shared" si="79"/>
        <v>0</v>
      </c>
      <c r="O160" s="11">
        <f t="shared" si="79"/>
        <v>1</v>
      </c>
      <c r="P160" s="11">
        <f t="shared" si="79"/>
        <v>0</v>
      </c>
      <c r="Q160" s="4" t="str">
        <f t="shared" si="69"/>
        <v>N-001-000010</v>
      </c>
      <c r="R160">
        <f t="shared" si="70"/>
        <v>276</v>
      </c>
      <c r="S160" s="8">
        <f t="shared" si="71"/>
        <v>7.1371246496698326</v>
      </c>
      <c r="T160" s="8">
        <f t="shared" si="72"/>
        <v>7.1371246496698326</v>
      </c>
      <c r="U160" s="10">
        <f t="shared" si="63"/>
        <v>9.6618851258576495</v>
      </c>
      <c r="V160" s="10">
        <f t="shared" si="73"/>
        <v>0.48352944586012636</v>
      </c>
      <c r="W160" s="10">
        <f t="shared" si="74"/>
        <v>3.4333138640005156</v>
      </c>
      <c r="X160" s="10">
        <f t="shared" si="64"/>
        <v>0.60482091485822098</v>
      </c>
      <c r="Y160" s="22">
        <f t="shared" si="75"/>
        <v>7.1540443979874988</v>
      </c>
      <c r="Z160" s="22">
        <f t="shared" si="65"/>
        <v>7.1890336202131158</v>
      </c>
      <c r="AA160" s="22">
        <f t="shared" si="66"/>
        <v>7.1371246496698326</v>
      </c>
      <c r="AB160" s="35"/>
      <c r="AC160" s="10"/>
      <c r="AD160" s="10"/>
    </row>
    <row r="161" spans="1:30" x14ac:dyDescent="0.25">
      <c r="A161" t="s">
        <v>3197</v>
      </c>
      <c r="B161" t="s">
        <v>581</v>
      </c>
      <c r="C161" s="1">
        <v>42428</v>
      </c>
      <c r="D161">
        <v>1825</v>
      </c>
      <c r="E161" t="str">
        <f t="shared" si="61"/>
        <v>_4_easy_steps_to_structure_highly_unstructured_big_data,_via_automatedindexation_</v>
      </c>
      <c r="F161" s="7">
        <f t="shared" si="67"/>
        <v>7.5098830611549134</v>
      </c>
      <c r="G161">
        <f t="shared" si="62"/>
        <v>96</v>
      </c>
      <c r="H161" s="11">
        <f t="shared" si="68"/>
        <v>1</v>
      </c>
      <c r="I161" s="11">
        <f t="shared" si="77"/>
        <v>0</v>
      </c>
      <c r="J161" s="11">
        <f t="shared" si="77"/>
        <v>1</v>
      </c>
      <c r="K161" s="11">
        <f t="shared" si="79"/>
        <v>0</v>
      </c>
      <c r="L161" s="11">
        <f t="shared" si="79"/>
        <v>0</v>
      </c>
      <c r="M161" s="11">
        <f t="shared" si="79"/>
        <v>0</v>
      </c>
      <c r="N161" s="11">
        <f t="shared" si="79"/>
        <v>0</v>
      </c>
      <c r="O161" s="11">
        <f t="shared" si="79"/>
        <v>0</v>
      </c>
      <c r="P161" s="11">
        <f t="shared" si="79"/>
        <v>0</v>
      </c>
      <c r="Q161" s="4" t="str">
        <f t="shared" si="69"/>
        <v>N-101-000000</v>
      </c>
      <c r="R161">
        <f t="shared" si="70"/>
        <v>419</v>
      </c>
      <c r="S161" s="8">
        <f t="shared" si="71"/>
        <v>6.5697596378225285</v>
      </c>
      <c r="T161" s="8">
        <f t="shared" si="72"/>
        <v>6.5697596378225285</v>
      </c>
      <c r="U161" s="10">
        <f t="shared" si="63"/>
        <v>7.3214141218388571</v>
      </c>
      <c r="V161" s="10">
        <f t="shared" si="73"/>
        <v>-0.14431102010629077</v>
      </c>
      <c r="W161" s="10">
        <f t="shared" si="74"/>
        <v>0.67649088443955829</v>
      </c>
      <c r="X161" s="10">
        <f t="shared" si="64"/>
        <v>0.18846893931605621</v>
      </c>
      <c r="Y161" s="22">
        <f t="shared" si="75"/>
        <v>6.7376924224453338</v>
      </c>
      <c r="Z161" s="22">
        <f t="shared" si="65"/>
        <v>6.5922741434865042</v>
      </c>
      <c r="AA161" s="22">
        <f t="shared" si="66"/>
        <v>6.5697596378225285</v>
      </c>
      <c r="AB161" s="35"/>
      <c r="AC161" s="10"/>
      <c r="AD161" s="10"/>
    </row>
    <row r="162" spans="1:30" x14ac:dyDescent="0.25">
      <c r="A162" t="s">
        <v>3368</v>
      </c>
      <c r="B162" t="s">
        <v>752</v>
      </c>
      <c r="C162" s="1">
        <v>42342</v>
      </c>
      <c r="D162">
        <v>1642</v>
      </c>
      <c r="E162" t="str">
        <f t="shared" si="61"/>
        <v>_4_open_source_&amp;amp;_cloud_machine_learning,_data_analytics_&amp;amp;_visualizationprojects_by_google_</v>
      </c>
      <c r="F162" s="7">
        <f t="shared" si="67"/>
        <v>7.4042791180372678</v>
      </c>
      <c r="G162">
        <f t="shared" si="62"/>
        <v>44</v>
      </c>
      <c r="H162" s="11">
        <f t="shared" si="68"/>
        <v>1</v>
      </c>
      <c r="I162" s="11">
        <f t="shared" ref="I162:J181" si="80">IF(ISNUMBER(SEARCH(I$1,$B162)),1,0)</f>
        <v>0</v>
      </c>
      <c r="J162" s="11">
        <f t="shared" si="80"/>
        <v>1</v>
      </c>
      <c r="K162" s="11">
        <f t="shared" ref="K162:P171" si="81">IF(ISNUMBER(SEARCH(K$1,$E162)),1,0)</f>
        <v>0</v>
      </c>
      <c r="L162" s="11">
        <f t="shared" si="81"/>
        <v>0</v>
      </c>
      <c r="M162" s="11">
        <f t="shared" si="81"/>
        <v>0</v>
      </c>
      <c r="N162" s="11">
        <f t="shared" si="81"/>
        <v>0</v>
      </c>
      <c r="O162" s="11">
        <f t="shared" si="81"/>
        <v>1</v>
      </c>
      <c r="P162" s="11">
        <f t="shared" si="81"/>
        <v>1</v>
      </c>
      <c r="Q162" s="4" t="str">
        <f t="shared" si="69"/>
        <v>N-101-000011</v>
      </c>
      <c r="R162">
        <f t="shared" si="70"/>
        <v>56</v>
      </c>
      <c r="S162" s="8">
        <f t="shared" si="71"/>
        <v>6.7077203067055775</v>
      </c>
      <c r="T162" s="8">
        <f t="shared" si="72"/>
        <v>6.7077203067055775</v>
      </c>
      <c r="U162" s="10">
        <f t="shared" si="63"/>
        <v>7.2126754006567939</v>
      </c>
      <c r="V162" s="10">
        <f t="shared" si="73"/>
        <v>-0.13958391266768105</v>
      </c>
      <c r="W162" s="10">
        <f t="shared" si="74"/>
        <v>0.57088694132191264</v>
      </c>
      <c r="X162" s="10">
        <f t="shared" si="64"/>
        <v>0.19160371738047377</v>
      </c>
      <c r="Y162" s="22">
        <f t="shared" si="75"/>
        <v>6.7408272005097514</v>
      </c>
      <c r="Z162" s="22">
        <f t="shared" si="65"/>
        <v>6.647636803392051</v>
      </c>
      <c r="AA162" s="22">
        <f t="shared" si="66"/>
        <v>6.7077203067055775</v>
      </c>
      <c r="AB162" s="35"/>
      <c r="AC162" s="10"/>
      <c r="AD162" s="10"/>
    </row>
    <row r="163" spans="1:30" x14ac:dyDescent="0.25">
      <c r="A163" t="s">
        <v>3232</v>
      </c>
      <c r="B163" t="s">
        <v>616</v>
      </c>
      <c r="C163" s="1">
        <v>42498</v>
      </c>
      <c r="D163">
        <v>339</v>
      </c>
      <c r="E163" t="str">
        <f t="shared" si="61"/>
        <v>_4_potential_problems_with_data_visualization_</v>
      </c>
      <c r="F163" s="7">
        <f t="shared" si="67"/>
        <v>5.8289456176102075</v>
      </c>
      <c r="G163">
        <f t="shared" si="62"/>
        <v>60</v>
      </c>
      <c r="H163" s="11">
        <f t="shared" si="68"/>
        <v>1</v>
      </c>
      <c r="I163" s="11">
        <f t="shared" si="80"/>
        <v>0</v>
      </c>
      <c r="J163" s="11">
        <f t="shared" si="80"/>
        <v>1</v>
      </c>
      <c r="K163" s="11">
        <f t="shared" si="81"/>
        <v>0</v>
      </c>
      <c r="L163" s="11">
        <f t="shared" si="81"/>
        <v>0</v>
      </c>
      <c r="M163" s="11">
        <f t="shared" si="81"/>
        <v>0</v>
      </c>
      <c r="N163" s="11">
        <f t="shared" si="81"/>
        <v>0</v>
      </c>
      <c r="O163" s="11">
        <f t="shared" si="81"/>
        <v>1</v>
      </c>
      <c r="P163" s="11">
        <f t="shared" si="81"/>
        <v>0</v>
      </c>
      <c r="Q163" s="4" t="str">
        <f t="shared" si="69"/>
        <v>N-101-000010</v>
      </c>
      <c r="R163">
        <f t="shared" si="70"/>
        <v>382</v>
      </c>
      <c r="S163" s="8">
        <f t="shared" si="71"/>
        <v>6.8802841839920132</v>
      </c>
      <c r="T163" s="8">
        <f t="shared" si="72"/>
        <v>6.8802841839920132</v>
      </c>
      <c r="U163" s="10">
        <f t="shared" si="63"/>
        <v>5.4225917570946827</v>
      </c>
      <c r="V163" s="10">
        <f t="shared" si="73"/>
        <v>0.18424985744159661</v>
      </c>
      <c r="W163" s="10">
        <f t="shared" si="74"/>
        <v>-1.0044465591051477</v>
      </c>
      <c r="X163" s="10">
        <f t="shared" si="64"/>
        <v>0.40635386051552441</v>
      </c>
      <c r="Y163" s="22">
        <f t="shared" si="75"/>
        <v>6.9555773436448023</v>
      </c>
      <c r="Z163" s="22">
        <f t="shared" si="65"/>
        <v>6.8151536771936527</v>
      </c>
      <c r="AA163" s="22">
        <f t="shared" si="66"/>
        <v>6.8802841839920132</v>
      </c>
      <c r="AB163" s="35"/>
      <c r="AC163" s="10"/>
      <c r="AD163" s="10"/>
    </row>
    <row r="164" spans="1:30" x14ac:dyDescent="0.25">
      <c r="A164" t="s">
        <v>3370</v>
      </c>
      <c r="B164" t="s">
        <v>754</v>
      </c>
      <c r="C164" s="1">
        <v>42033</v>
      </c>
      <c r="D164">
        <v>570</v>
      </c>
      <c r="E164" t="str">
        <f t="shared" si="61"/>
        <v>_4_questions_to_consider_when_making_your_next_analytics_hire_</v>
      </c>
      <c r="F164" s="7">
        <f t="shared" si="67"/>
        <v>6.3473892096560105</v>
      </c>
      <c r="G164">
        <f t="shared" si="62"/>
        <v>33</v>
      </c>
      <c r="H164" s="11">
        <f t="shared" si="68"/>
        <v>1</v>
      </c>
      <c r="I164" s="11">
        <f t="shared" si="80"/>
        <v>0</v>
      </c>
      <c r="J164" s="11">
        <f t="shared" si="80"/>
        <v>1</v>
      </c>
      <c r="K164" s="11">
        <f t="shared" si="81"/>
        <v>0</v>
      </c>
      <c r="L164" s="11">
        <f t="shared" si="81"/>
        <v>0</v>
      </c>
      <c r="M164" s="11">
        <f t="shared" si="81"/>
        <v>0</v>
      </c>
      <c r="N164" s="11">
        <f t="shared" si="81"/>
        <v>0</v>
      </c>
      <c r="O164" s="11">
        <f t="shared" si="81"/>
        <v>0</v>
      </c>
      <c r="P164" s="11">
        <f t="shared" si="81"/>
        <v>1</v>
      </c>
      <c r="Q164" s="4" t="str">
        <f t="shared" si="69"/>
        <v>N-101-000001</v>
      </c>
      <c r="R164">
        <f t="shared" si="70"/>
        <v>109</v>
      </c>
      <c r="S164" s="8">
        <f t="shared" si="71"/>
        <v>6.5598547021339648</v>
      </c>
      <c r="T164" s="8">
        <f t="shared" si="72"/>
        <v>6.5598547021339648</v>
      </c>
      <c r="U164" s="10">
        <f t="shared" si="63"/>
        <v>6.3736704134750051</v>
      </c>
      <c r="V164" s="10">
        <f t="shared" si="73"/>
        <v>-0.46814479021556843</v>
      </c>
      <c r="W164" s="10">
        <f t="shared" si="74"/>
        <v>-0.48600296705934465</v>
      </c>
      <c r="X164" s="10">
        <f t="shared" si="64"/>
        <v>-2.6281203818994407E-2</v>
      </c>
      <c r="Y164" s="22">
        <f t="shared" si="75"/>
        <v>6.5229422793102829</v>
      </c>
      <c r="Z164" s="22">
        <f t="shared" si="65"/>
        <v>6.4247572696849025</v>
      </c>
      <c r="AA164" s="22">
        <f t="shared" si="66"/>
        <v>6.5598547021339648</v>
      </c>
      <c r="AB164" s="35"/>
      <c r="AC164" s="10"/>
      <c r="AD164" s="10"/>
    </row>
    <row r="165" spans="1:30" x14ac:dyDescent="0.25">
      <c r="A165" t="s">
        <v>3371</v>
      </c>
      <c r="B165" t="s">
        <v>755</v>
      </c>
      <c r="C165" s="1">
        <v>41789</v>
      </c>
      <c r="D165">
        <v>652</v>
      </c>
      <c r="E165" t="str">
        <f t="shared" si="61"/>
        <v>_4_things_to_do_with_customer_data_</v>
      </c>
      <c r="F165" s="7">
        <f t="shared" si="67"/>
        <v>6.481577129276431</v>
      </c>
      <c r="G165">
        <f t="shared" si="62"/>
        <v>47</v>
      </c>
      <c r="H165" s="11">
        <f t="shared" si="68"/>
        <v>0</v>
      </c>
      <c r="I165" s="11">
        <f t="shared" si="80"/>
        <v>0</v>
      </c>
      <c r="J165" s="11">
        <f t="shared" si="80"/>
        <v>1</v>
      </c>
      <c r="K165" s="11">
        <f t="shared" si="81"/>
        <v>0</v>
      </c>
      <c r="L165" s="11">
        <f t="shared" si="81"/>
        <v>0</v>
      </c>
      <c r="M165" s="11">
        <f t="shared" si="81"/>
        <v>0</v>
      </c>
      <c r="N165" s="11">
        <f t="shared" si="81"/>
        <v>0</v>
      </c>
      <c r="O165" s="11">
        <f t="shared" si="81"/>
        <v>1</v>
      </c>
      <c r="P165" s="11">
        <f t="shared" si="81"/>
        <v>0</v>
      </c>
      <c r="Q165" s="4" t="str">
        <f t="shared" si="69"/>
        <v>N-001-000010</v>
      </c>
      <c r="R165">
        <f t="shared" si="70"/>
        <v>276</v>
      </c>
      <c r="S165" s="8">
        <f t="shared" si="71"/>
        <v>7.1371246496698326</v>
      </c>
      <c r="T165" s="8">
        <f t="shared" si="72"/>
        <v>7.1371246496698326</v>
      </c>
      <c r="U165" s="10">
        <f t="shared" si="63"/>
        <v>5.8767562144182097</v>
      </c>
      <c r="V165" s="10">
        <f t="shared" si="73"/>
        <v>0.48352944586012636</v>
      </c>
      <c r="W165" s="10">
        <f t="shared" si="74"/>
        <v>-0.35181504743892411</v>
      </c>
      <c r="X165" s="10">
        <f t="shared" si="64"/>
        <v>0.60482091485822098</v>
      </c>
      <c r="Y165" s="22">
        <f t="shared" si="75"/>
        <v>7.1540443979874988</v>
      </c>
      <c r="Z165" s="22">
        <f t="shared" si="65"/>
        <v>7.1890336202131158</v>
      </c>
      <c r="AA165" s="22">
        <f t="shared" si="66"/>
        <v>7.1371246496698326</v>
      </c>
      <c r="AB165" s="35"/>
      <c r="AC165" s="10"/>
      <c r="AD165" s="10"/>
    </row>
    <row r="166" spans="1:30" x14ac:dyDescent="0.25">
      <c r="A166" t="s">
        <v>3372</v>
      </c>
      <c r="B166" t="s">
        <v>756</v>
      </c>
      <c r="C166" s="1">
        <v>42368</v>
      </c>
      <c r="D166">
        <v>407</v>
      </c>
      <c r="E166" t="str">
        <f t="shared" si="61"/>
        <v>_4_trends_which_ruled_analytics_industry_in_2015_</v>
      </c>
      <c r="F166" s="7">
        <f t="shared" si="67"/>
        <v>6.0112671744041615</v>
      </c>
      <c r="G166">
        <f t="shared" si="62"/>
        <v>32</v>
      </c>
      <c r="H166" s="11">
        <f t="shared" si="68"/>
        <v>1</v>
      </c>
      <c r="I166" s="11">
        <f t="shared" si="80"/>
        <v>0</v>
      </c>
      <c r="J166" s="11">
        <f t="shared" si="80"/>
        <v>1</v>
      </c>
      <c r="K166" s="11">
        <f t="shared" si="81"/>
        <v>0</v>
      </c>
      <c r="L166" s="11">
        <f t="shared" si="81"/>
        <v>0</v>
      </c>
      <c r="M166" s="11">
        <f t="shared" si="81"/>
        <v>0</v>
      </c>
      <c r="N166" s="11">
        <f t="shared" si="81"/>
        <v>0</v>
      </c>
      <c r="O166" s="11">
        <f t="shared" si="81"/>
        <v>0</v>
      </c>
      <c r="P166" s="11">
        <f t="shared" si="81"/>
        <v>1</v>
      </c>
      <c r="Q166" s="4" t="str">
        <f t="shared" si="69"/>
        <v>N-101-000001</v>
      </c>
      <c r="R166">
        <f t="shared" si="70"/>
        <v>109</v>
      </c>
      <c r="S166" s="8">
        <f t="shared" si="71"/>
        <v>6.5598547021339648</v>
      </c>
      <c r="T166" s="8">
        <f t="shared" si="72"/>
        <v>6.5598547021339648</v>
      </c>
      <c r="U166" s="10">
        <f t="shared" si="63"/>
        <v>6.037548378223156</v>
      </c>
      <c r="V166" s="10">
        <f t="shared" si="73"/>
        <v>-0.46814479021556843</v>
      </c>
      <c r="W166" s="10">
        <f t="shared" si="74"/>
        <v>-0.82212500231119368</v>
      </c>
      <c r="X166" s="10">
        <f t="shared" si="64"/>
        <v>-2.6281203818994407E-2</v>
      </c>
      <c r="Y166" s="22">
        <f t="shared" si="75"/>
        <v>6.5229422793102829</v>
      </c>
      <c r="Z166" s="22">
        <f t="shared" si="65"/>
        <v>6.4247572696849025</v>
      </c>
      <c r="AA166" s="22">
        <f t="shared" si="66"/>
        <v>6.5598547021339648</v>
      </c>
      <c r="AB166" s="35"/>
      <c r="AC166" s="10"/>
      <c r="AD166" s="10"/>
    </row>
    <row r="167" spans="1:30" x14ac:dyDescent="0.25">
      <c r="A167" t="s">
        <v>3373</v>
      </c>
      <c r="B167" t="s">
        <v>757</v>
      </c>
      <c r="C167" s="1">
        <v>41943</v>
      </c>
      <c r="D167">
        <v>446</v>
      </c>
      <c r="E167" t="str">
        <f t="shared" si="61"/>
        <v>_4_types_of_big_data_as_a_service_</v>
      </c>
      <c r="F167" s="7">
        <f t="shared" si="67"/>
        <v>6.1025585946135692</v>
      </c>
      <c r="G167">
        <f t="shared" si="62"/>
        <v>50</v>
      </c>
      <c r="H167" s="11">
        <f t="shared" si="68"/>
        <v>0</v>
      </c>
      <c r="I167" s="11">
        <f t="shared" si="80"/>
        <v>0</v>
      </c>
      <c r="J167" s="11">
        <f t="shared" si="80"/>
        <v>1</v>
      </c>
      <c r="K167" s="11">
        <f t="shared" si="81"/>
        <v>0</v>
      </c>
      <c r="L167" s="11">
        <f t="shared" si="81"/>
        <v>0</v>
      </c>
      <c r="M167" s="11">
        <f t="shared" si="81"/>
        <v>0</v>
      </c>
      <c r="N167" s="11">
        <f t="shared" si="81"/>
        <v>0</v>
      </c>
      <c r="O167" s="11">
        <f t="shared" si="81"/>
        <v>1</v>
      </c>
      <c r="P167" s="11">
        <f t="shared" si="81"/>
        <v>0</v>
      </c>
      <c r="Q167" s="4" t="str">
        <f t="shared" si="69"/>
        <v>N-001-000010</v>
      </c>
      <c r="R167">
        <f t="shared" si="70"/>
        <v>276</v>
      </c>
      <c r="S167" s="8">
        <f t="shared" si="71"/>
        <v>7.1371246496698326</v>
      </c>
      <c r="T167" s="8">
        <f t="shared" si="72"/>
        <v>7.1371246496698326</v>
      </c>
      <c r="U167" s="10">
        <f t="shared" si="63"/>
        <v>5.4977376797553479</v>
      </c>
      <c r="V167" s="10">
        <f t="shared" si="73"/>
        <v>0.48352944586012636</v>
      </c>
      <c r="W167" s="10">
        <f t="shared" si="74"/>
        <v>-0.73083358210178595</v>
      </c>
      <c r="X167" s="10">
        <f t="shared" si="64"/>
        <v>0.60482091485822098</v>
      </c>
      <c r="Y167" s="22">
        <f t="shared" si="75"/>
        <v>7.1540443979874988</v>
      </c>
      <c r="Z167" s="22">
        <f t="shared" si="65"/>
        <v>7.1890336202131158</v>
      </c>
      <c r="AA167" s="22">
        <f t="shared" si="66"/>
        <v>7.1371246496698326</v>
      </c>
      <c r="AB167" s="35"/>
      <c r="AC167" s="10"/>
      <c r="AD167" s="10"/>
    </row>
    <row r="168" spans="1:30" x14ac:dyDescent="0.25">
      <c r="A168" t="s">
        <v>3374</v>
      </c>
      <c r="B168" t="s">
        <v>758</v>
      </c>
      <c r="C168" s="1">
        <v>42305</v>
      </c>
      <c r="D168">
        <v>223</v>
      </c>
      <c r="E168" t="str">
        <f t="shared" si="61"/>
        <v>_4_types_of_data_essential_to_data-driven_marketers_</v>
      </c>
      <c r="F168" s="7">
        <f t="shared" si="67"/>
        <v>5.4116460518550396</v>
      </c>
      <c r="G168">
        <f t="shared" si="62"/>
        <v>42</v>
      </c>
      <c r="H168" s="11">
        <f t="shared" si="68"/>
        <v>1</v>
      </c>
      <c r="I168" s="11">
        <f t="shared" si="80"/>
        <v>0</v>
      </c>
      <c r="J168" s="11">
        <f t="shared" si="80"/>
        <v>1</v>
      </c>
      <c r="K168" s="11">
        <f t="shared" si="81"/>
        <v>0</v>
      </c>
      <c r="L168" s="11">
        <f t="shared" si="81"/>
        <v>0</v>
      </c>
      <c r="M168" s="11">
        <f t="shared" si="81"/>
        <v>0</v>
      </c>
      <c r="N168" s="11">
        <f t="shared" si="81"/>
        <v>0</v>
      </c>
      <c r="O168" s="11">
        <f t="shared" si="81"/>
        <v>1</v>
      </c>
      <c r="P168" s="11">
        <f t="shared" si="81"/>
        <v>0</v>
      </c>
      <c r="Q168" s="4" t="str">
        <f t="shared" si="69"/>
        <v>N-101-000010</v>
      </c>
      <c r="R168">
        <f t="shared" si="70"/>
        <v>382</v>
      </c>
      <c r="S168" s="8">
        <f t="shared" si="71"/>
        <v>6.8802841839920132</v>
      </c>
      <c r="T168" s="8">
        <f t="shared" si="72"/>
        <v>6.8802841839920132</v>
      </c>
      <c r="U168" s="10">
        <f t="shared" si="63"/>
        <v>5.0052921913395148</v>
      </c>
      <c r="V168" s="10">
        <f t="shared" si="73"/>
        <v>0.18424985744159661</v>
      </c>
      <c r="W168" s="10">
        <f t="shared" si="74"/>
        <v>-1.4217461248603156</v>
      </c>
      <c r="X168" s="10">
        <f t="shared" si="64"/>
        <v>0.40635386051552441</v>
      </c>
      <c r="Y168" s="22">
        <f t="shared" si="75"/>
        <v>6.9555773436448023</v>
      </c>
      <c r="Z168" s="22">
        <f t="shared" si="65"/>
        <v>6.8151536771936527</v>
      </c>
      <c r="AA168" s="22">
        <f t="shared" si="66"/>
        <v>6.8802841839920132</v>
      </c>
      <c r="AB168" s="35"/>
      <c r="AC168" s="10"/>
      <c r="AD168" s="10"/>
    </row>
    <row r="169" spans="1:30" x14ac:dyDescent="0.25">
      <c r="A169" t="s">
        <v>3375</v>
      </c>
      <c r="B169" t="s">
        <v>759</v>
      </c>
      <c r="C169" s="1">
        <v>42033</v>
      </c>
      <c r="D169">
        <v>8952</v>
      </c>
      <c r="E169" t="str">
        <f t="shared" si="61"/>
        <v>_4_ways_big_data_is_transforming_healthcare_</v>
      </c>
      <c r="F169" s="7">
        <f t="shared" si="67"/>
        <v>9.0997439506341564</v>
      </c>
      <c r="G169">
        <f t="shared" si="62"/>
        <v>32</v>
      </c>
      <c r="H169" s="11">
        <f t="shared" si="68"/>
        <v>1</v>
      </c>
      <c r="I169" s="11">
        <f t="shared" si="80"/>
        <v>0</v>
      </c>
      <c r="J169" s="11">
        <f t="shared" si="80"/>
        <v>1</v>
      </c>
      <c r="K169" s="11">
        <f t="shared" si="81"/>
        <v>0</v>
      </c>
      <c r="L169" s="11">
        <f t="shared" si="81"/>
        <v>0</v>
      </c>
      <c r="M169" s="11">
        <f t="shared" si="81"/>
        <v>0</v>
      </c>
      <c r="N169" s="11">
        <f t="shared" si="81"/>
        <v>0</v>
      </c>
      <c r="O169" s="11">
        <f t="shared" si="81"/>
        <v>1</v>
      </c>
      <c r="P169" s="11">
        <f t="shared" si="81"/>
        <v>0</v>
      </c>
      <c r="Q169" s="4" t="str">
        <f t="shared" si="69"/>
        <v>N-101-000010</v>
      </c>
      <c r="R169">
        <f t="shared" si="70"/>
        <v>382</v>
      </c>
      <c r="S169" s="8">
        <f t="shared" si="71"/>
        <v>6.8802841839920132</v>
      </c>
      <c r="T169" s="8">
        <f t="shared" si="72"/>
        <v>6.8802841839920132</v>
      </c>
      <c r="U169" s="10">
        <f t="shared" si="63"/>
        <v>8.6933900901186316</v>
      </c>
      <c r="V169" s="10">
        <f t="shared" si="73"/>
        <v>0.18424985744159661</v>
      </c>
      <c r="W169" s="10">
        <f t="shared" si="74"/>
        <v>2.2663517739188013</v>
      </c>
      <c r="X169" s="10">
        <f t="shared" si="64"/>
        <v>0.40635386051552441</v>
      </c>
      <c r="Y169" s="22">
        <f t="shared" si="75"/>
        <v>6.9555773436448023</v>
      </c>
      <c r="Z169" s="22">
        <f t="shared" si="65"/>
        <v>6.8151536771936527</v>
      </c>
      <c r="AA169" s="22">
        <f t="shared" si="66"/>
        <v>6.8802841839920132</v>
      </c>
      <c r="AB169" s="35"/>
      <c r="AC169" s="10"/>
      <c r="AD169" s="10"/>
    </row>
    <row r="170" spans="1:30" x14ac:dyDescent="0.25">
      <c r="A170" t="s">
        <v>2964</v>
      </c>
      <c r="B170" t="s">
        <v>346</v>
      </c>
      <c r="C170" s="1">
        <v>42068</v>
      </c>
      <c r="D170">
        <v>223</v>
      </c>
      <c r="E170" t="str">
        <f t="shared" si="61"/>
        <v>_4_ways_to_master_uplift_modeling_</v>
      </c>
      <c r="F170" s="7">
        <f t="shared" si="67"/>
        <v>5.4116460518550396</v>
      </c>
      <c r="G170">
        <f t="shared" si="62"/>
        <v>15</v>
      </c>
      <c r="H170" s="11">
        <f t="shared" si="68"/>
        <v>1</v>
      </c>
      <c r="I170" s="11">
        <f t="shared" si="80"/>
        <v>1</v>
      </c>
      <c r="J170" s="11">
        <f t="shared" si="80"/>
        <v>0</v>
      </c>
      <c r="K170" s="11">
        <f t="shared" si="81"/>
        <v>0</v>
      </c>
      <c r="L170" s="11">
        <f t="shared" si="81"/>
        <v>0</v>
      </c>
      <c r="M170" s="11">
        <f t="shared" si="81"/>
        <v>0</v>
      </c>
      <c r="N170" s="11">
        <f t="shared" si="81"/>
        <v>0</v>
      </c>
      <c r="O170" s="11">
        <f t="shared" si="81"/>
        <v>0</v>
      </c>
      <c r="P170" s="11">
        <f t="shared" si="81"/>
        <v>0</v>
      </c>
      <c r="Q170" s="4" t="str">
        <f t="shared" si="69"/>
        <v>N-110-000000</v>
      </c>
      <c r="R170">
        <f t="shared" si="70"/>
        <v>84</v>
      </c>
      <c r="S170" s="8">
        <f t="shared" si="71"/>
        <v>6.1102020039575136</v>
      </c>
      <c r="T170" s="8">
        <f t="shared" si="72"/>
        <v>6.1102020039575136</v>
      </c>
      <c r="U170" s="10">
        <f t="shared" si="63"/>
        <v>6.0040207468972469</v>
      </c>
      <c r="V170" s="10">
        <f t="shared" si="73"/>
        <v>-1.3217888754809786</v>
      </c>
      <c r="W170" s="10">
        <f t="shared" si="74"/>
        <v>-1.4217461248603156</v>
      </c>
      <c r="X170" s="10">
        <f t="shared" si="64"/>
        <v>-0.59237469504220686</v>
      </c>
      <c r="Y170" s="22">
        <f t="shared" si="75"/>
        <v>5.9568487880870702</v>
      </c>
      <c r="Z170" s="22">
        <f t="shared" si="65"/>
        <v>5.9724325813367543</v>
      </c>
      <c r="AA170" s="22">
        <f t="shared" si="66"/>
        <v>6.1102020039575136</v>
      </c>
      <c r="AB170" s="35"/>
      <c r="AC170" s="10"/>
      <c r="AD170" s="10"/>
    </row>
    <row r="171" spans="1:30" x14ac:dyDescent="0.25">
      <c r="A171" t="s">
        <v>3319</v>
      </c>
      <c r="B171" t="s">
        <v>703</v>
      </c>
      <c r="C171" s="1">
        <v>42103</v>
      </c>
      <c r="D171">
        <v>5906</v>
      </c>
      <c r="E171" t="str">
        <f t="shared" si="61"/>
        <v>_40_excel_tricks_</v>
      </c>
      <c r="F171" s="7">
        <f t="shared" si="67"/>
        <v>8.6838933673072347</v>
      </c>
      <c r="G171">
        <f t="shared" si="62"/>
        <v>33</v>
      </c>
      <c r="H171" s="11">
        <f t="shared" si="68"/>
        <v>1</v>
      </c>
      <c r="I171" s="11">
        <f t="shared" si="80"/>
        <v>0</v>
      </c>
      <c r="J171" s="11">
        <f t="shared" si="80"/>
        <v>1</v>
      </c>
      <c r="K171" s="11">
        <f t="shared" si="81"/>
        <v>0</v>
      </c>
      <c r="L171" s="11">
        <f t="shared" si="81"/>
        <v>0</v>
      </c>
      <c r="M171" s="11">
        <f t="shared" si="81"/>
        <v>0</v>
      </c>
      <c r="N171" s="11">
        <f t="shared" si="81"/>
        <v>0</v>
      </c>
      <c r="O171" s="11">
        <f t="shared" si="81"/>
        <v>0</v>
      </c>
      <c r="P171" s="11">
        <f t="shared" si="81"/>
        <v>0</v>
      </c>
      <c r="Q171" s="4" t="str">
        <f t="shared" si="69"/>
        <v>N-101-000000</v>
      </c>
      <c r="R171">
        <f t="shared" si="70"/>
        <v>419</v>
      </c>
      <c r="S171" s="8">
        <f t="shared" si="71"/>
        <v>6.5697596378225285</v>
      </c>
      <c r="T171" s="8">
        <f t="shared" si="72"/>
        <v>6.5697596378225285</v>
      </c>
      <c r="U171" s="10">
        <f t="shared" si="63"/>
        <v>8.4954244279911784</v>
      </c>
      <c r="V171" s="10">
        <f t="shared" si="73"/>
        <v>-0.14431102010629077</v>
      </c>
      <c r="W171" s="10">
        <f t="shared" si="74"/>
        <v>1.8505011905918796</v>
      </c>
      <c r="X171" s="10">
        <f t="shared" si="64"/>
        <v>0.18846893931605621</v>
      </c>
      <c r="Y171" s="22">
        <f t="shared" si="75"/>
        <v>6.7376924224453338</v>
      </c>
      <c r="Z171" s="22">
        <f t="shared" si="65"/>
        <v>6.5922741434865042</v>
      </c>
      <c r="AA171" s="22">
        <f t="shared" si="66"/>
        <v>6.5697596378225285</v>
      </c>
      <c r="AB171" s="35"/>
      <c r="AC171" s="10"/>
      <c r="AD171" s="10"/>
    </row>
    <row r="172" spans="1:30" x14ac:dyDescent="0.25">
      <c r="A172" t="s">
        <v>3360</v>
      </c>
      <c r="B172" t="s">
        <v>744</v>
      </c>
      <c r="C172" s="1">
        <v>41793</v>
      </c>
      <c r="D172">
        <v>6721</v>
      </c>
      <c r="E172" t="str">
        <f t="shared" si="61"/>
        <v>_40_maps_that_explain_the_internet_</v>
      </c>
      <c r="F172" s="7">
        <f t="shared" si="67"/>
        <v>8.8131410082850508</v>
      </c>
      <c r="G172">
        <f t="shared" si="62"/>
        <v>42</v>
      </c>
      <c r="H172" s="11">
        <f t="shared" si="68"/>
        <v>0</v>
      </c>
      <c r="I172" s="11">
        <f t="shared" si="80"/>
        <v>0</v>
      </c>
      <c r="J172" s="11">
        <f t="shared" si="80"/>
        <v>1</v>
      </c>
      <c r="K172" s="11">
        <f t="shared" ref="K172:P181" si="82">IF(ISNUMBER(SEARCH(K$1,$E172)),1,0)</f>
        <v>0</v>
      </c>
      <c r="L172" s="11">
        <f t="shared" si="82"/>
        <v>0</v>
      </c>
      <c r="M172" s="11">
        <f t="shared" si="82"/>
        <v>0</v>
      </c>
      <c r="N172" s="11">
        <f t="shared" si="82"/>
        <v>0</v>
      </c>
      <c r="O172" s="11">
        <f t="shared" si="82"/>
        <v>0</v>
      </c>
      <c r="P172" s="11">
        <f t="shared" si="82"/>
        <v>0</v>
      </c>
      <c r="Q172" s="4" t="str">
        <f t="shared" si="69"/>
        <v>N-001-000000</v>
      </c>
      <c r="R172">
        <f t="shared" si="70"/>
        <v>313</v>
      </c>
      <c r="S172" s="8">
        <f t="shared" si="71"/>
        <v>6.8822553953446945</v>
      </c>
      <c r="T172" s="8">
        <f t="shared" si="72"/>
        <v>6.8822553953446945</v>
      </c>
      <c r="U172" s="10">
        <f t="shared" si="63"/>
        <v>8.4262050146262979</v>
      </c>
      <c r="V172" s="10">
        <f t="shared" si="73"/>
        <v>0.15496856831223904</v>
      </c>
      <c r="W172" s="10">
        <f t="shared" si="74"/>
        <v>1.9797488315696956</v>
      </c>
      <c r="X172" s="10">
        <f t="shared" si="64"/>
        <v>0.38693599365875281</v>
      </c>
      <c r="Y172" s="22">
        <f t="shared" si="75"/>
        <v>6.9361594767880304</v>
      </c>
      <c r="Z172" s="22">
        <f t="shared" si="65"/>
        <v>6.9661540865059681</v>
      </c>
      <c r="AA172" s="22">
        <f t="shared" si="66"/>
        <v>6.8822553953446945</v>
      </c>
      <c r="AB172" s="35"/>
      <c r="AC172" s="10"/>
      <c r="AD172" s="10"/>
    </row>
    <row r="173" spans="1:30" x14ac:dyDescent="0.25">
      <c r="A173" t="s">
        <v>3361</v>
      </c>
      <c r="B173" t="s">
        <v>745</v>
      </c>
      <c r="C173" s="1">
        <v>41443</v>
      </c>
      <c r="D173">
        <v>611</v>
      </c>
      <c r="E173" t="str">
        <f t="shared" si="61"/>
        <v>_40_selected_articles_from_top_news_outlets_</v>
      </c>
      <c r="F173" s="7">
        <f t="shared" si="67"/>
        <v>6.4167322825123261</v>
      </c>
      <c r="G173">
        <f t="shared" si="62"/>
        <v>39</v>
      </c>
      <c r="H173" s="11">
        <f t="shared" si="68"/>
        <v>0</v>
      </c>
      <c r="I173" s="11">
        <f t="shared" si="80"/>
        <v>0</v>
      </c>
      <c r="J173" s="11">
        <f t="shared" si="80"/>
        <v>1</v>
      </c>
      <c r="K173" s="11">
        <f t="shared" si="82"/>
        <v>0</v>
      </c>
      <c r="L173" s="11">
        <f t="shared" si="82"/>
        <v>0</v>
      </c>
      <c r="M173" s="11">
        <f t="shared" si="82"/>
        <v>0</v>
      </c>
      <c r="N173" s="11">
        <f t="shared" si="82"/>
        <v>0</v>
      </c>
      <c r="O173" s="11">
        <f t="shared" si="82"/>
        <v>0</v>
      </c>
      <c r="P173" s="11">
        <f t="shared" si="82"/>
        <v>0</v>
      </c>
      <c r="Q173" s="4" t="str">
        <f t="shared" si="69"/>
        <v>N-001-000000</v>
      </c>
      <c r="R173">
        <f t="shared" si="70"/>
        <v>313</v>
      </c>
      <c r="S173" s="8">
        <f t="shared" si="71"/>
        <v>6.8822553953446945</v>
      </c>
      <c r="T173" s="8">
        <f t="shared" si="72"/>
        <v>6.8822553953446945</v>
      </c>
      <c r="U173" s="10">
        <f t="shared" si="63"/>
        <v>6.0297962888535732</v>
      </c>
      <c r="V173" s="10">
        <f t="shared" si="73"/>
        <v>0.15496856831223904</v>
      </c>
      <c r="W173" s="10">
        <f t="shared" si="74"/>
        <v>-0.41665989420302907</v>
      </c>
      <c r="X173" s="10">
        <f t="shared" si="64"/>
        <v>0.38693599365875281</v>
      </c>
      <c r="Y173" s="22">
        <f t="shared" si="75"/>
        <v>6.9361594767880304</v>
      </c>
      <c r="Z173" s="22">
        <f t="shared" si="65"/>
        <v>6.9661540865059681</v>
      </c>
      <c r="AA173" s="22">
        <f t="shared" si="66"/>
        <v>6.8822553953446945</v>
      </c>
      <c r="AB173" s="35"/>
      <c r="AC173" s="10"/>
      <c r="AD173" s="10"/>
    </row>
    <row r="174" spans="1:30" x14ac:dyDescent="0.25">
      <c r="A174" t="s">
        <v>3359</v>
      </c>
      <c r="B174" t="s">
        <v>743</v>
      </c>
      <c r="C174" s="1">
        <v>42053</v>
      </c>
      <c r="D174">
        <v>2159</v>
      </c>
      <c r="E174" t="str">
        <f t="shared" si="61"/>
        <v>_40+_interviews_on_data_science_industry_</v>
      </c>
      <c r="F174" s="7">
        <f t="shared" si="67"/>
        <v>7.6778635006782103</v>
      </c>
      <c r="G174">
        <f t="shared" si="62"/>
        <v>46</v>
      </c>
      <c r="H174" s="11">
        <f t="shared" si="68"/>
        <v>1</v>
      </c>
      <c r="I174" s="11">
        <f t="shared" si="80"/>
        <v>0</v>
      </c>
      <c r="J174" s="11">
        <f t="shared" si="80"/>
        <v>1</v>
      </c>
      <c r="K174" s="11">
        <f t="shared" si="82"/>
        <v>0</v>
      </c>
      <c r="L174" s="11">
        <f t="shared" si="82"/>
        <v>0</v>
      </c>
      <c r="M174" s="11">
        <f t="shared" si="82"/>
        <v>0</v>
      </c>
      <c r="N174" s="11">
        <f t="shared" si="82"/>
        <v>1</v>
      </c>
      <c r="O174" s="11">
        <f t="shared" si="82"/>
        <v>1</v>
      </c>
      <c r="P174" s="11">
        <f t="shared" si="82"/>
        <v>0</v>
      </c>
      <c r="Q174" s="4" t="str">
        <f t="shared" si="69"/>
        <v>N-101-000110</v>
      </c>
      <c r="R174">
        <f t="shared" si="70"/>
        <v>126</v>
      </c>
      <c r="S174" s="8">
        <f t="shared" si="71"/>
        <v>7.156085089173656</v>
      </c>
      <c r="T174" s="8">
        <f t="shared" si="72"/>
        <v>7.156085089173656</v>
      </c>
      <c r="U174" s="10">
        <f t="shared" si="63"/>
        <v>6.8878468038572009</v>
      </c>
      <c r="V174" s="10">
        <f t="shared" si="73"/>
        <v>0.76279653926378688</v>
      </c>
      <c r="W174" s="10">
        <f t="shared" si="74"/>
        <v>0.84447132396285518</v>
      </c>
      <c r="X174" s="10">
        <f t="shared" si="64"/>
        <v>0.79001669682100972</v>
      </c>
      <c r="Y174" s="22">
        <f t="shared" si="75"/>
        <v>7.3392401799502869</v>
      </c>
      <c r="Z174" s="22">
        <f t="shared" si="65"/>
        <v>7.2265960335864765</v>
      </c>
      <c r="AA174" s="22">
        <f t="shared" si="66"/>
        <v>7.156085089173656</v>
      </c>
      <c r="AB174" s="35"/>
      <c r="AC174" s="10"/>
      <c r="AD174" s="10"/>
    </row>
    <row r="175" spans="1:30" x14ac:dyDescent="0.25">
      <c r="A175" t="s">
        <v>3358</v>
      </c>
      <c r="B175" t="s">
        <v>742</v>
      </c>
      <c r="C175" s="1">
        <v>42043</v>
      </c>
      <c r="D175">
        <v>6395</v>
      </c>
      <c r="E175" t="str">
        <f t="shared" si="61"/>
        <v>_400_categorized_job_titles_for_data_scientists_</v>
      </c>
      <c r="F175" s="7">
        <f t="shared" si="67"/>
        <v>8.763428073953845</v>
      </c>
      <c r="G175">
        <f t="shared" si="62"/>
        <v>44</v>
      </c>
      <c r="H175" s="11">
        <f t="shared" si="68"/>
        <v>1</v>
      </c>
      <c r="I175" s="11">
        <f t="shared" si="80"/>
        <v>0</v>
      </c>
      <c r="J175" s="11">
        <f t="shared" si="80"/>
        <v>1</v>
      </c>
      <c r="K175" s="11">
        <f t="shared" si="82"/>
        <v>0</v>
      </c>
      <c r="L175" s="11">
        <f t="shared" si="82"/>
        <v>0</v>
      </c>
      <c r="M175" s="11">
        <f t="shared" si="82"/>
        <v>0</v>
      </c>
      <c r="N175" s="11">
        <f t="shared" si="82"/>
        <v>0</v>
      </c>
      <c r="O175" s="11">
        <f t="shared" si="82"/>
        <v>1</v>
      </c>
      <c r="P175" s="11">
        <f t="shared" si="82"/>
        <v>0</v>
      </c>
      <c r="Q175" s="4" t="str">
        <f t="shared" si="69"/>
        <v>N-101-000010</v>
      </c>
      <c r="R175">
        <f t="shared" si="70"/>
        <v>382</v>
      </c>
      <c r="S175" s="8">
        <f t="shared" si="71"/>
        <v>6.8802841839920132</v>
      </c>
      <c r="T175" s="8">
        <f t="shared" si="72"/>
        <v>6.8802841839920132</v>
      </c>
      <c r="U175" s="10">
        <f t="shared" si="63"/>
        <v>8.3570742134383202</v>
      </c>
      <c r="V175" s="10">
        <f t="shared" si="73"/>
        <v>0.18424985744159661</v>
      </c>
      <c r="W175" s="10">
        <f t="shared" si="74"/>
        <v>1.9300358972384899</v>
      </c>
      <c r="X175" s="10">
        <f t="shared" si="64"/>
        <v>0.40635386051552441</v>
      </c>
      <c r="Y175" s="22">
        <f t="shared" si="75"/>
        <v>6.9555773436448023</v>
      </c>
      <c r="Z175" s="22">
        <f t="shared" si="65"/>
        <v>6.8151536771936527</v>
      </c>
      <c r="AA175" s="22">
        <f t="shared" si="66"/>
        <v>6.8802841839920132</v>
      </c>
      <c r="AB175" s="35"/>
      <c r="AC175" s="10"/>
      <c r="AD175" s="10"/>
    </row>
    <row r="176" spans="1:30" x14ac:dyDescent="0.25">
      <c r="A176" t="s">
        <v>3357</v>
      </c>
      <c r="B176" t="s">
        <v>741</v>
      </c>
      <c r="C176" s="1">
        <v>41741</v>
      </c>
      <c r="D176">
        <v>4535</v>
      </c>
      <c r="E176" t="str">
        <f t="shared" si="61"/>
        <v>_4000_copies_of_data_science_book_pre-ordered_</v>
      </c>
      <c r="F176" s="7">
        <f t="shared" si="67"/>
        <v>8.4198008454075879</v>
      </c>
      <c r="G176">
        <f t="shared" si="62"/>
        <v>65</v>
      </c>
      <c r="H176" s="11">
        <f t="shared" si="68"/>
        <v>0</v>
      </c>
      <c r="I176" s="11">
        <f t="shared" si="80"/>
        <v>0</v>
      </c>
      <c r="J176" s="11">
        <f t="shared" si="80"/>
        <v>1</v>
      </c>
      <c r="K176" s="11">
        <f t="shared" si="82"/>
        <v>0</v>
      </c>
      <c r="L176" s="11">
        <f t="shared" si="82"/>
        <v>0</v>
      </c>
      <c r="M176" s="11">
        <f t="shared" si="82"/>
        <v>0</v>
      </c>
      <c r="N176" s="11">
        <f t="shared" si="82"/>
        <v>1</v>
      </c>
      <c r="O176" s="11">
        <f t="shared" si="82"/>
        <v>1</v>
      </c>
      <c r="P176" s="11">
        <f t="shared" si="82"/>
        <v>0</v>
      </c>
      <c r="Q176" s="4" t="str">
        <f t="shared" si="69"/>
        <v>N-001-000110</v>
      </c>
      <c r="R176">
        <f t="shared" si="70"/>
        <v>130</v>
      </c>
      <c r="S176" s="8">
        <f t="shared" si="71"/>
        <v>7.6818150714618501</v>
      </c>
      <c r="T176" s="8">
        <f t="shared" si="72"/>
        <v>7.6818150714618501</v>
      </c>
      <c r="U176" s="10">
        <f t="shared" si="63"/>
        <v>7.431317094243882</v>
      </c>
      <c r="V176" s="10">
        <f t="shared" si="73"/>
        <v>1.0620761276823165</v>
      </c>
      <c r="W176" s="10">
        <f t="shared" si="74"/>
        <v>1.5864086686922327</v>
      </c>
      <c r="X176" s="10">
        <f t="shared" si="64"/>
        <v>0.98848375116370624</v>
      </c>
      <c r="Y176" s="22">
        <f t="shared" si="75"/>
        <v>7.5377072342929834</v>
      </c>
      <c r="Z176" s="22">
        <f t="shared" si="65"/>
        <v>7.6004759766059404</v>
      </c>
      <c r="AA176" s="22">
        <f t="shared" si="66"/>
        <v>7.6818150714618501</v>
      </c>
      <c r="AB176" s="35"/>
      <c r="AC176" s="10"/>
      <c r="AD176" s="10"/>
    </row>
    <row r="177" spans="1:30" x14ac:dyDescent="0.25">
      <c r="A177" t="s">
        <v>3362</v>
      </c>
      <c r="B177" t="s">
        <v>746</v>
      </c>
      <c r="C177" s="1">
        <v>42243</v>
      </c>
      <c r="D177">
        <v>1877</v>
      </c>
      <c r="E177" t="str">
        <f t="shared" si="61"/>
        <v>_43_data_science_thought_leaders,_according_to_berkeley_university_</v>
      </c>
      <c r="F177" s="7">
        <f t="shared" si="67"/>
        <v>7.5379626597682083</v>
      </c>
      <c r="G177">
        <f t="shared" si="62"/>
        <v>63</v>
      </c>
      <c r="H177" s="11">
        <f t="shared" si="68"/>
        <v>1</v>
      </c>
      <c r="I177" s="11">
        <f t="shared" si="80"/>
        <v>0</v>
      </c>
      <c r="J177" s="11">
        <f t="shared" si="80"/>
        <v>1</v>
      </c>
      <c r="K177" s="11">
        <f t="shared" si="82"/>
        <v>0</v>
      </c>
      <c r="L177" s="11">
        <f t="shared" si="82"/>
        <v>0</v>
      </c>
      <c r="M177" s="11">
        <f t="shared" si="82"/>
        <v>0</v>
      </c>
      <c r="N177" s="11">
        <f t="shared" si="82"/>
        <v>1</v>
      </c>
      <c r="O177" s="11">
        <f t="shared" si="82"/>
        <v>1</v>
      </c>
      <c r="P177" s="11">
        <f t="shared" si="82"/>
        <v>0</v>
      </c>
      <c r="Q177" s="4" t="str">
        <f t="shared" si="69"/>
        <v>N-101-000110</v>
      </c>
      <c r="R177">
        <f t="shared" si="70"/>
        <v>126</v>
      </c>
      <c r="S177" s="8">
        <f t="shared" si="71"/>
        <v>7.156085089173656</v>
      </c>
      <c r="T177" s="8">
        <f t="shared" si="72"/>
        <v>7.156085089173656</v>
      </c>
      <c r="U177" s="10">
        <f t="shared" si="63"/>
        <v>6.747945962947199</v>
      </c>
      <c r="V177" s="10">
        <f t="shared" si="73"/>
        <v>0.76279653926378688</v>
      </c>
      <c r="W177" s="10">
        <f t="shared" si="74"/>
        <v>0.70457048305285319</v>
      </c>
      <c r="X177" s="10">
        <f t="shared" si="64"/>
        <v>0.79001669682100972</v>
      </c>
      <c r="Y177" s="22">
        <f t="shared" si="75"/>
        <v>7.3392401799502869</v>
      </c>
      <c r="Z177" s="22">
        <f t="shared" si="65"/>
        <v>7.2265960335864765</v>
      </c>
      <c r="AA177" s="22">
        <f t="shared" si="66"/>
        <v>7.156085089173656</v>
      </c>
      <c r="AB177" s="35"/>
      <c r="AC177" s="10"/>
      <c r="AD177" s="10"/>
    </row>
    <row r="178" spans="1:30" x14ac:dyDescent="0.25">
      <c r="A178" t="s">
        <v>3363</v>
      </c>
      <c r="B178" t="s">
        <v>747</v>
      </c>
      <c r="C178" s="1">
        <v>42443</v>
      </c>
      <c r="D178">
        <v>2404</v>
      </c>
      <c r="E178" t="str">
        <f t="shared" si="61"/>
        <v>_43_new_external_machine_learning_resources_and_updated_articles_</v>
      </c>
      <c r="F178" s="7">
        <f t="shared" si="67"/>
        <v>7.7853051825398616</v>
      </c>
      <c r="G178">
        <f t="shared" si="62"/>
        <v>34</v>
      </c>
      <c r="H178" s="11">
        <f t="shared" si="68"/>
        <v>1</v>
      </c>
      <c r="I178" s="11">
        <f t="shared" si="80"/>
        <v>0</v>
      </c>
      <c r="J178" s="11">
        <f t="shared" si="80"/>
        <v>1</v>
      </c>
      <c r="K178" s="11">
        <f t="shared" si="82"/>
        <v>0</v>
      </c>
      <c r="L178" s="11">
        <f t="shared" si="82"/>
        <v>0</v>
      </c>
      <c r="M178" s="11">
        <f t="shared" si="82"/>
        <v>1</v>
      </c>
      <c r="N178" s="11">
        <f t="shared" si="82"/>
        <v>0</v>
      </c>
      <c r="O178" s="11">
        <f t="shared" si="82"/>
        <v>0</v>
      </c>
      <c r="P178" s="11">
        <f t="shared" si="82"/>
        <v>0</v>
      </c>
      <c r="Q178" s="4" t="str">
        <f t="shared" si="69"/>
        <v>N-101-001000</v>
      </c>
      <c r="R178">
        <f t="shared" si="70"/>
        <v>46</v>
      </c>
      <c r="S178" s="8">
        <f t="shared" si="71"/>
        <v>7.5093650636194917</v>
      </c>
      <c r="T178" s="8">
        <f t="shared" si="72"/>
        <v>7.5093650636194917</v>
      </c>
      <c r="U178" s="10">
        <f t="shared" si="63"/>
        <v>7.1189169869479203</v>
      </c>
      <c r="V178" s="10">
        <f t="shared" si="73"/>
        <v>0.57637019718311244</v>
      </c>
      <c r="W178" s="10">
        <f t="shared" si="74"/>
        <v>0.95191300582450644</v>
      </c>
      <c r="X178" s="10">
        <f t="shared" si="64"/>
        <v>0.66638819559194107</v>
      </c>
      <c r="Y178" s="22">
        <f t="shared" si="75"/>
        <v>7.2156116787212188</v>
      </c>
      <c r="Z178" s="22">
        <f t="shared" si="65"/>
        <v>7.4284478707448081</v>
      </c>
      <c r="AA178" s="22">
        <f t="shared" si="66"/>
        <v>7.5093650636194917</v>
      </c>
      <c r="AB178" s="35"/>
      <c r="AC178" s="10"/>
      <c r="AD178" s="10"/>
    </row>
    <row r="179" spans="1:30" x14ac:dyDescent="0.25">
      <c r="A179" t="s">
        <v>3364</v>
      </c>
      <c r="B179" t="s">
        <v>748</v>
      </c>
      <c r="C179" s="1">
        <v>41761</v>
      </c>
      <c r="D179">
        <v>2078</v>
      </c>
      <c r="E179" t="str">
        <f t="shared" si="61"/>
        <v>_45_surprising_facts_about_big_data_</v>
      </c>
      <c r="F179" s="7">
        <f t="shared" si="67"/>
        <v>7.6396422878580132</v>
      </c>
      <c r="G179">
        <f t="shared" si="62"/>
        <v>68</v>
      </c>
      <c r="H179" s="11">
        <f t="shared" si="68"/>
        <v>0</v>
      </c>
      <c r="I179" s="11">
        <f t="shared" si="80"/>
        <v>0</v>
      </c>
      <c r="J179" s="11">
        <f t="shared" si="80"/>
        <v>1</v>
      </c>
      <c r="K179" s="11">
        <f t="shared" si="82"/>
        <v>0</v>
      </c>
      <c r="L179" s="11">
        <f t="shared" si="82"/>
        <v>0</v>
      </c>
      <c r="M179" s="11">
        <f t="shared" si="82"/>
        <v>0</v>
      </c>
      <c r="N179" s="11">
        <f t="shared" si="82"/>
        <v>0</v>
      </c>
      <c r="O179" s="11">
        <f t="shared" si="82"/>
        <v>1</v>
      </c>
      <c r="P179" s="11">
        <f t="shared" si="82"/>
        <v>0</v>
      </c>
      <c r="Q179" s="4" t="str">
        <f t="shared" si="69"/>
        <v>N-001-000010</v>
      </c>
      <c r="R179">
        <f t="shared" si="70"/>
        <v>276</v>
      </c>
      <c r="S179" s="8">
        <f t="shared" si="71"/>
        <v>7.1371246496698326</v>
      </c>
      <c r="T179" s="8">
        <f t="shared" si="72"/>
        <v>7.1371246496698326</v>
      </c>
      <c r="U179" s="10">
        <f t="shared" si="63"/>
        <v>7.0348213729997919</v>
      </c>
      <c r="V179" s="10">
        <f t="shared" si="73"/>
        <v>0.48352944586012636</v>
      </c>
      <c r="W179" s="10">
        <f t="shared" si="74"/>
        <v>0.8062501111426581</v>
      </c>
      <c r="X179" s="10">
        <f t="shared" si="64"/>
        <v>0.60482091485822098</v>
      </c>
      <c r="Y179" s="22">
        <f t="shared" si="75"/>
        <v>7.1540443979874988</v>
      </c>
      <c r="Z179" s="22">
        <f t="shared" si="65"/>
        <v>7.1890336202131158</v>
      </c>
      <c r="AA179" s="22">
        <f t="shared" si="66"/>
        <v>7.1371246496698326</v>
      </c>
      <c r="AB179" s="35"/>
      <c r="AC179" s="10"/>
      <c r="AD179" s="10"/>
    </row>
    <row r="180" spans="1:30" x14ac:dyDescent="0.25">
      <c r="A180" t="s">
        <v>3365</v>
      </c>
      <c r="B180" t="s">
        <v>749</v>
      </c>
      <c r="C180" s="1">
        <v>42344</v>
      </c>
      <c r="D180">
        <v>3014</v>
      </c>
      <c r="E180" t="str">
        <f t="shared" si="61"/>
        <v>_49_machine_learning_resources_and_related_articles_from_top_bloggers_</v>
      </c>
      <c r="F180" s="7">
        <f t="shared" si="67"/>
        <v>8.0113551091612862</v>
      </c>
      <c r="G180">
        <f t="shared" si="62"/>
        <v>51</v>
      </c>
      <c r="H180" s="11">
        <f t="shared" si="68"/>
        <v>1</v>
      </c>
      <c r="I180" s="11">
        <f t="shared" si="80"/>
        <v>0</v>
      </c>
      <c r="J180" s="11">
        <f t="shared" si="80"/>
        <v>1</v>
      </c>
      <c r="K180" s="11">
        <f t="shared" si="82"/>
        <v>0</v>
      </c>
      <c r="L180" s="11">
        <f t="shared" si="82"/>
        <v>0</v>
      </c>
      <c r="M180" s="11">
        <f t="shared" si="82"/>
        <v>1</v>
      </c>
      <c r="N180" s="11">
        <f t="shared" si="82"/>
        <v>0</v>
      </c>
      <c r="O180" s="11">
        <f t="shared" si="82"/>
        <v>0</v>
      </c>
      <c r="P180" s="11">
        <f t="shared" si="82"/>
        <v>0</v>
      </c>
      <c r="Q180" s="4" t="str">
        <f t="shared" si="69"/>
        <v>N-101-001000</v>
      </c>
      <c r="R180">
        <f t="shared" si="70"/>
        <v>46</v>
      </c>
      <c r="S180" s="8">
        <f t="shared" si="71"/>
        <v>7.5093650636194917</v>
      </c>
      <c r="T180" s="8">
        <f t="shared" si="72"/>
        <v>7.5093650636194917</v>
      </c>
      <c r="U180" s="10">
        <f t="shared" si="63"/>
        <v>7.3449669135693449</v>
      </c>
      <c r="V180" s="10">
        <f t="shared" si="73"/>
        <v>0.57637019718311244</v>
      </c>
      <c r="W180" s="10">
        <f t="shared" si="74"/>
        <v>1.1779629324459311</v>
      </c>
      <c r="X180" s="10">
        <f t="shared" si="64"/>
        <v>0.66638819559194107</v>
      </c>
      <c r="Y180" s="22">
        <f t="shared" si="75"/>
        <v>7.2156116787212188</v>
      </c>
      <c r="Z180" s="22">
        <f t="shared" si="65"/>
        <v>7.4284478707448081</v>
      </c>
      <c r="AA180" s="22">
        <f t="shared" si="66"/>
        <v>7.5093650636194917</v>
      </c>
      <c r="AB180" s="35"/>
      <c r="AC180" s="10"/>
      <c r="AD180" s="10"/>
    </row>
    <row r="181" spans="1:30" x14ac:dyDescent="0.25">
      <c r="A181" t="s">
        <v>3388</v>
      </c>
      <c r="B181" t="s">
        <v>772</v>
      </c>
      <c r="C181" s="1">
        <v>41813</v>
      </c>
      <c r="D181">
        <v>774</v>
      </c>
      <c r="E181" t="str">
        <f t="shared" si="61"/>
        <v>_5_analytical_constructs_for_modelling_energy_prices_</v>
      </c>
      <c r="F181" s="7">
        <f t="shared" si="67"/>
        <v>6.6528630293533473</v>
      </c>
      <c r="G181">
        <f t="shared" si="62"/>
        <v>34</v>
      </c>
      <c r="H181" s="11">
        <f t="shared" si="68"/>
        <v>0</v>
      </c>
      <c r="I181" s="11">
        <f t="shared" si="80"/>
        <v>0</v>
      </c>
      <c r="J181" s="11">
        <f t="shared" si="80"/>
        <v>1</v>
      </c>
      <c r="K181" s="11">
        <f t="shared" si="82"/>
        <v>0</v>
      </c>
      <c r="L181" s="11">
        <f t="shared" si="82"/>
        <v>0</v>
      </c>
      <c r="M181" s="11">
        <f t="shared" si="82"/>
        <v>0</v>
      </c>
      <c r="N181" s="11">
        <f t="shared" si="82"/>
        <v>0</v>
      </c>
      <c r="O181" s="11">
        <f t="shared" si="82"/>
        <v>0</v>
      </c>
      <c r="P181" s="11">
        <f t="shared" si="82"/>
        <v>1</v>
      </c>
      <c r="Q181" s="4" t="str">
        <f t="shared" si="69"/>
        <v>N-001-000001</v>
      </c>
      <c r="R181">
        <f t="shared" si="70"/>
        <v>75</v>
      </c>
      <c r="S181" s="8">
        <f t="shared" si="71"/>
        <v>6.7053553975541869</v>
      </c>
      <c r="T181" s="8">
        <f t="shared" si="72"/>
        <v>6.7053553975541869</v>
      </c>
      <c r="U181" s="10">
        <f t="shared" si="63"/>
        <v>6.4806771788296453</v>
      </c>
      <c r="V181" s="10">
        <f t="shared" si="73"/>
        <v>-0.16886520179703862</v>
      </c>
      <c r="W181" s="10">
        <f t="shared" si="74"/>
        <v>-0.18052914736200787</v>
      </c>
      <c r="X181" s="10">
        <f t="shared" si="64"/>
        <v>0.17218585052370217</v>
      </c>
      <c r="Y181" s="22">
        <f t="shared" si="75"/>
        <v>6.7214093336529794</v>
      </c>
      <c r="Z181" s="22">
        <f t="shared" si="65"/>
        <v>6.7986372127043664</v>
      </c>
      <c r="AA181" s="22">
        <f t="shared" si="66"/>
        <v>6.7053553975541869</v>
      </c>
      <c r="AB181" s="35"/>
      <c r="AC181" s="10"/>
      <c r="AD181" s="10"/>
    </row>
    <row r="182" spans="1:30" x14ac:dyDescent="0.25">
      <c r="A182" t="s">
        <v>3389</v>
      </c>
      <c r="B182" t="s">
        <v>773</v>
      </c>
      <c r="C182" s="1">
        <v>41980</v>
      </c>
      <c r="D182">
        <v>3870</v>
      </c>
      <c r="E182" t="str">
        <f t="shared" si="61"/>
        <v>_5_basic_rules_of_data_organization_</v>
      </c>
      <c r="F182" s="7">
        <f t="shared" si="67"/>
        <v>8.2612681505776475</v>
      </c>
      <c r="G182">
        <f t="shared" si="62"/>
        <v>84</v>
      </c>
      <c r="H182" s="11">
        <f t="shared" si="68"/>
        <v>0</v>
      </c>
      <c r="I182" s="11">
        <f t="shared" ref="I182:J201" si="83">IF(ISNUMBER(SEARCH(I$1,$B182)),1,0)</f>
        <v>0</v>
      </c>
      <c r="J182" s="11">
        <f t="shared" si="83"/>
        <v>1</v>
      </c>
      <c r="K182" s="11">
        <f t="shared" ref="K182:P191" si="84">IF(ISNUMBER(SEARCH(K$1,$E182)),1,0)</f>
        <v>0</v>
      </c>
      <c r="L182" s="11">
        <f t="shared" si="84"/>
        <v>0</v>
      </c>
      <c r="M182" s="11">
        <f t="shared" si="84"/>
        <v>0</v>
      </c>
      <c r="N182" s="11">
        <f t="shared" si="84"/>
        <v>0</v>
      </c>
      <c r="O182" s="11">
        <f t="shared" si="84"/>
        <v>1</v>
      </c>
      <c r="P182" s="11">
        <f t="shared" si="84"/>
        <v>0</v>
      </c>
      <c r="Q182" s="4" t="str">
        <f t="shared" si="69"/>
        <v>N-001-000010</v>
      </c>
      <c r="R182">
        <f t="shared" si="70"/>
        <v>276</v>
      </c>
      <c r="S182" s="8">
        <f t="shared" si="71"/>
        <v>7.1371246496698326</v>
      </c>
      <c r="T182" s="8">
        <f t="shared" si="72"/>
        <v>7.1371246496698326</v>
      </c>
      <c r="U182" s="10">
        <f t="shared" si="63"/>
        <v>7.6564472357194262</v>
      </c>
      <c r="V182" s="10">
        <f t="shared" si="73"/>
        <v>0.48352944586012636</v>
      </c>
      <c r="W182" s="10">
        <f t="shared" si="74"/>
        <v>1.4278759738622924</v>
      </c>
      <c r="X182" s="10">
        <f t="shared" si="64"/>
        <v>0.60482091485822098</v>
      </c>
      <c r="Y182" s="22">
        <f t="shared" si="75"/>
        <v>7.1540443979874988</v>
      </c>
      <c r="Z182" s="22">
        <f t="shared" si="65"/>
        <v>7.1890336202131158</v>
      </c>
      <c r="AA182" s="22">
        <f t="shared" si="66"/>
        <v>7.1371246496698326</v>
      </c>
      <c r="AB182" s="35"/>
      <c r="AC182" s="10"/>
      <c r="AD182" s="10"/>
    </row>
    <row r="183" spans="1:30" x14ac:dyDescent="0.25">
      <c r="A183" t="s">
        <v>3238</v>
      </c>
      <c r="B183" t="s">
        <v>622</v>
      </c>
      <c r="C183" s="1">
        <v>40918</v>
      </c>
      <c r="D183">
        <v>7350</v>
      </c>
      <c r="E183" t="str">
        <f t="shared" si="61"/>
        <v>_5_big_data_startups_that_matter:_platfora,_datastax,_visual.ly,_domo,_andmetamarkets_</v>
      </c>
      <c r="F183" s="7">
        <f t="shared" si="67"/>
        <v>8.902591637374087</v>
      </c>
      <c r="G183">
        <f t="shared" si="62"/>
        <v>59</v>
      </c>
      <c r="H183" s="11">
        <f t="shared" si="68"/>
        <v>0</v>
      </c>
      <c r="I183" s="11">
        <f t="shared" si="83"/>
        <v>0</v>
      </c>
      <c r="J183" s="11">
        <f t="shared" si="83"/>
        <v>1</v>
      </c>
      <c r="K183" s="11">
        <f t="shared" si="84"/>
        <v>0</v>
      </c>
      <c r="L183" s="11">
        <f t="shared" si="84"/>
        <v>0</v>
      </c>
      <c r="M183" s="11">
        <f t="shared" si="84"/>
        <v>0</v>
      </c>
      <c r="N183" s="11">
        <f t="shared" si="84"/>
        <v>0</v>
      </c>
      <c r="O183" s="11">
        <f t="shared" si="84"/>
        <v>1</v>
      </c>
      <c r="P183" s="11">
        <f t="shared" si="84"/>
        <v>0</v>
      </c>
      <c r="Q183" s="4" t="str">
        <f t="shared" si="69"/>
        <v>N-001-000010</v>
      </c>
      <c r="R183">
        <f t="shared" si="70"/>
        <v>276</v>
      </c>
      <c r="S183" s="8">
        <f t="shared" si="71"/>
        <v>7.1371246496698326</v>
      </c>
      <c r="T183" s="8">
        <f t="shared" si="72"/>
        <v>7.1371246496698326</v>
      </c>
      <c r="U183" s="10">
        <f t="shared" si="63"/>
        <v>8.2977707225158657</v>
      </c>
      <c r="V183" s="10">
        <f t="shared" si="73"/>
        <v>0.48352944586012636</v>
      </c>
      <c r="W183" s="10">
        <f t="shared" si="74"/>
        <v>2.0691994606587318</v>
      </c>
      <c r="X183" s="10">
        <f t="shared" si="64"/>
        <v>0.60482091485822098</v>
      </c>
      <c r="Y183" s="22">
        <f t="shared" si="75"/>
        <v>7.1540443979874988</v>
      </c>
      <c r="Z183" s="22">
        <f t="shared" si="65"/>
        <v>7.1890336202131158</v>
      </c>
      <c r="AA183" s="22">
        <f t="shared" si="66"/>
        <v>7.1371246496698326</v>
      </c>
      <c r="AB183" s="35"/>
      <c r="AC183" s="10"/>
      <c r="AD183" s="10"/>
    </row>
    <row r="184" spans="1:30" x14ac:dyDescent="0.25">
      <c r="A184" t="s">
        <v>3390</v>
      </c>
      <c r="B184" t="s">
        <v>774</v>
      </c>
      <c r="C184" s="1">
        <v>42052</v>
      </c>
      <c r="D184">
        <v>149</v>
      </c>
      <c r="E184" t="str">
        <f t="shared" si="61"/>
        <v>_5_big_security_trends_that_today's_tech_users_need_to_watch_</v>
      </c>
      <c r="F184" s="7">
        <f t="shared" si="67"/>
        <v>5.0106352940962555</v>
      </c>
      <c r="G184">
        <f t="shared" si="62"/>
        <v>56</v>
      </c>
      <c r="H184" s="11">
        <f t="shared" si="68"/>
        <v>1</v>
      </c>
      <c r="I184" s="11">
        <f t="shared" si="83"/>
        <v>0</v>
      </c>
      <c r="J184" s="11">
        <f t="shared" si="83"/>
        <v>1</v>
      </c>
      <c r="K184" s="11">
        <f t="shared" si="84"/>
        <v>0</v>
      </c>
      <c r="L184" s="11">
        <f t="shared" si="84"/>
        <v>0</v>
      </c>
      <c r="M184" s="11">
        <f t="shared" si="84"/>
        <v>0</v>
      </c>
      <c r="N184" s="11">
        <f t="shared" si="84"/>
        <v>0</v>
      </c>
      <c r="O184" s="11">
        <f t="shared" si="84"/>
        <v>0</v>
      </c>
      <c r="P184" s="11">
        <f t="shared" si="84"/>
        <v>0</v>
      </c>
      <c r="Q184" s="4" t="str">
        <f t="shared" si="69"/>
        <v>N-101-000000</v>
      </c>
      <c r="R184">
        <f t="shared" si="70"/>
        <v>419</v>
      </c>
      <c r="S184" s="8">
        <f t="shared" si="71"/>
        <v>6.5697596378225285</v>
      </c>
      <c r="T184" s="8">
        <f t="shared" si="72"/>
        <v>6.5697596378225285</v>
      </c>
      <c r="U184" s="10">
        <f t="shared" si="63"/>
        <v>4.8221663547801992</v>
      </c>
      <c r="V184" s="10">
        <f t="shared" si="73"/>
        <v>-0.14431102010629077</v>
      </c>
      <c r="W184" s="10">
        <f t="shared" si="74"/>
        <v>-1.8227568826190996</v>
      </c>
      <c r="X184" s="10">
        <f t="shared" si="64"/>
        <v>0.18846893931605621</v>
      </c>
      <c r="Y184" s="22">
        <f t="shared" si="75"/>
        <v>6.7376924224453338</v>
      </c>
      <c r="Z184" s="22">
        <f t="shared" si="65"/>
        <v>6.5922741434865042</v>
      </c>
      <c r="AA184" s="22">
        <f t="shared" si="66"/>
        <v>6.5697596378225285</v>
      </c>
      <c r="AB184" s="35"/>
      <c r="AC184" s="10"/>
      <c r="AD184" s="10"/>
    </row>
    <row r="185" spans="1:30" x14ac:dyDescent="0.25">
      <c r="A185" t="s">
        <v>3391</v>
      </c>
      <c r="B185" t="s">
        <v>775</v>
      </c>
      <c r="C185" s="1">
        <v>41968</v>
      </c>
      <c r="D185">
        <v>371</v>
      </c>
      <c r="E185" t="str">
        <f t="shared" si="61"/>
        <v>_5_change_management_tips_for_pervasive_analytics_success_</v>
      </c>
      <c r="F185" s="7">
        <f t="shared" si="67"/>
        <v>5.9188938542731462</v>
      </c>
      <c r="G185">
        <f t="shared" si="62"/>
        <v>22</v>
      </c>
      <c r="H185" s="11">
        <f t="shared" si="68"/>
        <v>0</v>
      </c>
      <c r="I185" s="11">
        <f t="shared" si="83"/>
        <v>0</v>
      </c>
      <c r="J185" s="11">
        <f t="shared" si="83"/>
        <v>1</v>
      </c>
      <c r="K185" s="11">
        <f t="shared" si="84"/>
        <v>0</v>
      </c>
      <c r="L185" s="11">
        <f t="shared" si="84"/>
        <v>0</v>
      </c>
      <c r="M185" s="11">
        <f t="shared" si="84"/>
        <v>0</v>
      </c>
      <c r="N185" s="11">
        <f t="shared" si="84"/>
        <v>0</v>
      </c>
      <c r="O185" s="11">
        <f t="shared" si="84"/>
        <v>0</v>
      </c>
      <c r="P185" s="11">
        <f t="shared" si="84"/>
        <v>1</v>
      </c>
      <c r="Q185" s="4" t="str">
        <f t="shared" si="69"/>
        <v>N-001-000001</v>
      </c>
      <c r="R185">
        <f t="shared" si="70"/>
        <v>75</v>
      </c>
      <c r="S185" s="8">
        <f t="shared" si="71"/>
        <v>6.7053553975541869</v>
      </c>
      <c r="T185" s="8">
        <f t="shared" si="72"/>
        <v>6.7053553975541869</v>
      </c>
      <c r="U185" s="10">
        <f t="shared" si="63"/>
        <v>5.7467080037494442</v>
      </c>
      <c r="V185" s="10">
        <f t="shared" si="73"/>
        <v>-0.16886520179703862</v>
      </c>
      <c r="W185" s="10">
        <f t="shared" si="74"/>
        <v>-0.91449832244220897</v>
      </c>
      <c r="X185" s="10">
        <f t="shared" si="64"/>
        <v>0.17218585052370217</v>
      </c>
      <c r="Y185" s="22">
        <f t="shared" si="75"/>
        <v>6.7214093336529794</v>
      </c>
      <c r="Z185" s="22">
        <f t="shared" si="65"/>
        <v>6.7986372127043664</v>
      </c>
      <c r="AA185" s="22">
        <f t="shared" si="66"/>
        <v>6.7053553975541869</v>
      </c>
      <c r="AB185" s="35"/>
      <c r="AC185" s="10"/>
      <c r="AD185" s="10"/>
    </row>
    <row r="186" spans="1:30" x14ac:dyDescent="0.25">
      <c r="A186" t="s">
        <v>3392</v>
      </c>
      <c r="B186" t="s">
        <v>776</v>
      </c>
      <c r="C186" s="1">
        <v>42352</v>
      </c>
      <c r="D186">
        <v>1212</v>
      </c>
      <c r="E186" t="str">
        <f t="shared" si="61"/>
        <v>_5_data_cleansing_tools_</v>
      </c>
      <c r="F186" s="7">
        <f t="shared" si="67"/>
        <v>7.1008519089440503</v>
      </c>
      <c r="G186">
        <f t="shared" si="62"/>
        <v>66</v>
      </c>
      <c r="H186" s="11">
        <f t="shared" si="68"/>
        <v>1</v>
      </c>
      <c r="I186" s="11">
        <f t="shared" si="83"/>
        <v>0</v>
      </c>
      <c r="J186" s="11">
        <f t="shared" si="83"/>
        <v>1</v>
      </c>
      <c r="K186" s="11">
        <f t="shared" si="84"/>
        <v>0</v>
      </c>
      <c r="L186" s="11">
        <f t="shared" si="84"/>
        <v>0</v>
      </c>
      <c r="M186" s="11">
        <f t="shared" si="84"/>
        <v>0</v>
      </c>
      <c r="N186" s="11">
        <f t="shared" si="84"/>
        <v>0</v>
      </c>
      <c r="O186" s="11">
        <f t="shared" si="84"/>
        <v>1</v>
      </c>
      <c r="P186" s="11">
        <f t="shared" si="84"/>
        <v>0</v>
      </c>
      <c r="Q186" s="4" t="str">
        <f t="shared" si="69"/>
        <v>N-101-000010</v>
      </c>
      <c r="R186">
        <f t="shared" si="70"/>
        <v>382</v>
      </c>
      <c r="S186" s="8">
        <f t="shared" si="71"/>
        <v>6.8802841839920132</v>
      </c>
      <c r="T186" s="8">
        <f t="shared" si="72"/>
        <v>6.8802841839920132</v>
      </c>
      <c r="U186" s="10">
        <f t="shared" si="63"/>
        <v>6.6944980484285255</v>
      </c>
      <c r="V186" s="10">
        <f t="shared" si="73"/>
        <v>0.18424985744159661</v>
      </c>
      <c r="W186" s="10">
        <f t="shared" si="74"/>
        <v>0.26745973222869512</v>
      </c>
      <c r="X186" s="10">
        <f t="shared" si="64"/>
        <v>0.40635386051552441</v>
      </c>
      <c r="Y186" s="22">
        <f t="shared" si="75"/>
        <v>6.9555773436448023</v>
      </c>
      <c r="Z186" s="22">
        <f t="shared" si="65"/>
        <v>6.8151536771936527</v>
      </c>
      <c r="AA186" s="22">
        <f t="shared" si="66"/>
        <v>6.8802841839920132</v>
      </c>
      <c r="AB186" s="35"/>
      <c r="AC186" s="10"/>
      <c r="AD186" s="10"/>
    </row>
    <row r="187" spans="1:30" x14ac:dyDescent="0.25">
      <c r="A187" t="s">
        <v>3440</v>
      </c>
      <c r="B187" t="s">
        <v>824</v>
      </c>
      <c r="C187" s="1">
        <v>42353</v>
      </c>
      <c r="D187">
        <v>9288</v>
      </c>
      <c r="E187" t="str">
        <f t="shared" si="61"/>
        <v>_5_data_science_leaders_share_their_predictions_for_2016_and_beyond_</v>
      </c>
      <c r="F187" s="7">
        <f t="shared" si="67"/>
        <v>9.1365861833875215</v>
      </c>
      <c r="G187">
        <f t="shared" si="62"/>
        <v>42</v>
      </c>
      <c r="H187" s="11">
        <f t="shared" si="68"/>
        <v>1</v>
      </c>
      <c r="I187" s="11">
        <f t="shared" si="83"/>
        <v>0</v>
      </c>
      <c r="J187" s="11">
        <f t="shared" si="83"/>
        <v>1</v>
      </c>
      <c r="K187" s="11">
        <f t="shared" si="84"/>
        <v>0</v>
      </c>
      <c r="L187" s="11">
        <f t="shared" si="84"/>
        <v>0</v>
      </c>
      <c r="M187" s="11">
        <f t="shared" si="84"/>
        <v>0</v>
      </c>
      <c r="N187" s="11">
        <f t="shared" si="84"/>
        <v>1</v>
      </c>
      <c r="O187" s="11">
        <f t="shared" si="84"/>
        <v>1</v>
      </c>
      <c r="P187" s="11">
        <f t="shared" si="84"/>
        <v>0</v>
      </c>
      <c r="Q187" s="4" t="str">
        <f t="shared" si="69"/>
        <v>N-101-000110</v>
      </c>
      <c r="R187">
        <f t="shared" si="70"/>
        <v>126</v>
      </c>
      <c r="S187" s="8">
        <f t="shared" si="71"/>
        <v>7.156085089173656</v>
      </c>
      <c r="T187" s="8">
        <f t="shared" si="72"/>
        <v>7.156085089173656</v>
      </c>
      <c r="U187" s="10">
        <f t="shared" si="63"/>
        <v>8.3465694865665121</v>
      </c>
      <c r="V187" s="10">
        <f t="shared" si="73"/>
        <v>0.76279653926378688</v>
      </c>
      <c r="W187" s="10">
        <f t="shared" si="74"/>
        <v>2.3031940066721663</v>
      </c>
      <c r="X187" s="10">
        <f t="shared" si="64"/>
        <v>0.79001669682100972</v>
      </c>
      <c r="Y187" s="22">
        <f t="shared" si="75"/>
        <v>7.3392401799502869</v>
      </c>
      <c r="Z187" s="22">
        <f t="shared" si="65"/>
        <v>7.2265960335864765</v>
      </c>
      <c r="AA187" s="22">
        <f t="shared" si="66"/>
        <v>7.156085089173656</v>
      </c>
      <c r="AB187" s="35"/>
      <c r="AC187" s="10"/>
      <c r="AD187" s="10"/>
    </row>
    <row r="188" spans="1:30" x14ac:dyDescent="0.25">
      <c r="A188" t="s">
        <v>3393</v>
      </c>
      <c r="B188" t="s">
        <v>777</v>
      </c>
      <c r="C188" s="1">
        <v>41277</v>
      </c>
      <c r="D188">
        <v>1222</v>
      </c>
      <c r="E188" t="str">
        <f t="shared" si="61"/>
        <v>_5_disuptive_health_care_big_data_use_cases_</v>
      </c>
      <c r="F188" s="7">
        <f t="shared" si="67"/>
        <v>7.1090621356871724</v>
      </c>
      <c r="G188">
        <f t="shared" si="62"/>
        <v>51</v>
      </c>
      <c r="H188" s="11">
        <f t="shared" si="68"/>
        <v>0</v>
      </c>
      <c r="I188" s="11">
        <f t="shared" si="83"/>
        <v>0</v>
      </c>
      <c r="J188" s="11">
        <f t="shared" si="83"/>
        <v>1</v>
      </c>
      <c r="K188" s="11">
        <f t="shared" si="84"/>
        <v>0</v>
      </c>
      <c r="L188" s="11">
        <f t="shared" si="84"/>
        <v>0</v>
      </c>
      <c r="M188" s="11">
        <f t="shared" si="84"/>
        <v>0</v>
      </c>
      <c r="N188" s="11">
        <f t="shared" si="84"/>
        <v>0</v>
      </c>
      <c r="O188" s="11">
        <f t="shared" si="84"/>
        <v>1</v>
      </c>
      <c r="P188" s="11">
        <f t="shared" si="84"/>
        <v>0</v>
      </c>
      <c r="Q188" s="4" t="str">
        <f t="shared" si="69"/>
        <v>N-001-000010</v>
      </c>
      <c r="R188">
        <f t="shared" si="70"/>
        <v>276</v>
      </c>
      <c r="S188" s="8">
        <f t="shared" si="71"/>
        <v>7.1371246496698326</v>
      </c>
      <c r="T188" s="8">
        <f t="shared" si="72"/>
        <v>7.1371246496698326</v>
      </c>
      <c r="U188" s="10">
        <f t="shared" si="63"/>
        <v>6.5042412208289511</v>
      </c>
      <c r="V188" s="10">
        <f t="shared" si="73"/>
        <v>0.48352944586012636</v>
      </c>
      <c r="W188" s="10">
        <f t="shared" si="74"/>
        <v>0.27566995897181723</v>
      </c>
      <c r="X188" s="10">
        <f t="shared" si="64"/>
        <v>0.60482091485822098</v>
      </c>
      <c r="Y188" s="22">
        <f t="shared" si="75"/>
        <v>7.1540443979874988</v>
      </c>
      <c r="Z188" s="22">
        <f t="shared" si="65"/>
        <v>7.1890336202131158</v>
      </c>
      <c r="AA188" s="22">
        <f t="shared" si="66"/>
        <v>7.1371246496698326</v>
      </c>
      <c r="AB188" s="35"/>
      <c r="AC188" s="10"/>
      <c r="AD188" s="10"/>
    </row>
    <row r="189" spans="1:30" x14ac:dyDescent="0.25">
      <c r="A189" t="s">
        <v>3162</v>
      </c>
      <c r="B189" t="s">
        <v>546</v>
      </c>
      <c r="C189" s="1">
        <v>42391</v>
      </c>
      <c r="D189">
        <v>6286</v>
      </c>
      <c r="E189" t="str">
        <f t="shared" si="61"/>
        <v>_5_excel_add_ins_every_data_scientist_should_install_</v>
      </c>
      <c r="F189" s="7">
        <f t="shared" si="67"/>
        <v>8.7462392883830606</v>
      </c>
      <c r="G189">
        <f t="shared" si="62"/>
        <v>38</v>
      </c>
      <c r="H189" s="11">
        <f t="shared" si="68"/>
        <v>1</v>
      </c>
      <c r="I189" s="11">
        <f t="shared" si="83"/>
        <v>0</v>
      </c>
      <c r="J189" s="11">
        <f t="shared" si="83"/>
        <v>1</v>
      </c>
      <c r="K189" s="11">
        <f t="shared" si="84"/>
        <v>0</v>
      </c>
      <c r="L189" s="11">
        <f t="shared" si="84"/>
        <v>0</v>
      </c>
      <c r="M189" s="11">
        <f t="shared" si="84"/>
        <v>0</v>
      </c>
      <c r="N189" s="11">
        <f t="shared" si="84"/>
        <v>0</v>
      </c>
      <c r="O189" s="11">
        <f t="shared" si="84"/>
        <v>1</v>
      </c>
      <c r="P189" s="11">
        <f t="shared" si="84"/>
        <v>0</v>
      </c>
      <c r="Q189" s="4" t="str">
        <f t="shared" si="69"/>
        <v>N-101-000010</v>
      </c>
      <c r="R189">
        <f t="shared" si="70"/>
        <v>382</v>
      </c>
      <c r="S189" s="8">
        <f t="shared" si="71"/>
        <v>6.8802841839920132</v>
      </c>
      <c r="T189" s="8">
        <f t="shared" si="72"/>
        <v>6.8802841839920132</v>
      </c>
      <c r="U189" s="10">
        <f t="shared" si="63"/>
        <v>8.3398854278675358</v>
      </c>
      <c r="V189" s="10">
        <f t="shared" si="73"/>
        <v>0.18424985744159661</v>
      </c>
      <c r="W189" s="10">
        <f t="shared" si="74"/>
        <v>1.9128471116677055</v>
      </c>
      <c r="X189" s="10">
        <f t="shared" si="64"/>
        <v>0.40635386051552441</v>
      </c>
      <c r="Y189" s="22">
        <f t="shared" si="75"/>
        <v>6.9555773436448023</v>
      </c>
      <c r="Z189" s="22">
        <f t="shared" si="65"/>
        <v>6.8151536771936527</v>
      </c>
      <c r="AA189" s="22">
        <f t="shared" si="66"/>
        <v>6.8802841839920132</v>
      </c>
      <c r="AB189" s="35"/>
      <c r="AC189" s="10"/>
      <c r="AD189" s="10"/>
    </row>
    <row r="190" spans="1:30" x14ac:dyDescent="0.25">
      <c r="A190" t="s">
        <v>3394</v>
      </c>
      <c r="B190" t="s">
        <v>778</v>
      </c>
      <c r="C190" s="1">
        <v>41230</v>
      </c>
      <c r="D190">
        <v>186</v>
      </c>
      <c r="E190" t="str">
        <f t="shared" si="61"/>
        <v>_5_great_articles_from_top_news_outlets_</v>
      </c>
      <c r="F190" s="7">
        <f t="shared" si="67"/>
        <v>5.2311086168545868</v>
      </c>
      <c r="G190">
        <f t="shared" si="62"/>
        <v>31</v>
      </c>
      <c r="H190" s="11">
        <f t="shared" si="68"/>
        <v>0</v>
      </c>
      <c r="I190" s="11">
        <f t="shared" si="83"/>
        <v>0</v>
      </c>
      <c r="J190" s="11">
        <f t="shared" si="83"/>
        <v>1</v>
      </c>
      <c r="K190" s="11">
        <f t="shared" si="84"/>
        <v>0</v>
      </c>
      <c r="L190" s="11">
        <f t="shared" si="84"/>
        <v>0</v>
      </c>
      <c r="M190" s="11">
        <f t="shared" si="84"/>
        <v>0</v>
      </c>
      <c r="N190" s="11">
        <f t="shared" si="84"/>
        <v>0</v>
      </c>
      <c r="O190" s="11">
        <f t="shared" si="84"/>
        <v>0</v>
      </c>
      <c r="P190" s="11">
        <f t="shared" si="84"/>
        <v>0</v>
      </c>
      <c r="Q190" s="4" t="str">
        <f t="shared" si="69"/>
        <v>N-001-000000</v>
      </c>
      <c r="R190">
        <f t="shared" si="70"/>
        <v>313</v>
      </c>
      <c r="S190" s="8">
        <f t="shared" si="71"/>
        <v>6.8822553953446945</v>
      </c>
      <c r="T190" s="8">
        <f t="shared" si="72"/>
        <v>6.8822553953446945</v>
      </c>
      <c r="U190" s="10">
        <f t="shared" si="63"/>
        <v>4.844172623195834</v>
      </c>
      <c r="V190" s="10">
        <f t="shared" si="73"/>
        <v>0.15496856831223904</v>
      </c>
      <c r="W190" s="10">
        <f t="shared" si="74"/>
        <v>-1.6022835598607683</v>
      </c>
      <c r="X190" s="10">
        <f t="shared" si="64"/>
        <v>0.38693599365875281</v>
      </c>
      <c r="Y190" s="22">
        <f t="shared" si="75"/>
        <v>6.9361594767880304</v>
      </c>
      <c r="Z190" s="22">
        <f t="shared" si="65"/>
        <v>6.9661540865059681</v>
      </c>
      <c r="AA190" s="22">
        <f t="shared" si="66"/>
        <v>6.8822553953446945</v>
      </c>
      <c r="AB190" s="35"/>
      <c r="AC190" s="10"/>
      <c r="AD190" s="10"/>
    </row>
    <row r="191" spans="1:30" x14ac:dyDescent="0.25">
      <c r="A191" t="s">
        <v>3395</v>
      </c>
      <c r="B191" t="s">
        <v>779</v>
      </c>
      <c r="C191" s="1">
        <v>41842</v>
      </c>
      <c r="D191">
        <v>3259</v>
      </c>
      <c r="E191" t="str">
        <f t="shared" si="61"/>
        <v>_5_industries_that_need_big_data_</v>
      </c>
      <c r="F191" s="7">
        <f t="shared" si="67"/>
        <v>8.0894824743607536</v>
      </c>
      <c r="G191">
        <f t="shared" si="62"/>
        <v>45</v>
      </c>
      <c r="H191" s="11">
        <f t="shared" si="68"/>
        <v>0</v>
      </c>
      <c r="I191" s="11">
        <f t="shared" si="83"/>
        <v>0</v>
      </c>
      <c r="J191" s="11">
        <f t="shared" si="83"/>
        <v>1</v>
      </c>
      <c r="K191" s="11">
        <f t="shared" si="84"/>
        <v>0</v>
      </c>
      <c r="L191" s="11">
        <f t="shared" si="84"/>
        <v>0</v>
      </c>
      <c r="M191" s="11">
        <f t="shared" si="84"/>
        <v>0</v>
      </c>
      <c r="N191" s="11">
        <f t="shared" si="84"/>
        <v>0</v>
      </c>
      <c r="O191" s="11">
        <f t="shared" si="84"/>
        <v>1</v>
      </c>
      <c r="P191" s="11">
        <f t="shared" si="84"/>
        <v>0</v>
      </c>
      <c r="Q191" s="4" t="str">
        <f t="shared" si="69"/>
        <v>N-001-000010</v>
      </c>
      <c r="R191">
        <f t="shared" si="70"/>
        <v>276</v>
      </c>
      <c r="S191" s="8">
        <f t="shared" si="71"/>
        <v>7.1371246496698326</v>
      </c>
      <c r="T191" s="8">
        <f t="shared" si="72"/>
        <v>7.1371246496698326</v>
      </c>
      <c r="U191" s="10">
        <f t="shared" si="63"/>
        <v>7.4846615595025323</v>
      </c>
      <c r="V191" s="10">
        <f t="shared" si="73"/>
        <v>0.48352944586012636</v>
      </c>
      <c r="W191" s="10">
        <f t="shared" si="74"/>
        <v>1.2560902976453985</v>
      </c>
      <c r="X191" s="10">
        <f t="shared" si="64"/>
        <v>0.60482091485822098</v>
      </c>
      <c r="Y191" s="22">
        <f t="shared" si="75"/>
        <v>7.1540443979874988</v>
      </c>
      <c r="Z191" s="22">
        <f t="shared" si="65"/>
        <v>7.1890336202131158</v>
      </c>
      <c r="AA191" s="22">
        <f t="shared" si="66"/>
        <v>7.1371246496698326</v>
      </c>
      <c r="AB191" s="35"/>
      <c r="AC191" s="10"/>
      <c r="AD191" s="10"/>
    </row>
    <row r="192" spans="1:30" x14ac:dyDescent="0.25">
      <c r="A192" t="s">
        <v>3396</v>
      </c>
      <c r="B192" t="s">
        <v>780</v>
      </c>
      <c r="C192" s="1">
        <v>41785</v>
      </c>
      <c r="D192">
        <v>1629</v>
      </c>
      <c r="E192" t="str">
        <f t="shared" si="61"/>
        <v>_5_key_big_data_challenges_in_banking_industry_</v>
      </c>
      <c r="F192" s="7">
        <f t="shared" si="67"/>
        <v>7.3963352938008082</v>
      </c>
      <c r="G192">
        <f t="shared" si="62"/>
        <v>52</v>
      </c>
      <c r="H192" s="11">
        <f t="shared" si="68"/>
        <v>0</v>
      </c>
      <c r="I192" s="11">
        <f t="shared" si="83"/>
        <v>0</v>
      </c>
      <c r="J192" s="11">
        <f t="shared" si="83"/>
        <v>1</v>
      </c>
      <c r="K192" s="11">
        <f t="shared" ref="K192:P201" si="85">IF(ISNUMBER(SEARCH(K$1,$E192)),1,0)</f>
        <v>0</v>
      </c>
      <c r="L192" s="11">
        <f t="shared" si="85"/>
        <v>0</v>
      </c>
      <c r="M192" s="11">
        <f t="shared" si="85"/>
        <v>0</v>
      </c>
      <c r="N192" s="11">
        <f t="shared" si="85"/>
        <v>0</v>
      </c>
      <c r="O192" s="11">
        <f t="shared" si="85"/>
        <v>1</v>
      </c>
      <c r="P192" s="11">
        <f t="shared" si="85"/>
        <v>0</v>
      </c>
      <c r="Q192" s="4" t="str">
        <f t="shared" si="69"/>
        <v>N-001-000010</v>
      </c>
      <c r="R192">
        <f t="shared" si="70"/>
        <v>276</v>
      </c>
      <c r="S192" s="8">
        <f t="shared" si="71"/>
        <v>7.1371246496698326</v>
      </c>
      <c r="T192" s="8">
        <f t="shared" si="72"/>
        <v>7.1371246496698326</v>
      </c>
      <c r="U192" s="10">
        <f t="shared" si="63"/>
        <v>6.7915143789425869</v>
      </c>
      <c r="V192" s="10">
        <f t="shared" si="73"/>
        <v>0.48352944586012636</v>
      </c>
      <c r="W192" s="10">
        <f t="shared" si="74"/>
        <v>0.56294311708545308</v>
      </c>
      <c r="X192" s="10">
        <f t="shared" si="64"/>
        <v>0.60482091485822098</v>
      </c>
      <c r="Y192" s="22">
        <f t="shared" si="75"/>
        <v>7.1540443979874988</v>
      </c>
      <c r="Z192" s="22">
        <f t="shared" si="65"/>
        <v>7.1890336202131158</v>
      </c>
      <c r="AA192" s="22">
        <f t="shared" si="66"/>
        <v>7.1371246496698326</v>
      </c>
      <c r="AB192" s="35"/>
      <c r="AC192" s="10"/>
      <c r="AD192" s="10"/>
    </row>
    <row r="193" spans="1:30" x14ac:dyDescent="0.25">
      <c r="A193" t="s">
        <v>5190</v>
      </c>
      <c r="B193" t="s">
        <v>2576</v>
      </c>
      <c r="C193" s="1">
        <v>42508</v>
      </c>
      <c r="D193">
        <v>423</v>
      </c>
      <c r="E193" t="str">
        <f t="shared" si="61"/>
        <v>_5_key_self-service_analytics_and_how_to_get_the_data_</v>
      </c>
      <c r="F193" s="7">
        <f t="shared" si="67"/>
        <v>6.0497334552319577</v>
      </c>
      <c r="G193">
        <f t="shared" si="62"/>
        <v>61</v>
      </c>
      <c r="H193" s="11">
        <f t="shared" si="68"/>
        <v>1</v>
      </c>
      <c r="I193" s="11">
        <f t="shared" si="83"/>
        <v>0</v>
      </c>
      <c r="J193" s="11">
        <f t="shared" si="83"/>
        <v>0</v>
      </c>
      <c r="K193" s="11">
        <f t="shared" si="85"/>
        <v>0</v>
      </c>
      <c r="L193" s="11">
        <f t="shared" si="85"/>
        <v>0</v>
      </c>
      <c r="M193" s="11">
        <f t="shared" si="85"/>
        <v>0</v>
      </c>
      <c r="N193" s="11">
        <f t="shared" si="85"/>
        <v>0</v>
      </c>
      <c r="O193" s="11">
        <f t="shared" si="85"/>
        <v>1</v>
      </c>
      <c r="P193" s="11">
        <f t="shared" si="85"/>
        <v>1</v>
      </c>
      <c r="Q193" s="4" t="str">
        <f t="shared" si="69"/>
        <v>N-100-000011</v>
      </c>
      <c r="R193">
        <f t="shared" si="70"/>
        <v>5</v>
      </c>
      <c r="S193" s="8">
        <f t="shared" si="71"/>
        <v>7.3171745205203251</v>
      </c>
      <c r="T193" s="8">
        <f t="shared" si="72"/>
        <v>7.3546782491486216</v>
      </c>
      <c r="U193" s="10">
        <f t="shared" si="63"/>
        <v>6.2450657315102367</v>
      </c>
      <c r="V193" s="10">
        <f t="shared" si="73"/>
        <v>-0.72306637180948385</v>
      </c>
      <c r="W193" s="10">
        <f t="shared" si="74"/>
        <v>-0.78365872148339744</v>
      </c>
      <c r="X193" s="10">
        <f t="shared" si="64"/>
        <v>-0.19533227627827901</v>
      </c>
      <c r="Y193" s="22">
        <f t="shared" si="75"/>
        <v>6.3538912068509985</v>
      </c>
      <c r="Z193" s="22">
        <f t="shared" si="65"/>
        <v>6.2911603476744657</v>
      </c>
      <c r="AA193" s="22">
        <f t="shared" si="66"/>
        <v>7.3171745205203251</v>
      </c>
      <c r="AB193" s="35"/>
      <c r="AC193" s="10"/>
      <c r="AD193" s="10"/>
    </row>
    <row r="194" spans="1:30" x14ac:dyDescent="0.25">
      <c r="A194" t="s">
        <v>2965</v>
      </c>
      <c r="B194" t="s">
        <v>347</v>
      </c>
      <c r="C194" s="1">
        <v>42108</v>
      </c>
      <c r="D194">
        <v>37</v>
      </c>
      <c r="E194" t="str">
        <f t="shared" ref="E194:E257" si="86">CONCATENATE("_",LOWER(A194),"_")</f>
        <v>_5_lessons_from_history's_early_data_rockstars_-_tableau_guide_</v>
      </c>
      <c r="F194" s="7">
        <f t="shared" si="67"/>
        <v>3.6375861597263857</v>
      </c>
      <c r="G194">
        <f t="shared" ref="G194:G257" si="87">LEN(A195)</f>
        <v>66</v>
      </c>
      <c r="H194" s="11">
        <f t="shared" si="68"/>
        <v>1</v>
      </c>
      <c r="I194" s="11">
        <f t="shared" si="83"/>
        <v>1</v>
      </c>
      <c r="J194" s="11">
        <f t="shared" si="83"/>
        <v>0</v>
      </c>
      <c r="K194" s="11">
        <f t="shared" si="85"/>
        <v>0</v>
      </c>
      <c r="L194" s="11">
        <f t="shared" si="85"/>
        <v>0</v>
      </c>
      <c r="M194" s="11">
        <f t="shared" si="85"/>
        <v>0</v>
      </c>
      <c r="N194" s="11">
        <f t="shared" si="85"/>
        <v>0</v>
      </c>
      <c r="O194" s="11">
        <f t="shared" si="85"/>
        <v>1</v>
      </c>
      <c r="P194" s="11">
        <f t="shared" si="85"/>
        <v>0</v>
      </c>
      <c r="Q194" s="4" t="str">
        <f t="shared" si="69"/>
        <v>N-110-000010</v>
      </c>
      <c r="R194">
        <f t="shared" si="70"/>
        <v>58</v>
      </c>
      <c r="S194" s="8">
        <f t="shared" si="71"/>
        <v>5.7492453157171877</v>
      </c>
      <c r="T194" s="8">
        <f t="shared" si="72"/>
        <v>5.7492453157171877</v>
      </c>
      <c r="U194" s="10">
        <f t="shared" ref="U194:U257" si="88">F194-$AQ$29*SUMPRODUCT(H194:P194,$AH$25:$AP$25)</f>
        <v>4.0120759335691245</v>
      </c>
      <c r="V194" s="10">
        <f t="shared" si="73"/>
        <v>-0.99322799793309102</v>
      </c>
      <c r="W194" s="10">
        <f t="shared" si="74"/>
        <v>-3.1958060169889695</v>
      </c>
      <c r="X194" s="10">
        <f t="shared" ref="X194:X257" si="89">$AQ$29*SUMPRODUCT(H194:P194,$AH$25:$AP$25)</f>
        <v>-0.37448977384273863</v>
      </c>
      <c r="Y194" s="22">
        <f t="shared" si="75"/>
        <v>6.1747337092865386</v>
      </c>
      <c r="Z194" s="22">
        <f t="shared" ref="Z194:Z257" si="90">$AG$36+SUMPRODUCT($AH$36:$AP$36,H194:P194)</f>
        <v>6.1953121150439019</v>
      </c>
      <c r="AA194" s="22">
        <f t="shared" ref="AA194:AA257" si="91">IF(R194&gt;=$AC$2,S194,Y194)</f>
        <v>5.7492453157171877</v>
      </c>
      <c r="AB194" s="35"/>
      <c r="AC194" s="10"/>
      <c r="AD194" s="10"/>
    </row>
    <row r="195" spans="1:30" x14ac:dyDescent="0.25">
      <c r="A195" t="s">
        <v>2966</v>
      </c>
      <c r="B195" t="s">
        <v>348</v>
      </c>
      <c r="C195" s="1">
        <v>42088</v>
      </c>
      <c r="D195">
        <v>260</v>
      </c>
      <c r="E195" t="str">
        <f t="shared" si="86"/>
        <v>_5_lessons_from_history's_early_data_rockstars_-_tableau_whitepaper_</v>
      </c>
      <c r="F195" s="7">
        <f t="shared" ref="F195:F258" si="92">LN(1+D195)</f>
        <v>5.5645204073226937</v>
      </c>
      <c r="G195">
        <f t="shared" si="87"/>
        <v>28</v>
      </c>
      <c r="H195" s="11">
        <f t="shared" ref="H195:H258" si="93">IF(YEAR(C195)&gt;2014,1,0)</f>
        <v>1</v>
      </c>
      <c r="I195" s="11">
        <f t="shared" si="83"/>
        <v>1</v>
      </c>
      <c r="J195" s="11">
        <f t="shared" si="83"/>
        <v>0</v>
      </c>
      <c r="K195" s="11">
        <f t="shared" si="85"/>
        <v>0</v>
      </c>
      <c r="L195" s="11">
        <f t="shared" si="85"/>
        <v>0</v>
      </c>
      <c r="M195" s="11">
        <f t="shared" si="85"/>
        <v>0</v>
      </c>
      <c r="N195" s="11">
        <f t="shared" si="85"/>
        <v>0</v>
      </c>
      <c r="O195" s="11">
        <f t="shared" si="85"/>
        <v>1</v>
      </c>
      <c r="P195" s="11">
        <f t="shared" si="85"/>
        <v>0</v>
      </c>
      <c r="Q195" s="4" t="str">
        <f t="shared" ref="Q195:Q258" si="94">CONCATENATE("N-",H195,I195,J195,"-",K195,L195,M195,N195,O195,P195)</f>
        <v>N-110-000010</v>
      </c>
      <c r="R195">
        <f t="shared" ref="R195:R258" si="95">COUNTIF(Q:Q,Q195)</f>
        <v>58</v>
      </c>
      <c r="S195" s="8">
        <f t="shared" ref="S195:S258" si="96">AVERAGEIF(R:R,R195,F:F)</f>
        <v>5.7492453157171877</v>
      </c>
      <c r="T195" s="8">
        <f t="shared" ref="T195:T258" si="97">IF(R195&gt;=10,S195,AVERAGEIF(R:R,"&lt;10",F:F))</f>
        <v>5.7492453157171877</v>
      </c>
      <c r="U195" s="10">
        <f t="shared" si="88"/>
        <v>5.9390101811654326</v>
      </c>
      <c r="V195" s="10">
        <f t="shared" ref="V195:V258" si="98">SUMPRODUCT(H195:P195,$AH$25:$AP$25)-$AQ$28</f>
        <v>-0.99322799793309102</v>
      </c>
      <c r="W195" s="10">
        <f t="shared" ref="W195:W258" si="99">F195-AVERAGE(F:F)</f>
        <v>-1.2688717693926614</v>
      </c>
      <c r="X195" s="10">
        <f t="shared" si="89"/>
        <v>-0.37448977384273863</v>
      </c>
      <c r="Y195" s="22">
        <f t="shared" ref="Y195:Y258" si="100">AVERAGE(F:F)-AVERAGE(X:X)+X195</f>
        <v>6.1747337092865386</v>
      </c>
      <c r="Z195" s="22">
        <f t="shared" si="90"/>
        <v>6.1953121150439019</v>
      </c>
      <c r="AA195" s="22">
        <f t="shared" si="91"/>
        <v>5.7492453157171877</v>
      </c>
      <c r="AB195" s="35"/>
      <c r="AC195" s="10"/>
      <c r="AD195" s="10"/>
    </row>
    <row r="196" spans="1:30" x14ac:dyDescent="0.25">
      <c r="A196" t="s">
        <v>4278</v>
      </c>
      <c r="B196" t="s">
        <v>1662</v>
      </c>
      <c r="C196" s="1">
        <v>41877</v>
      </c>
      <c r="D196">
        <v>2077</v>
      </c>
      <c r="E196" t="str">
        <f t="shared" si="86"/>
        <v>_5_levels_of_machine_learning_</v>
      </c>
      <c r="F196" s="7">
        <f t="shared" si="92"/>
        <v>7.6391611716591727</v>
      </c>
      <c r="G196">
        <f t="shared" si="87"/>
        <v>67</v>
      </c>
      <c r="H196" s="11">
        <f t="shared" si="93"/>
        <v>0</v>
      </c>
      <c r="I196" s="11">
        <f t="shared" si="83"/>
        <v>0</v>
      </c>
      <c r="J196" s="11">
        <f t="shared" si="83"/>
        <v>1</v>
      </c>
      <c r="K196" s="11">
        <f t="shared" si="85"/>
        <v>0</v>
      </c>
      <c r="L196" s="11">
        <f t="shared" si="85"/>
        <v>0</v>
      </c>
      <c r="M196" s="11">
        <f t="shared" si="85"/>
        <v>1</v>
      </c>
      <c r="N196" s="11">
        <f t="shared" si="85"/>
        <v>0</v>
      </c>
      <c r="O196" s="11">
        <f t="shared" si="85"/>
        <v>0</v>
      </c>
      <c r="P196" s="11">
        <f t="shared" si="85"/>
        <v>0</v>
      </c>
      <c r="Q196" s="4" t="str">
        <f t="shared" si="94"/>
        <v>N-001-001000</v>
      </c>
      <c r="R196">
        <f t="shared" si="95"/>
        <v>5</v>
      </c>
      <c r="S196" s="8">
        <f t="shared" si="96"/>
        <v>7.3171745205203251</v>
      </c>
      <c r="T196" s="8">
        <f t="shared" si="97"/>
        <v>7.3546782491486216</v>
      </c>
      <c r="U196" s="10">
        <f t="shared" si="88"/>
        <v>6.7743059217245349</v>
      </c>
      <c r="V196" s="10">
        <f t="shared" si="98"/>
        <v>0.87564978560164219</v>
      </c>
      <c r="W196" s="10">
        <f t="shared" si="99"/>
        <v>0.8057689949438176</v>
      </c>
      <c r="X196" s="10">
        <f t="shared" si="89"/>
        <v>0.86485524993463769</v>
      </c>
      <c r="Y196" s="22">
        <f t="shared" si="100"/>
        <v>7.4140787330639153</v>
      </c>
      <c r="Z196" s="22">
        <f t="shared" si="90"/>
        <v>7.802327813764272</v>
      </c>
      <c r="AA196" s="22">
        <f t="shared" si="91"/>
        <v>7.3171745205203251</v>
      </c>
      <c r="AB196" s="35"/>
      <c r="AC196" s="10"/>
      <c r="AD196" s="10"/>
    </row>
    <row r="197" spans="1:30" x14ac:dyDescent="0.25">
      <c r="A197" t="s">
        <v>3397</v>
      </c>
      <c r="B197" t="s">
        <v>781</v>
      </c>
      <c r="C197" s="1">
        <v>42349</v>
      </c>
      <c r="D197">
        <v>1914</v>
      </c>
      <c r="E197" t="str">
        <f t="shared" si="86"/>
        <v>_5_machine_learning_open_source_projects_from_top_internet_companies_</v>
      </c>
      <c r="F197" s="7">
        <f t="shared" si="92"/>
        <v>7.5574729016147462</v>
      </c>
      <c r="G197">
        <f t="shared" si="87"/>
        <v>78</v>
      </c>
      <c r="H197" s="11">
        <f t="shared" si="93"/>
        <v>1</v>
      </c>
      <c r="I197" s="11">
        <f t="shared" si="83"/>
        <v>0</v>
      </c>
      <c r="J197" s="11">
        <f t="shared" si="83"/>
        <v>1</v>
      </c>
      <c r="K197" s="11">
        <f t="shared" si="85"/>
        <v>0</v>
      </c>
      <c r="L197" s="11">
        <f t="shared" si="85"/>
        <v>0</v>
      </c>
      <c r="M197" s="11">
        <f t="shared" si="85"/>
        <v>1</v>
      </c>
      <c r="N197" s="11">
        <f t="shared" si="85"/>
        <v>0</v>
      </c>
      <c r="O197" s="11">
        <f t="shared" si="85"/>
        <v>0</v>
      </c>
      <c r="P197" s="11">
        <f t="shared" si="85"/>
        <v>0</v>
      </c>
      <c r="Q197" s="4" t="str">
        <f t="shared" si="94"/>
        <v>N-101-001000</v>
      </c>
      <c r="R197">
        <f t="shared" si="95"/>
        <v>46</v>
      </c>
      <c r="S197" s="8">
        <f t="shared" si="96"/>
        <v>7.5093650636194917</v>
      </c>
      <c r="T197" s="8">
        <f t="shared" si="97"/>
        <v>7.5093650636194917</v>
      </c>
      <c r="U197" s="10">
        <f t="shared" si="88"/>
        <v>6.8910847060228049</v>
      </c>
      <c r="V197" s="10">
        <f t="shared" si="98"/>
        <v>0.57637019718311244</v>
      </c>
      <c r="W197" s="10">
        <f t="shared" si="99"/>
        <v>0.72408072489939102</v>
      </c>
      <c r="X197" s="10">
        <f t="shared" si="89"/>
        <v>0.66638819559194107</v>
      </c>
      <c r="Y197" s="22">
        <f t="shared" si="100"/>
        <v>7.2156116787212188</v>
      </c>
      <c r="Z197" s="22">
        <f t="shared" si="90"/>
        <v>7.4284478707448081</v>
      </c>
      <c r="AA197" s="22">
        <f t="shared" si="91"/>
        <v>7.5093650636194917</v>
      </c>
      <c r="AB197" s="35"/>
      <c r="AC197" s="10"/>
      <c r="AD197" s="10"/>
    </row>
    <row r="198" spans="1:30" x14ac:dyDescent="0.25">
      <c r="A198" t="s">
        <v>3398</v>
      </c>
      <c r="B198" t="s">
        <v>782</v>
      </c>
      <c r="C198" s="1">
        <v>42271</v>
      </c>
      <c r="D198">
        <v>1212</v>
      </c>
      <c r="E198" t="str">
        <f t="shared" si="86"/>
        <v>_5_of_the_most_viewed_scipy_and_numpy_questions_with_problems_on_stack_overflow_</v>
      </c>
      <c r="F198" s="7">
        <f t="shared" si="92"/>
        <v>7.1008519089440503</v>
      </c>
      <c r="G198">
        <f t="shared" si="87"/>
        <v>56</v>
      </c>
      <c r="H198" s="11">
        <f t="shared" si="93"/>
        <v>1</v>
      </c>
      <c r="I198" s="11">
        <f t="shared" si="83"/>
        <v>0</v>
      </c>
      <c r="J198" s="11">
        <f t="shared" si="83"/>
        <v>1</v>
      </c>
      <c r="K198" s="11">
        <f t="shared" si="85"/>
        <v>0</v>
      </c>
      <c r="L198" s="11">
        <f t="shared" si="85"/>
        <v>0</v>
      </c>
      <c r="M198" s="11">
        <f t="shared" si="85"/>
        <v>0</v>
      </c>
      <c r="N198" s="11">
        <f t="shared" si="85"/>
        <v>0</v>
      </c>
      <c r="O198" s="11">
        <f t="shared" si="85"/>
        <v>0</v>
      </c>
      <c r="P198" s="11">
        <f t="shared" si="85"/>
        <v>0</v>
      </c>
      <c r="Q198" s="4" t="str">
        <f t="shared" si="94"/>
        <v>N-101-000000</v>
      </c>
      <c r="R198">
        <f t="shared" si="95"/>
        <v>419</v>
      </c>
      <c r="S198" s="8">
        <f t="shared" si="96"/>
        <v>6.5697596378225285</v>
      </c>
      <c r="T198" s="8">
        <f t="shared" si="97"/>
        <v>6.5697596378225285</v>
      </c>
      <c r="U198" s="10">
        <f t="shared" si="88"/>
        <v>6.9123829696279939</v>
      </c>
      <c r="V198" s="10">
        <f t="shared" si="98"/>
        <v>-0.14431102010629077</v>
      </c>
      <c r="W198" s="10">
        <f t="shared" si="99"/>
        <v>0.26745973222869512</v>
      </c>
      <c r="X198" s="10">
        <f t="shared" si="89"/>
        <v>0.18846893931605621</v>
      </c>
      <c r="Y198" s="22">
        <f t="shared" si="100"/>
        <v>6.7376924224453338</v>
      </c>
      <c r="Z198" s="22">
        <f t="shared" si="90"/>
        <v>6.5922741434865042</v>
      </c>
      <c r="AA198" s="22">
        <f t="shared" si="91"/>
        <v>6.5697596378225285</v>
      </c>
      <c r="AB198" s="35"/>
      <c r="AC198" s="10"/>
      <c r="AD198" s="10"/>
    </row>
    <row r="199" spans="1:30" x14ac:dyDescent="0.25">
      <c r="A199" t="s">
        <v>3399</v>
      </c>
      <c r="B199" t="s">
        <v>783</v>
      </c>
      <c r="C199" s="1">
        <v>42375</v>
      </c>
      <c r="D199">
        <v>2775</v>
      </c>
      <c r="E199" t="str">
        <f t="shared" si="86"/>
        <v>_5_phases_to_successfully_complete_a_data_science_project_</v>
      </c>
      <c r="F199" s="7">
        <f t="shared" si="92"/>
        <v>7.9287663216266955</v>
      </c>
      <c r="G199">
        <f t="shared" si="87"/>
        <v>62</v>
      </c>
      <c r="H199" s="11">
        <f t="shared" si="93"/>
        <v>1</v>
      </c>
      <c r="I199" s="11">
        <f t="shared" si="83"/>
        <v>0</v>
      </c>
      <c r="J199" s="11">
        <f t="shared" si="83"/>
        <v>1</v>
      </c>
      <c r="K199" s="11">
        <f t="shared" si="85"/>
        <v>0</v>
      </c>
      <c r="L199" s="11">
        <f t="shared" si="85"/>
        <v>0</v>
      </c>
      <c r="M199" s="11">
        <f t="shared" si="85"/>
        <v>0</v>
      </c>
      <c r="N199" s="11">
        <f t="shared" si="85"/>
        <v>1</v>
      </c>
      <c r="O199" s="11">
        <f t="shared" si="85"/>
        <v>1</v>
      </c>
      <c r="P199" s="11">
        <f t="shared" si="85"/>
        <v>0</v>
      </c>
      <c r="Q199" s="4" t="str">
        <f t="shared" si="94"/>
        <v>N-101-000110</v>
      </c>
      <c r="R199">
        <f t="shared" si="95"/>
        <v>126</v>
      </c>
      <c r="S199" s="8">
        <f t="shared" si="96"/>
        <v>7.156085089173656</v>
      </c>
      <c r="T199" s="8">
        <f t="shared" si="97"/>
        <v>7.156085089173656</v>
      </c>
      <c r="U199" s="10">
        <f t="shared" si="88"/>
        <v>7.1387496248056861</v>
      </c>
      <c r="V199" s="10">
        <f t="shared" si="98"/>
        <v>0.76279653926378688</v>
      </c>
      <c r="W199" s="10">
        <f t="shared" si="99"/>
        <v>1.0953741449113403</v>
      </c>
      <c r="X199" s="10">
        <f t="shared" si="89"/>
        <v>0.79001669682100972</v>
      </c>
      <c r="Y199" s="22">
        <f t="shared" si="100"/>
        <v>7.3392401799502869</v>
      </c>
      <c r="Z199" s="22">
        <f t="shared" si="90"/>
        <v>7.2265960335864765</v>
      </c>
      <c r="AA199" s="22">
        <f t="shared" si="91"/>
        <v>7.156085089173656</v>
      </c>
      <c r="AB199" s="35"/>
      <c r="AC199" s="10"/>
      <c r="AD199" s="10"/>
    </row>
    <row r="200" spans="1:30" x14ac:dyDescent="0.25">
      <c r="A200" t="s">
        <v>3400</v>
      </c>
      <c r="B200" t="s">
        <v>784</v>
      </c>
      <c r="C200" s="1">
        <v>42372</v>
      </c>
      <c r="D200">
        <v>2566</v>
      </c>
      <c r="E200" t="str">
        <f t="shared" si="86"/>
        <v>_5_predictions_for_2016_on_data,_analytics_and_machine_learning_</v>
      </c>
      <c r="F200" s="7">
        <f t="shared" si="92"/>
        <v>7.8504931808711405</v>
      </c>
      <c r="G200">
        <f t="shared" si="87"/>
        <v>36</v>
      </c>
      <c r="H200" s="11">
        <f t="shared" si="93"/>
        <v>1</v>
      </c>
      <c r="I200" s="11">
        <f t="shared" si="83"/>
        <v>0</v>
      </c>
      <c r="J200" s="11">
        <f t="shared" si="83"/>
        <v>1</v>
      </c>
      <c r="K200" s="11">
        <f t="shared" si="85"/>
        <v>0</v>
      </c>
      <c r="L200" s="11">
        <f t="shared" si="85"/>
        <v>0</v>
      </c>
      <c r="M200" s="11">
        <f t="shared" si="85"/>
        <v>1</v>
      </c>
      <c r="N200" s="11">
        <f t="shared" si="85"/>
        <v>0</v>
      </c>
      <c r="O200" s="11">
        <f t="shared" si="85"/>
        <v>0</v>
      </c>
      <c r="P200" s="11">
        <f t="shared" si="85"/>
        <v>1</v>
      </c>
      <c r="Q200" s="4" t="str">
        <f t="shared" si="94"/>
        <v>N-101-001001</v>
      </c>
      <c r="R200">
        <f t="shared" si="95"/>
        <v>2</v>
      </c>
      <c r="S200" s="8">
        <f t="shared" si="96"/>
        <v>7.600207430413267</v>
      </c>
      <c r="T200" s="8">
        <f t="shared" si="97"/>
        <v>7.3546782491486216</v>
      </c>
      <c r="U200" s="10">
        <f t="shared" si="88"/>
        <v>7.3988551284142501</v>
      </c>
      <c r="V200" s="10">
        <f t="shared" si="98"/>
        <v>0.25253642707383472</v>
      </c>
      <c r="W200" s="10">
        <f t="shared" si="99"/>
        <v>1.0171010041557853</v>
      </c>
      <c r="X200" s="10">
        <f t="shared" si="89"/>
        <v>0.45163805245689043</v>
      </c>
      <c r="Y200" s="22">
        <f t="shared" si="100"/>
        <v>7.0008615355861679</v>
      </c>
      <c r="Z200" s="22">
        <f t="shared" si="90"/>
        <v>7.2609309969432063</v>
      </c>
      <c r="AA200" s="22">
        <f t="shared" si="91"/>
        <v>7.0008615355861679</v>
      </c>
      <c r="AB200" s="35"/>
      <c r="AC200" s="10"/>
      <c r="AD200" s="10"/>
    </row>
    <row r="201" spans="1:30" x14ac:dyDescent="0.25">
      <c r="A201" t="s">
        <v>2967</v>
      </c>
      <c r="B201" t="s">
        <v>349</v>
      </c>
      <c r="C201" s="1">
        <v>41919</v>
      </c>
      <c r="D201">
        <v>163</v>
      </c>
      <c r="E201" t="str">
        <f t="shared" si="86"/>
        <v>_5_priorities_for_chief_data_officers_</v>
      </c>
      <c r="F201" s="7">
        <f t="shared" si="92"/>
        <v>5.0998664278241987</v>
      </c>
      <c r="G201">
        <f t="shared" si="87"/>
        <v>47</v>
      </c>
      <c r="H201" s="11">
        <f t="shared" si="93"/>
        <v>0</v>
      </c>
      <c r="I201" s="11">
        <f t="shared" si="83"/>
        <v>1</v>
      </c>
      <c r="J201" s="11">
        <f t="shared" si="83"/>
        <v>0</v>
      </c>
      <c r="K201" s="11">
        <f t="shared" si="85"/>
        <v>0</v>
      </c>
      <c r="L201" s="11">
        <f t="shared" si="85"/>
        <v>0</v>
      </c>
      <c r="M201" s="11">
        <f t="shared" si="85"/>
        <v>0</v>
      </c>
      <c r="N201" s="11">
        <f t="shared" si="85"/>
        <v>0</v>
      </c>
      <c r="O201" s="11">
        <f t="shared" si="85"/>
        <v>1</v>
      </c>
      <c r="P201" s="11">
        <f t="shared" si="85"/>
        <v>0</v>
      </c>
      <c r="Q201" s="4" t="str">
        <f t="shared" si="94"/>
        <v>N-010-000010</v>
      </c>
      <c r="R201">
        <f t="shared" si="95"/>
        <v>51</v>
      </c>
      <c r="S201" s="8">
        <f t="shared" si="96"/>
        <v>6.7640449341040307</v>
      </c>
      <c r="T201" s="8">
        <f t="shared" si="97"/>
        <v>6.7640449341040307</v>
      </c>
      <c r="U201" s="10">
        <f t="shared" si="88"/>
        <v>5.2758891473242411</v>
      </c>
      <c r="V201" s="10">
        <f t="shared" si="98"/>
        <v>-0.69394840951456138</v>
      </c>
      <c r="W201" s="10">
        <f t="shared" si="99"/>
        <v>-1.7335257488911564</v>
      </c>
      <c r="X201" s="10">
        <f t="shared" si="89"/>
        <v>-0.17602271950004214</v>
      </c>
      <c r="Y201" s="22">
        <f t="shared" si="100"/>
        <v>6.3732007636292352</v>
      </c>
      <c r="Z201" s="22">
        <f t="shared" si="90"/>
        <v>6.5691920580633658</v>
      </c>
      <c r="AA201" s="22">
        <f t="shared" si="91"/>
        <v>6.7640449341040307</v>
      </c>
      <c r="AB201" s="35"/>
      <c r="AC201" s="10"/>
      <c r="AD201" s="10"/>
    </row>
    <row r="202" spans="1:30" x14ac:dyDescent="0.25">
      <c r="A202" t="s">
        <v>3401</v>
      </c>
      <c r="B202" t="s">
        <v>785</v>
      </c>
      <c r="C202" s="1">
        <v>42231</v>
      </c>
      <c r="D202">
        <v>1629</v>
      </c>
      <c r="E202" t="str">
        <f t="shared" si="86"/>
        <v>_5_really_cool_internet_of_things_sports_gadgets_</v>
      </c>
      <c r="F202" s="7">
        <f t="shared" si="92"/>
        <v>7.3963352938008082</v>
      </c>
      <c r="G202">
        <f t="shared" si="87"/>
        <v>36</v>
      </c>
      <c r="H202" s="11">
        <f t="shared" si="93"/>
        <v>1</v>
      </c>
      <c r="I202" s="11">
        <f t="shared" ref="I202:J221" si="101">IF(ISNUMBER(SEARCH(I$1,$B202)),1,0)</f>
        <v>0</v>
      </c>
      <c r="J202" s="11">
        <f t="shared" si="101"/>
        <v>1</v>
      </c>
      <c r="K202" s="11">
        <f t="shared" ref="K202:P211" si="102">IF(ISNUMBER(SEARCH(K$1,$E202)),1,0)</f>
        <v>0</v>
      </c>
      <c r="L202" s="11">
        <f t="shared" si="102"/>
        <v>0</v>
      </c>
      <c r="M202" s="11">
        <f t="shared" si="102"/>
        <v>0</v>
      </c>
      <c r="N202" s="11">
        <f t="shared" si="102"/>
        <v>0</v>
      </c>
      <c r="O202" s="11">
        <f t="shared" si="102"/>
        <v>0</v>
      </c>
      <c r="P202" s="11">
        <f t="shared" si="102"/>
        <v>0</v>
      </c>
      <c r="Q202" s="4" t="str">
        <f t="shared" si="94"/>
        <v>N-101-000000</v>
      </c>
      <c r="R202">
        <f t="shared" si="95"/>
        <v>419</v>
      </c>
      <c r="S202" s="8">
        <f t="shared" si="96"/>
        <v>6.5697596378225285</v>
      </c>
      <c r="T202" s="8">
        <f t="shared" si="97"/>
        <v>6.5697596378225285</v>
      </c>
      <c r="U202" s="10">
        <f t="shared" si="88"/>
        <v>7.2078663544847519</v>
      </c>
      <c r="V202" s="10">
        <f t="shared" si="98"/>
        <v>-0.14431102010629077</v>
      </c>
      <c r="W202" s="10">
        <f t="shared" si="99"/>
        <v>0.56294311708545308</v>
      </c>
      <c r="X202" s="10">
        <f t="shared" si="89"/>
        <v>0.18846893931605621</v>
      </c>
      <c r="Y202" s="22">
        <f t="shared" si="100"/>
        <v>6.7376924224453338</v>
      </c>
      <c r="Z202" s="22">
        <f t="shared" si="90"/>
        <v>6.5922741434865042</v>
      </c>
      <c r="AA202" s="22">
        <f t="shared" si="91"/>
        <v>6.5697596378225285</v>
      </c>
      <c r="AB202" s="35"/>
      <c r="AC202" s="10"/>
      <c r="AD202" s="10"/>
    </row>
    <row r="203" spans="1:30" x14ac:dyDescent="0.25">
      <c r="A203" t="s">
        <v>3402</v>
      </c>
      <c r="B203" t="s">
        <v>786</v>
      </c>
      <c r="C203" s="1">
        <v>42377</v>
      </c>
      <c r="D203">
        <v>774</v>
      </c>
      <c r="E203" t="str">
        <f t="shared" si="86"/>
        <v>_5_reasons_apache_spark_is_so_awesome_</v>
      </c>
      <c r="F203" s="7">
        <f t="shared" si="92"/>
        <v>6.6528630293533473</v>
      </c>
      <c r="G203">
        <f t="shared" si="87"/>
        <v>44</v>
      </c>
      <c r="H203" s="11">
        <f t="shared" si="93"/>
        <v>1</v>
      </c>
      <c r="I203" s="11">
        <f t="shared" si="101"/>
        <v>0</v>
      </c>
      <c r="J203" s="11">
        <f t="shared" si="101"/>
        <v>1</v>
      </c>
      <c r="K203" s="11">
        <f t="shared" si="102"/>
        <v>0</v>
      </c>
      <c r="L203" s="11">
        <f t="shared" si="102"/>
        <v>0</v>
      </c>
      <c r="M203" s="11">
        <f t="shared" si="102"/>
        <v>0</v>
      </c>
      <c r="N203" s="11">
        <f t="shared" si="102"/>
        <v>0</v>
      </c>
      <c r="O203" s="11">
        <f t="shared" si="102"/>
        <v>0</v>
      </c>
      <c r="P203" s="11">
        <f t="shared" si="102"/>
        <v>0</v>
      </c>
      <c r="Q203" s="4" t="str">
        <f t="shared" si="94"/>
        <v>N-101-000000</v>
      </c>
      <c r="R203">
        <f t="shared" si="95"/>
        <v>419</v>
      </c>
      <c r="S203" s="8">
        <f t="shared" si="96"/>
        <v>6.5697596378225285</v>
      </c>
      <c r="T203" s="8">
        <f t="shared" si="97"/>
        <v>6.5697596378225285</v>
      </c>
      <c r="U203" s="10">
        <f t="shared" si="88"/>
        <v>6.4643940900372909</v>
      </c>
      <c r="V203" s="10">
        <f t="shared" si="98"/>
        <v>-0.14431102010629077</v>
      </c>
      <c r="W203" s="10">
        <f t="shared" si="99"/>
        <v>-0.18052914736200787</v>
      </c>
      <c r="X203" s="10">
        <f t="shared" si="89"/>
        <v>0.18846893931605621</v>
      </c>
      <c r="Y203" s="22">
        <f t="shared" si="100"/>
        <v>6.7376924224453338</v>
      </c>
      <c r="Z203" s="22">
        <f t="shared" si="90"/>
        <v>6.5922741434865042</v>
      </c>
      <c r="AA203" s="22">
        <f t="shared" si="91"/>
        <v>6.5697596378225285</v>
      </c>
      <c r="AB203" s="35"/>
      <c r="AC203" s="10"/>
      <c r="AD203" s="10"/>
    </row>
    <row r="204" spans="1:30" x14ac:dyDescent="0.25">
      <c r="A204" t="s">
        <v>3220</v>
      </c>
      <c r="B204" t="s">
        <v>604</v>
      </c>
      <c r="C204" s="1">
        <v>42475</v>
      </c>
      <c r="D204">
        <v>122</v>
      </c>
      <c r="E204" t="str">
        <f t="shared" si="86"/>
        <v>_5_reasons_you_should_take_part_in_hackathons_</v>
      </c>
      <c r="F204" s="7">
        <f t="shared" si="92"/>
        <v>4.8121843553724171</v>
      </c>
      <c r="G204">
        <f t="shared" si="87"/>
        <v>41</v>
      </c>
      <c r="H204" s="11">
        <f t="shared" si="93"/>
        <v>1</v>
      </c>
      <c r="I204" s="11">
        <f t="shared" si="101"/>
        <v>0</v>
      </c>
      <c r="J204" s="11">
        <f t="shared" si="101"/>
        <v>1</v>
      </c>
      <c r="K204" s="11">
        <f t="shared" si="102"/>
        <v>0</v>
      </c>
      <c r="L204" s="11">
        <f t="shared" si="102"/>
        <v>0</v>
      </c>
      <c r="M204" s="11">
        <f t="shared" si="102"/>
        <v>0</v>
      </c>
      <c r="N204" s="11">
        <f t="shared" si="102"/>
        <v>0</v>
      </c>
      <c r="O204" s="11">
        <f t="shared" si="102"/>
        <v>0</v>
      </c>
      <c r="P204" s="11">
        <f t="shared" si="102"/>
        <v>0</v>
      </c>
      <c r="Q204" s="4" t="str">
        <f t="shared" si="94"/>
        <v>N-101-000000</v>
      </c>
      <c r="R204">
        <f t="shared" si="95"/>
        <v>419</v>
      </c>
      <c r="S204" s="8">
        <f t="shared" si="96"/>
        <v>6.5697596378225285</v>
      </c>
      <c r="T204" s="8">
        <f t="shared" si="97"/>
        <v>6.5697596378225285</v>
      </c>
      <c r="U204" s="10">
        <f t="shared" si="88"/>
        <v>4.6237154160563607</v>
      </c>
      <c r="V204" s="10">
        <f t="shared" si="98"/>
        <v>-0.14431102010629077</v>
      </c>
      <c r="W204" s="10">
        <f t="shared" si="99"/>
        <v>-2.0212078213429381</v>
      </c>
      <c r="X204" s="10">
        <f t="shared" si="89"/>
        <v>0.18846893931605621</v>
      </c>
      <c r="Y204" s="22">
        <f t="shared" si="100"/>
        <v>6.7376924224453338</v>
      </c>
      <c r="Z204" s="22">
        <f t="shared" si="90"/>
        <v>6.5922741434865042</v>
      </c>
      <c r="AA204" s="22">
        <f t="shared" si="91"/>
        <v>6.5697596378225285</v>
      </c>
      <c r="AB204" s="35"/>
      <c r="AC204" s="10"/>
      <c r="AD204" s="10"/>
    </row>
    <row r="205" spans="1:30" x14ac:dyDescent="0.25">
      <c r="A205" t="s">
        <v>3403</v>
      </c>
      <c r="B205" t="s">
        <v>787</v>
      </c>
      <c r="C205" s="1">
        <v>42242</v>
      </c>
      <c r="D205">
        <v>10934</v>
      </c>
      <c r="E205" t="str">
        <f t="shared" si="86"/>
        <v>_5_signs_that_you_are_not_a_data_scientist_</v>
      </c>
      <c r="F205" s="7">
        <f t="shared" si="92"/>
        <v>9.2997239331108688</v>
      </c>
      <c r="G205">
        <f t="shared" si="87"/>
        <v>52</v>
      </c>
      <c r="H205" s="11">
        <f t="shared" si="93"/>
        <v>1</v>
      </c>
      <c r="I205" s="11">
        <f t="shared" si="101"/>
        <v>0</v>
      </c>
      <c r="J205" s="11">
        <f t="shared" si="101"/>
        <v>1</v>
      </c>
      <c r="K205" s="11">
        <f t="shared" si="102"/>
        <v>0</v>
      </c>
      <c r="L205" s="11">
        <f t="shared" si="102"/>
        <v>0</v>
      </c>
      <c r="M205" s="11">
        <f t="shared" si="102"/>
        <v>0</v>
      </c>
      <c r="N205" s="11">
        <f t="shared" si="102"/>
        <v>0</v>
      </c>
      <c r="O205" s="11">
        <f t="shared" si="102"/>
        <v>1</v>
      </c>
      <c r="P205" s="11">
        <f t="shared" si="102"/>
        <v>0</v>
      </c>
      <c r="Q205" s="4" t="str">
        <f t="shared" si="94"/>
        <v>N-101-000010</v>
      </c>
      <c r="R205">
        <f t="shared" si="95"/>
        <v>382</v>
      </c>
      <c r="S205" s="8">
        <f t="shared" si="96"/>
        <v>6.8802841839920132</v>
      </c>
      <c r="T205" s="8">
        <f t="shared" si="97"/>
        <v>6.8802841839920132</v>
      </c>
      <c r="U205" s="10">
        <f t="shared" si="88"/>
        <v>8.893370072595344</v>
      </c>
      <c r="V205" s="10">
        <f t="shared" si="98"/>
        <v>0.18424985744159661</v>
      </c>
      <c r="W205" s="10">
        <f t="shared" si="99"/>
        <v>2.4663317563955136</v>
      </c>
      <c r="X205" s="10">
        <f t="shared" si="89"/>
        <v>0.40635386051552441</v>
      </c>
      <c r="Y205" s="22">
        <f t="shared" si="100"/>
        <v>6.9555773436448023</v>
      </c>
      <c r="Z205" s="22">
        <f t="shared" si="90"/>
        <v>6.8151536771936527</v>
      </c>
      <c r="AA205" s="22">
        <f t="shared" si="91"/>
        <v>6.8802841839920132</v>
      </c>
      <c r="AB205" s="35"/>
      <c r="AC205" s="10"/>
      <c r="AD205" s="10"/>
    </row>
    <row r="206" spans="1:30" x14ac:dyDescent="0.25">
      <c r="A206" t="s">
        <v>3404</v>
      </c>
      <c r="B206" t="s">
        <v>788</v>
      </c>
      <c r="C206" s="1">
        <v>41856</v>
      </c>
      <c r="D206">
        <v>594</v>
      </c>
      <c r="E206" t="str">
        <f t="shared" si="86"/>
        <v>_5_signs_you're_ready_for_a_data_warehousing_solution_</v>
      </c>
      <c r="F206" s="7">
        <f t="shared" si="92"/>
        <v>6.3885614055456301</v>
      </c>
      <c r="G206">
        <f t="shared" si="87"/>
        <v>66</v>
      </c>
      <c r="H206" s="11">
        <f t="shared" si="93"/>
        <v>0</v>
      </c>
      <c r="I206" s="11">
        <f t="shared" si="101"/>
        <v>0</v>
      </c>
      <c r="J206" s="11">
        <f t="shared" si="101"/>
        <v>1</v>
      </c>
      <c r="K206" s="11">
        <f t="shared" si="102"/>
        <v>0</v>
      </c>
      <c r="L206" s="11">
        <f t="shared" si="102"/>
        <v>0</v>
      </c>
      <c r="M206" s="11">
        <f t="shared" si="102"/>
        <v>0</v>
      </c>
      <c r="N206" s="11">
        <f t="shared" si="102"/>
        <v>0</v>
      </c>
      <c r="O206" s="11">
        <f t="shared" si="102"/>
        <v>1</v>
      </c>
      <c r="P206" s="11">
        <f t="shared" si="102"/>
        <v>0</v>
      </c>
      <c r="Q206" s="4" t="str">
        <f t="shared" si="94"/>
        <v>N-001-000010</v>
      </c>
      <c r="R206">
        <f t="shared" si="95"/>
        <v>276</v>
      </c>
      <c r="S206" s="8">
        <f t="shared" si="96"/>
        <v>7.1371246496698326</v>
      </c>
      <c r="T206" s="8">
        <f t="shared" si="97"/>
        <v>7.1371246496698326</v>
      </c>
      <c r="U206" s="10">
        <f t="shared" si="88"/>
        <v>5.7837404906874088</v>
      </c>
      <c r="V206" s="10">
        <f t="shared" si="98"/>
        <v>0.48352944586012636</v>
      </c>
      <c r="W206" s="10">
        <f t="shared" si="99"/>
        <v>-0.44483077116972503</v>
      </c>
      <c r="X206" s="10">
        <f t="shared" si="89"/>
        <v>0.60482091485822098</v>
      </c>
      <c r="Y206" s="22">
        <f t="shared" si="100"/>
        <v>7.1540443979874988</v>
      </c>
      <c r="Z206" s="22">
        <f t="shared" si="90"/>
        <v>7.1890336202131158</v>
      </c>
      <c r="AA206" s="22">
        <f t="shared" si="91"/>
        <v>7.1371246496698326</v>
      </c>
      <c r="AB206" s="35"/>
      <c r="AC206" s="10"/>
      <c r="AD206" s="10"/>
    </row>
    <row r="207" spans="1:30" x14ac:dyDescent="0.25">
      <c r="A207" t="s">
        <v>3405</v>
      </c>
      <c r="B207" t="s">
        <v>789</v>
      </c>
      <c r="C207" s="1">
        <v>41079</v>
      </c>
      <c r="D207">
        <v>367</v>
      </c>
      <c r="E207" t="str">
        <f t="shared" si="86"/>
        <v>_5_specific_questions_to_ask_before_embarking_on_a_big_data_project_</v>
      </c>
      <c r="F207" s="7">
        <f t="shared" si="92"/>
        <v>5.9080829381689313</v>
      </c>
      <c r="G207">
        <f t="shared" si="87"/>
        <v>47</v>
      </c>
      <c r="H207" s="11">
        <f t="shared" si="93"/>
        <v>0</v>
      </c>
      <c r="I207" s="11">
        <f t="shared" si="101"/>
        <v>0</v>
      </c>
      <c r="J207" s="11">
        <f t="shared" si="101"/>
        <v>1</v>
      </c>
      <c r="K207" s="11">
        <f t="shared" si="102"/>
        <v>0</v>
      </c>
      <c r="L207" s="11">
        <f t="shared" si="102"/>
        <v>0</v>
      </c>
      <c r="M207" s="11">
        <f t="shared" si="102"/>
        <v>0</v>
      </c>
      <c r="N207" s="11">
        <f t="shared" si="102"/>
        <v>0</v>
      </c>
      <c r="O207" s="11">
        <f t="shared" si="102"/>
        <v>1</v>
      </c>
      <c r="P207" s="11">
        <f t="shared" si="102"/>
        <v>0</v>
      </c>
      <c r="Q207" s="4" t="str">
        <f t="shared" si="94"/>
        <v>N-001-000010</v>
      </c>
      <c r="R207">
        <f t="shared" si="95"/>
        <v>276</v>
      </c>
      <c r="S207" s="8">
        <f t="shared" si="96"/>
        <v>7.1371246496698326</v>
      </c>
      <c r="T207" s="8">
        <f t="shared" si="97"/>
        <v>7.1371246496698326</v>
      </c>
      <c r="U207" s="10">
        <f t="shared" si="88"/>
        <v>5.3032620233107099</v>
      </c>
      <c r="V207" s="10">
        <f t="shared" si="98"/>
        <v>0.48352944586012636</v>
      </c>
      <c r="W207" s="10">
        <f t="shared" si="99"/>
        <v>-0.92530923854642388</v>
      </c>
      <c r="X207" s="10">
        <f t="shared" si="89"/>
        <v>0.60482091485822098</v>
      </c>
      <c r="Y207" s="22">
        <f t="shared" si="100"/>
        <v>7.1540443979874988</v>
      </c>
      <c r="Z207" s="22">
        <f t="shared" si="90"/>
        <v>7.1890336202131158</v>
      </c>
      <c r="AA207" s="22">
        <f t="shared" si="91"/>
        <v>7.1371246496698326</v>
      </c>
      <c r="AB207" s="35"/>
      <c r="AC207" s="10"/>
      <c r="AD207" s="10"/>
    </row>
    <row r="208" spans="1:30" x14ac:dyDescent="0.25">
      <c r="A208" t="s">
        <v>3406</v>
      </c>
      <c r="B208" t="s">
        <v>790</v>
      </c>
      <c r="C208" s="1">
        <v>42307</v>
      </c>
      <c r="D208">
        <v>5174</v>
      </c>
      <c r="E208" t="str">
        <f t="shared" si="86"/>
        <v>_5_steps_from_business_analyst_to_data_scientist_</v>
      </c>
      <c r="F208" s="7">
        <f t="shared" si="92"/>
        <v>8.5515946181335707</v>
      </c>
      <c r="G208">
        <f t="shared" si="87"/>
        <v>53</v>
      </c>
      <c r="H208" s="11">
        <f t="shared" si="93"/>
        <v>1</v>
      </c>
      <c r="I208" s="11">
        <f t="shared" si="101"/>
        <v>0</v>
      </c>
      <c r="J208" s="11">
        <f t="shared" si="101"/>
        <v>1</v>
      </c>
      <c r="K208" s="11">
        <f t="shared" si="102"/>
        <v>0</v>
      </c>
      <c r="L208" s="11">
        <f t="shared" si="102"/>
        <v>0</v>
      </c>
      <c r="M208" s="11">
        <f t="shared" si="102"/>
        <v>0</v>
      </c>
      <c r="N208" s="11">
        <f t="shared" si="102"/>
        <v>0</v>
      </c>
      <c r="O208" s="11">
        <f t="shared" si="102"/>
        <v>1</v>
      </c>
      <c r="P208" s="11">
        <f t="shared" si="102"/>
        <v>1</v>
      </c>
      <c r="Q208" s="4" t="str">
        <f t="shared" si="94"/>
        <v>N-101-000011</v>
      </c>
      <c r="R208">
        <f t="shared" si="95"/>
        <v>56</v>
      </c>
      <c r="S208" s="8">
        <f t="shared" si="96"/>
        <v>6.7077203067055775</v>
      </c>
      <c r="T208" s="8">
        <f t="shared" si="97"/>
        <v>6.7077203067055775</v>
      </c>
      <c r="U208" s="10">
        <f t="shared" si="88"/>
        <v>8.3599909007530968</v>
      </c>
      <c r="V208" s="10">
        <f t="shared" si="98"/>
        <v>-0.13958391266768105</v>
      </c>
      <c r="W208" s="10">
        <f t="shared" si="99"/>
        <v>1.7182024414182155</v>
      </c>
      <c r="X208" s="10">
        <f t="shared" si="89"/>
        <v>0.19160371738047377</v>
      </c>
      <c r="Y208" s="22">
        <f t="shared" si="100"/>
        <v>6.7408272005097514</v>
      </c>
      <c r="Z208" s="22">
        <f t="shared" si="90"/>
        <v>6.647636803392051</v>
      </c>
      <c r="AA208" s="22">
        <f t="shared" si="91"/>
        <v>6.7077203067055775</v>
      </c>
      <c r="AB208" s="35"/>
      <c r="AC208" s="10"/>
      <c r="AD208" s="10"/>
    </row>
    <row r="209" spans="1:30" x14ac:dyDescent="0.25">
      <c r="A209" t="s">
        <v>3407</v>
      </c>
      <c r="B209" t="s">
        <v>791</v>
      </c>
      <c r="C209" s="1">
        <v>42267</v>
      </c>
      <c r="D209">
        <v>6762</v>
      </c>
      <c r="E209" t="str">
        <f t="shared" si="86"/>
        <v>_5_text_classification_case_studies_using_scikit_learn_</v>
      </c>
      <c r="F209" s="7">
        <f t="shared" si="92"/>
        <v>8.8192218575749397</v>
      </c>
      <c r="G209">
        <f t="shared" si="87"/>
        <v>37</v>
      </c>
      <c r="H209" s="11">
        <f t="shared" si="93"/>
        <v>1</v>
      </c>
      <c r="I209" s="11">
        <f t="shared" si="101"/>
        <v>0</v>
      </c>
      <c r="J209" s="11">
        <f t="shared" si="101"/>
        <v>1</v>
      </c>
      <c r="K209" s="11">
        <f t="shared" si="102"/>
        <v>0</v>
      </c>
      <c r="L209" s="11">
        <f t="shared" si="102"/>
        <v>0</v>
      </c>
      <c r="M209" s="11">
        <f t="shared" si="102"/>
        <v>0</v>
      </c>
      <c r="N209" s="11">
        <f t="shared" si="102"/>
        <v>0</v>
      </c>
      <c r="O209" s="11">
        <f t="shared" si="102"/>
        <v>0</v>
      </c>
      <c r="P209" s="11">
        <f t="shared" si="102"/>
        <v>0</v>
      </c>
      <c r="Q209" s="4" t="str">
        <f t="shared" si="94"/>
        <v>N-101-000000</v>
      </c>
      <c r="R209">
        <f t="shared" si="95"/>
        <v>419</v>
      </c>
      <c r="S209" s="8">
        <f t="shared" si="96"/>
        <v>6.5697596378225285</v>
      </c>
      <c r="T209" s="8">
        <f t="shared" si="97"/>
        <v>6.5697596378225285</v>
      </c>
      <c r="U209" s="10">
        <f t="shared" si="88"/>
        <v>8.6307529182588834</v>
      </c>
      <c r="V209" s="10">
        <f t="shared" si="98"/>
        <v>-0.14431102010629077</v>
      </c>
      <c r="W209" s="10">
        <f t="shared" si="99"/>
        <v>1.9858296808595846</v>
      </c>
      <c r="X209" s="10">
        <f t="shared" si="89"/>
        <v>0.18846893931605621</v>
      </c>
      <c r="Y209" s="22">
        <f t="shared" si="100"/>
        <v>6.7376924224453338</v>
      </c>
      <c r="Z209" s="22">
        <f t="shared" si="90"/>
        <v>6.5922741434865042</v>
      </c>
      <c r="AA209" s="22">
        <f t="shared" si="91"/>
        <v>6.5697596378225285</v>
      </c>
      <c r="AB209" s="35"/>
      <c r="AC209" s="10"/>
      <c r="AD209" s="10"/>
    </row>
    <row r="210" spans="1:30" x14ac:dyDescent="0.25">
      <c r="A210" t="s">
        <v>3408</v>
      </c>
      <c r="B210" t="s">
        <v>792</v>
      </c>
      <c r="C210" s="1">
        <v>41215</v>
      </c>
      <c r="D210">
        <v>632</v>
      </c>
      <c r="E210" t="str">
        <f t="shared" si="86"/>
        <v>_5_thing_you_need_to_know_about_hadoop_</v>
      </c>
      <c r="F210" s="7">
        <f t="shared" si="92"/>
        <v>6.4504704221441758</v>
      </c>
      <c r="G210">
        <f t="shared" si="87"/>
        <v>35</v>
      </c>
      <c r="H210" s="11">
        <f t="shared" si="93"/>
        <v>0</v>
      </c>
      <c r="I210" s="11">
        <f t="shared" si="101"/>
        <v>0</v>
      </c>
      <c r="J210" s="11">
        <f t="shared" si="101"/>
        <v>1</v>
      </c>
      <c r="K210" s="11">
        <f t="shared" si="102"/>
        <v>0</v>
      </c>
      <c r="L210" s="11">
        <f t="shared" si="102"/>
        <v>0</v>
      </c>
      <c r="M210" s="11">
        <f t="shared" si="102"/>
        <v>0</v>
      </c>
      <c r="N210" s="11">
        <f t="shared" si="102"/>
        <v>0</v>
      </c>
      <c r="O210" s="11">
        <f t="shared" si="102"/>
        <v>0</v>
      </c>
      <c r="P210" s="11">
        <f t="shared" si="102"/>
        <v>0</v>
      </c>
      <c r="Q210" s="4" t="str">
        <f t="shared" si="94"/>
        <v>N-001-000000</v>
      </c>
      <c r="R210">
        <f t="shared" si="95"/>
        <v>313</v>
      </c>
      <c r="S210" s="8">
        <f t="shared" si="96"/>
        <v>6.8822553953446945</v>
      </c>
      <c r="T210" s="8">
        <f t="shared" si="97"/>
        <v>6.8822553953446945</v>
      </c>
      <c r="U210" s="10">
        <f t="shared" si="88"/>
        <v>6.0635344284854229</v>
      </c>
      <c r="V210" s="10">
        <f t="shared" si="98"/>
        <v>0.15496856831223904</v>
      </c>
      <c r="W210" s="10">
        <f t="shared" si="99"/>
        <v>-0.38292175457117938</v>
      </c>
      <c r="X210" s="10">
        <f t="shared" si="89"/>
        <v>0.38693599365875281</v>
      </c>
      <c r="Y210" s="22">
        <f t="shared" si="100"/>
        <v>6.9361594767880304</v>
      </c>
      <c r="Z210" s="22">
        <f t="shared" si="90"/>
        <v>6.9661540865059681</v>
      </c>
      <c r="AA210" s="22">
        <f t="shared" si="91"/>
        <v>6.8822553953446945</v>
      </c>
      <c r="AB210" s="35"/>
      <c r="AC210" s="10"/>
      <c r="AD210" s="10"/>
    </row>
    <row r="211" spans="1:30" x14ac:dyDescent="0.25">
      <c r="A211" t="s">
        <v>2645</v>
      </c>
      <c r="B211" t="s">
        <v>25</v>
      </c>
      <c r="C211" s="1">
        <v>42432</v>
      </c>
      <c r="D211">
        <v>625</v>
      </c>
      <c r="E211" t="str">
        <f t="shared" si="86"/>
        <v>_5_things_your_spreadsheets_can't_do_</v>
      </c>
      <c r="F211" s="7">
        <f t="shared" si="92"/>
        <v>6.4393503711000983</v>
      </c>
      <c r="G211">
        <f t="shared" si="87"/>
        <v>67</v>
      </c>
      <c r="H211" s="11">
        <f t="shared" si="93"/>
        <v>1</v>
      </c>
      <c r="I211" s="11">
        <f t="shared" si="101"/>
        <v>1</v>
      </c>
      <c r="J211" s="11">
        <f t="shared" si="101"/>
        <v>0</v>
      </c>
      <c r="K211" s="11">
        <f t="shared" si="102"/>
        <v>0</v>
      </c>
      <c r="L211" s="11">
        <f t="shared" si="102"/>
        <v>0</v>
      </c>
      <c r="M211" s="11">
        <f t="shared" si="102"/>
        <v>0</v>
      </c>
      <c r="N211" s="11">
        <f t="shared" si="102"/>
        <v>0</v>
      </c>
      <c r="O211" s="11">
        <f t="shared" si="102"/>
        <v>0</v>
      </c>
      <c r="P211" s="11">
        <f t="shared" si="102"/>
        <v>0</v>
      </c>
      <c r="Q211" s="4" t="str">
        <f t="shared" si="94"/>
        <v>N-110-000000</v>
      </c>
      <c r="R211">
        <f t="shared" si="95"/>
        <v>84</v>
      </c>
      <c r="S211" s="8">
        <f t="shared" si="96"/>
        <v>6.1102020039575136</v>
      </c>
      <c r="T211" s="8">
        <f t="shared" si="97"/>
        <v>6.1102020039575136</v>
      </c>
      <c r="U211" s="10">
        <f t="shared" si="88"/>
        <v>7.0317250661423056</v>
      </c>
      <c r="V211" s="10">
        <f t="shared" si="98"/>
        <v>-1.3217888754809786</v>
      </c>
      <c r="W211" s="10">
        <f t="shared" si="99"/>
        <v>-0.39404180561525681</v>
      </c>
      <c r="X211" s="10">
        <f t="shared" si="89"/>
        <v>-0.59237469504220686</v>
      </c>
      <c r="Y211" s="22">
        <f t="shared" si="100"/>
        <v>5.9568487880870702</v>
      </c>
      <c r="Z211" s="22">
        <f t="shared" si="90"/>
        <v>5.9724325813367543</v>
      </c>
      <c r="AA211" s="22">
        <f t="shared" si="91"/>
        <v>6.1102020039575136</v>
      </c>
      <c r="AB211" s="35"/>
      <c r="AC211" s="10"/>
      <c r="AD211" s="10"/>
    </row>
    <row r="212" spans="1:30" x14ac:dyDescent="0.25">
      <c r="A212" t="s">
        <v>3409</v>
      </c>
      <c r="B212" t="s">
        <v>793</v>
      </c>
      <c r="C212" s="1">
        <v>42282</v>
      </c>
      <c r="D212">
        <v>1692</v>
      </c>
      <c r="E212" t="str">
        <f t="shared" si="86"/>
        <v>_5_tools_everyone_in_the_big_data_analytics_industry_should_be_using_</v>
      </c>
      <c r="F212" s="7">
        <f t="shared" si="92"/>
        <v>7.4342573821331355</v>
      </c>
      <c r="G212">
        <f t="shared" si="87"/>
        <v>27</v>
      </c>
      <c r="H212" s="11">
        <f t="shared" si="93"/>
        <v>1</v>
      </c>
      <c r="I212" s="11">
        <f t="shared" si="101"/>
        <v>0</v>
      </c>
      <c r="J212" s="11">
        <f t="shared" si="101"/>
        <v>1</v>
      </c>
      <c r="K212" s="11">
        <f t="shared" ref="K212:P221" si="103">IF(ISNUMBER(SEARCH(K$1,$E212)),1,0)</f>
        <v>0</v>
      </c>
      <c r="L212" s="11">
        <f t="shared" si="103"/>
        <v>0</v>
      </c>
      <c r="M212" s="11">
        <f t="shared" si="103"/>
        <v>0</v>
      </c>
      <c r="N212" s="11">
        <f t="shared" si="103"/>
        <v>0</v>
      </c>
      <c r="O212" s="11">
        <f t="shared" si="103"/>
        <v>1</v>
      </c>
      <c r="P212" s="11">
        <f t="shared" si="103"/>
        <v>1</v>
      </c>
      <c r="Q212" s="4" t="str">
        <f t="shared" si="94"/>
        <v>N-101-000011</v>
      </c>
      <c r="R212">
        <f t="shared" si="95"/>
        <v>56</v>
      </c>
      <c r="S212" s="8">
        <f t="shared" si="96"/>
        <v>6.7077203067055775</v>
      </c>
      <c r="T212" s="8">
        <f t="shared" si="97"/>
        <v>6.7077203067055775</v>
      </c>
      <c r="U212" s="10">
        <f t="shared" si="88"/>
        <v>7.2426536647526616</v>
      </c>
      <c r="V212" s="10">
        <f t="shared" si="98"/>
        <v>-0.13958391266768105</v>
      </c>
      <c r="W212" s="10">
        <f t="shared" si="99"/>
        <v>0.60086520541778032</v>
      </c>
      <c r="X212" s="10">
        <f t="shared" si="89"/>
        <v>0.19160371738047377</v>
      </c>
      <c r="Y212" s="22">
        <f t="shared" si="100"/>
        <v>6.7408272005097514</v>
      </c>
      <c r="Z212" s="22">
        <f t="shared" si="90"/>
        <v>6.647636803392051</v>
      </c>
      <c r="AA212" s="22">
        <f t="shared" si="91"/>
        <v>6.7077203067055775</v>
      </c>
      <c r="AB212" s="35"/>
      <c r="AC212" s="10"/>
      <c r="AD212" s="10"/>
    </row>
    <row r="213" spans="1:30" x14ac:dyDescent="0.25">
      <c r="A213" t="s">
        <v>3410</v>
      </c>
      <c r="B213" t="s">
        <v>794</v>
      </c>
      <c r="C213" s="1">
        <v>42190</v>
      </c>
      <c r="D213">
        <v>204</v>
      </c>
      <c r="E213" t="str">
        <f t="shared" si="86"/>
        <v>_5_types_of_data_in_feedback_</v>
      </c>
      <c r="F213" s="7">
        <f t="shared" si="92"/>
        <v>5.3230099791384085</v>
      </c>
      <c r="G213">
        <f t="shared" si="87"/>
        <v>66</v>
      </c>
      <c r="H213" s="11">
        <f t="shared" si="93"/>
        <v>1</v>
      </c>
      <c r="I213" s="11">
        <f t="shared" si="101"/>
        <v>0</v>
      </c>
      <c r="J213" s="11">
        <f t="shared" si="101"/>
        <v>1</v>
      </c>
      <c r="K213" s="11">
        <f t="shared" si="103"/>
        <v>0</v>
      </c>
      <c r="L213" s="11">
        <f t="shared" si="103"/>
        <v>0</v>
      </c>
      <c r="M213" s="11">
        <f t="shared" si="103"/>
        <v>0</v>
      </c>
      <c r="N213" s="11">
        <f t="shared" si="103"/>
        <v>0</v>
      </c>
      <c r="O213" s="11">
        <f t="shared" si="103"/>
        <v>1</v>
      </c>
      <c r="P213" s="11">
        <f t="shared" si="103"/>
        <v>0</v>
      </c>
      <c r="Q213" s="4" t="str">
        <f t="shared" si="94"/>
        <v>N-101-000010</v>
      </c>
      <c r="R213">
        <f t="shared" si="95"/>
        <v>382</v>
      </c>
      <c r="S213" s="8">
        <f t="shared" si="96"/>
        <v>6.8802841839920132</v>
      </c>
      <c r="T213" s="8">
        <f t="shared" si="97"/>
        <v>6.8802841839920132</v>
      </c>
      <c r="U213" s="10">
        <f t="shared" si="88"/>
        <v>4.9166561186228837</v>
      </c>
      <c r="V213" s="10">
        <f t="shared" si="98"/>
        <v>0.18424985744159661</v>
      </c>
      <c r="W213" s="10">
        <f t="shared" si="99"/>
        <v>-1.5103821975769467</v>
      </c>
      <c r="X213" s="10">
        <f t="shared" si="89"/>
        <v>0.40635386051552441</v>
      </c>
      <c r="Y213" s="22">
        <f t="shared" si="100"/>
        <v>6.9555773436448023</v>
      </c>
      <c r="Z213" s="22">
        <f t="shared" si="90"/>
        <v>6.8151536771936527</v>
      </c>
      <c r="AA213" s="22">
        <f t="shared" si="91"/>
        <v>6.8802841839920132</v>
      </c>
      <c r="AB213" s="35"/>
      <c r="AC213" s="10"/>
      <c r="AD213" s="10"/>
    </row>
    <row r="214" spans="1:30" x14ac:dyDescent="0.25">
      <c r="A214" t="s">
        <v>3411</v>
      </c>
      <c r="B214" t="s">
        <v>795</v>
      </c>
      <c r="C214" s="1">
        <v>42283</v>
      </c>
      <c r="D214">
        <v>3544</v>
      </c>
      <c r="E214" t="str">
        <f t="shared" si="86"/>
        <v>_5_unbelievable_ways_you_can_be_a_better_data_scientist_in_business_</v>
      </c>
      <c r="F214" s="7">
        <f t="shared" si="92"/>
        <v>8.173293438966228</v>
      </c>
      <c r="G214">
        <f t="shared" si="87"/>
        <v>58</v>
      </c>
      <c r="H214" s="11">
        <f t="shared" si="93"/>
        <v>1</v>
      </c>
      <c r="I214" s="11">
        <f t="shared" si="101"/>
        <v>0</v>
      </c>
      <c r="J214" s="11">
        <f t="shared" si="101"/>
        <v>1</v>
      </c>
      <c r="K214" s="11">
        <f t="shared" si="103"/>
        <v>0</v>
      </c>
      <c r="L214" s="11">
        <f t="shared" si="103"/>
        <v>0</v>
      </c>
      <c r="M214" s="11">
        <f t="shared" si="103"/>
        <v>0</v>
      </c>
      <c r="N214" s="11">
        <f t="shared" si="103"/>
        <v>0</v>
      </c>
      <c r="O214" s="11">
        <f t="shared" si="103"/>
        <v>1</v>
      </c>
      <c r="P214" s="11">
        <f t="shared" si="103"/>
        <v>0</v>
      </c>
      <c r="Q214" s="4" t="str">
        <f t="shared" si="94"/>
        <v>N-101-000010</v>
      </c>
      <c r="R214">
        <f t="shared" si="95"/>
        <v>382</v>
      </c>
      <c r="S214" s="8">
        <f t="shared" si="96"/>
        <v>6.8802841839920132</v>
      </c>
      <c r="T214" s="8">
        <f t="shared" si="97"/>
        <v>6.8802841839920132</v>
      </c>
      <c r="U214" s="10">
        <f t="shared" si="88"/>
        <v>7.7669395784507032</v>
      </c>
      <c r="V214" s="10">
        <f t="shared" si="98"/>
        <v>0.18424985744159661</v>
      </c>
      <c r="W214" s="10">
        <f t="shared" si="99"/>
        <v>1.3399012622508728</v>
      </c>
      <c r="X214" s="10">
        <f t="shared" si="89"/>
        <v>0.40635386051552441</v>
      </c>
      <c r="Y214" s="22">
        <f t="shared" si="100"/>
        <v>6.9555773436448023</v>
      </c>
      <c r="Z214" s="22">
        <f t="shared" si="90"/>
        <v>6.8151536771936527</v>
      </c>
      <c r="AA214" s="22">
        <f t="shared" si="91"/>
        <v>6.8802841839920132</v>
      </c>
      <c r="AB214" s="35"/>
      <c r="AC214" s="10"/>
      <c r="AD214" s="10"/>
    </row>
    <row r="215" spans="1:30" x14ac:dyDescent="0.25">
      <c r="A215" t="s">
        <v>3181</v>
      </c>
      <c r="B215" t="s">
        <v>565</v>
      </c>
      <c r="C215" s="1">
        <v>42406</v>
      </c>
      <c r="D215">
        <v>3064</v>
      </c>
      <c r="E215" t="str">
        <f t="shared" si="86"/>
        <v>_5_unusual_ways_to_find_your_first_or_next_data_science_job_</v>
      </c>
      <c r="F215" s="7">
        <f t="shared" si="92"/>
        <v>8.0278028483703121</v>
      </c>
      <c r="G215">
        <f t="shared" si="87"/>
        <v>58</v>
      </c>
      <c r="H215" s="11">
        <f t="shared" si="93"/>
        <v>1</v>
      </c>
      <c r="I215" s="11">
        <f t="shared" si="101"/>
        <v>0</v>
      </c>
      <c r="J215" s="11">
        <f t="shared" si="101"/>
        <v>1</v>
      </c>
      <c r="K215" s="11">
        <f t="shared" si="103"/>
        <v>0</v>
      </c>
      <c r="L215" s="11">
        <f t="shared" si="103"/>
        <v>0</v>
      </c>
      <c r="M215" s="11">
        <f t="shared" si="103"/>
        <v>0</v>
      </c>
      <c r="N215" s="11">
        <f t="shared" si="103"/>
        <v>1</v>
      </c>
      <c r="O215" s="11">
        <f t="shared" si="103"/>
        <v>1</v>
      </c>
      <c r="P215" s="11">
        <f t="shared" si="103"/>
        <v>0</v>
      </c>
      <c r="Q215" s="4" t="str">
        <f t="shared" si="94"/>
        <v>N-101-000110</v>
      </c>
      <c r="R215">
        <f t="shared" si="95"/>
        <v>126</v>
      </c>
      <c r="S215" s="8">
        <f t="shared" si="96"/>
        <v>7.156085089173656</v>
      </c>
      <c r="T215" s="8">
        <f t="shared" si="97"/>
        <v>7.156085089173656</v>
      </c>
      <c r="U215" s="10">
        <f t="shared" si="88"/>
        <v>7.2377861515493027</v>
      </c>
      <c r="V215" s="10">
        <f t="shared" si="98"/>
        <v>0.76279653926378688</v>
      </c>
      <c r="W215" s="10">
        <f t="shared" si="99"/>
        <v>1.194410671654957</v>
      </c>
      <c r="X215" s="10">
        <f t="shared" si="89"/>
        <v>0.79001669682100972</v>
      </c>
      <c r="Y215" s="22">
        <f t="shared" si="100"/>
        <v>7.3392401799502869</v>
      </c>
      <c r="Z215" s="22">
        <f t="shared" si="90"/>
        <v>7.2265960335864765</v>
      </c>
      <c r="AA215" s="22">
        <f t="shared" si="91"/>
        <v>7.156085089173656</v>
      </c>
      <c r="AB215" s="35"/>
      <c r="AC215" s="10"/>
      <c r="AD215" s="10"/>
    </row>
    <row r="216" spans="1:30" x14ac:dyDescent="0.25">
      <c r="A216" t="s">
        <v>3412</v>
      </c>
      <c r="B216" t="s">
        <v>796</v>
      </c>
      <c r="C216" s="1">
        <v>42298</v>
      </c>
      <c r="D216">
        <v>2852</v>
      </c>
      <c r="E216" t="str">
        <f t="shared" si="86"/>
        <v>_5_warning_signs_that_turn_off_data_science_hiring_managers_</v>
      </c>
      <c r="F216" s="7">
        <f t="shared" si="92"/>
        <v>7.9561263512135003</v>
      </c>
      <c r="G216">
        <f t="shared" si="87"/>
        <v>46</v>
      </c>
      <c r="H216" s="11">
        <f t="shared" si="93"/>
        <v>1</v>
      </c>
      <c r="I216" s="11">
        <f t="shared" si="101"/>
        <v>0</v>
      </c>
      <c r="J216" s="11">
        <f t="shared" si="101"/>
        <v>1</v>
      </c>
      <c r="K216" s="11">
        <f t="shared" si="103"/>
        <v>0</v>
      </c>
      <c r="L216" s="11">
        <f t="shared" si="103"/>
        <v>0</v>
      </c>
      <c r="M216" s="11">
        <f t="shared" si="103"/>
        <v>0</v>
      </c>
      <c r="N216" s="11">
        <f t="shared" si="103"/>
        <v>1</v>
      </c>
      <c r="O216" s="11">
        <f t="shared" si="103"/>
        <v>1</v>
      </c>
      <c r="P216" s="11">
        <f t="shared" si="103"/>
        <v>0</v>
      </c>
      <c r="Q216" s="4" t="str">
        <f t="shared" si="94"/>
        <v>N-101-000110</v>
      </c>
      <c r="R216">
        <f t="shared" si="95"/>
        <v>126</v>
      </c>
      <c r="S216" s="8">
        <f t="shared" si="96"/>
        <v>7.156085089173656</v>
      </c>
      <c r="T216" s="8">
        <f t="shared" si="97"/>
        <v>7.156085089173656</v>
      </c>
      <c r="U216" s="10">
        <f t="shared" si="88"/>
        <v>7.1661096543924909</v>
      </c>
      <c r="V216" s="10">
        <f t="shared" si="98"/>
        <v>0.76279653926378688</v>
      </c>
      <c r="W216" s="10">
        <f t="shared" si="99"/>
        <v>1.1227341744981452</v>
      </c>
      <c r="X216" s="10">
        <f t="shared" si="89"/>
        <v>0.79001669682100972</v>
      </c>
      <c r="Y216" s="22">
        <f t="shared" si="100"/>
        <v>7.3392401799502869</v>
      </c>
      <c r="Z216" s="22">
        <f t="shared" si="90"/>
        <v>7.2265960335864765</v>
      </c>
      <c r="AA216" s="22">
        <f t="shared" si="91"/>
        <v>7.156085089173656</v>
      </c>
      <c r="AB216" s="35"/>
      <c r="AC216" s="10"/>
      <c r="AD216" s="10"/>
    </row>
    <row r="217" spans="1:30" x14ac:dyDescent="0.25">
      <c r="A217" t="s">
        <v>3413</v>
      </c>
      <c r="B217" t="s">
        <v>797</v>
      </c>
      <c r="C217" s="1">
        <v>42330</v>
      </c>
      <c r="D217">
        <v>3206</v>
      </c>
      <c r="E217" t="str">
        <f t="shared" si="86"/>
        <v>_5_ways_machine_learning_is_reshaping_our_world_</v>
      </c>
      <c r="F217" s="7">
        <f t="shared" si="92"/>
        <v>8.0730911996931543</v>
      </c>
      <c r="G217">
        <f t="shared" si="87"/>
        <v>39</v>
      </c>
      <c r="H217" s="11">
        <f t="shared" si="93"/>
        <v>1</v>
      </c>
      <c r="I217" s="11">
        <f t="shared" si="101"/>
        <v>0</v>
      </c>
      <c r="J217" s="11">
        <f t="shared" si="101"/>
        <v>1</v>
      </c>
      <c r="K217" s="11">
        <f t="shared" si="103"/>
        <v>0</v>
      </c>
      <c r="L217" s="11">
        <f t="shared" si="103"/>
        <v>0</v>
      </c>
      <c r="M217" s="11">
        <f t="shared" si="103"/>
        <v>1</v>
      </c>
      <c r="N217" s="11">
        <f t="shared" si="103"/>
        <v>0</v>
      </c>
      <c r="O217" s="11">
        <f t="shared" si="103"/>
        <v>0</v>
      </c>
      <c r="P217" s="11">
        <f t="shared" si="103"/>
        <v>0</v>
      </c>
      <c r="Q217" s="4" t="str">
        <f t="shared" si="94"/>
        <v>N-101-001000</v>
      </c>
      <c r="R217">
        <f t="shared" si="95"/>
        <v>46</v>
      </c>
      <c r="S217" s="8">
        <f t="shared" si="96"/>
        <v>7.5093650636194917</v>
      </c>
      <c r="T217" s="8">
        <f t="shared" si="97"/>
        <v>7.5093650636194917</v>
      </c>
      <c r="U217" s="10">
        <f t="shared" si="88"/>
        <v>7.406703004101213</v>
      </c>
      <c r="V217" s="10">
        <f t="shared" si="98"/>
        <v>0.57637019718311244</v>
      </c>
      <c r="W217" s="10">
        <f t="shared" si="99"/>
        <v>1.2396990229777991</v>
      </c>
      <c r="X217" s="10">
        <f t="shared" si="89"/>
        <v>0.66638819559194107</v>
      </c>
      <c r="Y217" s="22">
        <f t="shared" si="100"/>
        <v>7.2156116787212188</v>
      </c>
      <c r="Z217" s="22">
        <f t="shared" si="90"/>
        <v>7.4284478707448081</v>
      </c>
      <c r="AA217" s="22">
        <f t="shared" si="91"/>
        <v>7.5093650636194917</v>
      </c>
      <c r="AB217" s="35"/>
      <c r="AC217" s="10"/>
      <c r="AD217" s="10"/>
    </row>
    <row r="218" spans="1:30" x14ac:dyDescent="0.25">
      <c r="A218" t="s">
        <v>3414</v>
      </c>
      <c r="B218" t="s">
        <v>798</v>
      </c>
      <c r="C218" s="1">
        <v>42403</v>
      </c>
      <c r="D218">
        <v>2811</v>
      </c>
      <c r="E218" t="str">
        <f t="shared" si="86"/>
        <v>_5_ways_to_get_fired_as_a_data_scientist_</v>
      </c>
      <c r="F218" s="7">
        <f t="shared" si="92"/>
        <v>7.9416512529305558</v>
      </c>
      <c r="G218">
        <f t="shared" si="87"/>
        <v>70</v>
      </c>
      <c r="H218" s="11">
        <f t="shared" si="93"/>
        <v>1</v>
      </c>
      <c r="I218" s="11">
        <f t="shared" si="101"/>
        <v>0</v>
      </c>
      <c r="J218" s="11">
        <f t="shared" si="101"/>
        <v>1</v>
      </c>
      <c r="K218" s="11">
        <f t="shared" si="103"/>
        <v>0</v>
      </c>
      <c r="L218" s="11">
        <f t="shared" si="103"/>
        <v>0</v>
      </c>
      <c r="M218" s="11">
        <f t="shared" si="103"/>
        <v>0</v>
      </c>
      <c r="N218" s="11">
        <f t="shared" si="103"/>
        <v>0</v>
      </c>
      <c r="O218" s="11">
        <f t="shared" si="103"/>
        <v>1</v>
      </c>
      <c r="P218" s="11">
        <f t="shared" si="103"/>
        <v>0</v>
      </c>
      <c r="Q218" s="4" t="str">
        <f t="shared" si="94"/>
        <v>N-101-000010</v>
      </c>
      <c r="R218">
        <f t="shared" si="95"/>
        <v>382</v>
      </c>
      <c r="S218" s="8">
        <f t="shared" si="96"/>
        <v>6.8802841839920132</v>
      </c>
      <c r="T218" s="8">
        <f t="shared" si="97"/>
        <v>6.8802841839920132</v>
      </c>
      <c r="U218" s="10">
        <f t="shared" si="88"/>
        <v>7.535297392415031</v>
      </c>
      <c r="V218" s="10">
        <f t="shared" si="98"/>
        <v>0.18424985744159661</v>
      </c>
      <c r="W218" s="10">
        <f t="shared" si="99"/>
        <v>1.1082590762152007</v>
      </c>
      <c r="X218" s="10">
        <f t="shared" si="89"/>
        <v>0.40635386051552441</v>
      </c>
      <c r="Y218" s="22">
        <f t="shared" si="100"/>
        <v>6.9555773436448023</v>
      </c>
      <c r="Z218" s="22">
        <f t="shared" si="90"/>
        <v>6.8151536771936527</v>
      </c>
      <c r="AA218" s="22">
        <f t="shared" si="91"/>
        <v>6.8802841839920132</v>
      </c>
      <c r="AB218" s="35"/>
      <c r="AC218" s="10"/>
      <c r="AD218" s="10"/>
    </row>
    <row r="219" spans="1:30" x14ac:dyDescent="0.25">
      <c r="A219" t="s">
        <v>3379</v>
      </c>
      <c r="B219" t="s">
        <v>763</v>
      </c>
      <c r="C219" s="1">
        <v>42389</v>
      </c>
      <c r="D219">
        <v>489</v>
      </c>
      <c r="E219" t="str">
        <f t="shared" si="86"/>
        <v>_50_big_data_companies_that_collectively_received_$9_billion_in_funding_</v>
      </c>
      <c r="F219" s="7">
        <f t="shared" si="92"/>
        <v>6.1944053911046719</v>
      </c>
      <c r="G219">
        <f t="shared" si="87"/>
        <v>31</v>
      </c>
      <c r="H219" s="11">
        <f t="shared" si="93"/>
        <v>1</v>
      </c>
      <c r="I219" s="11">
        <f t="shared" si="101"/>
        <v>0</v>
      </c>
      <c r="J219" s="11">
        <f t="shared" si="101"/>
        <v>1</v>
      </c>
      <c r="K219" s="11">
        <f t="shared" si="103"/>
        <v>0</v>
      </c>
      <c r="L219" s="11">
        <f t="shared" si="103"/>
        <v>0</v>
      </c>
      <c r="M219" s="11">
        <f t="shared" si="103"/>
        <v>0</v>
      </c>
      <c r="N219" s="11">
        <f t="shared" si="103"/>
        <v>0</v>
      </c>
      <c r="O219" s="11">
        <f t="shared" si="103"/>
        <v>1</v>
      </c>
      <c r="P219" s="11">
        <f t="shared" si="103"/>
        <v>0</v>
      </c>
      <c r="Q219" s="4" t="str">
        <f t="shared" si="94"/>
        <v>N-101-000010</v>
      </c>
      <c r="R219">
        <f t="shared" si="95"/>
        <v>382</v>
      </c>
      <c r="S219" s="8">
        <f t="shared" si="96"/>
        <v>6.8802841839920132</v>
      </c>
      <c r="T219" s="8">
        <f t="shared" si="97"/>
        <v>6.8802841839920132</v>
      </c>
      <c r="U219" s="10">
        <f t="shared" si="88"/>
        <v>5.7880515305891471</v>
      </c>
      <c r="V219" s="10">
        <f t="shared" si="98"/>
        <v>0.18424985744159661</v>
      </c>
      <c r="W219" s="10">
        <f t="shared" si="99"/>
        <v>-0.63898678561068323</v>
      </c>
      <c r="X219" s="10">
        <f t="shared" si="89"/>
        <v>0.40635386051552441</v>
      </c>
      <c r="Y219" s="22">
        <f t="shared" si="100"/>
        <v>6.9555773436448023</v>
      </c>
      <c r="Z219" s="22">
        <f t="shared" si="90"/>
        <v>6.8151536771936527</v>
      </c>
      <c r="AA219" s="22">
        <f t="shared" si="91"/>
        <v>6.8802841839920132</v>
      </c>
      <c r="AB219" s="35"/>
      <c r="AC219" s="10"/>
      <c r="AD219" s="10"/>
    </row>
    <row r="220" spans="1:30" x14ac:dyDescent="0.25">
      <c r="A220" t="s">
        <v>3380</v>
      </c>
      <c r="B220" t="s">
        <v>764</v>
      </c>
      <c r="C220" s="1">
        <v>41779</v>
      </c>
      <c r="D220">
        <v>3831</v>
      </c>
      <c r="E220" t="str">
        <f t="shared" si="86"/>
        <v>_50_big_data_companies_to_follow_</v>
      </c>
      <c r="F220" s="7">
        <f t="shared" si="92"/>
        <v>8.2511421390907511</v>
      </c>
      <c r="G220">
        <f t="shared" si="87"/>
        <v>66</v>
      </c>
      <c r="H220" s="11">
        <f t="shared" si="93"/>
        <v>0</v>
      </c>
      <c r="I220" s="11">
        <f t="shared" si="101"/>
        <v>0</v>
      </c>
      <c r="J220" s="11">
        <f t="shared" si="101"/>
        <v>1</v>
      </c>
      <c r="K220" s="11">
        <f t="shared" si="103"/>
        <v>0</v>
      </c>
      <c r="L220" s="11">
        <f t="shared" si="103"/>
        <v>0</v>
      </c>
      <c r="M220" s="11">
        <f t="shared" si="103"/>
        <v>0</v>
      </c>
      <c r="N220" s="11">
        <f t="shared" si="103"/>
        <v>0</v>
      </c>
      <c r="O220" s="11">
        <f t="shared" si="103"/>
        <v>1</v>
      </c>
      <c r="P220" s="11">
        <f t="shared" si="103"/>
        <v>0</v>
      </c>
      <c r="Q220" s="4" t="str">
        <f t="shared" si="94"/>
        <v>N-001-000010</v>
      </c>
      <c r="R220">
        <f t="shared" si="95"/>
        <v>276</v>
      </c>
      <c r="S220" s="8">
        <f t="shared" si="96"/>
        <v>7.1371246496698326</v>
      </c>
      <c r="T220" s="8">
        <f t="shared" si="97"/>
        <v>7.1371246496698326</v>
      </c>
      <c r="U220" s="10">
        <f t="shared" si="88"/>
        <v>7.6463212242325298</v>
      </c>
      <c r="V220" s="10">
        <f t="shared" si="98"/>
        <v>0.48352944586012636</v>
      </c>
      <c r="W220" s="10">
        <f t="shared" si="99"/>
        <v>1.417749962375396</v>
      </c>
      <c r="X220" s="10">
        <f t="shared" si="89"/>
        <v>0.60482091485822098</v>
      </c>
      <c r="Y220" s="22">
        <f t="shared" si="100"/>
        <v>7.1540443979874988</v>
      </c>
      <c r="Z220" s="22">
        <f t="shared" si="90"/>
        <v>7.1890336202131158</v>
      </c>
      <c r="AA220" s="22">
        <f t="shared" si="91"/>
        <v>7.1371246496698326</v>
      </c>
      <c r="AB220" s="35"/>
      <c r="AC220" s="10"/>
      <c r="AD220" s="10"/>
    </row>
    <row r="221" spans="1:30" x14ac:dyDescent="0.25">
      <c r="A221" t="s">
        <v>3381</v>
      </c>
      <c r="B221" t="s">
        <v>765</v>
      </c>
      <c r="C221" s="1">
        <v>42271</v>
      </c>
      <c r="D221">
        <v>6477</v>
      </c>
      <c r="E221" t="str">
        <f t="shared" si="86"/>
        <v>_50_external_machine_learning_/_data_science_resources_and_articles_</v>
      </c>
      <c r="F221" s="7">
        <f t="shared" si="92"/>
        <v>8.7761670997312748</v>
      </c>
      <c r="G221">
        <f t="shared" si="87"/>
        <v>24</v>
      </c>
      <c r="H221" s="11">
        <f t="shared" si="93"/>
        <v>1</v>
      </c>
      <c r="I221" s="11">
        <f t="shared" si="101"/>
        <v>0</v>
      </c>
      <c r="J221" s="11">
        <f t="shared" si="101"/>
        <v>1</v>
      </c>
      <c r="K221" s="11">
        <f t="shared" si="103"/>
        <v>0</v>
      </c>
      <c r="L221" s="11">
        <f t="shared" si="103"/>
        <v>0</v>
      </c>
      <c r="M221" s="11">
        <f t="shared" si="103"/>
        <v>1</v>
      </c>
      <c r="N221" s="11">
        <f t="shared" si="103"/>
        <v>1</v>
      </c>
      <c r="O221" s="11">
        <f t="shared" si="103"/>
        <v>1</v>
      </c>
      <c r="P221" s="11">
        <f t="shared" si="103"/>
        <v>0</v>
      </c>
      <c r="Q221" s="4" t="str">
        <f t="shared" si="94"/>
        <v>N-101-001110</v>
      </c>
      <c r="R221">
        <f t="shared" si="95"/>
        <v>5</v>
      </c>
      <c r="S221" s="8">
        <f t="shared" si="96"/>
        <v>7.3171745205203251</v>
      </c>
      <c r="T221" s="8">
        <f t="shared" si="97"/>
        <v>7.3546782491486216</v>
      </c>
      <c r="U221" s="10">
        <f t="shared" si="88"/>
        <v>7.5082311466343805</v>
      </c>
      <c r="V221" s="10">
        <f t="shared" si="98"/>
        <v>1.48347775655319</v>
      </c>
      <c r="W221" s="10">
        <f t="shared" si="99"/>
        <v>1.9427749230159197</v>
      </c>
      <c r="X221" s="10">
        <f t="shared" si="89"/>
        <v>1.2679359530968946</v>
      </c>
      <c r="Y221" s="22">
        <f t="shared" si="100"/>
        <v>7.8171594362261718</v>
      </c>
      <c r="Z221" s="22">
        <f t="shared" si="90"/>
        <v>8.0627697608447804</v>
      </c>
      <c r="AA221" s="22">
        <f t="shared" si="91"/>
        <v>7.3171745205203251</v>
      </c>
      <c r="AB221" s="35"/>
      <c r="AC221" s="10"/>
      <c r="AD221" s="10"/>
    </row>
    <row r="222" spans="1:30" x14ac:dyDescent="0.25">
      <c r="A222" t="s">
        <v>3382</v>
      </c>
      <c r="B222" t="s">
        <v>766</v>
      </c>
      <c r="C222" s="1">
        <v>41933</v>
      </c>
      <c r="D222">
        <v>10632</v>
      </c>
      <c r="E222" t="str">
        <f t="shared" si="86"/>
        <v>_50_face_recognition_apis_</v>
      </c>
      <c r="F222" s="7">
        <f t="shared" si="92"/>
        <v>9.2717176516510857</v>
      </c>
      <c r="G222">
        <f t="shared" si="87"/>
        <v>69</v>
      </c>
      <c r="H222" s="11">
        <f t="shared" si="93"/>
        <v>0</v>
      </c>
      <c r="I222" s="11">
        <f t="shared" ref="I222:J241" si="104">IF(ISNUMBER(SEARCH(I$1,$B222)),1,0)</f>
        <v>0</v>
      </c>
      <c r="J222" s="11">
        <f t="shared" si="104"/>
        <v>1</v>
      </c>
      <c r="K222" s="11">
        <f t="shared" ref="K222:P231" si="105">IF(ISNUMBER(SEARCH(K$1,$E222)),1,0)</f>
        <v>0</v>
      </c>
      <c r="L222" s="11">
        <f t="shared" si="105"/>
        <v>0</v>
      </c>
      <c r="M222" s="11">
        <f t="shared" si="105"/>
        <v>0</v>
      </c>
      <c r="N222" s="11">
        <f t="shared" si="105"/>
        <v>0</v>
      </c>
      <c r="O222" s="11">
        <f t="shared" si="105"/>
        <v>0</v>
      </c>
      <c r="P222" s="11">
        <f t="shared" si="105"/>
        <v>0</v>
      </c>
      <c r="Q222" s="4" t="str">
        <f t="shared" si="94"/>
        <v>N-001-000000</v>
      </c>
      <c r="R222">
        <f t="shared" si="95"/>
        <v>313</v>
      </c>
      <c r="S222" s="8">
        <f t="shared" si="96"/>
        <v>6.8822553953446945</v>
      </c>
      <c r="T222" s="8">
        <f t="shared" si="97"/>
        <v>6.8822553953446945</v>
      </c>
      <c r="U222" s="10">
        <f t="shared" si="88"/>
        <v>8.8847816579923329</v>
      </c>
      <c r="V222" s="10">
        <f t="shared" si="98"/>
        <v>0.15496856831223904</v>
      </c>
      <c r="W222" s="10">
        <f t="shared" si="99"/>
        <v>2.4383254749357306</v>
      </c>
      <c r="X222" s="10">
        <f t="shared" si="89"/>
        <v>0.38693599365875281</v>
      </c>
      <c r="Y222" s="22">
        <f t="shared" si="100"/>
        <v>6.9361594767880304</v>
      </c>
      <c r="Z222" s="22">
        <f t="shared" si="90"/>
        <v>6.9661540865059681</v>
      </c>
      <c r="AA222" s="22">
        <f t="shared" si="91"/>
        <v>6.8822553953446945</v>
      </c>
      <c r="AB222" s="35"/>
      <c r="AC222" s="10"/>
      <c r="AD222" s="10"/>
    </row>
    <row r="223" spans="1:30" x14ac:dyDescent="0.25">
      <c r="A223" t="s">
        <v>3383</v>
      </c>
      <c r="B223" t="s">
        <v>767</v>
      </c>
      <c r="C223" s="1">
        <v>41773</v>
      </c>
      <c r="D223">
        <v>3245</v>
      </c>
      <c r="E223" t="str">
        <f t="shared" si="86"/>
        <v>_50_free_copies_of_data_science_book,_signed_by_the_author:_get_yours!_</v>
      </c>
      <c r="F223" s="7">
        <f t="shared" si="92"/>
        <v>8.0851787480745365</v>
      </c>
      <c r="G223">
        <f t="shared" si="87"/>
        <v>28</v>
      </c>
      <c r="H223" s="11">
        <f t="shared" si="93"/>
        <v>0</v>
      </c>
      <c r="I223" s="11">
        <f t="shared" si="104"/>
        <v>0</v>
      </c>
      <c r="J223" s="11">
        <f t="shared" si="104"/>
        <v>1</v>
      </c>
      <c r="K223" s="11">
        <f t="shared" si="105"/>
        <v>0</v>
      </c>
      <c r="L223" s="11">
        <f t="shared" si="105"/>
        <v>0</v>
      </c>
      <c r="M223" s="11">
        <f t="shared" si="105"/>
        <v>0</v>
      </c>
      <c r="N223" s="11">
        <f t="shared" si="105"/>
        <v>1</v>
      </c>
      <c r="O223" s="11">
        <f t="shared" si="105"/>
        <v>1</v>
      </c>
      <c r="P223" s="11">
        <f t="shared" si="105"/>
        <v>0</v>
      </c>
      <c r="Q223" s="4" t="str">
        <f t="shared" si="94"/>
        <v>N-001-000110</v>
      </c>
      <c r="R223">
        <f t="shared" si="95"/>
        <v>130</v>
      </c>
      <c r="S223" s="8">
        <f t="shared" si="96"/>
        <v>7.6818150714618501</v>
      </c>
      <c r="T223" s="8">
        <f t="shared" si="97"/>
        <v>7.6818150714618501</v>
      </c>
      <c r="U223" s="10">
        <f t="shared" si="88"/>
        <v>7.0966949969108306</v>
      </c>
      <c r="V223" s="10">
        <f t="shared" si="98"/>
        <v>1.0620761276823165</v>
      </c>
      <c r="W223" s="10">
        <f t="shared" si="99"/>
        <v>1.2517865713591814</v>
      </c>
      <c r="X223" s="10">
        <f t="shared" si="89"/>
        <v>0.98848375116370624</v>
      </c>
      <c r="Y223" s="22">
        <f t="shared" si="100"/>
        <v>7.5377072342929834</v>
      </c>
      <c r="Z223" s="22">
        <f t="shared" si="90"/>
        <v>7.6004759766059404</v>
      </c>
      <c r="AA223" s="22">
        <f t="shared" si="91"/>
        <v>7.6818150714618501</v>
      </c>
      <c r="AB223" s="35"/>
      <c r="AC223" s="10"/>
      <c r="AD223" s="10"/>
    </row>
    <row r="224" spans="1:30" x14ac:dyDescent="0.25">
      <c r="A224" t="s">
        <v>3386</v>
      </c>
      <c r="B224" t="s">
        <v>770</v>
      </c>
      <c r="C224" s="1">
        <v>42095</v>
      </c>
      <c r="D224">
        <v>8635</v>
      </c>
      <c r="E224" t="str">
        <f t="shared" si="86"/>
        <v>_50_great_data_visualizations_</v>
      </c>
      <c r="F224" s="7">
        <f t="shared" si="92"/>
        <v>9.0636947916346973</v>
      </c>
      <c r="G224">
        <f t="shared" si="87"/>
        <v>48</v>
      </c>
      <c r="H224" s="11">
        <f t="shared" si="93"/>
        <v>1</v>
      </c>
      <c r="I224" s="11">
        <f t="shared" si="104"/>
        <v>0</v>
      </c>
      <c r="J224" s="11">
        <f t="shared" si="104"/>
        <v>1</v>
      </c>
      <c r="K224" s="11">
        <f t="shared" si="105"/>
        <v>0</v>
      </c>
      <c r="L224" s="11">
        <f t="shared" si="105"/>
        <v>0</v>
      </c>
      <c r="M224" s="11">
        <f t="shared" si="105"/>
        <v>0</v>
      </c>
      <c r="N224" s="11">
        <f t="shared" si="105"/>
        <v>0</v>
      </c>
      <c r="O224" s="11">
        <f t="shared" si="105"/>
        <v>1</v>
      </c>
      <c r="P224" s="11">
        <f t="shared" si="105"/>
        <v>0</v>
      </c>
      <c r="Q224" s="4" t="str">
        <f t="shared" si="94"/>
        <v>N-101-000010</v>
      </c>
      <c r="R224">
        <f t="shared" si="95"/>
        <v>382</v>
      </c>
      <c r="S224" s="8">
        <f t="shared" si="96"/>
        <v>6.8802841839920132</v>
      </c>
      <c r="T224" s="8">
        <f t="shared" si="97"/>
        <v>6.8802841839920132</v>
      </c>
      <c r="U224" s="10">
        <f t="shared" si="88"/>
        <v>8.6573409311191725</v>
      </c>
      <c r="V224" s="10">
        <f t="shared" si="98"/>
        <v>0.18424985744159661</v>
      </c>
      <c r="W224" s="10">
        <f t="shared" si="99"/>
        <v>2.2303026149193421</v>
      </c>
      <c r="X224" s="10">
        <f t="shared" si="89"/>
        <v>0.40635386051552441</v>
      </c>
      <c r="Y224" s="22">
        <f t="shared" si="100"/>
        <v>6.9555773436448023</v>
      </c>
      <c r="Z224" s="22">
        <f t="shared" si="90"/>
        <v>6.8151536771936527</v>
      </c>
      <c r="AA224" s="22">
        <f t="shared" si="91"/>
        <v>6.8802841839920132</v>
      </c>
      <c r="AB224" s="35"/>
      <c r="AC224" s="10"/>
      <c r="AD224" s="10"/>
    </row>
    <row r="225" spans="1:30" x14ac:dyDescent="0.25">
      <c r="A225" t="s">
        <v>3152</v>
      </c>
      <c r="B225" t="s">
        <v>536</v>
      </c>
      <c r="C225" s="1">
        <v>42377</v>
      </c>
      <c r="D225">
        <v>9347</v>
      </c>
      <c r="E225" t="str">
        <f t="shared" si="86"/>
        <v>_50_questions_to_test_true_data_science_knowledge_</v>
      </c>
      <c r="F225" s="7">
        <f t="shared" si="92"/>
        <v>9.142917695658749</v>
      </c>
      <c r="G225">
        <f t="shared" si="87"/>
        <v>54</v>
      </c>
      <c r="H225" s="11">
        <f t="shared" si="93"/>
        <v>1</v>
      </c>
      <c r="I225" s="11">
        <f t="shared" si="104"/>
        <v>0</v>
      </c>
      <c r="J225" s="11">
        <f t="shared" si="104"/>
        <v>1</v>
      </c>
      <c r="K225" s="11">
        <f t="shared" si="105"/>
        <v>0</v>
      </c>
      <c r="L225" s="11">
        <f t="shared" si="105"/>
        <v>0</v>
      </c>
      <c r="M225" s="11">
        <f t="shared" si="105"/>
        <v>0</v>
      </c>
      <c r="N225" s="11">
        <f t="shared" si="105"/>
        <v>1</v>
      </c>
      <c r="O225" s="11">
        <f t="shared" si="105"/>
        <v>1</v>
      </c>
      <c r="P225" s="11">
        <f t="shared" si="105"/>
        <v>0</v>
      </c>
      <c r="Q225" s="4" t="str">
        <f t="shared" si="94"/>
        <v>N-101-000110</v>
      </c>
      <c r="R225">
        <f t="shared" si="95"/>
        <v>126</v>
      </c>
      <c r="S225" s="8">
        <f t="shared" si="96"/>
        <v>7.156085089173656</v>
      </c>
      <c r="T225" s="8">
        <f t="shared" si="97"/>
        <v>7.156085089173656</v>
      </c>
      <c r="U225" s="10">
        <f t="shared" si="88"/>
        <v>8.3529009988377396</v>
      </c>
      <c r="V225" s="10">
        <f t="shared" si="98"/>
        <v>0.76279653926378688</v>
      </c>
      <c r="W225" s="10">
        <f t="shared" si="99"/>
        <v>2.3095255189433939</v>
      </c>
      <c r="X225" s="10">
        <f t="shared" si="89"/>
        <v>0.79001669682100972</v>
      </c>
      <c r="Y225" s="22">
        <f t="shared" si="100"/>
        <v>7.3392401799502869</v>
      </c>
      <c r="Z225" s="22">
        <f t="shared" si="90"/>
        <v>7.2265960335864765</v>
      </c>
      <c r="AA225" s="22">
        <f t="shared" si="91"/>
        <v>7.156085089173656</v>
      </c>
      <c r="AB225" s="35"/>
      <c r="AC225" s="10"/>
      <c r="AD225" s="10"/>
    </row>
    <row r="226" spans="1:30" x14ac:dyDescent="0.25">
      <c r="A226" t="s">
        <v>3224</v>
      </c>
      <c r="B226" t="s">
        <v>608</v>
      </c>
      <c r="C226" s="1">
        <v>42479</v>
      </c>
      <c r="D226">
        <v>1169</v>
      </c>
      <c r="E226" t="str">
        <f t="shared" si="86"/>
        <v>_50_shades_of_grey_-_the_psychology_of_a_data_scientist_</v>
      </c>
      <c r="F226" s="7">
        <f t="shared" si="92"/>
        <v>7.0647590277918022</v>
      </c>
      <c r="G226">
        <f t="shared" si="87"/>
        <v>24</v>
      </c>
      <c r="H226" s="11">
        <f t="shared" si="93"/>
        <v>1</v>
      </c>
      <c r="I226" s="11">
        <f t="shared" si="104"/>
        <v>0</v>
      </c>
      <c r="J226" s="11">
        <f t="shared" si="104"/>
        <v>1</v>
      </c>
      <c r="K226" s="11">
        <f t="shared" si="105"/>
        <v>0</v>
      </c>
      <c r="L226" s="11">
        <f t="shared" si="105"/>
        <v>0</v>
      </c>
      <c r="M226" s="11">
        <f t="shared" si="105"/>
        <v>0</v>
      </c>
      <c r="N226" s="11">
        <f t="shared" si="105"/>
        <v>0</v>
      </c>
      <c r="O226" s="11">
        <f t="shared" si="105"/>
        <v>1</v>
      </c>
      <c r="P226" s="11">
        <f t="shared" si="105"/>
        <v>0</v>
      </c>
      <c r="Q226" s="4" t="str">
        <f t="shared" si="94"/>
        <v>N-101-000010</v>
      </c>
      <c r="R226">
        <f t="shared" si="95"/>
        <v>382</v>
      </c>
      <c r="S226" s="8">
        <f t="shared" si="96"/>
        <v>6.8802841839920132</v>
      </c>
      <c r="T226" s="8">
        <f t="shared" si="97"/>
        <v>6.8802841839920132</v>
      </c>
      <c r="U226" s="10">
        <f t="shared" si="88"/>
        <v>6.6584051672762774</v>
      </c>
      <c r="V226" s="10">
        <f t="shared" si="98"/>
        <v>0.18424985744159661</v>
      </c>
      <c r="W226" s="10">
        <f t="shared" si="99"/>
        <v>0.23136685107644706</v>
      </c>
      <c r="X226" s="10">
        <f t="shared" si="89"/>
        <v>0.40635386051552441</v>
      </c>
      <c r="Y226" s="22">
        <f t="shared" si="100"/>
        <v>6.9555773436448023</v>
      </c>
      <c r="Z226" s="22">
        <f t="shared" si="90"/>
        <v>6.8151536771936527</v>
      </c>
      <c r="AA226" s="22">
        <f t="shared" si="91"/>
        <v>6.8802841839920132</v>
      </c>
      <c r="AB226" s="35"/>
      <c r="AC226" s="10"/>
      <c r="AD226" s="10"/>
    </row>
    <row r="227" spans="1:30" x14ac:dyDescent="0.25">
      <c r="A227" t="s">
        <v>3387</v>
      </c>
      <c r="B227" t="s">
        <v>771</v>
      </c>
      <c r="C227" s="1">
        <v>42410</v>
      </c>
      <c r="D227">
        <v>570</v>
      </c>
      <c r="E227" t="str">
        <f t="shared" si="86"/>
        <v>_50_years_of_data_science_</v>
      </c>
      <c r="F227" s="7">
        <f t="shared" si="92"/>
        <v>6.3473892096560105</v>
      </c>
      <c r="G227">
        <f t="shared" si="87"/>
        <v>27</v>
      </c>
      <c r="H227" s="11">
        <f t="shared" si="93"/>
        <v>1</v>
      </c>
      <c r="I227" s="11">
        <f t="shared" si="104"/>
        <v>0</v>
      </c>
      <c r="J227" s="11">
        <f t="shared" si="104"/>
        <v>1</v>
      </c>
      <c r="K227" s="11">
        <f t="shared" si="105"/>
        <v>0</v>
      </c>
      <c r="L227" s="11">
        <f t="shared" si="105"/>
        <v>0</v>
      </c>
      <c r="M227" s="11">
        <f t="shared" si="105"/>
        <v>0</v>
      </c>
      <c r="N227" s="11">
        <f t="shared" si="105"/>
        <v>1</v>
      </c>
      <c r="O227" s="11">
        <f t="shared" si="105"/>
        <v>1</v>
      </c>
      <c r="P227" s="11">
        <f t="shared" si="105"/>
        <v>0</v>
      </c>
      <c r="Q227" s="4" t="str">
        <f t="shared" si="94"/>
        <v>N-101-000110</v>
      </c>
      <c r="R227">
        <f t="shared" si="95"/>
        <v>126</v>
      </c>
      <c r="S227" s="8">
        <f t="shared" si="96"/>
        <v>7.156085089173656</v>
      </c>
      <c r="T227" s="8">
        <f t="shared" si="97"/>
        <v>7.156085089173656</v>
      </c>
      <c r="U227" s="10">
        <f t="shared" si="88"/>
        <v>5.5573725128350011</v>
      </c>
      <c r="V227" s="10">
        <f t="shared" si="98"/>
        <v>0.76279653926378688</v>
      </c>
      <c r="W227" s="10">
        <f t="shared" si="99"/>
        <v>-0.48600296705934465</v>
      </c>
      <c r="X227" s="10">
        <f t="shared" si="89"/>
        <v>0.79001669682100972</v>
      </c>
      <c r="Y227" s="22">
        <f t="shared" si="100"/>
        <v>7.3392401799502869</v>
      </c>
      <c r="Z227" s="22">
        <f t="shared" si="90"/>
        <v>7.2265960335864765</v>
      </c>
      <c r="AA227" s="22">
        <f t="shared" si="91"/>
        <v>7.156085089173656</v>
      </c>
      <c r="AB227" s="35"/>
      <c r="AC227" s="10"/>
      <c r="AD227" s="10"/>
    </row>
    <row r="228" spans="1:30" x14ac:dyDescent="0.25">
      <c r="A228" t="s">
        <v>3384</v>
      </c>
      <c r="B228" t="s">
        <v>768</v>
      </c>
      <c r="C228" s="1">
        <v>42266</v>
      </c>
      <c r="D228">
        <v>15194</v>
      </c>
      <c r="E228" t="str">
        <f t="shared" si="86"/>
        <v>_50+_free_data_science_books_</v>
      </c>
      <c r="F228" s="7">
        <f t="shared" si="92"/>
        <v>9.6287217053508929</v>
      </c>
      <c r="G228">
        <f t="shared" si="87"/>
        <v>71</v>
      </c>
      <c r="H228" s="11">
        <f t="shared" si="93"/>
        <v>1</v>
      </c>
      <c r="I228" s="11">
        <f t="shared" si="104"/>
        <v>0</v>
      </c>
      <c r="J228" s="11">
        <f t="shared" si="104"/>
        <v>1</v>
      </c>
      <c r="K228" s="11">
        <f t="shared" si="105"/>
        <v>0</v>
      </c>
      <c r="L228" s="11">
        <f t="shared" si="105"/>
        <v>0</v>
      </c>
      <c r="M228" s="11">
        <f t="shared" si="105"/>
        <v>0</v>
      </c>
      <c r="N228" s="11">
        <f t="shared" si="105"/>
        <v>1</v>
      </c>
      <c r="O228" s="11">
        <f t="shared" si="105"/>
        <v>1</v>
      </c>
      <c r="P228" s="11">
        <f t="shared" si="105"/>
        <v>0</v>
      </c>
      <c r="Q228" s="4" t="str">
        <f t="shared" si="94"/>
        <v>N-101-000110</v>
      </c>
      <c r="R228">
        <f t="shared" si="95"/>
        <v>126</v>
      </c>
      <c r="S228" s="8">
        <f t="shared" si="96"/>
        <v>7.156085089173656</v>
      </c>
      <c r="T228" s="8">
        <f t="shared" si="97"/>
        <v>7.156085089173656</v>
      </c>
      <c r="U228" s="10">
        <f t="shared" si="88"/>
        <v>8.8387050085298835</v>
      </c>
      <c r="V228" s="10">
        <f t="shared" si="98"/>
        <v>0.76279653926378688</v>
      </c>
      <c r="W228" s="10">
        <f t="shared" si="99"/>
        <v>2.7953295286355377</v>
      </c>
      <c r="X228" s="10">
        <f t="shared" si="89"/>
        <v>0.79001669682100972</v>
      </c>
      <c r="Y228" s="22">
        <f t="shared" si="100"/>
        <v>7.3392401799502869</v>
      </c>
      <c r="Z228" s="22">
        <f t="shared" si="90"/>
        <v>7.2265960335864765</v>
      </c>
      <c r="AA228" s="22">
        <f t="shared" si="91"/>
        <v>7.156085089173656</v>
      </c>
      <c r="AB228" s="35"/>
      <c r="AC228" s="10"/>
      <c r="AD228" s="10"/>
    </row>
    <row r="229" spans="1:30" x14ac:dyDescent="0.25">
      <c r="A229" t="s">
        <v>3385</v>
      </c>
      <c r="B229" t="s">
        <v>769</v>
      </c>
      <c r="C229" s="1">
        <v>42307</v>
      </c>
      <c r="D229">
        <v>2736</v>
      </c>
      <c r="E229" t="str">
        <f t="shared" si="86"/>
        <v>_50+_free_online_resources_to_learn_more_about_data_science_and_analysis_</v>
      </c>
      <c r="F229" s="7">
        <f t="shared" si="92"/>
        <v>7.9146177090406793</v>
      </c>
      <c r="G229">
        <f t="shared" si="87"/>
        <v>57</v>
      </c>
      <c r="H229" s="11">
        <f t="shared" si="93"/>
        <v>1</v>
      </c>
      <c r="I229" s="11">
        <f t="shared" si="104"/>
        <v>0</v>
      </c>
      <c r="J229" s="11">
        <f t="shared" si="104"/>
        <v>1</v>
      </c>
      <c r="K229" s="11">
        <f t="shared" si="105"/>
        <v>0</v>
      </c>
      <c r="L229" s="11">
        <f t="shared" si="105"/>
        <v>0</v>
      </c>
      <c r="M229" s="11">
        <f t="shared" si="105"/>
        <v>0</v>
      </c>
      <c r="N229" s="11">
        <f t="shared" si="105"/>
        <v>1</v>
      </c>
      <c r="O229" s="11">
        <f t="shared" si="105"/>
        <v>1</v>
      </c>
      <c r="P229" s="11">
        <f t="shared" si="105"/>
        <v>1</v>
      </c>
      <c r="Q229" s="4" t="str">
        <f t="shared" si="94"/>
        <v>N-101-000111</v>
      </c>
      <c r="R229">
        <f t="shared" si="95"/>
        <v>9</v>
      </c>
      <c r="S229" s="8">
        <f t="shared" si="96"/>
        <v>7.0995917257026546</v>
      </c>
      <c r="T229" s="8">
        <f t="shared" si="97"/>
        <v>7.3546782491486216</v>
      </c>
      <c r="U229" s="10">
        <f t="shared" si="88"/>
        <v>7.3393511553547199</v>
      </c>
      <c r="V229" s="10">
        <f t="shared" si="98"/>
        <v>0.43896276915450916</v>
      </c>
      <c r="W229" s="10">
        <f t="shared" si="99"/>
        <v>1.0812255323253241</v>
      </c>
      <c r="X229" s="10">
        <f t="shared" si="89"/>
        <v>0.57526655368595903</v>
      </c>
      <c r="Y229" s="22">
        <f t="shared" si="100"/>
        <v>7.1244900368152368</v>
      </c>
      <c r="Z229" s="22">
        <f t="shared" si="90"/>
        <v>7.0590791597848748</v>
      </c>
      <c r="AA229" s="22">
        <f t="shared" si="91"/>
        <v>7.0995917257026546</v>
      </c>
      <c r="AB229" s="35"/>
      <c r="AC229" s="10"/>
      <c r="AD229" s="10"/>
    </row>
    <row r="230" spans="1:30" x14ac:dyDescent="0.25">
      <c r="A230" t="s">
        <v>2643</v>
      </c>
      <c r="B230" t="s">
        <v>23</v>
      </c>
      <c r="C230" s="1">
        <v>42317</v>
      </c>
      <c r="D230">
        <v>285</v>
      </c>
      <c r="E230" t="str">
        <f t="shared" si="86"/>
        <v>_50+_types_of_sensor,_social,_system,_and_interaction_data_</v>
      </c>
      <c r="F230" s="7">
        <f t="shared" si="92"/>
        <v>5.6559918108198524</v>
      </c>
      <c r="G230">
        <f t="shared" si="87"/>
        <v>56</v>
      </c>
      <c r="H230" s="11">
        <f t="shared" si="93"/>
        <v>1</v>
      </c>
      <c r="I230" s="11">
        <f t="shared" si="104"/>
        <v>1</v>
      </c>
      <c r="J230" s="11">
        <f t="shared" si="104"/>
        <v>0</v>
      </c>
      <c r="K230" s="11">
        <f t="shared" si="105"/>
        <v>0</v>
      </c>
      <c r="L230" s="11">
        <f t="shared" si="105"/>
        <v>0</v>
      </c>
      <c r="M230" s="11">
        <f t="shared" si="105"/>
        <v>0</v>
      </c>
      <c r="N230" s="11">
        <f t="shared" si="105"/>
        <v>0</v>
      </c>
      <c r="O230" s="11">
        <f t="shared" si="105"/>
        <v>1</v>
      </c>
      <c r="P230" s="11">
        <f t="shared" si="105"/>
        <v>0</v>
      </c>
      <c r="Q230" s="4" t="str">
        <f t="shared" si="94"/>
        <v>N-110-000010</v>
      </c>
      <c r="R230">
        <f t="shared" si="95"/>
        <v>58</v>
      </c>
      <c r="S230" s="8">
        <f t="shared" si="96"/>
        <v>5.7492453157171877</v>
      </c>
      <c r="T230" s="8">
        <f t="shared" si="97"/>
        <v>5.7492453157171877</v>
      </c>
      <c r="U230" s="10">
        <f t="shared" si="88"/>
        <v>6.0304815846625912</v>
      </c>
      <c r="V230" s="10">
        <f t="shared" si="98"/>
        <v>-0.99322799793309102</v>
      </c>
      <c r="W230" s="10">
        <f t="shared" si="99"/>
        <v>-1.1774003658955028</v>
      </c>
      <c r="X230" s="10">
        <f t="shared" si="89"/>
        <v>-0.37448977384273863</v>
      </c>
      <c r="Y230" s="22">
        <f t="shared" si="100"/>
        <v>6.1747337092865386</v>
      </c>
      <c r="Z230" s="22">
        <f t="shared" si="90"/>
        <v>6.1953121150439019</v>
      </c>
      <c r="AA230" s="22">
        <f t="shared" si="91"/>
        <v>5.7492453157171877</v>
      </c>
      <c r="AB230" s="35"/>
      <c r="AC230" s="10"/>
      <c r="AD230" s="10"/>
    </row>
    <row r="231" spans="1:30" x14ac:dyDescent="0.25">
      <c r="A231" t="s">
        <v>3377</v>
      </c>
      <c r="B231" t="s">
        <v>761</v>
      </c>
      <c r="C231" s="1">
        <v>42381</v>
      </c>
      <c r="D231">
        <v>529</v>
      </c>
      <c r="E231" t="str">
        <f t="shared" si="86"/>
        <v>_500_data_science_articles_visually_accessible_on_twitter_</v>
      </c>
      <c r="F231" s="7">
        <f t="shared" si="92"/>
        <v>6.2728770065461674</v>
      </c>
      <c r="G231">
        <f t="shared" si="87"/>
        <v>66</v>
      </c>
      <c r="H231" s="11">
        <f t="shared" si="93"/>
        <v>1</v>
      </c>
      <c r="I231" s="11">
        <f t="shared" si="104"/>
        <v>0</v>
      </c>
      <c r="J231" s="11">
        <f t="shared" si="104"/>
        <v>1</v>
      </c>
      <c r="K231" s="11">
        <f t="shared" si="105"/>
        <v>0</v>
      </c>
      <c r="L231" s="11">
        <f t="shared" si="105"/>
        <v>0</v>
      </c>
      <c r="M231" s="11">
        <f t="shared" si="105"/>
        <v>0</v>
      </c>
      <c r="N231" s="11">
        <f t="shared" si="105"/>
        <v>1</v>
      </c>
      <c r="O231" s="11">
        <f t="shared" si="105"/>
        <v>1</v>
      </c>
      <c r="P231" s="11">
        <f t="shared" si="105"/>
        <v>0</v>
      </c>
      <c r="Q231" s="4" t="str">
        <f t="shared" si="94"/>
        <v>N-101-000110</v>
      </c>
      <c r="R231">
        <f t="shared" si="95"/>
        <v>126</v>
      </c>
      <c r="S231" s="8">
        <f t="shared" si="96"/>
        <v>7.156085089173656</v>
      </c>
      <c r="T231" s="8">
        <f t="shared" si="97"/>
        <v>7.156085089173656</v>
      </c>
      <c r="U231" s="10">
        <f t="shared" si="88"/>
        <v>5.482860309725158</v>
      </c>
      <c r="V231" s="10">
        <f t="shared" si="98"/>
        <v>0.76279653926378688</v>
      </c>
      <c r="W231" s="10">
        <f t="shared" si="99"/>
        <v>-0.56051517016918773</v>
      </c>
      <c r="X231" s="10">
        <f t="shared" si="89"/>
        <v>0.79001669682100972</v>
      </c>
      <c r="Y231" s="22">
        <f t="shared" si="100"/>
        <v>7.3392401799502869</v>
      </c>
      <c r="Z231" s="22">
        <f t="shared" si="90"/>
        <v>7.2265960335864765</v>
      </c>
      <c r="AA231" s="22">
        <f t="shared" si="91"/>
        <v>7.156085089173656</v>
      </c>
      <c r="AB231" s="35"/>
      <c r="AC231" s="10"/>
      <c r="AD231" s="10"/>
    </row>
    <row r="232" spans="1:30" x14ac:dyDescent="0.25">
      <c r="A232" t="s">
        <v>3378</v>
      </c>
      <c r="B232" t="s">
        <v>762</v>
      </c>
      <c r="C232" s="1">
        <v>42501</v>
      </c>
      <c r="D232">
        <v>2413</v>
      </c>
      <c r="E232" t="str">
        <f t="shared" si="86"/>
        <v>_500+_data_science_degrees_and_certificates_offered_by_universities_</v>
      </c>
      <c r="F232" s="7">
        <f t="shared" si="92"/>
        <v>7.789040401657477</v>
      </c>
      <c r="G232">
        <f t="shared" si="87"/>
        <v>39</v>
      </c>
      <c r="H232" s="11">
        <f t="shared" si="93"/>
        <v>1</v>
      </c>
      <c r="I232" s="11">
        <f t="shared" si="104"/>
        <v>0</v>
      </c>
      <c r="J232" s="11">
        <f t="shared" si="104"/>
        <v>1</v>
      </c>
      <c r="K232" s="11">
        <f t="shared" ref="K232:P241" si="106">IF(ISNUMBER(SEARCH(K$1,$E232)),1,0)</f>
        <v>0</v>
      </c>
      <c r="L232" s="11">
        <f t="shared" si="106"/>
        <v>0</v>
      </c>
      <c r="M232" s="11">
        <f t="shared" si="106"/>
        <v>0</v>
      </c>
      <c r="N232" s="11">
        <f t="shared" si="106"/>
        <v>1</v>
      </c>
      <c r="O232" s="11">
        <f t="shared" si="106"/>
        <v>1</v>
      </c>
      <c r="P232" s="11">
        <f t="shared" si="106"/>
        <v>0</v>
      </c>
      <c r="Q232" s="4" t="str">
        <f t="shared" si="94"/>
        <v>N-101-000110</v>
      </c>
      <c r="R232">
        <f t="shared" si="95"/>
        <v>126</v>
      </c>
      <c r="S232" s="8">
        <f t="shared" si="96"/>
        <v>7.156085089173656</v>
      </c>
      <c r="T232" s="8">
        <f t="shared" si="97"/>
        <v>7.156085089173656</v>
      </c>
      <c r="U232" s="10">
        <f t="shared" si="88"/>
        <v>6.9990237048364676</v>
      </c>
      <c r="V232" s="10">
        <f t="shared" si="98"/>
        <v>0.76279653926378688</v>
      </c>
      <c r="W232" s="10">
        <f t="shared" si="99"/>
        <v>0.95564822494212187</v>
      </c>
      <c r="X232" s="10">
        <f t="shared" si="89"/>
        <v>0.79001669682100972</v>
      </c>
      <c r="Y232" s="22">
        <f t="shared" si="100"/>
        <v>7.3392401799502869</v>
      </c>
      <c r="Z232" s="22">
        <f t="shared" si="90"/>
        <v>7.2265960335864765</v>
      </c>
      <c r="AA232" s="22">
        <f t="shared" si="91"/>
        <v>7.156085089173656</v>
      </c>
      <c r="AB232" s="35"/>
      <c r="AC232" s="10"/>
      <c r="AD232" s="10"/>
    </row>
    <row r="233" spans="1:30" x14ac:dyDescent="0.25">
      <c r="A233" t="s">
        <v>3425</v>
      </c>
      <c r="B233" t="s">
        <v>809</v>
      </c>
      <c r="C233" s="1">
        <v>42095</v>
      </c>
      <c r="D233">
        <v>3422</v>
      </c>
      <c r="E233" t="str">
        <f t="shared" si="86"/>
        <v>_6_cloud_based_machine_learning_services_</v>
      </c>
      <c r="F233" s="7">
        <f t="shared" si="92"/>
        <v>8.1382726385301858</v>
      </c>
      <c r="G233">
        <f t="shared" si="87"/>
        <v>47</v>
      </c>
      <c r="H233" s="11">
        <f t="shared" si="93"/>
        <v>1</v>
      </c>
      <c r="I233" s="11">
        <f t="shared" si="104"/>
        <v>0</v>
      </c>
      <c r="J233" s="11">
        <f t="shared" si="104"/>
        <v>1</v>
      </c>
      <c r="K233" s="11">
        <f t="shared" si="106"/>
        <v>0</v>
      </c>
      <c r="L233" s="11">
        <f t="shared" si="106"/>
        <v>0</v>
      </c>
      <c r="M233" s="11">
        <f t="shared" si="106"/>
        <v>1</v>
      </c>
      <c r="N233" s="11">
        <f t="shared" si="106"/>
        <v>0</v>
      </c>
      <c r="O233" s="11">
        <f t="shared" si="106"/>
        <v>0</v>
      </c>
      <c r="P233" s="11">
        <f t="shared" si="106"/>
        <v>0</v>
      </c>
      <c r="Q233" s="4" t="str">
        <f t="shared" si="94"/>
        <v>N-101-001000</v>
      </c>
      <c r="R233">
        <f t="shared" si="95"/>
        <v>46</v>
      </c>
      <c r="S233" s="8">
        <f t="shared" si="96"/>
        <v>7.5093650636194917</v>
      </c>
      <c r="T233" s="8">
        <f t="shared" si="97"/>
        <v>7.5093650636194917</v>
      </c>
      <c r="U233" s="10">
        <f t="shared" si="88"/>
        <v>7.4718844429382445</v>
      </c>
      <c r="V233" s="10">
        <f t="shared" si="98"/>
        <v>0.57637019718311244</v>
      </c>
      <c r="W233" s="10">
        <f t="shared" si="99"/>
        <v>1.3048804618148306</v>
      </c>
      <c r="X233" s="10">
        <f t="shared" si="89"/>
        <v>0.66638819559194107</v>
      </c>
      <c r="Y233" s="22">
        <f t="shared" si="100"/>
        <v>7.2156116787212188</v>
      </c>
      <c r="Z233" s="22">
        <f t="shared" si="90"/>
        <v>7.4284478707448081</v>
      </c>
      <c r="AA233" s="22">
        <f t="shared" si="91"/>
        <v>7.5093650636194917</v>
      </c>
      <c r="AB233" s="35"/>
      <c r="AC233" s="10"/>
      <c r="AD233" s="10"/>
    </row>
    <row r="234" spans="1:30" x14ac:dyDescent="0.25">
      <c r="A234" t="s">
        <v>3426</v>
      </c>
      <c r="B234" t="s">
        <v>810</v>
      </c>
      <c r="C234" s="1">
        <v>42340</v>
      </c>
      <c r="D234">
        <v>774</v>
      </c>
      <c r="E234" t="str">
        <f t="shared" si="86"/>
        <v>_6_often_forgotten_roi_factors_in_data_analytics_</v>
      </c>
      <c r="F234" s="7">
        <f t="shared" si="92"/>
        <v>6.6528630293533473</v>
      </c>
      <c r="G234">
        <f t="shared" si="87"/>
        <v>32</v>
      </c>
      <c r="H234" s="11">
        <f t="shared" si="93"/>
        <v>1</v>
      </c>
      <c r="I234" s="11">
        <f t="shared" si="104"/>
        <v>0</v>
      </c>
      <c r="J234" s="11">
        <f t="shared" si="104"/>
        <v>1</v>
      </c>
      <c r="K234" s="11">
        <f t="shared" si="106"/>
        <v>0</v>
      </c>
      <c r="L234" s="11">
        <f t="shared" si="106"/>
        <v>0</v>
      </c>
      <c r="M234" s="11">
        <f t="shared" si="106"/>
        <v>0</v>
      </c>
      <c r="N234" s="11">
        <f t="shared" si="106"/>
        <v>0</v>
      </c>
      <c r="O234" s="11">
        <f t="shared" si="106"/>
        <v>1</v>
      </c>
      <c r="P234" s="11">
        <f t="shared" si="106"/>
        <v>1</v>
      </c>
      <c r="Q234" s="4" t="str">
        <f t="shared" si="94"/>
        <v>N-101-000011</v>
      </c>
      <c r="R234">
        <f t="shared" si="95"/>
        <v>56</v>
      </c>
      <c r="S234" s="8">
        <f t="shared" si="96"/>
        <v>6.7077203067055775</v>
      </c>
      <c r="T234" s="8">
        <f t="shared" si="97"/>
        <v>6.7077203067055775</v>
      </c>
      <c r="U234" s="10">
        <f t="shared" si="88"/>
        <v>6.4612593119728734</v>
      </c>
      <c r="V234" s="10">
        <f t="shared" si="98"/>
        <v>-0.13958391266768105</v>
      </c>
      <c r="W234" s="10">
        <f t="shared" si="99"/>
        <v>-0.18052914736200787</v>
      </c>
      <c r="X234" s="10">
        <f t="shared" si="89"/>
        <v>0.19160371738047377</v>
      </c>
      <c r="Y234" s="22">
        <f t="shared" si="100"/>
        <v>6.7408272005097514</v>
      </c>
      <c r="Z234" s="22">
        <f t="shared" si="90"/>
        <v>6.647636803392051</v>
      </c>
      <c r="AA234" s="22">
        <f t="shared" si="91"/>
        <v>6.7077203067055775</v>
      </c>
      <c r="AB234" s="35"/>
      <c r="AC234" s="10"/>
      <c r="AD234" s="10"/>
    </row>
    <row r="235" spans="1:30" x14ac:dyDescent="0.25">
      <c r="A235" t="s">
        <v>3427</v>
      </c>
      <c r="B235" t="s">
        <v>811</v>
      </c>
      <c r="C235" s="1">
        <v>42359</v>
      </c>
      <c r="D235">
        <v>2415</v>
      </c>
      <c r="E235" t="str">
        <f t="shared" si="86"/>
        <v>_6_online_tools_for_open_geo-data_</v>
      </c>
      <c r="F235" s="7">
        <f t="shared" si="92"/>
        <v>7.7898685590547059</v>
      </c>
      <c r="G235">
        <f t="shared" si="87"/>
        <v>54</v>
      </c>
      <c r="H235" s="11">
        <f t="shared" si="93"/>
        <v>1</v>
      </c>
      <c r="I235" s="11">
        <f t="shared" si="104"/>
        <v>0</v>
      </c>
      <c r="J235" s="11">
        <f t="shared" si="104"/>
        <v>1</v>
      </c>
      <c r="K235" s="11">
        <f t="shared" si="106"/>
        <v>0</v>
      </c>
      <c r="L235" s="11">
        <f t="shared" si="106"/>
        <v>0</v>
      </c>
      <c r="M235" s="11">
        <f t="shared" si="106"/>
        <v>0</v>
      </c>
      <c r="N235" s="11">
        <f t="shared" si="106"/>
        <v>0</v>
      </c>
      <c r="O235" s="11">
        <f t="shared" si="106"/>
        <v>0</v>
      </c>
      <c r="P235" s="11">
        <f t="shared" si="106"/>
        <v>0</v>
      </c>
      <c r="Q235" s="4" t="str">
        <f t="shared" si="94"/>
        <v>N-101-000000</v>
      </c>
      <c r="R235">
        <f t="shared" si="95"/>
        <v>419</v>
      </c>
      <c r="S235" s="8">
        <f t="shared" si="96"/>
        <v>6.5697596378225285</v>
      </c>
      <c r="T235" s="8">
        <f t="shared" si="97"/>
        <v>6.5697596378225285</v>
      </c>
      <c r="U235" s="10">
        <f t="shared" si="88"/>
        <v>7.6013996197386495</v>
      </c>
      <c r="V235" s="10">
        <f t="shared" si="98"/>
        <v>-0.14431102010629077</v>
      </c>
      <c r="W235" s="10">
        <f t="shared" si="99"/>
        <v>0.95647638233935073</v>
      </c>
      <c r="X235" s="10">
        <f t="shared" si="89"/>
        <v>0.18846893931605621</v>
      </c>
      <c r="Y235" s="22">
        <f t="shared" si="100"/>
        <v>6.7376924224453338</v>
      </c>
      <c r="Z235" s="22">
        <f t="shared" si="90"/>
        <v>6.5922741434865042</v>
      </c>
      <c r="AA235" s="22">
        <f t="shared" si="91"/>
        <v>6.5697596378225285</v>
      </c>
      <c r="AB235" s="35"/>
      <c r="AC235" s="10"/>
      <c r="AD235" s="10"/>
    </row>
    <row r="236" spans="1:30" x14ac:dyDescent="0.25">
      <c r="A236" t="s">
        <v>3428</v>
      </c>
      <c r="B236" t="s">
        <v>812</v>
      </c>
      <c r="C236" s="1">
        <v>42304</v>
      </c>
      <c r="D236">
        <v>1019</v>
      </c>
      <c r="E236" t="str">
        <f t="shared" si="86"/>
        <v>_6_reasons_to_replace_your_spreadsheet-driven_reporting_</v>
      </c>
      <c r="F236" s="7">
        <f t="shared" si="92"/>
        <v>6.9275579062783166</v>
      </c>
      <c r="G236">
        <f t="shared" si="87"/>
        <v>31</v>
      </c>
      <c r="H236" s="11">
        <f t="shared" si="93"/>
        <v>1</v>
      </c>
      <c r="I236" s="11">
        <f t="shared" si="104"/>
        <v>0</v>
      </c>
      <c r="J236" s="11">
        <f t="shared" si="104"/>
        <v>1</v>
      </c>
      <c r="K236" s="11">
        <f t="shared" si="106"/>
        <v>0</v>
      </c>
      <c r="L236" s="11">
        <f t="shared" si="106"/>
        <v>0</v>
      </c>
      <c r="M236" s="11">
        <f t="shared" si="106"/>
        <v>0</v>
      </c>
      <c r="N236" s="11">
        <f t="shared" si="106"/>
        <v>0</v>
      </c>
      <c r="O236" s="11">
        <f t="shared" si="106"/>
        <v>0</v>
      </c>
      <c r="P236" s="11">
        <f t="shared" si="106"/>
        <v>0</v>
      </c>
      <c r="Q236" s="4" t="str">
        <f t="shared" si="94"/>
        <v>N-101-000000</v>
      </c>
      <c r="R236">
        <f t="shared" si="95"/>
        <v>419</v>
      </c>
      <c r="S236" s="8">
        <f t="shared" si="96"/>
        <v>6.5697596378225285</v>
      </c>
      <c r="T236" s="8">
        <f t="shared" si="97"/>
        <v>6.5697596378225285</v>
      </c>
      <c r="U236" s="10">
        <f t="shared" si="88"/>
        <v>6.7390889669622602</v>
      </c>
      <c r="V236" s="10">
        <f t="shared" si="98"/>
        <v>-0.14431102010629077</v>
      </c>
      <c r="W236" s="10">
        <f t="shared" si="99"/>
        <v>9.4165729562961431E-2</v>
      </c>
      <c r="X236" s="10">
        <f t="shared" si="89"/>
        <v>0.18846893931605621</v>
      </c>
      <c r="Y236" s="22">
        <f t="shared" si="100"/>
        <v>6.7376924224453338</v>
      </c>
      <c r="Z236" s="22">
        <f t="shared" si="90"/>
        <v>6.5922741434865042</v>
      </c>
      <c r="AA236" s="22">
        <f t="shared" si="91"/>
        <v>6.5697596378225285</v>
      </c>
      <c r="AB236" s="35"/>
      <c r="AC236" s="10"/>
      <c r="AD236" s="10"/>
    </row>
    <row r="237" spans="1:30" x14ac:dyDescent="0.25">
      <c r="A237" t="s">
        <v>3429</v>
      </c>
      <c r="B237" t="s">
        <v>813</v>
      </c>
      <c r="C237" s="1">
        <v>42201</v>
      </c>
      <c r="D237">
        <v>704</v>
      </c>
      <c r="E237" t="str">
        <f t="shared" si="86"/>
        <v>_6_reasons_why_i_like_keystoneml_</v>
      </c>
      <c r="F237" s="7">
        <f t="shared" si="92"/>
        <v>6.5581978028122689</v>
      </c>
      <c r="G237">
        <f t="shared" si="87"/>
        <v>21</v>
      </c>
      <c r="H237" s="11">
        <f t="shared" si="93"/>
        <v>1</v>
      </c>
      <c r="I237" s="11">
        <f t="shared" si="104"/>
        <v>0</v>
      </c>
      <c r="J237" s="11">
        <f t="shared" si="104"/>
        <v>1</v>
      </c>
      <c r="K237" s="11">
        <f t="shared" si="106"/>
        <v>0</v>
      </c>
      <c r="L237" s="11">
        <f t="shared" si="106"/>
        <v>0</v>
      </c>
      <c r="M237" s="11">
        <f t="shared" si="106"/>
        <v>0</v>
      </c>
      <c r="N237" s="11">
        <f t="shared" si="106"/>
        <v>0</v>
      </c>
      <c r="O237" s="11">
        <f t="shared" si="106"/>
        <v>0</v>
      </c>
      <c r="P237" s="11">
        <f t="shared" si="106"/>
        <v>0</v>
      </c>
      <c r="Q237" s="4" t="str">
        <f t="shared" si="94"/>
        <v>N-101-000000</v>
      </c>
      <c r="R237">
        <f t="shared" si="95"/>
        <v>419</v>
      </c>
      <c r="S237" s="8">
        <f t="shared" si="96"/>
        <v>6.5697596378225285</v>
      </c>
      <c r="T237" s="8">
        <f t="shared" si="97"/>
        <v>6.5697596378225285</v>
      </c>
      <c r="U237" s="10">
        <f t="shared" si="88"/>
        <v>6.3697288634962126</v>
      </c>
      <c r="V237" s="10">
        <f t="shared" si="98"/>
        <v>-0.14431102010629077</v>
      </c>
      <c r="W237" s="10">
        <f t="shared" si="99"/>
        <v>-0.27519437390308621</v>
      </c>
      <c r="X237" s="10">
        <f t="shared" si="89"/>
        <v>0.18846893931605621</v>
      </c>
      <c r="Y237" s="22">
        <f t="shared" si="100"/>
        <v>6.7376924224453338</v>
      </c>
      <c r="Z237" s="22">
        <f t="shared" si="90"/>
        <v>6.5922741434865042</v>
      </c>
      <c r="AA237" s="22">
        <f t="shared" si="91"/>
        <v>6.5697596378225285</v>
      </c>
      <c r="AB237" s="35"/>
      <c r="AC237" s="10"/>
      <c r="AD237" s="10"/>
    </row>
    <row r="238" spans="1:30" x14ac:dyDescent="0.25">
      <c r="A238" t="s">
        <v>3430</v>
      </c>
      <c r="B238" t="s">
        <v>814</v>
      </c>
      <c r="C238" s="1">
        <v>42309</v>
      </c>
      <c r="D238">
        <v>1560</v>
      </c>
      <c r="E238" t="str">
        <f t="shared" si="86"/>
        <v>_6_stages_of_debugging_</v>
      </c>
      <c r="F238" s="7">
        <f t="shared" si="92"/>
        <v>7.3530819205154323</v>
      </c>
      <c r="G238">
        <f t="shared" si="87"/>
        <v>50</v>
      </c>
      <c r="H238" s="11">
        <f t="shared" si="93"/>
        <v>1</v>
      </c>
      <c r="I238" s="11">
        <f t="shared" si="104"/>
        <v>0</v>
      </c>
      <c r="J238" s="11">
        <f t="shared" si="104"/>
        <v>1</v>
      </c>
      <c r="K238" s="11">
        <f t="shared" si="106"/>
        <v>0</v>
      </c>
      <c r="L238" s="11">
        <f t="shared" si="106"/>
        <v>0</v>
      </c>
      <c r="M238" s="11">
        <f t="shared" si="106"/>
        <v>0</v>
      </c>
      <c r="N238" s="11">
        <f t="shared" si="106"/>
        <v>0</v>
      </c>
      <c r="O238" s="11">
        <f t="shared" si="106"/>
        <v>0</v>
      </c>
      <c r="P238" s="11">
        <f t="shared" si="106"/>
        <v>0</v>
      </c>
      <c r="Q238" s="4" t="str">
        <f t="shared" si="94"/>
        <v>N-101-000000</v>
      </c>
      <c r="R238">
        <f t="shared" si="95"/>
        <v>419</v>
      </c>
      <c r="S238" s="8">
        <f t="shared" si="96"/>
        <v>6.5697596378225285</v>
      </c>
      <c r="T238" s="8">
        <f t="shared" si="97"/>
        <v>6.5697596378225285</v>
      </c>
      <c r="U238" s="10">
        <f t="shared" si="88"/>
        <v>7.164612981199376</v>
      </c>
      <c r="V238" s="10">
        <f t="shared" si="98"/>
        <v>-0.14431102010629077</v>
      </c>
      <c r="W238" s="10">
        <f t="shared" si="99"/>
        <v>0.51968974380007715</v>
      </c>
      <c r="X238" s="10">
        <f t="shared" si="89"/>
        <v>0.18846893931605621</v>
      </c>
      <c r="Y238" s="22">
        <f t="shared" si="100"/>
        <v>6.7376924224453338</v>
      </c>
      <c r="Z238" s="22">
        <f t="shared" si="90"/>
        <v>6.5922741434865042</v>
      </c>
      <c r="AA238" s="22">
        <f t="shared" si="91"/>
        <v>6.5697596378225285</v>
      </c>
      <c r="AB238" s="35"/>
      <c r="AC238" s="10"/>
      <c r="AD238" s="10"/>
    </row>
    <row r="239" spans="1:30" x14ac:dyDescent="0.25">
      <c r="A239" t="s">
        <v>3879</v>
      </c>
      <c r="B239" t="s">
        <v>1263</v>
      </c>
      <c r="C239" s="1">
        <v>42198</v>
      </c>
      <c r="D239">
        <v>326</v>
      </c>
      <c r="E239" t="str">
        <f t="shared" si="86"/>
        <v>_6_tips_on_providing_tailored_data_science_services_</v>
      </c>
      <c r="F239" s="7">
        <f t="shared" si="92"/>
        <v>5.7899601708972535</v>
      </c>
      <c r="G239">
        <f t="shared" si="87"/>
        <v>60</v>
      </c>
      <c r="H239" s="11">
        <f t="shared" si="93"/>
        <v>1</v>
      </c>
      <c r="I239" s="11">
        <f t="shared" si="104"/>
        <v>0</v>
      </c>
      <c r="J239" s="11">
        <f t="shared" si="104"/>
        <v>1</v>
      </c>
      <c r="K239" s="11">
        <f t="shared" si="106"/>
        <v>0</v>
      </c>
      <c r="L239" s="11">
        <f t="shared" si="106"/>
        <v>0</v>
      </c>
      <c r="M239" s="11">
        <f t="shared" si="106"/>
        <v>0</v>
      </c>
      <c r="N239" s="11">
        <f t="shared" si="106"/>
        <v>1</v>
      </c>
      <c r="O239" s="11">
        <f t="shared" si="106"/>
        <v>1</v>
      </c>
      <c r="P239" s="11">
        <f t="shared" si="106"/>
        <v>0</v>
      </c>
      <c r="Q239" s="4" t="str">
        <f t="shared" si="94"/>
        <v>N-101-000110</v>
      </c>
      <c r="R239">
        <f t="shared" si="95"/>
        <v>126</v>
      </c>
      <c r="S239" s="8">
        <f t="shared" si="96"/>
        <v>7.156085089173656</v>
      </c>
      <c r="T239" s="8">
        <f t="shared" si="97"/>
        <v>7.156085089173656</v>
      </c>
      <c r="U239" s="10">
        <f t="shared" si="88"/>
        <v>4.9999434740762441</v>
      </c>
      <c r="V239" s="10">
        <f t="shared" si="98"/>
        <v>0.76279653926378688</v>
      </c>
      <c r="W239" s="10">
        <f t="shared" si="99"/>
        <v>-1.0434320058181017</v>
      </c>
      <c r="X239" s="10">
        <f t="shared" si="89"/>
        <v>0.79001669682100972</v>
      </c>
      <c r="Y239" s="22">
        <f t="shared" si="100"/>
        <v>7.3392401799502869</v>
      </c>
      <c r="Z239" s="22">
        <f t="shared" si="90"/>
        <v>7.2265960335864765</v>
      </c>
      <c r="AA239" s="22">
        <f t="shared" si="91"/>
        <v>7.156085089173656</v>
      </c>
      <c r="AB239" s="35"/>
      <c r="AC239" s="10"/>
      <c r="AD239" s="10"/>
    </row>
    <row r="240" spans="1:30" x14ac:dyDescent="0.25">
      <c r="A240" t="s">
        <v>3431</v>
      </c>
      <c r="B240" t="s">
        <v>815</v>
      </c>
      <c r="C240" s="1">
        <v>42332</v>
      </c>
      <c r="D240">
        <v>1055</v>
      </c>
      <c r="E240" t="str">
        <f t="shared" si="86"/>
        <v>_6_ways_big_data_analytics_can_drive_smarter_customer_service_</v>
      </c>
      <c r="F240" s="7">
        <f t="shared" si="92"/>
        <v>6.9622434642662068</v>
      </c>
      <c r="G240">
        <f t="shared" si="87"/>
        <v>15</v>
      </c>
      <c r="H240" s="11">
        <f t="shared" si="93"/>
        <v>1</v>
      </c>
      <c r="I240" s="11">
        <f t="shared" si="104"/>
        <v>0</v>
      </c>
      <c r="J240" s="11">
        <f t="shared" si="104"/>
        <v>1</v>
      </c>
      <c r="K240" s="11">
        <f t="shared" si="106"/>
        <v>0</v>
      </c>
      <c r="L240" s="11">
        <f t="shared" si="106"/>
        <v>0</v>
      </c>
      <c r="M240" s="11">
        <f t="shared" si="106"/>
        <v>0</v>
      </c>
      <c r="N240" s="11">
        <f t="shared" si="106"/>
        <v>0</v>
      </c>
      <c r="O240" s="11">
        <f t="shared" si="106"/>
        <v>1</v>
      </c>
      <c r="P240" s="11">
        <f t="shared" si="106"/>
        <v>1</v>
      </c>
      <c r="Q240" s="4" t="str">
        <f t="shared" si="94"/>
        <v>N-101-000011</v>
      </c>
      <c r="R240">
        <f t="shared" si="95"/>
        <v>56</v>
      </c>
      <c r="S240" s="8">
        <f t="shared" si="96"/>
        <v>6.7077203067055775</v>
      </c>
      <c r="T240" s="8">
        <f t="shared" si="97"/>
        <v>6.7077203067055775</v>
      </c>
      <c r="U240" s="10">
        <f t="shared" si="88"/>
        <v>6.7706397468857329</v>
      </c>
      <c r="V240" s="10">
        <f t="shared" si="98"/>
        <v>-0.13958391266768105</v>
      </c>
      <c r="W240" s="10">
        <f t="shared" si="99"/>
        <v>0.12885128755085162</v>
      </c>
      <c r="X240" s="10">
        <f t="shared" si="89"/>
        <v>0.19160371738047377</v>
      </c>
      <c r="Y240" s="22">
        <f t="shared" si="100"/>
        <v>6.7408272005097514</v>
      </c>
      <c r="Z240" s="22">
        <f t="shared" si="90"/>
        <v>6.647636803392051</v>
      </c>
      <c r="AA240" s="22">
        <f t="shared" si="91"/>
        <v>6.7077203067055775</v>
      </c>
      <c r="AB240" s="35"/>
      <c r="AC240" s="10"/>
      <c r="AD240" s="10"/>
    </row>
    <row r="241" spans="1:30" x14ac:dyDescent="0.25">
      <c r="A241" t="s">
        <v>3417</v>
      </c>
      <c r="B241" t="s">
        <v>801</v>
      </c>
      <c r="C241" s="1">
        <v>41493</v>
      </c>
      <c r="D241">
        <v>1263</v>
      </c>
      <c r="E241" t="str">
        <f t="shared" si="86"/>
        <v>_60+_r_resources_</v>
      </c>
      <c r="F241" s="7">
        <f t="shared" si="92"/>
        <v>7.1420365747068031</v>
      </c>
      <c r="G241">
        <f t="shared" si="87"/>
        <v>20</v>
      </c>
      <c r="H241" s="11">
        <f t="shared" si="93"/>
        <v>0</v>
      </c>
      <c r="I241" s="11">
        <f t="shared" si="104"/>
        <v>0</v>
      </c>
      <c r="J241" s="11">
        <f t="shared" si="104"/>
        <v>1</v>
      </c>
      <c r="K241" s="11">
        <f t="shared" si="106"/>
        <v>0</v>
      </c>
      <c r="L241" s="11">
        <f t="shared" si="106"/>
        <v>1</v>
      </c>
      <c r="M241" s="11">
        <f t="shared" si="106"/>
        <v>0</v>
      </c>
      <c r="N241" s="11">
        <f t="shared" si="106"/>
        <v>0</v>
      </c>
      <c r="O241" s="11">
        <f t="shared" si="106"/>
        <v>0</v>
      </c>
      <c r="P241" s="11">
        <f t="shared" si="106"/>
        <v>0</v>
      </c>
      <c r="Q241" s="4" t="str">
        <f t="shared" si="94"/>
        <v>N-001-010000</v>
      </c>
      <c r="R241">
        <f t="shared" si="95"/>
        <v>7</v>
      </c>
      <c r="S241" s="8">
        <f t="shared" si="96"/>
        <v>7.3873048234660512</v>
      </c>
      <c r="T241" s="8">
        <f t="shared" si="97"/>
        <v>7.3546782491486216</v>
      </c>
      <c r="U241" s="10">
        <f t="shared" si="88"/>
        <v>6.4614075508126438</v>
      </c>
      <c r="V241" s="10">
        <f t="shared" si="98"/>
        <v>0.59784473988311937</v>
      </c>
      <c r="W241" s="10">
        <f t="shared" si="99"/>
        <v>0.30864439799144794</v>
      </c>
      <c r="X241" s="10">
        <f t="shared" si="89"/>
        <v>0.68062902389415936</v>
      </c>
      <c r="Y241" s="22">
        <f t="shared" si="100"/>
        <v>7.2298525070234367</v>
      </c>
      <c r="Z241" s="22">
        <f t="shared" si="90"/>
        <v>7.5120186099468835</v>
      </c>
      <c r="AA241" s="22">
        <f t="shared" si="91"/>
        <v>7.3873048234660512</v>
      </c>
      <c r="AB241" s="35"/>
      <c r="AC241" s="10"/>
      <c r="AD241" s="10"/>
    </row>
    <row r="242" spans="1:30" x14ac:dyDescent="0.25">
      <c r="A242" t="s">
        <v>3416</v>
      </c>
      <c r="B242" t="s">
        <v>800</v>
      </c>
      <c r="C242" s="1">
        <v>42315</v>
      </c>
      <c r="D242">
        <v>7903</v>
      </c>
      <c r="E242" t="str">
        <f t="shared" si="86"/>
        <v>_600_websites_about_r_</v>
      </c>
      <c r="F242" s="7">
        <f t="shared" si="92"/>
        <v>8.9751242394277035</v>
      </c>
      <c r="G242">
        <f t="shared" si="87"/>
        <v>37</v>
      </c>
      <c r="H242" s="11">
        <f t="shared" si="93"/>
        <v>1</v>
      </c>
      <c r="I242" s="11">
        <f t="shared" ref="I242:J261" si="107">IF(ISNUMBER(SEARCH(I$1,$B242)),1,0)</f>
        <v>0</v>
      </c>
      <c r="J242" s="11">
        <f t="shared" si="107"/>
        <v>1</v>
      </c>
      <c r="K242" s="11">
        <f t="shared" ref="K242:P251" si="108">IF(ISNUMBER(SEARCH(K$1,$E242)),1,0)</f>
        <v>0</v>
      </c>
      <c r="L242" s="11">
        <f t="shared" si="108"/>
        <v>1</v>
      </c>
      <c r="M242" s="11">
        <f t="shared" si="108"/>
        <v>0</v>
      </c>
      <c r="N242" s="11">
        <f t="shared" si="108"/>
        <v>0</v>
      </c>
      <c r="O242" s="11">
        <f t="shared" si="108"/>
        <v>0</v>
      </c>
      <c r="P242" s="11">
        <f t="shared" si="108"/>
        <v>0</v>
      </c>
      <c r="Q242" s="4" t="str">
        <f t="shared" si="94"/>
        <v>N-101-010000</v>
      </c>
      <c r="R242">
        <f t="shared" si="95"/>
        <v>20</v>
      </c>
      <c r="S242" s="8">
        <f t="shared" si="96"/>
        <v>7.551626371718255</v>
      </c>
      <c r="T242" s="8">
        <f t="shared" si="97"/>
        <v>7.551626371718255</v>
      </c>
      <c r="U242" s="10">
        <f t="shared" si="88"/>
        <v>8.4929622698762408</v>
      </c>
      <c r="V242" s="10">
        <f t="shared" si="98"/>
        <v>0.29856515146458962</v>
      </c>
      <c r="W242" s="10">
        <f t="shared" si="99"/>
        <v>2.1417320627123484</v>
      </c>
      <c r="X242" s="10">
        <f t="shared" si="89"/>
        <v>0.48216196955146284</v>
      </c>
      <c r="Y242" s="22">
        <f t="shared" si="100"/>
        <v>7.0313854526807402</v>
      </c>
      <c r="Z242" s="22">
        <f t="shared" si="90"/>
        <v>7.1381386669274196</v>
      </c>
      <c r="AA242" s="22">
        <f t="shared" si="91"/>
        <v>7.551626371718255</v>
      </c>
      <c r="AB242" s="35"/>
      <c r="AC242" s="10"/>
      <c r="AD242" s="10"/>
    </row>
    <row r="243" spans="1:30" x14ac:dyDescent="0.25">
      <c r="A243" t="s">
        <v>3415</v>
      </c>
      <c r="B243" t="s">
        <v>799</v>
      </c>
      <c r="C243" s="1">
        <v>41637</v>
      </c>
      <c r="D243">
        <v>27414</v>
      </c>
      <c r="E243" t="str">
        <f t="shared" si="86"/>
        <v>_6000_companies_hiring_data_scientists_</v>
      </c>
      <c r="F243" s="7">
        <f t="shared" si="92"/>
        <v>10.21884558783815</v>
      </c>
      <c r="G243">
        <f t="shared" si="87"/>
        <v>46</v>
      </c>
      <c r="H243" s="11">
        <f t="shared" si="93"/>
        <v>0</v>
      </c>
      <c r="I243" s="11">
        <f t="shared" si="107"/>
        <v>0</v>
      </c>
      <c r="J243" s="11">
        <f t="shared" si="107"/>
        <v>1</v>
      </c>
      <c r="K243" s="11">
        <f t="shared" si="108"/>
        <v>0</v>
      </c>
      <c r="L243" s="11">
        <f t="shared" si="108"/>
        <v>0</v>
      </c>
      <c r="M243" s="11">
        <f t="shared" si="108"/>
        <v>0</v>
      </c>
      <c r="N243" s="11">
        <f t="shared" si="108"/>
        <v>0</v>
      </c>
      <c r="O243" s="11">
        <f t="shared" si="108"/>
        <v>1</v>
      </c>
      <c r="P243" s="11">
        <f t="shared" si="108"/>
        <v>0</v>
      </c>
      <c r="Q243" s="4" t="str">
        <f t="shared" si="94"/>
        <v>N-001-000010</v>
      </c>
      <c r="R243">
        <f t="shared" si="95"/>
        <v>276</v>
      </c>
      <c r="S243" s="8">
        <f t="shared" si="96"/>
        <v>7.1371246496698326</v>
      </c>
      <c r="T243" s="8">
        <f t="shared" si="97"/>
        <v>7.1371246496698326</v>
      </c>
      <c r="U243" s="10">
        <f t="shared" si="88"/>
        <v>9.6140246729799284</v>
      </c>
      <c r="V243" s="10">
        <f t="shared" si="98"/>
        <v>0.48352944586012636</v>
      </c>
      <c r="W243" s="10">
        <f t="shared" si="99"/>
        <v>3.3854534111227945</v>
      </c>
      <c r="X243" s="10">
        <f t="shared" si="89"/>
        <v>0.60482091485822098</v>
      </c>
      <c r="Y243" s="22">
        <f t="shared" si="100"/>
        <v>7.1540443979874988</v>
      </c>
      <c r="Z243" s="22">
        <f t="shared" si="90"/>
        <v>7.1890336202131158</v>
      </c>
      <c r="AA243" s="22">
        <f t="shared" si="91"/>
        <v>7.1371246496698326</v>
      </c>
      <c r="AB243" s="35"/>
      <c r="AC243" s="10"/>
      <c r="AD243" s="10"/>
    </row>
    <row r="244" spans="1:30" x14ac:dyDescent="0.25">
      <c r="A244" t="s">
        <v>3424</v>
      </c>
      <c r="B244" t="s">
        <v>808</v>
      </c>
      <c r="C244" s="1">
        <v>41318</v>
      </c>
      <c r="D244">
        <v>156460</v>
      </c>
      <c r="E244" t="str">
        <f t="shared" si="86"/>
        <v>_66_job_interview_questions_for_data_scientists_</v>
      </c>
      <c r="F244" s="7">
        <f t="shared" si="92"/>
        <v>11.960562056628591</v>
      </c>
      <c r="G244">
        <f t="shared" si="87"/>
        <v>24</v>
      </c>
      <c r="H244" s="11">
        <f t="shared" si="93"/>
        <v>0</v>
      </c>
      <c r="I244" s="11">
        <f t="shared" si="107"/>
        <v>0</v>
      </c>
      <c r="J244" s="11">
        <f t="shared" si="107"/>
        <v>1</v>
      </c>
      <c r="K244" s="11">
        <f t="shared" si="108"/>
        <v>0</v>
      </c>
      <c r="L244" s="11">
        <f t="shared" si="108"/>
        <v>0</v>
      </c>
      <c r="M244" s="11">
        <f t="shared" si="108"/>
        <v>0</v>
      </c>
      <c r="N244" s="11">
        <f t="shared" si="108"/>
        <v>0</v>
      </c>
      <c r="O244" s="11">
        <f t="shared" si="108"/>
        <v>1</v>
      </c>
      <c r="P244" s="11">
        <f t="shared" si="108"/>
        <v>0</v>
      </c>
      <c r="Q244" s="4" t="str">
        <f t="shared" si="94"/>
        <v>N-001-000010</v>
      </c>
      <c r="R244">
        <f t="shared" si="95"/>
        <v>276</v>
      </c>
      <c r="S244" s="8">
        <f t="shared" si="96"/>
        <v>7.1371246496698326</v>
      </c>
      <c r="T244" s="8">
        <f t="shared" si="97"/>
        <v>7.1371246496698326</v>
      </c>
      <c r="U244" s="10">
        <f t="shared" si="88"/>
        <v>11.35574114177037</v>
      </c>
      <c r="V244" s="10">
        <f t="shared" si="98"/>
        <v>0.48352944586012636</v>
      </c>
      <c r="W244" s="10">
        <f t="shared" si="99"/>
        <v>5.1271698799132359</v>
      </c>
      <c r="X244" s="10">
        <f t="shared" si="89"/>
        <v>0.60482091485822098</v>
      </c>
      <c r="Y244" s="22">
        <f t="shared" si="100"/>
        <v>7.1540443979874988</v>
      </c>
      <c r="Z244" s="22">
        <f t="shared" si="90"/>
        <v>7.1890336202131158</v>
      </c>
      <c r="AA244" s="22">
        <f t="shared" si="91"/>
        <v>7.1371246496698326</v>
      </c>
      <c r="AB244" s="35"/>
      <c r="AC244" s="10"/>
      <c r="AD244" s="10"/>
    </row>
    <row r="245" spans="1:30" x14ac:dyDescent="0.25">
      <c r="A245" t="s">
        <v>3435</v>
      </c>
      <c r="B245" t="s">
        <v>819</v>
      </c>
      <c r="C245" s="1">
        <v>42166</v>
      </c>
      <c r="D245">
        <v>1968</v>
      </c>
      <c r="E245" t="str">
        <f t="shared" si="86"/>
        <v>_7_amazing_big_data_myths_</v>
      </c>
      <c r="F245" s="7">
        <f t="shared" si="92"/>
        <v>7.5852810786391256</v>
      </c>
      <c r="G245">
        <f t="shared" si="87"/>
        <v>24</v>
      </c>
      <c r="H245" s="11">
        <f t="shared" si="93"/>
        <v>1</v>
      </c>
      <c r="I245" s="11">
        <f t="shared" si="107"/>
        <v>0</v>
      </c>
      <c r="J245" s="11">
        <f t="shared" si="107"/>
        <v>1</v>
      </c>
      <c r="K245" s="11">
        <f t="shared" si="108"/>
        <v>0</v>
      </c>
      <c r="L245" s="11">
        <f t="shared" si="108"/>
        <v>0</v>
      </c>
      <c r="M245" s="11">
        <f t="shared" si="108"/>
        <v>0</v>
      </c>
      <c r="N245" s="11">
        <f t="shared" si="108"/>
        <v>0</v>
      </c>
      <c r="O245" s="11">
        <f t="shared" si="108"/>
        <v>1</v>
      </c>
      <c r="P245" s="11">
        <f t="shared" si="108"/>
        <v>0</v>
      </c>
      <c r="Q245" s="4" t="str">
        <f t="shared" si="94"/>
        <v>N-101-000010</v>
      </c>
      <c r="R245">
        <f t="shared" si="95"/>
        <v>382</v>
      </c>
      <c r="S245" s="8">
        <f t="shared" si="96"/>
        <v>6.8802841839920132</v>
      </c>
      <c r="T245" s="8">
        <f t="shared" si="97"/>
        <v>6.8802841839920132</v>
      </c>
      <c r="U245" s="10">
        <f t="shared" si="88"/>
        <v>7.1789272181236008</v>
      </c>
      <c r="V245" s="10">
        <f t="shared" si="98"/>
        <v>0.18424985744159661</v>
      </c>
      <c r="W245" s="10">
        <f t="shared" si="99"/>
        <v>0.75188890192377045</v>
      </c>
      <c r="X245" s="10">
        <f t="shared" si="89"/>
        <v>0.40635386051552441</v>
      </c>
      <c r="Y245" s="22">
        <f t="shared" si="100"/>
        <v>6.9555773436448023</v>
      </c>
      <c r="Z245" s="22">
        <f t="shared" si="90"/>
        <v>6.8151536771936527</v>
      </c>
      <c r="AA245" s="22">
        <f t="shared" si="91"/>
        <v>6.8802841839920132</v>
      </c>
      <c r="AB245" s="35"/>
      <c r="AC245" s="10"/>
      <c r="AD245" s="10"/>
    </row>
    <row r="246" spans="1:30" x14ac:dyDescent="0.25">
      <c r="A246" t="s">
        <v>3436</v>
      </c>
      <c r="B246" t="s">
        <v>820</v>
      </c>
      <c r="C246" s="1">
        <v>41774</v>
      </c>
      <c r="D246">
        <v>1994</v>
      </c>
      <c r="E246" t="str">
        <f t="shared" si="86"/>
        <v>_7_articles_worth_reading_</v>
      </c>
      <c r="F246" s="7">
        <f t="shared" si="92"/>
        <v>7.5983993293239642</v>
      </c>
      <c r="G246">
        <f t="shared" si="87"/>
        <v>54</v>
      </c>
      <c r="H246" s="11">
        <f t="shared" si="93"/>
        <v>0</v>
      </c>
      <c r="I246" s="11">
        <f t="shared" si="107"/>
        <v>0</v>
      </c>
      <c r="J246" s="11">
        <f t="shared" si="107"/>
        <v>1</v>
      </c>
      <c r="K246" s="11">
        <f t="shared" si="108"/>
        <v>0</v>
      </c>
      <c r="L246" s="11">
        <f t="shared" si="108"/>
        <v>0</v>
      </c>
      <c r="M246" s="11">
        <f t="shared" si="108"/>
        <v>0</v>
      </c>
      <c r="N246" s="11">
        <f t="shared" si="108"/>
        <v>0</v>
      </c>
      <c r="O246" s="11">
        <f t="shared" si="108"/>
        <v>0</v>
      </c>
      <c r="P246" s="11">
        <f t="shared" si="108"/>
        <v>0</v>
      </c>
      <c r="Q246" s="4" t="str">
        <f t="shared" si="94"/>
        <v>N-001-000000</v>
      </c>
      <c r="R246">
        <f t="shared" si="95"/>
        <v>313</v>
      </c>
      <c r="S246" s="8">
        <f t="shared" si="96"/>
        <v>6.8822553953446945</v>
      </c>
      <c r="T246" s="8">
        <f t="shared" si="97"/>
        <v>6.8822553953446945</v>
      </c>
      <c r="U246" s="10">
        <f t="shared" si="88"/>
        <v>7.2114633356652114</v>
      </c>
      <c r="V246" s="10">
        <f t="shared" si="98"/>
        <v>0.15496856831223904</v>
      </c>
      <c r="W246" s="10">
        <f t="shared" si="99"/>
        <v>0.76500715260860908</v>
      </c>
      <c r="X246" s="10">
        <f t="shared" si="89"/>
        <v>0.38693599365875281</v>
      </c>
      <c r="Y246" s="22">
        <f t="shared" si="100"/>
        <v>6.9361594767880304</v>
      </c>
      <c r="Z246" s="22">
        <f t="shared" si="90"/>
        <v>6.9661540865059681</v>
      </c>
      <c r="AA246" s="22">
        <f t="shared" si="91"/>
        <v>6.8822553953446945</v>
      </c>
      <c r="AB246" s="35"/>
      <c r="AC246" s="10"/>
      <c r="AD246" s="10"/>
    </row>
    <row r="247" spans="1:30" x14ac:dyDescent="0.25">
      <c r="A247" t="s">
        <v>3437</v>
      </c>
      <c r="B247" t="s">
        <v>821</v>
      </c>
      <c r="C247" s="1">
        <v>41283</v>
      </c>
      <c r="D247">
        <v>163</v>
      </c>
      <c r="E247" t="str">
        <f t="shared" si="86"/>
        <v>_7_big_data_articles_published_in_mainstream_newspapers_</v>
      </c>
      <c r="F247" s="7">
        <f t="shared" si="92"/>
        <v>5.0998664278241987</v>
      </c>
      <c r="G247">
        <f t="shared" si="87"/>
        <v>35</v>
      </c>
      <c r="H247" s="11">
        <f t="shared" si="93"/>
        <v>0</v>
      </c>
      <c r="I247" s="11">
        <f t="shared" si="107"/>
        <v>0</v>
      </c>
      <c r="J247" s="11">
        <f t="shared" si="107"/>
        <v>1</v>
      </c>
      <c r="K247" s="11">
        <f t="shared" si="108"/>
        <v>0</v>
      </c>
      <c r="L247" s="11">
        <f t="shared" si="108"/>
        <v>0</v>
      </c>
      <c r="M247" s="11">
        <f t="shared" si="108"/>
        <v>0</v>
      </c>
      <c r="N247" s="11">
        <f t="shared" si="108"/>
        <v>0</v>
      </c>
      <c r="O247" s="11">
        <f t="shared" si="108"/>
        <v>1</v>
      </c>
      <c r="P247" s="11">
        <f t="shared" si="108"/>
        <v>0</v>
      </c>
      <c r="Q247" s="4" t="str">
        <f t="shared" si="94"/>
        <v>N-001-000010</v>
      </c>
      <c r="R247">
        <f t="shared" si="95"/>
        <v>276</v>
      </c>
      <c r="S247" s="8">
        <f t="shared" si="96"/>
        <v>7.1371246496698326</v>
      </c>
      <c r="T247" s="8">
        <f t="shared" si="97"/>
        <v>7.1371246496698326</v>
      </c>
      <c r="U247" s="10">
        <f t="shared" si="88"/>
        <v>4.4950455129659774</v>
      </c>
      <c r="V247" s="10">
        <f t="shared" si="98"/>
        <v>0.48352944586012636</v>
      </c>
      <c r="W247" s="10">
        <f t="shared" si="99"/>
        <v>-1.7335257488911564</v>
      </c>
      <c r="X247" s="10">
        <f t="shared" si="89"/>
        <v>0.60482091485822098</v>
      </c>
      <c r="Y247" s="22">
        <f t="shared" si="100"/>
        <v>7.1540443979874988</v>
      </c>
      <c r="Z247" s="22">
        <f t="shared" si="90"/>
        <v>7.1890336202131158</v>
      </c>
      <c r="AA247" s="22">
        <f t="shared" si="91"/>
        <v>7.1371246496698326</v>
      </c>
      <c r="AB247" s="35"/>
      <c r="AC247" s="10"/>
      <c r="AD247" s="10"/>
    </row>
    <row r="248" spans="1:30" x14ac:dyDescent="0.25">
      <c r="A248" t="s">
        <v>3438</v>
      </c>
      <c r="B248" t="s">
        <v>822</v>
      </c>
      <c r="C248" s="1">
        <v>42439</v>
      </c>
      <c r="D248">
        <v>407</v>
      </c>
      <c r="E248" t="str">
        <f t="shared" si="86"/>
        <v>_7_cases_where_big_data_isn't_better_</v>
      </c>
      <c r="F248" s="7">
        <f t="shared" si="92"/>
        <v>6.0112671744041615</v>
      </c>
      <c r="G248">
        <f t="shared" si="87"/>
        <v>42</v>
      </c>
      <c r="H248" s="11">
        <f t="shared" si="93"/>
        <v>1</v>
      </c>
      <c r="I248" s="11">
        <f t="shared" si="107"/>
        <v>0</v>
      </c>
      <c r="J248" s="11">
        <f t="shared" si="107"/>
        <v>1</v>
      </c>
      <c r="K248" s="11">
        <f t="shared" si="108"/>
        <v>0</v>
      </c>
      <c r="L248" s="11">
        <f t="shared" si="108"/>
        <v>0</v>
      </c>
      <c r="M248" s="11">
        <f t="shared" si="108"/>
        <v>0</v>
      </c>
      <c r="N248" s="11">
        <f t="shared" si="108"/>
        <v>0</v>
      </c>
      <c r="O248" s="11">
        <f t="shared" si="108"/>
        <v>1</v>
      </c>
      <c r="P248" s="11">
        <f t="shared" si="108"/>
        <v>0</v>
      </c>
      <c r="Q248" s="4" t="str">
        <f t="shared" si="94"/>
        <v>N-101-000010</v>
      </c>
      <c r="R248">
        <f t="shared" si="95"/>
        <v>382</v>
      </c>
      <c r="S248" s="8">
        <f t="shared" si="96"/>
        <v>6.8802841839920132</v>
      </c>
      <c r="T248" s="8">
        <f t="shared" si="97"/>
        <v>6.8802841839920132</v>
      </c>
      <c r="U248" s="10">
        <f t="shared" si="88"/>
        <v>5.6049133138886367</v>
      </c>
      <c r="V248" s="10">
        <f t="shared" si="98"/>
        <v>0.18424985744159661</v>
      </c>
      <c r="W248" s="10">
        <f t="shared" si="99"/>
        <v>-0.82212500231119368</v>
      </c>
      <c r="X248" s="10">
        <f t="shared" si="89"/>
        <v>0.40635386051552441</v>
      </c>
      <c r="Y248" s="22">
        <f t="shared" si="100"/>
        <v>6.9555773436448023</v>
      </c>
      <c r="Z248" s="22">
        <f t="shared" si="90"/>
        <v>6.8151536771936527</v>
      </c>
      <c r="AA248" s="22">
        <f t="shared" si="91"/>
        <v>6.8802841839920132</v>
      </c>
      <c r="AB248" s="35"/>
      <c r="AC248" s="10"/>
      <c r="AD248" s="10"/>
    </row>
    <row r="249" spans="1:30" x14ac:dyDescent="0.25">
      <c r="A249" t="s">
        <v>3439</v>
      </c>
      <c r="B249" t="s">
        <v>823</v>
      </c>
      <c r="C249" s="1">
        <v>42201</v>
      </c>
      <c r="D249">
        <v>1337</v>
      </c>
      <c r="E249" t="str">
        <f t="shared" si="86"/>
        <v>_7_common_biases_that_skew_big_data_results_</v>
      </c>
      <c r="F249" s="7">
        <f t="shared" si="92"/>
        <v>7.1989312406881734</v>
      </c>
      <c r="G249">
        <f t="shared" si="87"/>
        <v>31</v>
      </c>
      <c r="H249" s="11">
        <f t="shared" si="93"/>
        <v>1</v>
      </c>
      <c r="I249" s="11">
        <f t="shared" si="107"/>
        <v>0</v>
      </c>
      <c r="J249" s="11">
        <f t="shared" si="107"/>
        <v>1</v>
      </c>
      <c r="K249" s="11">
        <f t="shared" si="108"/>
        <v>0</v>
      </c>
      <c r="L249" s="11">
        <f t="shared" si="108"/>
        <v>0</v>
      </c>
      <c r="M249" s="11">
        <f t="shared" si="108"/>
        <v>0</v>
      </c>
      <c r="N249" s="11">
        <f t="shared" si="108"/>
        <v>0</v>
      </c>
      <c r="O249" s="11">
        <f t="shared" si="108"/>
        <v>1</v>
      </c>
      <c r="P249" s="11">
        <f t="shared" si="108"/>
        <v>0</v>
      </c>
      <c r="Q249" s="4" t="str">
        <f t="shared" si="94"/>
        <v>N-101-000010</v>
      </c>
      <c r="R249">
        <f t="shared" si="95"/>
        <v>382</v>
      </c>
      <c r="S249" s="8">
        <f t="shared" si="96"/>
        <v>6.8802841839920132</v>
      </c>
      <c r="T249" s="8">
        <f t="shared" si="97"/>
        <v>6.8802841839920132</v>
      </c>
      <c r="U249" s="10">
        <f t="shared" si="88"/>
        <v>6.7925773801726486</v>
      </c>
      <c r="V249" s="10">
        <f t="shared" si="98"/>
        <v>0.18424985744159661</v>
      </c>
      <c r="W249" s="10">
        <f t="shared" si="99"/>
        <v>0.36553906397281821</v>
      </c>
      <c r="X249" s="10">
        <f t="shared" si="89"/>
        <v>0.40635386051552441</v>
      </c>
      <c r="Y249" s="22">
        <f t="shared" si="100"/>
        <v>6.9555773436448023</v>
      </c>
      <c r="Z249" s="22">
        <f t="shared" si="90"/>
        <v>6.8151536771936527</v>
      </c>
      <c r="AA249" s="22">
        <f t="shared" si="91"/>
        <v>6.8802841839920132</v>
      </c>
      <c r="AB249" s="35"/>
      <c r="AC249" s="10"/>
      <c r="AD249" s="10"/>
    </row>
    <row r="250" spans="1:30" x14ac:dyDescent="0.25">
      <c r="A250" t="s">
        <v>3441</v>
      </c>
      <c r="B250" t="s">
        <v>825</v>
      </c>
      <c r="C250" s="1">
        <v>42316</v>
      </c>
      <c r="D250">
        <v>8188</v>
      </c>
      <c r="E250" t="str">
        <f t="shared" si="86"/>
        <v>_7_free_machine_learning_courses_</v>
      </c>
      <c r="F250" s="7">
        <f t="shared" si="92"/>
        <v>9.0105470692701886</v>
      </c>
      <c r="G250">
        <f t="shared" si="87"/>
        <v>38</v>
      </c>
      <c r="H250" s="11">
        <f t="shared" si="93"/>
        <v>1</v>
      </c>
      <c r="I250" s="11">
        <f t="shared" si="107"/>
        <v>0</v>
      </c>
      <c r="J250" s="11">
        <f t="shared" si="107"/>
        <v>1</v>
      </c>
      <c r="K250" s="11">
        <f t="shared" si="108"/>
        <v>0</v>
      </c>
      <c r="L250" s="11">
        <f t="shared" si="108"/>
        <v>0</v>
      </c>
      <c r="M250" s="11">
        <f t="shared" si="108"/>
        <v>1</v>
      </c>
      <c r="N250" s="11">
        <f t="shared" si="108"/>
        <v>0</v>
      </c>
      <c r="O250" s="11">
        <f t="shared" si="108"/>
        <v>0</v>
      </c>
      <c r="P250" s="11">
        <f t="shared" si="108"/>
        <v>0</v>
      </c>
      <c r="Q250" s="4" t="str">
        <f t="shared" si="94"/>
        <v>N-101-001000</v>
      </c>
      <c r="R250">
        <f t="shared" si="95"/>
        <v>46</v>
      </c>
      <c r="S250" s="8">
        <f t="shared" si="96"/>
        <v>7.5093650636194917</v>
      </c>
      <c r="T250" s="8">
        <f t="shared" si="97"/>
        <v>7.5093650636194917</v>
      </c>
      <c r="U250" s="10">
        <f t="shared" si="88"/>
        <v>8.3441588736782482</v>
      </c>
      <c r="V250" s="10">
        <f t="shared" si="98"/>
        <v>0.57637019718311244</v>
      </c>
      <c r="W250" s="10">
        <f t="shared" si="99"/>
        <v>2.1771548925548334</v>
      </c>
      <c r="X250" s="10">
        <f t="shared" si="89"/>
        <v>0.66638819559194107</v>
      </c>
      <c r="Y250" s="22">
        <f t="shared" si="100"/>
        <v>7.2156116787212188</v>
      </c>
      <c r="Z250" s="22">
        <f t="shared" si="90"/>
        <v>7.4284478707448081</v>
      </c>
      <c r="AA250" s="22">
        <f t="shared" si="91"/>
        <v>7.5093650636194917</v>
      </c>
      <c r="AB250" s="35"/>
      <c r="AC250" s="10"/>
      <c r="AD250" s="10"/>
    </row>
    <row r="251" spans="1:30" x14ac:dyDescent="0.25">
      <c r="A251" t="s">
        <v>3443</v>
      </c>
      <c r="B251" t="s">
        <v>827</v>
      </c>
      <c r="C251" s="1">
        <v>42156</v>
      </c>
      <c r="D251">
        <v>4809</v>
      </c>
      <c r="E251" t="str">
        <f t="shared" si="86"/>
        <v>_7_ingredients_for_great_visualizations_</v>
      </c>
      <c r="F251" s="7">
        <f t="shared" si="92"/>
        <v>8.478452363099807</v>
      </c>
      <c r="G251">
        <f t="shared" si="87"/>
        <v>41</v>
      </c>
      <c r="H251" s="11">
        <f t="shared" si="93"/>
        <v>1</v>
      </c>
      <c r="I251" s="11">
        <f t="shared" si="107"/>
        <v>0</v>
      </c>
      <c r="J251" s="11">
        <f t="shared" si="107"/>
        <v>1</v>
      </c>
      <c r="K251" s="11">
        <f t="shared" si="108"/>
        <v>0</v>
      </c>
      <c r="L251" s="11">
        <f t="shared" si="108"/>
        <v>0</v>
      </c>
      <c r="M251" s="11">
        <f t="shared" si="108"/>
        <v>0</v>
      </c>
      <c r="N251" s="11">
        <f t="shared" si="108"/>
        <v>0</v>
      </c>
      <c r="O251" s="11">
        <f t="shared" si="108"/>
        <v>0</v>
      </c>
      <c r="P251" s="11">
        <f t="shared" si="108"/>
        <v>0</v>
      </c>
      <c r="Q251" s="4" t="str">
        <f t="shared" si="94"/>
        <v>N-101-000000</v>
      </c>
      <c r="R251">
        <f t="shared" si="95"/>
        <v>419</v>
      </c>
      <c r="S251" s="8">
        <f t="shared" si="96"/>
        <v>6.5697596378225285</v>
      </c>
      <c r="T251" s="8">
        <f t="shared" si="97"/>
        <v>6.5697596378225285</v>
      </c>
      <c r="U251" s="10">
        <f t="shared" si="88"/>
        <v>8.2899834237837506</v>
      </c>
      <c r="V251" s="10">
        <f t="shared" si="98"/>
        <v>-0.14431102010629077</v>
      </c>
      <c r="W251" s="10">
        <f t="shared" si="99"/>
        <v>1.6450601863844518</v>
      </c>
      <c r="X251" s="10">
        <f t="shared" si="89"/>
        <v>0.18846893931605621</v>
      </c>
      <c r="Y251" s="22">
        <f t="shared" si="100"/>
        <v>6.7376924224453338</v>
      </c>
      <c r="Z251" s="22">
        <f t="shared" si="90"/>
        <v>6.5922741434865042</v>
      </c>
      <c r="AA251" s="22">
        <f t="shared" si="91"/>
        <v>6.5697596378225285</v>
      </c>
      <c r="AB251" s="35"/>
      <c r="AC251" s="10"/>
      <c r="AD251" s="10"/>
    </row>
    <row r="252" spans="1:30" x14ac:dyDescent="0.25">
      <c r="A252" t="s">
        <v>3444</v>
      </c>
      <c r="B252" t="s">
        <v>828</v>
      </c>
      <c r="C252" s="1">
        <v>41712</v>
      </c>
      <c r="D252">
        <v>8269</v>
      </c>
      <c r="E252" t="str">
        <f t="shared" si="86"/>
        <v>_7_key_skills_of_effective_data_scientists_</v>
      </c>
      <c r="F252" s="7">
        <f t="shared" si="92"/>
        <v>9.0203897880177362</v>
      </c>
      <c r="G252">
        <f t="shared" si="87"/>
        <v>57</v>
      </c>
      <c r="H252" s="11">
        <f t="shared" si="93"/>
        <v>0</v>
      </c>
      <c r="I252" s="11">
        <f t="shared" si="107"/>
        <v>0</v>
      </c>
      <c r="J252" s="11">
        <f t="shared" si="107"/>
        <v>1</v>
      </c>
      <c r="K252" s="11">
        <f t="shared" ref="K252:P261" si="109">IF(ISNUMBER(SEARCH(K$1,$E252)),1,0)</f>
        <v>0</v>
      </c>
      <c r="L252" s="11">
        <f t="shared" si="109"/>
        <v>0</v>
      </c>
      <c r="M252" s="11">
        <f t="shared" si="109"/>
        <v>0</v>
      </c>
      <c r="N252" s="11">
        <f t="shared" si="109"/>
        <v>0</v>
      </c>
      <c r="O252" s="11">
        <f t="shared" si="109"/>
        <v>1</v>
      </c>
      <c r="P252" s="11">
        <f t="shared" si="109"/>
        <v>0</v>
      </c>
      <c r="Q252" s="4" t="str">
        <f t="shared" si="94"/>
        <v>N-001-000010</v>
      </c>
      <c r="R252">
        <f t="shared" si="95"/>
        <v>276</v>
      </c>
      <c r="S252" s="8">
        <f t="shared" si="96"/>
        <v>7.1371246496698326</v>
      </c>
      <c r="T252" s="8">
        <f t="shared" si="97"/>
        <v>7.1371246496698326</v>
      </c>
      <c r="U252" s="10">
        <f t="shared" si="88"/>
        <v>8.4155688731595149</v>
      </c>
      <c r="V252" s="10">
        <f t="shared" si="98"/>
        <v>0.48352944586012636</v>
      </c>
      <c r="W252" s="10">
        <f t="shared" si="99"/>
        <v>2.186997611302381</v>
      </c>
      <c r="X252" s="10">
        <f t="shared" si="89"/>
        <v>0.60482091485822098</v>
      </c>
      <c r="Y252" s="22">
        <f t="shared" si="100"/>
        <v>7.1540443979874988</v>
      </c>
      <c r="Z252" s="22">
        <f t="shared" si="90"/>
        <v>7.1890336202131158</v>
      </c>
      <c r="AA252" s="22">
        <f t="shared" si="91"/>
        <v>7.1371246496698326</v>
      </c>
      <c r="AB252" s="35"/>
      <c r="AC252" s="10"/>
      <c r="AD252" s="10"/>
    </row>
    <row r="253" spans="1:30" x14ac:dyDescent="0.25">
      <c r="A253" t="s">
        <v>3445</v>
      </c>
      <c r="B253" t="s">
        <v>829</v>
      </c>
      <c r="C253" s="1">
        <v>42204</v>
      </c>
      <c r="D253">
        <v>10917</v>
      </c>
      <c r="E253" t="str">
        <f t="shared" si="86"/>
        <v>_7_python_tools_all_data_scientists_should_know_how_to_use_</v>
      </c>
      <c r="F253" s="7">
        <f t="shared" si="92"/>
        <v>9.2981680823417037</v>
      </c>
      <c r="G253">
        <f t="shared" si="87"/>
        <v>65</v>
      </c>
      <c r="H253" s="11">
        <f t="shared" si="93"/>
        <v>1</v>
      </c>
      <c r="I253" s="11">
        <f t="shared" si="107"/>
        <v>0</v>
      </c>
      <c r="J253" s="11">
        <f t="shared" si="107"/>
        <v>1</v>
      </c>
      <c r="K253" s="11">
        <f t="shared" si="109"/>
        <v>1</v>
      </c>
      <c r="L253" s="11">
        <f t="shared" si="109"/>
        <v>0</v>
      </c>
      <c r="M253" s="11">
        <f t="shared" si="109"/>
        <v>0</v>
      </c>
      <c r="N253" s="11">
        <f t="shared" si="109"/>
        <v>0</v>
      </c>
      <c r="O253" s="11">
        <f t="shared" si="109"/>
        <v>1</v>
      </c>
      <c r="P253" s="11">
        <f t="shared" si="109"/>
        <v>0</v>
      </c>
      <c r="Q253" s="4" t="str">
        <f t="shared" si="94"/>
        <v>N-101-100010</v>
      </c>
      <c r="R253">
        <f t="shared" si="95"/>
        <v>3</v>
      </c>
      <c r="S253" s="8">
        <f t="shared" si="96"/>
        <v>7.1733051535383199</v>
      </c>
      <c r="T253" s="8">
        <f t="shared" si="97"/>
        <v>7.3546782491486216</v>
      </c>
      <c r="U253" s="10">
        <f t="shared" si="88"/>
        <v>7.951595821133485</v>
      </c>
      <c r="V253" s="10">
        <f t="shared" si="98"/>
        <v>1.6020578503841434</v>
      </c>
      <c r="W253" s="10">
        <f t="shared" si="99"/>
        <v>2.4647759056263485</v>
      </c>
      <c r="X253" s="10">
        <f t="shared" si="89"/>
        <v>1.3465722612082189</v>
      </c>
      <c r="Y253" s="22">
        <f t="shared" si="100"/>
        <v>7.8957957443374962</v>
      </c>
      <c r="Z253" s="22">
        <f t="shared" si="90"/>
        <v>8.3010909082622852</v>
      </c>
      <c r="AA253" s="22">
        <f t="shared" si="91"/>
        <v>7.8957957443374962</v>
      </c>
      <c r="AB253" s="35"/>
      <c r="AC253" s="10"/>
      <c r="AD253" s="10"/>
    </row>
    <row r="254" spans="1:30" x14ac:dyDescent="0.25">
      <c r="A254" t="s">
        <v>3446</v>
      </c>
      <c r="B254" t="s">
        <v>830</v>
      </c>
      <c r="C254" s="1">
        <v>42262</v>
      </c>
      <c r="D254">
        <v>3300</v>
      </c>
      <c r="E254" t="str">
        <f t="shared" si="86"/>
        <v>_7_questions_every_data_scientist_should_be_answering_for_business_</v>
      </c>
      <c r="F254" s="7">
        <f t="shared" si="92"/>
        <v>8.1019807318531925</v>
      </c>
      <c r="G254">
        <f t="shared" si="87"/>
        <v>42</v>
      </c>
      <c r="H254" s="11">
        <f t="shared" si="93"/>
        <v>1</v>
      </c>
      <c r="I254" s="11">
        <f t="shared" si="107"/>
        <v>0</v>
      </c>
      <c r="J254" s="11">
        <f t="shared" si="107"/>
        <v>1</v>
      </c>
      <c r="K254" s="11">
        <f t="shared" si="109"/>
        <v>0</v>
      </c>
      <c r="L254" s="11">
        <f t="shared" si="109"/>
        <v>0</v>
      </c>
      <c r="M254" s="11">
        <f t="shared" si="109"/>
        <v>0</v>
      </c>
      <c r="N254" s="11">
        <f t="shared" si="109"/>
        <v>0</v>
      </c>
      <c r="O254" s="11">
        <f t="shared" si="109"/>
        <v>1</v>
      </c>
      <c r="P254" s="11">
        <f t="shared" si="109"/>
        <v>0</v>
      </c>
      <c r="Q254" s="4" t="str">
        <f t="shared" si="94"/>
        <v>N-101-000010</v>
      </c>
      <c r="R254">
        <f t="shared" si="95"/>
        <v>382</v>
      </c>
      <c r="S254" s="8">
        <f t="shared" si="96"/>
        <v>6.8802841839920132</v>
      </c>
      <c r="T254" s="8">
        <f t="shared" si="97"/>
        <v>6.8802841839920132</v>
      </c>
      <c r="U254" s="10">
        <f t="shared" si="88"/>
        <v>7.6956268713376677</v>
      </c>
      <c r="V254" s="10">
        <f t="shared" si="98"/>
        <v>0.18424985744159661</v>
      </c>
      <c r="W254" s="10">
        <f t="shared" si="99"/>
        <v>1.2685885551378373</v>
      </c>
      <c r="X254" s="10">
        <f t="shared" si="89"/>
        <v>0.40635386051552441</v>
      </c>
      <c r="Y254" s="22">
        <f t="shared" si="100"/>
        <v>6.9555773436448023</v>
      </c>
      <c r="Z254" s="22">
        <f t="shared" si="90"/>
        <v>6.8151536771936527</v>
      </c>
      <c r="AA254" s="22">
        <f t="shared" si="91"/>
        <v>6.8802841839920132</v>
      </c>
      <c r="AB254" s="35"/>
      <c r="AC254" s="10"/>
      <c r="AD254" s="10"/>
    </row>
    <row r="255" spans="1:30" x14ac:dyDescent="0.25">
      <c r="A255" t="s">
        <v>2969</v>
      </c>
      <c r="B255" t="s">
        <v>351</v>
      </c>
      <c r="C255" s="1">
        <v>42136</v>
      </c>
      <c r="D255">
        <v>367</v>
      </c>
      <c r="E255" t="str">
        <f t="shared" si="86"/>
        <v>_7_reasons_to_combine_spss_statistics_and_r_</v>
      </c>
      <c r="F255" s="7">
        <f t="shared" si="92"/>
        <v>5.9080829381689313</v>
      </c>
      <c r="G255">
        <f t="shared" si="87"/>
        <v>52</v>
      </c>
      <c r="H255" s="11">
        <f t="shared" si="93"/>
        <v>1</v>
      </c>
      <c r="I255" s="11">
        <f t="shared" si="107"/>
        <v>1</v>
      </c>
      <c r="J255" s="11">
        <f t="shared" si="107"/>
        <v>0</v>
      </c>
      <c r="K255" s="11">
        <f t="shared" si="109"/>
        <v>0</v>
      </c>
      <c r="L255" s="11">
        <f t="shared" si="109"/>
        <v>1</v>
      </c>
      <c r="M255" s="11">
        <f t="shared" si="109"/>
        <v>0</v>
      </c>
      <c r="N255" s="11">
        <f t="shared" si="109"/>
        <v>0</v>
      </c>
      <c r="O255" s="11">
        <f t="shared" si="109"/>
        <v>0</v>
      </c>
      <c r="P255" s="11">
        <f t="shared" si="109"/>
        <v>0</v>
      </c>
      <c r="Q255" s="4" t="str">
        <f t="shared" si="94"/>
        <v>N-110-010000</v>
      </c>
      <c r="R255">
        <f t="shared" si="95"/>
        <v>5</v>
      </c>
      <c r="S255" s="8">
        <f t="shared" si="96"/>
        <v>7.3171745205203251</v>
      </c>
      <c r="T255" s="8">
        <f t="shared" si="97"/>
        <v>7.3546782491486216</v>
      </c>
      <c r="U255" s="10">
        <f t="shared" si="88"/>
        <v>6.2067646029757313</v>
      </c>
      <c r="V255" s="10">
        <f t="shared" si="98"/>
        <v>-0.87891270391009813</v>
      </c>
      <c r="W255" s="10">
        <f t="shared" si="99"/>
        <v>-0.92530923854642388</v>
      </c>
      <c r="X255" s="10">
        <f t="shared" si="89"/>
        <v>-0.29868166480680025</v>
      </c>
      <c r="Y255" s="22">
        <f t="shared" si="100"/>
        <v>6.2505418183224775</v>
      </c>
      <c r="Z255" s="22">
        <f t="shared" si="90"/>
        <v>6.5182971047776688</v>
      </c>
      <c r="AA255" s="22">
        <f t="shared" si="91"/>
        <v>7.3171745205203251</v>
      </c>
      <c r="AB255" s="35"/>
      <c r="AC255" s="10"/>
      <c r="AD255" s="10"/>
    </row>
    <row r="256" spans="1:30" x14ac:dyDescent="0.25">
      <c r="A256" t="s">
        <v>3447</v>
      </c>
      <c r="B256" t="s">
        <v>831</v>
      </c>
      <c r="C256" s="1">
        <v>42207</v>
      </c>
      <c r="D256">
        <v>1630</v>
      </c>
      <c r="E256" t="str">
        <f t="shared" si="86"/>
        <v>_7_skills/attitudes_to_become_a_better_data_scientist_</v>
      </c>
      <c r="F256" s="7">
        <f t="shared" si="92"/>
        <v>7.3969486026210136</v>
      </c>
      <c r="G256">
        <f t="shared" si="87"/>
        <v>50</v>
      </c>
      <c r="H256" s="11">
        <f t="shared" si="93"/>
        <v>1</v>
      </c>
      <c r="I256" s="11">
        <f t="shared" si="107"/>
        <v>0</v>
      </c>
      <c r="J256" s="11">
        <f t="shared" si="107"/>
        <v>1</v>
      </c>
      <c r="K256" s="11">
        <f t="shared" si="109"/>
        <v>0</v>
      </c>
      <c r="L256" s="11">
        <f t="shared" si="109"/>
        <v>0</v>
      </c>
      <c r="M256" s="11">
        <f t="shared" si="109"/>
        <v>0</v>
      </c>
      <c r="N256" s="11">
        <f t="shared" si="109"/>
        <v>0</v>
      </c>
      <c r="O256" s="11">
        <f t="shared" si="109"/>
        <v>1</v>
      </c>
      <c r="P256" s="11">
        <f t="shared" si="109"/>
        <v>0</v>
      </c>
      <c r="Q256" s="4" t="str">
        <f t="shared" si="94"/>
        <v>N-101-000010</v>
      </c>
      <c r="R256">
        <f t="shared" si="95"/>
        <v>382</v>
      </c>
      <c r="S256" s="8">
        <f t="shared" si="96"/>
        <v>6.8802841839920132</v>
      </c>
      <c r="T256" s="8">
        <f t="shared" si="97"/>
        <v>6.8802841839920132</v>
      </c>
      <c r="U256" s="10">
        <f t="shared" si="88"/>
        <v>6.9905947421054888</v>
      </c>
      <c r="V256" s="10">
        <f t="shared" si="98"/>
        <v>0.18424985744159661</v>
      </c>
      <c r="W256" s="10">
        <f t="shared" si="99"/>
        <v>0.56355642590565846</v>
      </c>
      <c r="X256" s="10">
        <f t="shared" si="89"/>
        <v>0.40635386051552441</v>
      </c>
      <c r="Y256" s="22">
        <f t="shared" si="100"/>
        <v>6.9555773436448023</v>
      </c>
      <c r="Z256" s="22">
        <f t="shared" si="90"/>
        <v>6.8151536771936527</v>
      </c>
      <c r="AA256" s="22">
        <f t="shared" si="91"/>
        <v>6.8802841839920132</v>
      </c>
      <c r="AB256" s="35"/>
      <c r="AC256" s="10"/>
      <c r="AD256" s="10"/>
    </row>
    <row r="257" spans="1:30" x14ac:dyDescent="0.25">
      <c r="A257" t="s">
        <v>3145</v>
      </c>
      <c r="B257" t="s">
        <v>529</v>
      </c>
      <c r="C257" s="1">
        <v>42356</v>
      </c>
      <c r="D257">
        <v>1833</v>
      </c>
      <c r="E257" t="str">
        <f t="shared" si="86"/>
        <v>_7_tech_skills_that_could_make_or_break_your_career_</v>
      </c>
      <c r="F257" s="7">
        <f t="shared" si="92"/>
        <v>7.51425465281641</v>
      </c>
      <c r="G257">
        <f t="shared" si="87"/>
        <v>47</v>
      </c>
      <c r="H257" s="11">
        <f t="shared" si="93"/>
        <v>1</v>
      </c>
      <c r="I257" s="11">
        <f t="shared" si="107"/>
        <v>0</v>
      </c>
      <c r="J257" s="11">
        <f t="shared" si="107"/>
        <v>1</v>
      </c>
      <c r="K257" s="11">
        <f t="shared" si="109"/>
        <v>0</v>
      </c>
      <c r="L257" s="11">
        <f t="shared" si="109"/>
        <v>0</v>
      </c>
      <c r="M257" s="11">
        <f t="shared" si="109"/>
        <v>0</v>
      </c>
      <c r="N257" s="11">
        <f t="shared" si="109"/>
        <v>0</v>
      </c>
      <c r="O257" s="11">
        <f t="shared" si="109"/>
        <v>0</v>
      </c>
      <c r="P257" s="11">
        <f t="shared" si="109"/>
        <v>0</v>
      </c>
      <c r="Q257" s="4" t="str">
        <f t="shared" si="94"/>
        <v>N-101-000000</v>
      </c>
      <c r="R257">
        <f t="shared" si="95"/>
        <v>419</v>
      </c>
      <c r="S257" s="8">
        <f t="shared" si="96"/>
        <v>6.5697596378225285</v>
      </c>
      <c r="T257" s="8">
        <f t="shared" si="97"/>
        <v>6.5697596378225285</v>
      </c>
      <c r="U257" s="10">
        <f t="shared" si="88"/>
        <v>7.3257857135003537</v>
      </c>
      <c r="V257" s="10">
        <f t="shared" si="98"/>
        <v>-0.14431102010629077</v>
      </c>
      <c r="W257" s="10">
        <f t="shared" si="99"/>
        <v>0.68086247610105488</v>
      </c>
      <c r="X257" s="10">
        <f t="shared" si="89"/>
        <v>0.18846893931605621</v>
      </c>
      <c r="Y257" s="22">
        <f t="shared" si="100"/>
        <v>6.7376924224453338</v>
      </c>
      <c r="Z257" s="22">
        <f t="shared" si="90"/>
        <v>6.5922741434865042</v>
      </c>
      <c r="AA257" s="22">
        <f t="shared" si="91"/>
        <v>6.5697596378225285</v>
      </c>
      <c r="AB257" s="35"/>
      <c r="AC257" s="10"/>
      <c r="AD257" s="10"/>
    </row>
    <row r="258" spans="1:30" x14ac:dyDescent="0.25">
      <c r="A258" t="s">
        <v>3449</v>
      </c>
      <c r="B258" t="s">
        <v>833</v>
      </c>
      <c r="C258" s="1">
        <v>41761</v>
      </c>
      <c r="D258">
        <v>2241</v>
      </c>
      <c r="E258" t="str">
        <f t="shared" ref="E258:E321" si="110">CONCATENATE("_",LOWER(A258),"_")</f>
        <v>_7_tips_to_create_winning_reports_and_dashboards_</v>
      </c>
      <c r="F258" s="7">
        <f t="shared" si="92"/>
        <v>7.7151236036321054</v>
      </c>
      <c r="G258">
        <f t="shared" ref="G258:G321" si="111">LEN(A259)</f>
        <v>44</v>
      </c>
      <c r="H258" s="11">
        <f t="shared" si="93"/>
        <v>0</v>
      </c>
      <c r="I258" s="11">
        <f t="shared" si="107"/>
        <v>0</v>
      </c>
      <c r="J258" s="11">
        <f t="shared" si="107"/>
        <v>1</v>
      </c>
      <c r="K258" s="11">
        <f t="shared" si="109"/>
        <v>0</v>
      </c>
      <c r="L258" s="11">
        <f t="shared" si="109"/>
        <v>0</v>
      </c>
      <c r="M258" s="11">
        <f t="shared" si="109"/>
        <v>0</v>
      </c>
      <c r="N258" s="11">
        <f t="shared" si="109"/>
        <v>0</v>
      </c>
      <c r="O258" s="11">
        <f t="shared" si="109"/>
        <v>0</v>
      </c>
      <c r="P258" s="11">
        <f t="shared" si="109"/>
        <v>0</v>
      </c>
      <c r="Q258" s="4" t="str">
        <f t="shared" si="94"/>
        <v>N-001-000000</v>
      </c>
      <c r="R258">
        <f t="shared" si="95"/>
        <v>313</v>
      </c>
      <c r="S258" s="8">
        <f t="shared" si="96"/>
        <v>6.8822553953446945</v>
      </c>
      <c r="T258" s="8">
        <f t="shared" si="97"/>
        <v>6.8822553953446945</v>
      </c>
      <c r="U258" s="10">
        <f t="shared" ref="U258:U321" si="112">F258-$AQ$29*SUMPRODUCT(H258:P258,$AH$25:$AP$25)</f>
        <v>7.3281876099733525</v>
      </c>
      <c r="V258" s="10">
        <f t="shared" si="98"/>
        <v>0.15496856831223904</v>
      </c>
      <c r="W258" s="10">
        <f t="shared" si="99"/>
        <v>0.88173142691675022</v>
      </c>
      <c r="X258" s="10">
        <f t="shared" ref="X258:X321" si="113">$AQ$29*SUMPRODUCT(H258:P258,$AH$25:$AP$25)</f>
        <v>0.38693599365875281</v>
      </c>
      <c r="Y258" s="22">
        <f t="shared" si="100"/>
        <v>6.9361594767880304</v>
      </c>
      <c r="Z258" s="22">
        <f t="shared" ref="Z258:Z321" si="114">$AG$36+SUMPRODUCT($AH$36:$AP$36,H258:P258)</f>
        <v>6.9661540865059681</v>
      </c>
      <c r="AA258" s="22">
        <f t="shared" ref="AA258:AA321" si="115">IF(R258&gt;=$AC$2,S258,Y258)</f>
        <v>6.8822553953446945</v>
      </c>
      <c r="AB258" s="35"/>
      <c r="AC258" s="10"/>
      <c r="AD258" s="10"/>
    </row>
    <row r="259" spans="1:30" x14ac:dyDescent="0.25">
      <c r="A259" t="s">
        <v>3451</v>
      </c>
      <c r="B259" t="s">
        <v>835</v>
      </c>
      <c r="C259" s="1">
        <v>42314</v>
      </c>
      <c r="D259">
        <v>5214</v>
      </c>
      <c r="E259" t="str">
        <f t="shared" si="110"/>
        <v>_7_traits_a_big_data_scientist_shouldn't_have_</v>
      </c>
      <c r="F259" s="7">
        <f t="shared" ref="F259:F322" si="116">LN(1+D259)</f>
        <v>8.5592943674348732</v>
      </c>
      <c r="G259">
        <f t="shared" si="111"/>
        <v>62</v>
      </c>
      <c r="H259" s="11">
        <f t="shared" ref="H259:H322" si="117">IF(YEAR(C259)&gt;2014,1,0)</f>
        <v>1</v>
      </c>
      <c r="I259" s="11">
        <f t="shared" si="107"/>
        <v>0</v>
      </c>
      <c r="J259" s="11">
        <f t="shared" si="107"/>
        <v>1</v>
      </c>
      <c r="K259" s="11">
        <f t="shared" si="109"/>
        <v>0</v>
      </c>
      <c r="L259" s="11">
        <f t="shared" si="109"/>
        <v>0</v>
      </c>
      <c r="M259" s="11">
        <f t="shared" si="109"/>
        <v>0</v>
      </c>
      <c r="N259" s="11">
        <f t="shared" si="109"/>
        <v>0</v>
      </c>
      <c r="O259" s="11">
        <f t="shared" si="109"/>
        <v>1</v>
      </c>
      <c r="P259" s="11">
        <f t="shared" si="109"/>
        <v>0</v>
      </c>
      <c r="Q259" s="4" t="str">
        <f t="shared" ref="Q259:Q322" si="118">CONCATENATE("N-",H259,I259,J259,"-",K259,L259,M259,N259,O259,P259)</f>
        <v>N-101-000010</v>
      </c>
      <c r="R259">
        <f t="shared" ref="R259:R322" si="119">COUNTIF(Q:Q,Q259)</f>
        <v>382</v>
      </c>
      <c r="S259" s="8">
        <f t="shared" ref="S259:S322" si="120">AVERAGEIF(R:R,R259,F:F)</f>
        <v>6.8802841839920132</v>
      </c>
      <c r="T259" s="8">
        <f t="shared" ref="T259:T322" si="121">IF(R259&gt;=10,S259,AVERAGEIF(R:R,"&lt;10",F:F))</f>
        <v>6.8802841839920132</v>
      </c>
      <c r="U259" s="10">
        <f t="shared" si="112"/>
        <v>8.1529405069193484</v>
      </c>
      <c r="V259" s="10">
        <f t="shared" ref="V259:V322" si="122">SUMPRODUCT(H259:P259,$AH$25:$AP$25)-$AQ$28</f>
        <v>0.18424985744159661</v>
      </c>
      <c r="W259" s="10">
        <f t="shared" ref="W259:W322" si="123">F259-AVERAGE(F:F)</f>
        <v>1.725902190719518</v>
      </c>
      <c r="X259" s="10">
        <f t="shared" si="113"/>
        <v>0.40635386051552441</v>
      </c>
      <c r="Y259" s="22">
        <f t="shared" ref="Y259:Y322" si="124">AVERAGE(F:F)-AVERAGE(X:X)+X259</f>
        <v>6.9555773436448023</v>
      </c>
      <c r="Z259" s="22">
        <f t="shared" si="114"/>
        <v>6.8151536771936527</v>
      </c>
      <c r="AA259" s="22">
        <f t="shared" si="115"/>
        <v>6.8802841839920132</v>
      </c>
      <c r="AB259" s="35"/>
      <c r="AC259" s="10"/>
      <c r="AD259" s="10"/>
    </row>
    <row r="260" spans="1:30" x14ac:dyDescent="0.25">
      <c r="A260" t="s">
        <v>3452</v>
      </c>
      <c r="B260" t="s">
        <v>836</v>
      </c>
      <c r="C260" s="1">
        <v>42257</v>
      </c>
      <c r="D260">
        <v>1874</v>
      </c>
      <c r="E260" t="str">
        <f t="shared" si="110"/>
        <v>_7_traits_of_highly_successful_business_analytics_professionals_</v>
      </c>
      <c r="F260" s="7">
        <f t="shared" si="116"/>
        <v>7.5363639384045111</v>
      </c>
      <c r="G260">
        <f t="shared" si="111"/>
        <v>34</v>
      </c>
      <c r="H260" s="11">
        <f t="shared" si="117"/>
        <v>1</v>
      </c>
      <c r="I260" s="11">
        <f t="shared" si="107"/>
        <v>0</v>
      </c>
      <c r="J260" s="11">
        <f t="shared" si="107"/>
        <v>1</v>
      </c>
      <c r="K260" s="11">
        <f t="shared" si="109"/>
        <v>0</v>
      </c>
      <c r="L260" s="11">
        <f t="shared" si="109"/>
        <v>0</v>
      </c>
      <c r="M260" s="11">
        <f t="shared" si="109"/>
        <v>0</v>
      </c>
      <c r="N260" s="11">
        <f t="shared" si="109"/>
        <v>0</v>
      </c>
      <c r="O260" s="11">
        <f t="shared" si="109"/>
        <v>0</v>
      </c>
      <c r="P260" s="11">
        <f t="shared" si="109"/>
        <v>1</v>
      </c>
      <c r="Q260" s="4" t="str">
        <f t="shared" si="118"/>
        <v>N-101-000001</v>
      </c>
      <c r="R260">
        <f t="shared" si="119"/>
        <v>109</v>
      </c>
      <c r="S260" s="8">
        <f t="shared" si="120"/>
        <v>6.5598547021339648</v>
      </c>
      <c r="T260" s="8">
        <f t="shared" si="121"/>
        <v>6.5598547021339648</v>
      </c>
      <c r="U260" s="10">
        <f t="shared" si="112"/>
        <v>7.5626451422235057</v>
      </c>
      <c r="V260" s="10">
        <f t="shared" si="122"/>
        <v>-0.46814479021556843</v>
      </c>
      <c r="W260" s="10">
        <f t="shared" si="123"/>
        <v>0.70297176168915598</v>
      </c>
      <c r="X260" s="10">
        <f t="shared" si="113"/>
        <v>-2.6281203818994407E-2</v>
      </c>
      <c r="Y260" s="22">
        <f t="shared" si="124"/>
        <v>6.5229422793102829</v>
      </c>
      <c r="Z260" s="22">
        <f t="shared" si="114"/>
        <v>6.4247572696849025</v>
      </c>
      <c r="AA260" s="22">
        <f t="shared" si="115"/>
        <v>6.5598547021339648</v>
      </c>
      <c r="AB260" s="35"/>
      <c r="AC260" s="10"/>
      <c r="AD260" s="10"/>
    </row>
    <row r="261" spans="1:30" x14ac:dyDescent="0.25">
      <c r="A261" t="s">
        <v>2647</v>
      </c>
      <c r="B261" t="s">
        <v>27</v>
      </c>
      <c r="C261" s="1">
        <v>42045</v>
      </c>
      <c r="D261">
        <v>890</v>
      </c>
      <c r="E261" t="str">
        <f t="shared" si="110"/>
        <v>_7_trends_in_big_data_-_white_paper_</v>
      </c>
      <c r="F261" s="7">
        <f t="shared" si="116"/>
        <v>6.7923444274708089</v>
      </c>
      <c r="G261">
        <f t="shared" si="111"/>
        <v>41</v>
      </c>
      <c r="H261" s="11">
        <f t="shared" si="117"/>
        <v>1</v>
      </c>
      <c r="I261" s="11">
        <f t="shared" si="107"/>
        <v>1</v>
      </c>
      <c r="J261" s="11">
        <f t="shared" si="107"/>
        <v>0</v>
      </c>
      <c r="K261" s="11">
        <f t="shared" si="109"/>
        <v>0</v>
      </c>
      <c r="L261" s="11">
        <f t="shared" si="109"/>
        <v>0</v>
      </c>
      <c r="M261" s="11">
        <f t="shared" si="109"/>
        <v>0</v>
      </c>
      <c r="N261" s="11">
        <f t="shared" si="109"/>
        <v>0</v>
      </c>
      <c r="O261" s="11">
        <f t="shared" si="109"/>
        <v>1</v>
      </c>
      <c r="P261" s="11">
        <f t="shared" si="109"/>
        <v>0</v>
      </c>
      <c r="Q261" s="4" t="str">
        <f t="shared" si="118"/>
        <v>N-110-000010</v>
      </c>
      <c r="R261">
        <f t="shared" si="119"/>
        <v>58</v>
      </c>
      <c r="S261" s="8">
        <f t="shared" si="120"/>
        <v>5.7492453157171877</v>
      </c>
      <c r="T261" s="8">
        <f t="shared" si="121"/>
        <v>5.7492453157171877</v>
      </c>
      <c r="U261" s="10">
        <f t="shared" si="112"/>
        <v>7.1668342013135478</v>
      </c>
      <c r="V261" s="10">
        <f t="shared" si="122"/>
        <v>-0.99322799793309102</v>
      </c>
      <c r="W261" s="10">
        <f t="shared" si="123"/>
        <v>-4.1047749244546239E-2</v>
      </c>
      <c r="X261" s="10">
        <f t="shared" si="113"/>
        <v>-0.37448977384273863</v>
      </c>
      <c r="Y261" s="22">
        <f t="shared" si="124"/>
        <v>6.1747337092865386</v>
      </c>
      <c r="Z261" s="22">
        <f t="shared" si="114"/>
        <v>6.1953121150439019</v>
      </c>
      <c r="AA261" s="22">
        <f t="shared" si="115"/>
        <v>5.7492453157171877</v>
      </c>
      <c r="AB261" s="35"/>
      <c r="AC261" s="10"/>
      <c r="AD261" s="10"/>
    </row>
    <row r="262" spans="1:30" x14ac:dyDescent="0.25">
      <c r="A262" t="s">
        <v>3453</v>
      </c>
      <c r="B262" t="s">
        <v>837</v>
      </c>
      <c r="C262" s="1">
        <v>41675</v>
      </c>
      <c r="D262">
        <v>1182</v>
      </c>
      <c r="E262" t="str">
        <f t="shared" si="110"/>
        <v>_7_ways_big_data_can_help_your_bi_solution_</v>
      </c>
      <c r="F262" s="7">
        <f t="shared" si="116"/>
        <v>7.0758088639783869</v>
      </c>
      <c r="G262">
        <f t="shared" si="111"/>
        <v>34</v>
      </c>
      <c r="H262" s="11">
        <f t="shared" si="117"/>
        <v>0</v>
      </c>
      <c r="I262" s="11">
        <f t="shared" ref="I262:J281" si="125">IF(ISNUMBER(SEARCH(I$1,$B262)),1,0)</f>
        <v>0</v>
      </c>
      <c r="J262" s="11">
        <f t="shared" si="125"/>
        <v>1</v>
      </c>
      <c r="K262" s="11">
        <f t="shared" ref="K262:P271" si="126">IF(ISNUMBER(SEARCH(K$1,$E262)),1,0)</f>
        <v>0</v>
      </c>
      <c r="L262" s="11">
        <f t="shared" si="126"/>
        <v>0</v>
      </c>
      <c r="M262" s="11">
        <f t="shared" si="126"/>
        <v>0</v>
      </c>
      <c r="N262" s="11">
        <f t="shared" si="126"/>
        <v>0</v>
      </c>
      <c r="O262" s="11">
        <f t="shared" si="126"/>
        <v>1</v>
      </c>
      <c r="P262" s="11">
        <f t="shared" si="126"/>
        <v>0</v>
      </c>
      <c r="Q262" s="4" t="str">
        <f t="shared" si="118"/>
        <v>N-001-000010</v>
      </c>
      <c r="R262">
        <f t="shared" si="119"/>
        <v>276</v>
      </c>
      <c r="S262" s="8">
        <f t="shared" si="120"/>
        <v>7.1371246496698326</v>
      </c>
      <c r="T262" s="8">
        <f t="shared" si="121"/>
        <v>7.1371246496698326</v>
      </c>
      <c r="U262" s="10">
        <f t="shared" si="112"/>
        <v>6.4709879491201656</v>
      </c>
      <c r="V262" s="10">
        <f t="shared" si="122"/>
        <v>0.48352944586012636</v>
      </c>
      <c r="W262" s="10">
        <f t="shared" si="123"/>
        <v>0.24241668726303178</v>
      </c>
      <c r="X262" s="10">
        <f t="shared" si="113"/>
        <v>0.60482091485822098</v>
      </c>
      <c r="Y262" s="22">
        <f t="shared" si="124"/>
        <v>7.1540443979874988</v>
      </c>
      <c r="Z262" s="22">
        <f t="shared" si="114"/>
        <v>7.1890336202131158</v>
      </c>
      <c r="AA262" s="22">
        <f t="shared" si="115"/>
        <v>7.1371246496698326</v>
      </c>
      <c r="AB262" s="35"/>
      <c r="AC262" s="10"/>
      <c r="AD262" s="10"/>
    </row>
    <row r="263" spans="1:30" x14ac:dyDescent="0.25">
      <c r="A263" t="s">
        <v>3454</v>
      </c>
      <c r="B263" t="s">
        <v>838</v>
      </c>
      <c r="C263" s="1">
        <v>42402</v>
      </c>
      <c r="D263">
        <v>2403</v>
      </c>
      <c r="E263" t="str">
        <f t="shared" si="110"/>
        <v>_7_ways_to_perplex_a_data_scientist_</v>
      </c>
      <c r="F263" s="7">
        <f t="shared" si="116"/>
        <v>7.7848892956550984</v>
      </c>
      <c r="G263">
        <f t="shared" si="111"/>
        <v>30</v>
      </c>
      <c r="H263" s="11">
        <f t="shared" si="117"/>
        <v>1</v>
      </c>
      <c r="I263" s="11">
        <f t="shared" si="125"/>
        <v>0</v>
      </c>
      <c r="J263" s="11">
        <f t="shared" si="125"/>
        <v>1</v>
      </c>
      <c r="K263" s="11">
        <f t="shared" si="126"/>
        <v>0</v>
      </c>
      <c r="L263" s="11">
        <f t="shared" si="126"/>
        <v>0</v>
      </c>
      <c r="M263" s="11">
        <f t="shared" si="126"/>
        <v>0</v>
      </c>
      <c r="N263" s="11">
        <f t="shared" si="126"/>
        <v>0</v>
      </c>
      <c r="O263" s="11">
        <f t="shared" si="126"/>
        <v>1</v>
      </c>
      <c r="P263" s="11">
        <f t="shared" si="126"/>
        <v>0</v>
      </c>
      <c r="Q263" s="4" t="str">
        <f t="shared" si="118"/>
        <v>N-101-000010</v>
      </c>
      <c r="R263">
        <f t="shared" si="119"/>
        <v>382</v>
      </c>
      <c r="S263" s="8">
        <f t="shared" si="120"/>
        <v>6.8802841839920132</v>
      </c>
      <c r="T263" s="8">
        <f t="shared" si="121"/>
        <v>6.8802841839920132</v>
      </c>
      <c r="U263" s="10">
        <f t="shared" si="112"/>
        <v>7.3785354351395736</v>
      </c>
      <c r="V263" s="10">
        <f t="shared" si="122"/>
        <v>0.18424985744159661</v>
      </c>
      <c r="W263" s="10">
        <f t="shared" si="123"/>
        <v>0.9514971189397432</v>
      </c>
      <c r="X263" s="10">
        <f t="shared" si="113"/>
        <v>0.40635386051552441</v>
      </c>
      <c r="Y263" s="22">
        <f t="shared" si="124"/>
        <v>6.9555773436448023</v>
      </c>
      <c r="Z263" s="22">
        <f t="shared" si="114"/>
        <v>6.8151536771936527</v>
      </c>
      <c r="AA263" s="22">
        <f t="shared" si="115"/>
        <v>6.8802841839920132</v>
      </c>
      <c r="AB263" s="35"/>
      <c r="AC263" s="10"/>
      <c r="AD263" s="10"/>
    </row>
    <row r="264" spans="1:30" x14ac:dyDescent="0.25">
      <c r="A264" t="s">
        <v>3432</v>
      </c>
      <c r="B264" t="s">
        <v>816</v>
      </c>
      <c r="C264" s="1">
        <v>41761</v>
      </c>
      <c r="D264">
        <v>1671</v>
      </c>
      <c r="E264" t="str">
        <f t="shared" si="110"/>
        <v>_72_infographics_about_big_data_</v>
      </c>
      <c r="F264" s="7">
        <f t="shared" si="116"/>
        <v>7.4217757936446471</v>
      </c>
      <c r="G264">
        <f t="shared" si="111"/>
        <v>37</v>
      </c>
      <c r="H264" s="11">
        <f t="shared" si="117"/>
        <v>0</v>
      </c>
      <c r="I264" s="11">
        <f t="shared" si="125"/>
        <v>0</v>
      </c>
      <c r="J264" s="11">
        <f t="shared" si="125"/>
        <v>1</v>
      </c>
      <c r="K264" s="11">
        <f t="shared" si="126"/>
        <v>0</v>
      </c>
      <c r="L264" s="11">
        <f t="shared" si="126"/>
        <v>0</v>
      </c>
      <c r="M264" s="11">
        <f t="shared" si="126"/>
        <v>0</v>
      </c>
      <c r="N264" s="11">
        <f t="shared" si="126"/>
        <v>0</v>
      </c>
      <c r="O264" s="11">
        <f t="shared" si="126"/>
        <v>1</v>
      </c>
      <c r="P264" s="11">
        <f t="shared" si="126"/>
        <v>0</v>
      </c>
      <c r="Q264" s="4" t="str">
        <f t="shared" si="118"/>
        <v>N-001-000010</v>
      </c>
      <c r="R264">
        <f t="shared" si="119"/>
        <v>276</v>
      </c>
      <c r="S264" s="8">
        <f t="shared" si="120"/>
        <v>7.1371246496698326</v>
      </c>
      <c r="T264" s="8">
        <f t="shared" si="121"/>
        <v>7.1371246496698326</v>
      </c>
      <c r="U264" s="10">
        <f t="shared" si="112"/>
        <v>6.8169548787864258</v>
      </c>
      <c r="V264" s="10">
        <f t="shared" si="122"/>
        <v>0.48352944586012636</v>
      </c>
      <c r="W264" s="10">
        <f t="shared" si="123"/>
        <v>0.58838361692929197</v>
      </c>
      <c r="X264" s="10">
        <f t="shared" si="113"/>
        <v>0.60482091485822098</v>
      </c>
      <c r="Y264" s="22">
        <f t="shared" si="124"/>
        <v>7.1540443979874988</v>
      </c>
      <c r="Z264" s="22">
        <f t="shared" si="114"/>
        <v>7.1890336202131158</v>
      </c>
      <c r="AA264" s="22">
        <f t="shared" si="115"/>
        <v>7.1371246496698326</v>
      </c>
      <c r="AB264" s="35"/>
      <c r="AC264" s="10"/>
      <c r="AD264" s="10"/>
    </row>
    <row r="265" spans="1:30" x14ac:dyDescent="0.25">
      <c r="A265" t="s">
        <v>3433</v>
      </c>
      <c r="B265" t="s">
        <v>817</v>
      </c>
      <c r="C265" s="1">
        <v>42030</v>
      </c>
      <c r="D265">
        <v>7129</v>
      </c>
      <c r="E265" t="str">
        <f t="shared" si="110"/>
        <v>_7500_companies_hiring_data_scientists_</v>
      </c>
      <c r="F265" s="7">
        <f t="shared" si="116"/>
        <v>8.8720665134083418</v>
      </c>
      <c r="G265">
        <f t="shared" si="111"/>
        <v>62</v>
      </c>
      <c r="H265" s="11">
        <f t="shared" si="117"/>
        <v>1</v>
      </c>
      <c r="I265" s="11">
        <f t="shared" si="125"/>
        <v>0</v>
      </c>
      <c r="J265" s="11">
        <f t="shared" si="125"/>
        <v>1</v>
      </c>
      <c r="K265" s="11">
        <f t="shared" si="126"/>
        <v>0</v>
      </c>
      <c r="L265" s="11">
        <f t="shared" si="126"/>
        <v>0</v>
      </c>
      <c r="M265" s="11">
        <f t="shared" si="126"/>
        <v>0</v>
      </c>
      <c r="N265" s="11">
        <f t="shared" si="126"/>
        <v>0</v>
      </c>
      <c r="O265" s="11">
        <f t="shared" si="126"/>
        <v>1</v>
      </c>
      <c r="P265" s="11">
        <f t="shared" si="126"/>
        <v>0</v>
      </c>
      <c r="Q265" s="4" t="str">
        <f t="shared" si="118"/>
        <v>N-101-000010</v>
      </c>
      <c r="R265">
        <f t="shared" si="119"/>
        <v>382</v>
      </c>
      <c r="S265" s="8">
        <f t="shared" si="120"/>
        <v>6.8802841839920132</v>
      </c>
      <c r="T265" s="8">
        <f t="shared" si="121"/>
        <v>6.8802841839920132</v>
      </c>
      <c r="U265" s="10">
        <f t="shared" si="112"/>
        <v>8.465712652892817</v>
      </c>
      <c r="V265" s="10">
        <f t="shared" si="122"/>
        <v>0.18424985744159661</v>
      </c>
      <c r="W265" s="10">
        <f t="shared" si="123"/>
        <v>2.0386743366929867</v>
      </c>
      <c r="X265" s="10">
        <f t="shared" si="113"/>
        <v>0.40635386051552441</v>
      </c>
      <c r="Y265" s="22">
        <f t="shared" si="124"/>
        <v>6.9555773436448023</v>
      </c>
      <c r="Z265" s="22">
        <f t="shared" si="114"/>
        <v>6.8151536771936527</v>
      </c>
      <c r="AA265" s="22">
        <f t="shared" si="115"/>
        <v>6.8802841839920132</v>
      </c>
      <c r="AB265" s="35"/>
      <c r="AC265" s="10"/>
      <c r="AD265" s="10"/>
    </row>
    <row r="266" spans="1:30" x14ac:dyDescent="0.25">
      <c r="A266" t="s">
        <v>3434</v>
      </c>
      <c r="B266" t="s">
        <v>818</v>
      </c>
      <c r="C266" s="1">
        <v>41782</v>
      </c>
      <c r="D266">
        <v>3096</v>
      </c>
      <c r="E266" t="str">
        <f t="shared" si="110"/>
        <v>_77_people_who_truly_have_written_interesting_things_about_data_</v>
      </c>
      <c r="F266" s="7">
        <f t="shared" si="116"/>
        <v>8.0381891799732035</v>
      </c>
      <c r="G266">
        <f t="shared" si="111"/>
        <v>59</v>
      </c>
      <c r="H266" s="11">
        <f t="shared" si="117"/>
        <v>0</v>
      </c>
      <c r="I266" s="11">
        <f t="shared" si="125"/>
        <v>0</v>
      </c>
      <c r="J266" s="11">
        <f t="shared" si="125"/>
        <v>1</v>
      </c>
      <c r="K266" s="11">
        <f t="shared" si="126"/>
        <v>0</v>
      </c>
      <c r="L266" s="11">
        <f t="shared" si="126"/>
        <v>0</v>
      </c>
      <c r="M266" s="11">
        <f t="shared" si="126"/>
        <v>0</v>
      </c>
      <c r="N266" s="11">
        <f t="shared" si="126"/>
        <v>0</v>
      </c>
      <c r="O266" s="11">
        <f t="shared" si="126"/>
        <v>1</v>
      </c>
      <c r="P266" s="11">
        <f t="shared" si="126"/>
        <v>0</v>
      </c>
      <c r="Q266" s="4" t="str">
        <f t="shared" si="118"/>
        <v>N-001-000010</v>
      </c>
      <c r="R266">
        <f t="shared" si="119"/>
        <v>276</v>
      </c>
      <c r="S266" s="8">
        <f t="shared" si="120"/>
        <v>7.1371246496698326</v>
      </c>
      <c r="T266" s="8">
        <f t="shared" si="121"/>
        <v>7.1371246496698326</v>
      </c>
      <c r="U266" s="10">
        <f t="shared" si="112"/>
        <v>7.4333682651149822</v>
      </c>
      <c r="V266" s="10">
        <f t="shared" si="122"/>
        <v>0.48352944586012636</v>
      </c>
      <c r="W266" s="10">
        <f t="shared" si="123"/>
        <v>1.2047970032578483</v>
      </c>
      <c r="X266" s="10">
        <f t="shared" si="113"/>
        <v>0.60482091485822098</v>
      </c>
      <c r="Y266" s="22">
        <f t="shared" si="124"/>
        <v>7.1540443979874988</v>
      </c>
      <c r="Z266" s="22">
        <f t="shared" si="114"/>
        <v>7.1890336202131158</v>
      </c>
      <c r="AA266" s="22">
        <f t="shared" si="115"/>
        <v>7.1371246496698326</v>
      </c>
      <c r="AB266" s="35"/>
      <c r="AC266" s="10"/>
      <c r="AD266" s="10"/>
    </row>
    <row r="267" spans="1:30" x14ac:dyDescent="0.25">
      <c r="A267" t="s">
        <v>3455</v>
      </c>
      <c r="B267" t="s">
        <v>839</v>
      </c>
      <c r="C267" s="1">
        <v>42324</v>
      </c>
      <c r="D267">
        <v>204</v>
      </c>
      <c r="E267" t="str">
        <f t="shared" si="110"/>
        <v>_8_analytics_&amp;amp;_visualization_firms_who_implement_tableau_</v>
      </c>
      <c r="F267" s="7">
        <f t="shared" si="116"/>
        <v>5.3230099791384085</v>
      </c>
      <c r="G267">
        <f t="shared" si="111"/>
        <v>47</v>
      </c>
      <c r="H267" s="11">
        <f t="shared" si="117"/>
        <v>1</v>
      </c>
      <c r="I267" s="11">
        <f t="shared" si="125"/>
        <v>0</v>
      </c>
      <c r="J267" s="11">
        <f t="shared" si="125"/>
        <v>1</v>
      </c>
      <c r="K267" s="11">
        <f t="shared" si="126"/>
        <v>0</v>
      </c>
      <c r="L267" s="11">
        <f t="shared" si="126"/>
        <v>0</v>
      </c>
      <c r="M267" s="11">
        <f t="shared" si="126"/>
        <v>0</v>
      </c>
      <c r="N267" s="11">
        <f t="shared" si="126"/>
        <v>0</v>
      </c>
      <c r="O267" s="11">
        <f t="shared" si="126"/>
        <v>0</v>
      </c>
      <c r="P267" s="11">
        <f t="shared" si="126"/>
        <v>1</v>
      </c>
      <c r="Q267" s="4" t="str">
        <f t="shared" si="118"/>
        <v>N-101-000001</v>
      </c>
      <c r="R267">
        <f t="shared" si="119"/>
        <v>109</v>
      </c>
      <c r="S267" s="8">
        <f t="shared" si="120"/>
        <v>6.5598547021339648</v>
      </c>
      <c r="T267" s="8">
        <f t="shared" si="121"/>
        <v>6.5598547021339648</v>
      </c>
      <c r="U267" s="10">
        <f t="shared" si="112"/>
        <v>5.349291182957403</v>
      </c>
      <c r="V267" s="10">
        <f t="shared" si="122"/>
        <v>-0.46814479021556843</v>
      </c>
      <c r="W267" s="10">
        <f t="shared" si="123"/>
        <v>-1.5103821975769467</v>
      </c>
      <c r="X267" s="10">
        <f t="shared" si="113"/>
        <v>-2.6281203818994407E-2</v>
      </c>
      <c r="Y267" s="22">
        <f t="shared" si="124"/>
        <v>6.5229422793102829</v>
      </c>
      <c r="Z267" s="22">
        <f t="shared" si="114"/>
        <v>6.4247572696849025</v>
      </c>
      <c r="AA267" s="22">
        <f t="shared" si="115"/>
        <v>6.5598547021339648</v>
      </c>
      <c r="AB267" s="35"/>
      <c r="AC267" s="10"/>
      <c r="AD267" s="10"/>
    </row>
    <row r="268" spans="1:30" x14ac:dyDescent="0.25">
      <c r="A268" t="s">
        <v>3456</v>
      </c>
      <c r="B268" t="s">
        <v>840</v>
      </c>
      <c r="C268" s="1">
        <v>42075</v>
      </c>
      <c r="D268">
        <v>693</v>
      </c>
      <c r="E268" t="str">
        <f t="shared" si="110"/>
        <v>_8_factors_to_consider_before_buying_bi_software_</v>
      </c>
      <c r="F268" s="7">
        <f t="shared" si="116"/>
        <v>6.5424719605068047</v>
      </c>
      <c r="G268">
        <f t="shared" si="111"/>
        <v>44</v>
      </c>
      <c r="H268" s="11">
        <f t="shared" si="117"/>
        <v>1</v>
      </c>
      <c r="I268" s="11">
        <f t="shared" si="125"/>
        <v>0</v>
      </c>
      <c r="J268" s="11">
        <f t="shared" si="125"/>
        <v>1</v>
      </c>
      <c r="K268" s="11">
        <f t="shared" si="126"/>
        <v>0</v>
      </c>
      <c r="L268" s="11">
        <f t="shared" si="126"/>
        <v>0</v>
      </c>
      <c r="M268" s="11">
        <f t="shared" si="126"/>
        <v>0</v>
      </c>
      <c r="N268" s="11">
        <f t="shared" si="126"/>
        <v>0</v>
      </c>
      <c r="O268" s="11">
        <f t="shared" si="126"/>
        <v>0</v>
      </c>
      <c r="P268" s="11">
        <f t="shared" si="126"/>
        <v>0</v>
      </c>
      <c r="Q268" s="4" t="str">
        <f t="shared" si="118"/>
        <v>N-101-000000</v>
      </c>
      <c r="R268">
        <f t="shared" si="119"/>
        <v>419</v>
      </c>
      <c r="S268" s="8">
        <f t="shared" si="120"/>
        <v>6.5697596378225285</v>
      </c>
      <c r="T268" s="8">
        <f t="shared" si="121"/>
        <v>6.5697596378225285</v>
      </c>
      <c r="U268" s="10">
        <f t="shared" si="112"/>
        <v>6.3540030211907483</v>
      </c>
      <c r="V268" s="10">
        <f t="shared" si="122"/>
        <v>-0.14431102010629077</v>
      </c>
      <c r="W268" s="10">
        <f t="shared" si="123"/>
        <v>-0.29092021620855046</v>
      </c>
      <c r="X268" s="10">
        <f t="shared" si="113"/>
        <v>0.18846893931605621</v>
      </c>
      <c r="Y268" s="22">
        <f t="shared" si="124"/>
        <v>6.7376924224453338</v>
      </c>
      <c r="Z268" s="22">
        <f t="shared" si="114"/>
        <v>6.5922741434865042</v>
      </c>
      <c r="AA268" s="22">
        <f t="shared" si="115"/>
        <v>6.5697596378225285</v>
      </c>
      <c r="AB268" s="35"/>
      <c r="AC268" s="10"/>
      <c r="AD268" s="10"/>
    </row>
    <row r="269" spans="1:30" x14ac:dyDescent="0.25">
      <c r="A269" t="s">
        <v>3457</v>
      </c>
      <c r="B269" t="s">
        <v>841</v>
      </c>
      <c r="C269" s="1">
        <v>42293</v>
      </c>
      <c r="D269">
        <v>896</v>
      </c>
      <c r="E269" t="str">
        <f t="shared" si="110"/>
        <v>_8_free_popular_javascript_charting_libraries_</v>
      </c>
      <c r="F269" s="7">
        <f t="shared" si="116"/>
        <v>6.799055862058796</v>
      </c>
      <c r="G269">
        <f t="shared" si="111"/>
        <v>55</v>
      </c>
      <c r="H269" s="11">
        <f t="shared" si="117"/>
        <v>1</v>
      </c>
      <c r="I269" s="11">
        <f t="shared" si="125"/>
        <v>0</v>
      </c>
      <c r="J269" s="11">
        <f t="shared" si="125"/>
        <v>1</v>
      </c>
      <c r="K269" s="11">
        <f t="shared" si="126"/>
        <v>0</v>
      </c>
      <c r="L269" s="11">
        <f t="shared" si="126"/>
        <v>0</v>
      </c>
      <c r="M269" s="11">
        <f t="shared" si="126"/>
        <v>0</v>
      </c>
      <c r="N269" s="11">
        <f t="shared" si="126"/>
        <v>0</v>
      </c>
      <c r="O269" s="11">
        <f t="shared" si="126"/>
        <v>0</v>
      </c>
      <c r="P269" s="11">
        <f t="shared" si="126"/>
        <v>0</v>
      </c>
      <c r="Q269" s="4" t="str">
        <f t="shared" si="118"/>
        <v>N-101-000000</v>
      </c>
      <c r="R269">
        <f t="shared" si="119"/>
        <v>419</v>
      </c>
      <c r="S269" s="8">
        <f t="shared" si="120"/>
        <v>6.5697596378225285</v>
      </c>
      <c r="T269" s="8">
        <f t="shared" si="121"/>
        <v>6.5697596378225285</v>
      </c>
      <c r="U269" s="10">
        <f t="shared" si="112"/>
        <v>6.6105869227427396</v>
      </c>
      <c r="V269" s="10">
        <f t="shared" si="122"/>
        <v>-0.14431102010629077</v>
      </c>
      <c r="W269" s="10">
        <f t="shared" si="123"/>
        <v>-3.4336314656559175E-2</v>
      </c>
      <c r="X269" s="10">
        <f t="shared" si="113"/>
        <v>0.18846893931605621</v>
      </c>
      <c r="Y269" s="22">
        <f t="shared" si="124"/>
        <v>6.7376924224453338</v>
      </c>
      <c r="Z269" s="22">
        <f t="shared" si="114"/>
        <v>6.5922741434865042</v>
      </c>
      <c r="AA269" s="22">
        <f t="shared" si="115"/>
        <v>6.5697596378225285</v>
      </c>
      <c r="AB269" s="35"/>
      <c r="AC269" s="10"/>
      <c r="AD269" s="10"/>
    </row>
    <row r="270" spans="1:30" x14ac:dyDescent="0.25">
      <c r="A270" t="s">
        <v>3458</v>
      </c>
      <c r="B270" t="s">
        <v>842</v>
      </c>
      <c r="C270" s="1">
        <v>41467</v>
      </c>
      <c r="D270">
        <v>570</v>
      </c>
      <c r="E270" t="str">
        <f t="shared" si="110"/>
        <v>_8_m2m_big_data_use_cases_in_building_management_systems_</v>
      </c>
      <c r="F270" s="7">
        <f t="shared" si="116"/>
        <v>6.3473892096560105</v>
      </c>
      <c r="G270">
        <f t="shared" si="111"/>
        <v>52</v>
      </c>
      <c r="H270" s="11">
        <f t="shared" si="117"/>
        <v>0</v>
      </c>
      <c r="I270" s="11">
        <f t="shared" si="125"/>
        <v>0</v>
      </c>
      <c r="J270" s="11">
        <f t="shared" si="125"/>
        <v>1</v>
      </c>
      <c r="K270" s="11">
        <f t="shared" si="126"/>
        <v>0</v>
      </c>
      <c r="L270" s="11">
        <f t="shared" si="126"/>
        <v>0</v>
      </c>
      <c r="M270" s="11">
        <f t="shared" si="126"/>
        <v>0</v>
      </c>
      <c r="N270" s="11">
        <f t="shared" si="126"/>
        <v>0</v>
      </c>
      <c r="O270" s="11">
        <f t="shared" si="126"/>
        <v>1</v>
      </c>
      <c r="P270" s="11">
        <f t="shared" si="126"/>
        <v>0</v>
      </c>
      <c r="Q270" s="4" t="str">
        <f t="shared" si="118"/>
        <v>N-001-000010</v>
      </c>
      <c r="R270">
        <f t="shared" si="119"/>
        <v>276</v>
      </c>
      <c r="S270" s="8">
        <f t="shared" si="120"/>
        <v>7.1371246496698326</v>
      </c>
      <c r="T270" s="8">
        <f t="shared" si="121"/>
        <v>7.1371246496698326</v>
      </c>
      <c r="U270" s="10">
        <f t="shared" si="112"/>
        <v>5.7425682947977892</v>
      </c>
      <c r="V270" s="10">
        <f t="shared" si="122"/>
        <v>0.48352944586012636</v>
      </c>
      <c r="W270" s="10">
        <f t="shared" si="123"/>
        <v>-0.48600296705934465</v>
      </c>
      <c r="X270" s="10">
        <f t="shared" si="113"/>
        <v>0.60482091485822098</v>
      </c>
      <c r="Y270" s="22">
        <f t="shared" si="124"/>
        <v>7.1540443979874988</v>
      </c>
      <c r="Z270" s="22">
        <f t="shared" si="114"/>
        <v>7.1890336202131158</v>
      </c>
      <c r="AA270" s="22">
        <f t="shared" si="115"/>
        <v>7.1371246496698326</v>
      </c>
      <c r="AB270" s="35"/>
      <c r="AC270" s="10"/>
      <c r="AD270" s="10"/>
    </row>
    <row r="271" spans="1:30" x14ac:dyDescent="0.25">
      <c r="A271" t="s">
        <v>3459</v>
      </c>
      <c r="B271" t="s">
        <v>843</v>
      </c>
      <c r="C271" s="1">
        <v>42241</v>
      </c>
      <c r="D271">
        <v>586</v>
      </c>
      <c r="E271" t="str">
        <f t="shared" si="110"/>
        <v>_8_online_classes_that_will_make_you_smarter_about_it_</v>
      </c>
      <c r="F271" s="7">
        <f t="shared" si="116"/>
        <v>6.3750248198280968</v>
      </c>
      <c r="G271">
        <f t="shared" si="111"/>
        <v>54</v>
      </c>
      <c r="H271" s="11">
        <f t="shared" si="117"/>
        <v>1</v>
      </c>
      <c r="I271" s="11">
        <f t="shared" si="125"/>
        <v>0</v>
      </c>
      <c r="J271" s="11">
        <f t="shared" si="125"/>
        <v>1</v>
      </c>
      <c r="K271" s="11">
        <f t="shared" si="126"/>
        <v>0</v>
      </c>
      <c r="L271" s="11">
        <f t="shared" si="126"/>
        <v>0</v>
      </c>
      <c r="M271" s="11">
        <f t="shared" si="126"/>
        <v>0</v>
      </c>
      <c r="N271" s="11">
        <f t="shared" si="126"/>
        <v>0</v>
      </c>
      <c r="O271" s="11">
        <f t="shared" si="126"/>
        <v>0</v>
      </c>
      <c r="P271" s="11">
        <f t="shared" si="126"/>
        <v>0</v>
      </c>
      <c r="Q271" s="4" t="str">
        <f t="shared" si="118"/>
        <v>N-101-000000</v>
      </c>
      <c r="R271">
        <f t="shared" si="119"/>
        <v>419</v>
      </c>
      <c r="S271" s="8">
        <f t="shared" si="120"/>
        <v>6.5697596378225285</v>
      </c>
      <c r="T271" s="8">
        <f t="shared" si="121"/>
        <v>6.5697596378225285</v>
      </c>
      <c r="U271" s="10">
        <f t="shared" si="112"/>
        <v>6.1865558805120404</v>
      </c>
      <c r="V271" s="10">
        <f t="shared" si="122"/>
        <v>-0.14431102010629077</v>
      </c>
      <c r="W271" s="10">
        <f t="shared" si="123"/>
        <v>-0.45836735688725838</v>
      </c>
      <c r="X271" s="10">
        <f t="shared" si="113"/>
        <v>0.18846893931605621</v>
      </c>
      <c r="Y271" s="22">
        <f t="shared" si="124"/>
        <v>6.7376924224453338</v>
      </c>
      <c r="Z271" s="22">
        <f t="shared" si="114"/>
        <v>6.5922741434865042</v>
      </c>
      <c r="AA271" s="22">
        <f t="shared" si="115"/>
        <v>6.5697596378225285</v>
      </c>
      <c r="AB271" s="35"/>
      <c r="AC271" s="10"/>
      <c r="AD271" s="10"/>
    </row>
    <row r="272" spans="1:30" x14ac:dyDescent="0.25">
      <c r="A272" t="s">
        <v>3460</v>
      </c>
      <c r="B272" t="s">
        <v>844</v>
      </c>
      <c r="C272" s="1">
        <v>41251</v>
      </c>
      <c r="D272">
        <v>1059</v>
      </c>
      <c r="E272" t="str">
        <f t="shared" si="110"/>
        <v>_8_tests_to_decode_business_accumen_of_a_data_scientist_</v>
      </c>
      <c r="F272" s="7">
        <f t="shared" si="116"/>
        <v>6.9660241871061128</v>
      </c>
      <c r="G272">
        <f t="shared" si="111"/>
        <v>15</v>
      </c>
      <c r="H272" s="11">
        <f t="shared" si="117"/>
        <v>0</v>
      </c>
      <c r="I272" s="11">
        <f t="shared" si="125"/>
        <v>0</v>
      </c>
      <c r="J272" s="11">
        <f t="shared" si="125"/>
        <v>1</v>
      </c>
      <c r="K272" s="11">
        <f t="shared" ref="K272:P281" si="127">IF(ISNUMBER(SEARCH(K$1,$E272)),1,0)</f>
        <v>0</v>
      </c>
      <c r="L272" s="11">
        <f t="shared" si="127"/>
        <v>0</v>
      </c>
      <c r="M272" s="11">
        <f t="shared" si="127"/>
        <v>0</v>
      </c>
      <c r="N272" s="11">
        <f t="shared" si="127"/>
        <v>0</v>
      </c>
      <c r="O272" s="11">
        <f t="shared" si="127"/>
        <v>1</v>
      </c>
      <c r="P272" s="11">
        <f t="shared" si="127"/>
        <v>0</v>
      </c>
      <c r="Q272" s="4" t="str">
        <f t="shared" si="118"/>
        <v>N-001-000010</v>
      </c>
      <c r="R272">
        <f t="shared" si="119"/>
        <v>276</v>
      </c>
      <c r="S272" s="8">
        <f t="shared" si="120"/>
        <v>7.1371246496698326</v>
      </c>
      <c r="T272" s="8">
        <f t="shared" si="121"/>
        <v>7.1371246496698326</v>
      </c>
      <c r="U272" s="10">
        <f t="shared" si="112"/>
        <v>6.3612032722478915</v>
      </c>
      <c r="V272" s="10">
        <f t="shared" si="122"/>
        <v>0.48352944586012636</v>
      </c>
      <c r="W272" s="10">
        <f t="shared" si="123"/>
        <v>0.13263201039075767</v>
      </c>
      <c r="X272" s="10">
        <f t="shared" si="113"/>
        <v>0.60482091485822098</v>
      </c>
      <c r="Y272" s="22">
        <f t="shared" si="124"/>
        <v>7.1540443979874988</v>
      </c>
      <c r="Z272" s="22">
        <f t="shared" si="114"/>
        <v>7.1890336202131158</v>
      </c>
      <c r="AA272" s="22">
        <f t="shared" si="115"/>
        <v>7.1371246496698326</v>
      </c>
      <c r="AB272" s="35"/>
      <c r="AC272" s="10"/>
      <c r="AD272" s="10"/>
    </row>
    <row r="273" spans="1:30" x14ac:dyDescent="0.25">
      <c r="A273" t="s">
        <v>2628</v>
      </c>
      <c r="B273" t="s">
        <v>8</v>
      </c>
      <c r="C273" s="1">
        <v>42392</v>
      </c>
      <c r="D273">
        <v>2829</v>
      </c>
      <c r="E273" t="str">
        <f t="shared" si="110"/>
        <v>_8_types_of_data_</v>
      </c>
      <c r="F273" s="7">
        <f t="shared" si="116"/>
        <v>7.9480319906372836</v>
      </c>
      <c r="G273">
        <f t="shared" si="111"/>
        <v>22</v>
      </c>
      <c r="H273" s="11">
        <f t="shared" si="117"/>
        <v>1</v>
      </c>
      <c r="I273" s="11">
        <f t="shared" si="125"/>
        <v>1</v>
      </c>
      <c r="J273" s="11">
        <f t="shared" si="125"/>
        <v>0</v>
      </c>
      <c r="K273" s="11">
        <f t="shared" si="127"/>
        <v>0</v>
      </c>
      <c r="L273" s="11">
        <f t="shared" si="127"/>
        <v>0</v>
      </c>
      <c r="M273" s="11">
        <f t="shared" si="127"/>
        <v>0</v>
      </c>
      <c r="N273" s="11">
        <f t="shared" si="127"/>
        <v>0</v>
      </c>
      <c r="O273" s="11">
        <f t="shared" si="127"/>
        <v>1</v>
      </c>
      <c r="P273" s="11">
        <f t="shared" si="127"/>
        <v>0</v>
      </c>
      <c r="Q273" s="4" t="str">
        <f t="shared" si="118"/>
        <v>N-110-000010</v>
      </c>
      <c r="R273">
        <f t="shared" si="119"/>
        <v>58</v>
      </c>
      <c r="S273" s="8">
        <f t="shared" si="120"/>
        <v>5.7492453157171877</v>
      </c>
      <c r="T273" s="8">
        <f t="shared" si="121"/>
        <v>5.7492453157171877</v>
      </c>
      <c r="U273" s="10">
        <f t="shared" si="112"/>
        <v>8.3225217644800225</v>
      </c>
      <c r="V273" s="10">
        <f t="shared" si="122"/>
        <v>-0.99322799793309102</v>
      </c>
      <c r="W273" s="10">
        <f t="shared" si="123"/>
        <v>1.1146398139219285</v>
      </c>
      <c r="X273" s="10">
        <f t="shared" si="113"/>
        <v>-0.37448977384273863</v>
      </c>
      <c r="Y273" s="22">
        <f t="shared" si="124"/>
        <v>6.1747337092865386</v>
      </c>
      <c r="Z273" s="22">
        <f t="shared" si="114"/>
        <v>6.1953121150439019</v>
      </c>
      <c r="AA273" s="22">
        <f t="shared" si="115"/>
        <v>5.7492453157171877</v>
      </c>
      <c r="AB273" s="35"/>
      <c r="AC273" s="10"/>
      <c r="AD273" s="10"/>
    </row>
    <row r="274" spans="1:30" x14ac:dyDescent="0.25">
      <c r="A274" t="s">
        <v>3464</v>
      </c>
      <c r="B274" t="s">
        <v>848</v>
      </c>
      <c r="C274" s="1">
        <v>41734</v>
      </c>
      <c r="D274">
        <v>8269</v>
      </c>
      <c r="E274" t="str">
        <f t="shared" si="110"/>
        <v>_9_"must_read"_articles_</v>
      </c>
      <c r="F274" s="7">
        <f t="shared" si="116"/>
        <v>9.0203897880177362</v>
      </c>
      <c r="G274">
        <f t="shared" si="111"/>
        <v>27</v>
      </c>
      <c r="H274" s="11">
        <f t="shared" si="117"/>
        <v>0</v>
      </c>
      <c r="I274" s="11">
        <f t="shared" si="125"/>
        <v>0</v>
      </c>
      <c r="J274" s="11">
        <f t="shared" si="125"/>
        <v>1</v>
      </c>
      <c r="K274" s="11">
        <f t="shared" si="127"/>
        <v>0</v>
      </c>
      <c r="L274" s="11">
        <f t="shared" si="127"/>
        <v>0</v>
      </c>
      <c r="M274" s="11">
        <f t="shared" si="127"/>
        <v>0</v>
      </c>
      <c r="N274" s="11">
        <f t="shared" si="127"/>
        <v>0</v>
      </c>
      <c r="O274" s="11">
        <f t="shared" si="127"/>
        <v>0</v>
      </c>
      <c r="P274" s="11">
        <f t="shared" si="127"/>
        <v>0</v>
      </c>
      <c r="Q274" s="4" t="str">
        <f t="shared" si="118"/>
        <v>N-001-000000</v>
      </c>
      <c r="R274">
        <f t="shared" si="119"/>
        <v>313</v>
      </c>
      <c r="S274" s="8">
        <f t="shared" si="120"/>
        <v>6.8822553953446945</v>
      </c>
      <c r="T274" s="8">
        <f t="shared" si="121"/>
        <v>6.8822553953446945</v>
      </c>
      <c r="U274" s="10">
        <f t="shared" si="112"/>
        <v>8.6334537943589833</v>
      </c>
      <c r="V274" s="10">
        <f t="shared" si="122"/>
        <v>0.15496856831223904</v>
      </c>
      <c r="W274" s="10">
        <f t="shared" si="123"/>
        <v>2.186997611302381</v>
      </c>
      <c r="X274" s="10">
        <f t="shared" si="113"/>
        <v>0.38693599365875281</v>
      </c>
      <c r="Y274" s="22">
        <f t="shared" si="124"/>
        <v>6.9361594767880304</v>
      </c>
      <c r="Z274" s="22">
        <f t="shared" si="114"/>
        <v>6.9661540865059681</v>
      </c>
      <c r="AA274" s="22">
        <f t="shared" si="115"/>
        <v>6.8822553953446945</v>
      </c>
      <c r="AB274" s="35"/>
      <c r="AC274" s="10"/>
      <c r="AD274" s="10"/>
    </row>
    <row r="275" spans="1:30" x14ac:dyDescent="0.25">
      <c r="A275" t="s">
        <v>3462</v>
      </c>
      <c r="B275" t="s">
        <v>846</v>
      </c>
      <c r="C275" s="1">
        <v>42397</v>
      </c>
      <c r="D275">
        <v>594</v>
      </c>
      <c r="E275" t="str">
        <f t="shared" si="110"/>
        <v>_9_key_benefits_of_data_lake_</v>
      </c>
      <c r="F275" s="7">
        <f t="shared" si="116"/>
        <v>6.3885614055456301</v>
      </c>
      <c r="G275">
        <f t="shared" si="111"/>
        <v>40</v>
      </c>
      <c r="H275" s="11">
        <f t="shared" si="117"/>
        <v>1</v>
      </c>
      <c r="I275" s="11">
        <f t="shared" si="125"/>
        <v>0</v>
      </c>
      <c r="J275" s="11">
        <f t="shared" si="125"/>
        <v>1</v>
      </c>
      <c r="K275" s="11">
        <f t="shared" si="127"/>
        <v>0</v>
      </c>
      <c r="L275" s="11">
        <f t="shared" si="127"/>
        <v>0</v>
      </c>
      <c r="M275" s="11">
        <f t="shared" si="127"/>
        <v>0</v>
      </c>
      <c r="N275" s="11">
        <f t="shared" si="127"/>
        <v>0</v>
      </c>
      <c r="O275" s="11">
        <f t="shared" si="127"/>
        <v>1</v>
      </c>
      <c r="P275" s="11">
        <f t="shared" si="127"/>
        <v>0</v>
      </c>
      <c r="Q275" s="4" t="str">
        <f t="shared" si="118"/>
        <v>N-101-000010</v>
      </c>
      <c r="R275">
        <f t="shared" si="119"/>
        <v>382</v>
      </c>
      <c r="S275" s="8">
        <f t="shared" si="120"/>
        <v>6.8802841839920132</v>
      </c>
      <c r="T275" s="8">
        <f t="shared" si="121"/>
        <v>6.8802841839920132</v>
      </c>
      <c r="U275" s="10">
        <f t="shared" si="112"/>
        <v>5.9822075450301053</v>
      </c>
      <c r="V275" s="10">
        <f t="shared" si="122"/>
        <v>0.18424985744159661</v>
      </c>
      <c r="W275" s="10">
        <f t="shared" si="123"/>
        <v>-0.44483077116972503</v>
      </c>
      <c r="X275" s="10">
        <f t="shared" si="113"/>
        <v>0.40635386051552441</v>
      </c>
      <c r="Y275" s="22">
        <f t="shared" si="124"/>
        <v>6.9555773436448023</v>
      </c>
      <c r="Z275" s="22">
        <f t="shared" si="114"/>
        <v>6.8151536771936527</v>
      </c>
      <c r="AA275" s="22">
        <f t="shared" si="115"/>
        <v>6.8802841839920132</v>
      </c>
      <c r="AB275" s="35"/>
      <c r="AC275" s="10"/>
      <c r="AD275" s="10"/>
    </row>
    <row r="276" spans="1:30" x14ac:dyDescent="0.25">
      <c r="A276" t="s">
        <v>3463</v>
      </c>
      <c r="B276" t="s">
        <v>847</v>
      </c>
      <c r="C276" s="1">
        <v>41885</v>
      </c>
      <c r="D276">
        <v>2892</v>
      </c>
      <c r="E276" t="str">
        <f t="shared" si="110"/>
        <v>_9_lessons:_picking_the_right_nosql_tools_</v>
      </c>
      <c r="F276" s="7">
        <f t="shared" si="116"/>
        <v>7.9700493049761354</v>
      </c>
      <c r="G276">
        <f t="shared" si="111"/>
        <v>48</v>
      </c>
      <c r="H276" s="11">
        <f t="shared" si="117"/>
        <v>0</v>
      </c>
      <c r="I276" s="11">
        <f t="shared" si="125"/>
        <v>0</v>
      </c>
      <c r="J276" s="11">
        <f t="shared" si="125"/>
        <v>1</v>
      </c>
      <c r="K276" s="11">
        <f t="shared" si="127"/>
        <v>0</v>
      </c>
      <c r="L276" s="11">
        <f t="shared" si="127"/>
        <v>0</v>
      </c>
      <c r="M276" s="11">
        <f t="shared" si="127"/>
        <v>0</v>
      </c>
      <c r="N276" s="11">
        <f t="shared" si="127"/>
        <v>0</v>
      </c>
      <c r="O276" s="11">
        <f t="shared" si="127"/>
        <v>0</v>
      </c>
      <c r="P276" s="11">
        <f t="shared" si="127"/>
        <v>0</v>
      </c>
      <c r="Q276" s="4" t="str">
        <f t="shared" si="118"/>
        <v>N-001-000000</v>
      </c>
      <c r="R276">
        <f t="shared" si="119"/>
        <v>313</v>
      </c>
      <c r="S276" s="8">
        <f t="shared" si="120"/>
        <v>6.8822553953446945</v>
      </c>
      <c r="T276" s="8">
        <f t="shared" si="121"/>
        <v>6.8822553953446945</v>
      </c>
      <c r="U276" s="10">
        <f t="shared" si="112"/>
        <v>7.5831133113173825</v>
      </c>
      <c r="V276" s="10">
        <f t="shared" si="122"/>
        <v>0.15496856831223904</v>
      </c>
      <c r="W276" s="10">
        <f t="shared" si="123"/>
        <v>1.1366571282607802</v>
      </c>
      <c r="X276" s="10">
        <f t="shared" si="113"/>
        <v>0.38693599365875281</v>
      </c>
      <c r="Y276" s="22">
        <f t="shared" si="124"/>
        <v>6.9361594767880304</v>
      </c>
      <c r="Z276" s="22">
        <f t="shared" si="114"/>
        <v>6.9661540865059681</v>
      </c>
      <c r="AA276" s="22">
        <f t="shared" si="115"/>
        <v>6.8822553953446945</v>
      </c>
      <c r="AB276" s="35"/>
      <c r="AC276" s="10"/>
      <c r="AD276" s="10"/>
    </row>
    <row r="277" spans="1:30" x14ac:dyDescent="0.25">
      <c r="A277" t="s">
        <v>2648</v>
      </c>
      <c r="B277" t="s">
        <v>28</v>
      </c>
      <c r="C277" s="1">
        <v>41183</v>
      </c>
      <c r="D277">
        <v>1056</v>
      </c>
      <c r="E277" t="str">
        <f t="shared" si="110"/>
        <v>_9_mistakes_that_will_kill_the_best_data_analyses_</v>
      </c>
      <c r="F277" s="7">
        <f t="shared" si="116"/>
        <v>6.9631899858702377</v>
      </c>
      <c r="G277">
        <f t="shared" si="111"/>
        <v>28</v>
      </c>
      <c r="H277" s="11">
        <f t="shared" si="117"/>
        <v>0</v>
      </c>
      <c r="I277" s="11">
        <f t="shared" si="125"/>
        <v>1</v>
      </c>
      <c r="J277" s="11">
        <f t="shared" si="125"/>
        <v>0</v>
      </c>
      <c r="K277" s="11">
        <f t="shared" si="127"/>
        <v>0</v>
      </c>
      <c r="L277" s="11">
        <f t="shared" si="127"/>
        <v>0</v>
      </c>
      <c r="M277" s="11">
        <f t="shared" si="127"/>
        <v>0</v>
      </c>
      <c r="N277" s="11">
        <f t="shared" si="127"/>
        <v>0</v>
      </c>
      <c r="O277" s="11">
        <f t="shared" si="127"/>
        <v>1</v>
      </c>
      <c r="P277" s="11">
        <f t="shared" si="127"/>
        <v>1</v>
      </c>
      <c r="Q277" s="4" t="str">
        <f t="shared" si="118"/>
        <v>N-010-000011</v>
      </c>
      <c r="R277">
        <f t="shared" si="119"/>
        <v>14</v>
      </c>
      <c r="S277" s="8">
        <f t="shared" si="120"/>
        <v>6.4801746765319432</v>
      </c>
      <c r="T277" s="8">
        <f t="shared" si="121"/>
        <v>6.4801746765319432</v>
      </c>
      <c r="U277" s="10">
        <f t="shared" si="112"/>
        <v>7.3539628485053301</v>
      </c>
      <c r="V277" s="10">
        <f t="shared" si="122"/>
        <v>-1.0177821796238389</v>
      </c>
      <c r="W277" s="10">
        <f t="shared" si="123"/>
        <v>0.12979780915488259</v>
      </c>
      <c r="X277" s="10">
        <f t="shared" si="113"/>
        <v>-0.39077286263509275</v>
      </c>
      <c r="Y277" s="22">
        <f t="shared" si="124"/>
        <v>6.1584506204941851</v>
      </c>
      <c r="Z277" s="22">
        <f t="shared" si="114"/>
        <v>6.4016751842617632</v>
      </c>
      <c r="AA277" s="22">
        <f t="shared" si="115"/>
        <v>6.4801746765319432</v>
      </c>
      <c r="AB277" s="35"/>
      <c r="AC277" s="10"/>
      <c r="AD277" s="10"/>
    </row>
    <row r="278" spans="1:30" x14ac:dyDescent="0.25">
      <c r="A278" t="s">
        <v>3465</v>
      </c>
      <c r="B278" t="s">
        <v>849</v>
      </c>
      <c r="C278" s="1">
        <v>42452</v>
      </c>
      <c r="D278">
        <v>652</v>
      </c>
      <c r="E278" t="str">
        <f t="shared" si="110"/>
        <v>_9_points_for_data_scientists_</v>
      </c>
      <c r="F278" s="7">
        <f t="shared" si="116"/>
        <v>6.481577129276431</v>
      </c>
      <c r="G278">
        <f t="shared" si="111"/>
        <v>28</v>
      </c>
      <c r="H278" s="11">
        <f t="shared" si="117"/>
        <v>1</v>
      </c>
      <c r="I278" s="11">
        <f t="shared" si="125"/>
        <v>0</v>
      </c>
      <c r="J278" s="11">
        <f t="shared" si="125"/>
        <v>1</v>
      </c>
      <c r="K278" s="11">
        <f t="shared" si="127"/>
        <v>0</v>
      </c>
      <c r="L278" s="11">
        <f t="shared" si="127"/>
        <v>0</v>
      </c>
      <c r="M278" s="11">
        <f t="shared" si="127"/>
        <v>0</v>
      </c>
      <c r="N278" s="11">
        <f t="shared" si="127"/>
        <v>0</v>
      </c>
      <c r="O278" s="11">
        <f t="shared" si="127"/>
        <v>1</v>
      </c>
      <c r="P278" s="11">
        <f t="shared" si="127"/>
        <v>0</v>
      </c>
      <c r="Q278" s="4" t="str">
        <f t="shared" si="118"/>
        <v>N-101-000010</v>
      </c>
      <c r="R278">
        <f t="shared" si="119"/>
        <v>382</v>
      </c>
      <c r="S278" s="8">
        <f t="shared" si="120"/>
        <v>6.8802841839920132</v>
      </c>
      <c r="T278" s="8">
        <f t="shared" si="121"/>
        <v>6.8802841839920132</v>
      </c>
      <c r="U278" s="10">
        <f t="shared" si="112"/>
        <v>6.0752232687609062</v>
      </c>
      <c r="V278" s="10">
        <f t="shared" si="122"/>
        <v>0.18424985744159661</v>
      </c>
      <c r="W278" s="10">
        <f t="shared" si="123"/>
        <v>-0.35181504743892411</v>
      </c>
      <c r="X278" s="10">
        <f t="shared" si="113"/>
        <v>0.40635386051552441</v>
      </c>
      <c r="Y278" s="22">
        <f t="shared" si="124"/>
        <v>6.9555773436448023</v>
      </c>
      <c r="Z278" s="22">
        <f t="shared" si="114"/>
        <v>6.8151536771936527</v>
      </c>
      <c r="AA278" s="22">
        <f t="shared" si="115"/>
        <v>6.8802841839920132</v>
      </c>
      <c r="AB278" s="35"/>
      <c r="AC278" s="10"/>
      <c r="AD278" s="10"/>
    </row>
    <row r="279" spans="1:30" x14ac:dyDescent="0.25">
      <c r="A279" t="s">
        <v>3466</v>
      </c>
      <c r="B279" t="s">
        <v>850</v>
      </c>
      <c r="C279" s="1">
        <v>42145</v>
      </c>
      <c r="D279">
        <v>9084</v>
      </c>
      <c r="E279" t="str">
        <f t="shared" si="110"/>
        <v>_9_python_analytics_libraries_</v>
      </c>
      <c r="F279" s="7">
        <f t="shared" si="116"/>
        <v>9.1143799808302717</v>
      </c>
      <c r="G279">
        <f t="shared" si="111"/>
        <v>57</v>
      </c>
      <c r="H279" s="11">
        <f t="shared" si="117"/>
        <v>1</v>
      </c>
      <c r="I279" s="11">
        <f t="shared" si="125"/>
        <v>0</v>
      </c>
      <c r="J279" s="11">
        <f t="shared" si="125"/>
        <v>1</v>
      </c>
      <c r="K279" s="11">
        <f t="shared" si="127"/>
        <v>1</v>
      </c>
      <c r="L279" s="11">
        <f t="shared" si="127"/>
        <v>0</v>
      </c>
      <c r="M279" s="11">
        <f t="shared" si="127"/>
        <v>0</v>
      </c>
      <c r="N279" s="11">
        <f t="shared" si="127"/>
        <v>0</v>
      </c>
      <c r="O279" s="11">
        <f t="shared" si="127"/>
        <v>0</v>
      </c>
      <c r="P279" s="11">
        <f t="shared" si="127"/>
        <v>1</v>
      </c>
      <c r="Q279" s="4" t="str">
        <f t="shared" si="118"/>
        <v>N-101-100001</v>
      </c>
      <c r="R279">
        <f t="shared" si="119"/>
        <v>2</v>
      </c>
      <c r="S279" s="8">
        <f t="shared" si="120"/>
        <v>7.600207430413267</v>
      </c>
      <c r="T279" s="8">
        <f t="shared" si="121"/>
        <v>7.3546782491486216</v>
      </c>
      <c r="U279" s="10">
        <f t="shared" si="112"/>
        <v>8.2004427839565714</v>
      </c>
      <c r="V279" s="10">
        <f t="shared" si="122"/>
        <v>0.94966320272697835</v>
      </c>
      <c r="W279" s="10">
        <f t="shared" si="123"/>
        <v>2.2809878041149165</v>
      </c>
      <c r="X279" s="10">
        <f t="shared" si="113"/>
        <v>0.91393719687370023</v>
      </c>
      <c r="Y279" s="22">
        <f t="shared" si="124"/>
        <v>7.4631606800029777</v>
      </c>
      <c r="Z279" s="22">
        <f t="shared" si="114"/>
        <v>7.9106945007535359</v>
      </c>
      <c r="AA279" s="22">
        <f t="shared" si="115"/>
        <v>7.4631606800029777</v>
      </c>
      <c r="AB279" s="35"/>
      <c r="AC279" s="10"/>
      <c r="AD279" s="10"/>
    </row>
    <row r="280" spans="1:30" x14ac:dyDescent="0.25">
      <c r="A280" t="s">
        <v>3467</v>
      </c>
      <c r="B280" t="s">
        <v>851</v>
      </c>
      <c r="C280" s="1">
        <v>42205</v>
      </c>
      <c r="D280">
        <v>2463</v>
      </c>
      <c r="E280" t="str">
        <f t="shared" si="110"/>
        <v>_9_python_libraries_which_can_help_you_in_image_processing_</v>
      </c>
      <c r="F280" s="7">
        <f t="shared" si="116"/>
        <v>7.8095413246534102</v>
      </c>
      <c r="G280">
        <f t="shared" si="111"/>
        <v>47</v>
      </c>
      <c r="H280" s="11">
        <f t="shared" si="117"/>
        <v>1</v>
      </c>
      <c r="I280" s="11">
        <f t="shared" si="125"/>
        <v>0</v>
      </c>
      <c r="J280" s="11">
        <f t="shared" si="125"/>
        <v>1</v>
      </c>
      <c r="K280" s="11">
        <f t="shared" si="127"/>
        <v>1</v>
      </c>
      <c r="L280" s="11">
        <f t="shared" si="127"/>
        <v>0</v>
      </c>
      <c r="M280" s="11">
        <f t="shared" si="127"/>
        <v>0</v>
      </c>
      <c r="N280" s="11">
        <f t="shared" si="127"/>
        <v>0</v>
      </c>
      <c r="O280" s="11">
        <f t="shared" si="127"/>
        <v>0</v>
      </c>
      <c r="P280" s="11">
        <f t="shared" si="127"/>
        <v>0</v>
      </c>
      <c r="Q280" s="4" t="str">
        <f t="shared" si="118"/>
        <v>N-101-100000</v>
      </c>
      <c r="R280">
        <f t="shared" si="119"/>
        <v>5</v>
      </c>
      <c r="S280" s="8">
        <f t="shared" si="120"/>
        <v>7.3171745205203251</v>
      </c>
      <c r="T280" s="8">
        <f t="shared" si="121"/>
        <v>7.3546782491486216</v>
      </c>
      <c r="U280" s="10">
        <f t="shared" si="112"/>
        <v>6.6808539846446591</v>
      </c>
      <c r="V280" s="10">
        <f t="shared" si="122"/>
        <v>1.2734969728362562</v>
      </c>
      <c r="W280" s="10">
        <f t="shared" si="123"/>
        <v>0.97614914793805507</v>
      </c>
      <c r="X280" s="10">
        <f t="shared" si="113"/>
        <v>1.1286873400087509</v>
      </c>
      <c r="Y280" s="22">
        <f t="shared" si="124"/>
        <v>7.6779108231380286</v>
      </c>
      <c r="Z280" s="22">
        <f t="shared" si="114"/>
        <v>8.0782113745551385</v>
      </c>
      <c r="AA280" s="22">
        <f t="shared" si="115"/>
        <v>7.3171745205203251</v>
      </c>
      <c r="AB280" s="35"/>
      <c r="AC280" s="10"/>
      <c r="AD280" s="10"/>
    </row>
    <row r="281" spans="1:30" x14ac:dyDescent="0.25">
      <c r="A281" t="s">
        <v>3468</v>
      </c>
      <c r="B281" t="s">
        <v>852</v>
      </c>
      <c r="C281" s="1">
        <v>42285</v>
      </c>
      <c r="D281">
        <v>5581</v>
      </c>
      <c r="E281" t="str">
        <f t="shared" si="110"/>
        <v>_9_steps_to_become_a_data_scientist_from_scratch_</v>
      </c>
      <c r="F281" s="7">
        <f t="shared" si="116"/>
        <v>8.6273024140962669</v>
      </c>
      <c r="G281">
        <f t="shared" si="111"/>
        <v>32</v>
      </c>
      <c r="H281" s="11">
        <f t="shared" si="117"/>
        <v>1</v>
      </c>
      <c r="I281" s="11">
        <f t="shared" si="125"/>
        <v>0</v>
      </c>
      <c r="J281" s="11">
        <f t="shared" si="125"/>
        <v>1</v>
      </c>
      <c r="K281" s="11">
        <f t="shared" si="127"/>
        <v>0</v>
      </c>
      <c r="L281" s="11">
        <f t="shared" si="127"/>
        <v>0</v>
      </c>
      <c r="M281" s="11">
        <f t="shared" si="127"/>
        <v>0</v>
      </c>
      <c r="N281" s="11">
        <f t="shared" si="127"/>
        <v>0</v>
      </c>
      <c r="O281" s="11">
        <f t="shared" si="127"/>
        <v>1</v>
      </c>
      <c r="P281" s="11">
        <f t="shared" si="127"/>
        <v>0</v>
      </c>
      <c r="Q281" s="4" t="str">
        <f t="shared" si="118"/>
        <v>N-101-000010</v>
      </c>
      <c r="R281">
        <f t="shared" si="119"/>
        <v>382</v>
      </c>
      <c r="S281" s="8">
        <f t="shared" si="120"/>
        <v>6.8802841839920132</v>
      </c>
      <c r="T281" s="8">
        <f t="shared" si="121"/>
        <v>6.8802841839920132</v>
      </c>
      <c r="U281" s="10">
        <f t="shared" si="112"/>
        <v>8.2209485535807421</v>
      </c>
      <c r="V281" s="10">
        <f t="shared" si="122"/>
        <v>0.18424985744159661</v>
      </c>
      <c r="W281" s="10">
        <f t="shared" si="123"/>
        <v>1.7939102373809117</v>
      </c>
      <c r="X281" s="10">
        <f t="shared" si="113"/>
        <v>0.40635386051552441</v>
      </c>
      <c r="Y281" s="22">
        <f t="shared" si="124"/>
        <v>6.9555773436448023</v>
      </c>
      <c r="Z281" s="22">
        <f t="shared" si="114"/>
        <v>6.8151536771936527</v>
      </c>
      <c r="AA281" s="22">
        <f t="shared" si="115"/>
        <v>6.8802841839920132</v>
      </c>
      <c r="AB281" s="35"/>
      <c r="AC281" s="10"/>
      <c r="AD281" s="10"/>
    </row>
    <row r="282" spans="1:30" x14ac:dyDescent="0.25">
      <c r="A282" t="s">
        <v>3469</v>
      </c>
      <c r="B282" t="s">
        <v>853</v>
      </c>
      <c r="C282" s="1">
        <v>42011</v>
      </c>
      <c r="D282">
        <v>2159</v>
      </c>
      <c r="E282" t="str">
        <f t="shared" si="110"/>
        <v>_9_tips_for_effective_data_mining_</v>
      </c>
      <c r="F282" s="7">
        <f t="shared" si="116"/>
        <v>7.6778635006782103</v>
      </c>
      <c r="G282">
        <f t="shared" si="111"/>
        <v>78</v>
      </c>
      <c r="H282" s="11">
        <f t="shared" si="117"/>
        <v>1</v>
      </c>
      <c r="I282" s="11">
        <f t="shared" ref="I282:J301" si="128">IF(ISNUMBER(SEARCH(I$1,$B282)),1,0)</f>
        <v>0</v>
      </c>
      <c r="J282" s="11">
        <f t="shared" si="128"/>
        <v>1</v>
      </c>
      <c r="K282" s="11">
        <f t="shared" ref="K282:P291" si="129">IF(ISNUMBER(SEARCH(K$1,$E282)),1,0)</f>
        <v>0</v>
      </c>
      <c r="L282" s="11">
        <f t="shared" si="129"/>
        <v>0</v>
      </c>
      <c r="M282" s="11">
        <f t="shared" si="129"/>
        <v>0</v>
      </c>
      <c r="N282" s="11">
        <f t="shared" si="129"/>
        <v>0</v>
      </c>
      <c r="O282" s="11">
        <f t="shared" si="129"/>
        <v>1</v>
      </c>
      <c r="P282" s="11">
        <f t="shared" si="129"/>
        <v>0</v>
      </c>
      <c r="Q282" s="4" t="str">
        <f t="shared" si="118"/>
        <v>N-101-000010</v>
      </c>
      <c r="R282">
        <f t="shared" si="119"/>
        <v>382</v>
      </c>
      <c r="S282" s="8">
        <f t="shared" si="120"/>
        <v>6.8802841839920132</v>
      </c>
      <c r="T282" s="8">
        <f t="shared" si="121"/>
        <v>6.8802841839920132</v>
      </c>
      <c r="U282" s="10">
        <f t="shared" si="112"/>
        <v>7.2715096401626855</v>
      </c>
      <c r="V282" s="10">
        <f t="shared" si="122"/>
        <v>0.18424985744159661</v>
      </c>
      <c r="W282" s="10">
        <f t="shared" si="123"/>
        <v>0.84447132396285518</v>
      </c>
      <c r="X282" s="10">
        <f t="shared" si="113"/>
        <v>0.40635386051552441</v>
      </c>
      <c r="Y282" s="22">
        <f t="shared" si="124"/>
        <v>6.9555773436448023</v>
      </c>
      <c r="Z282" s="22">
        <f t="shared" si="114"/>
        <v>6.8151536771936527</v>
      </c>
      <c r="AA282" s="22">
        <f t="shared" si="115"/>
        <v>6.8802841839920132</v>
      </c>
      <c r="AB282" s="35"/>
      <c r="AC282" s="10"/>
      <c r="AD282" s="10"/>
    </row>
    <row r="283" spans="1:30" x14ac:dyDescent="0.25">
      <c r="A283" t="s">
        <v>3461</v>
      </c>
      <c r="B283" t="s">
        <v>845</v>
      </c>
      <c r="C283" s="1">
        <v>42345</v>
      </c>
      <c r="D283">
        <v>1263</v>
      </c>
      <c r="E283" t="str">
        <f t="shared" si="110"/>
        <v>_96%_of_companies_are_failing_miserably_when_it_comes_to_marketing_datainsights_</v>
      </c>
      <c r="F283" s="7">
        <f t="shared" si="116"/>
        <v>7.1420365747068031</v>
      </c>
      <c r="G283">
        <f t="shared" si="111"/>
        <v>36</v>
      </c>
      <c r="H283" s="11">
        <f t="shared" si="117"/>
        <v>1</v>
      </c>
      <c r="I283" s="11">
        <f t="shared" si="128"/>
        <v>0</v>
      </c>
      <c r="J283" s="11">
        <f t="shared" si="128"/>
        <v>1</v>
      </c>
      <c r="K283" s="11">
        <f t="shared" si="129"/>
        <v>0</v>
      </c>
      <c r="L283" s="11">
        <f t="shared" si="129"/>
        <v>0</v>
      </c>
      <c r="M283" s="11">
        <f t="shared" si="129"/>
        <v>0</v>
      </c>
      <c r="N283" s="11">
        <f t="shared" si="129"/>
        <v>0</v>
      </c>
      <c r="O283" s="11">
        <f t="shared" si="129"/>
        <v>0</v>
      </c>
      <c r="P283" s="11">
        <f t="shared" si="129"/>
        <v>0</v>
      </c>
      <c r="Q283" s="4" t="str">
        <f t="shared" si="118"/>
        <v>N-101-000000</v>
      </c>
      <c r="R283">
        <f t="shared" si="119"/>
        <v>419</v>
      </c>
      <c r="S283" s="8">
        <f t="shared" si="120"/>
        <v>6.5697596378225285</v>
      </c>
      <c r="T283" s="8">
        <f t="shared" si="121"/>
        <v>6.5697596378225285</v>
      </c>
      <c r="U283" s="10">
        <f t="shared" si="112"/>
        <v>6.9535676353907467</v>
      </c>
      <c r="V283" s="10">
        <f t="shared" si="122"/>
        <v>-0.14431102010629077</v>
      </c>
      <c r="W283" s="10">
        <f t="shared" si="123"/>
        <v>0.30864439799144794</v>
      </c>
      <c r="X283" s="10">
        <f t="shared" si="113"/>
        <v>0.18846893931605621</v>
      </c>
      <c r="Y283" s="22">
        <f t="shared" si="124"/>
        <v>6.7376924224453338</v>
      </c>
      <c r="Z283" s="22">
        <f t="shared" si="114"/>
        <v>6.5922741434865042</v>
      </c>
      <c r="AA283" s="22">
        <f t="shared" si="115"/>
        <v>6.5697596378225285</v>
      </c>
      <c r="AB283" s="35"/>
      <c r="AC283" s="10"/>
      <c r="AD283" s="10"/>
    </row>
    <row r="284" spans="1:30" x14ac:dyDescent="0.25">
      <c r="A284" t="s">
        <v>3551</v>
      </c>
      <c r="B284" t="s">
        <v>935</v>
      </c>
      <c r="C284" s="1">
        <v>42448</v>
      </c>
      <c r="D284">
        <v>2404</v>
      </c>
      <c r="E284" t="str">
        <f t="shared" si="110"/>
        <v>_a_(rather_funny)_data_science_story._</v>
      </c>
      <c r="F284" s="7">
        <f t="shared" si="116"/>
        <v>7.7853051825398616</v>
      </c>
      <c r="G284">
        <f t="shared" si="111"/>
        <v>62</v>
      </c>
      <c r="H284" s="11">
        <f t="shared" si="117"/>
        <v>1</v>
      </c>
      <c r="I284" s="11">
        <f t="shared" si="128"/>
        <v>0</v>
      </c>
      <c r="J284" s="11">
        <f t="shared" si="128"/>
        <v>1</v>
      </c>
      <c r="K284" s="11">
        <f t="shared" si="129"/>
        <v>0</v>
      </c>
      <c r="L284" s="11">
        <f t="shared" si="129"/>
        <v>0</v>
      </c>
      <c r="M284" s="11">
        <f t="shared" si="129"/>
        <v>0</v>
      </c>
      <c r="N284" s="11">
        <f t="shared" si="129"/>
        <v>1</v>
      </c>
      <c r="O284" s="11">
        <f t="shared" si="129"/>
        <v>1</v>
      </c>
      <c r="P284" s="11">
        <f t="shared" si="129"/>
        <v>0</v>
      </c>
      <c r="Q284" s="4" t="str">
        <f t="shared" si="118"/>
        <v>N-101-000110</v>
      </c>
      <c r="R284">
        <f t="shared" si="119"/>
        <v>126</v>
      </c>
      <c r="S284" s="8">
        <f t="shared" si="120"/>
        <v>7.156085089173656</v>
      </c>
      <c r="T284" s="8">
        <f t="shared" si="121"/>
        <v>7.156085089173656</v>
      </c>
      <c r="U284" s="10">
        <f t="shared" si="112"/>
        <v>6.9952884857188522</v>
      </c>
      <c r="V284" s="10">
        <f t="shared" si="122"/>
        <v>0.76279653926378688</v>
      </c>
      <c r="W284" s="10">
        <f t="shared" si="123"/>
        <v>0.95191300582450644</v>
      </c>
      <c r="X284" s="10">
        <f t="shared" si="113"/>
        <v>0.79001669682100972</v>
      </c>
      <c r="Y284" s="22">
        <f t="shared" si="124"/>
        <v>7.3392401799502869</v>
      </c>
      <c r="Z284" s="22">
        <f t="shared" si="114"/>
        <v>7.2265960335864765</v>
      </c>
      <c r="AA284" s="22">
        <f t="shared" si="115"/>
        <v>7.156085089173656</v>
      </c>
      <c r="AB284" s="35"/>
      <c r="AC284" s="10"/>
      <c r="AD284" s="10"/>
    </row>
    <row r="285" spans="1:30" x14ac:dyDescent="0.25">
      <c r="A285" t="s">
        <v>3470</v>
      </c>
      <c r="B285" t="s">
        <v>854</v>
      </c>
      <c r="C285" s="1">
        <v>42088</v>
      </c>
      <c r="D285">
        <v>326</v>
      </c>
      <c r="E285" t="str">
        <f t="shared" si="110"/>
        <v>_a_5-step_approach_to_manage_marketing_data_(for_manufacturers)_</v>
      </c>
      <c r="F285" s="7">
        <f t="shared" si="116"/>
        <v>5.7899601708972535</v>
      </c>
      <c r="G285">
        <f t="shared" si="111"/>
        <v>35</v>
      </c>
      <c r="H285" s="11">
        <f t="shared" si="117"/>
        <v>1</v>
      </c>
      <c r="I285" s="11">
        <f t="shared" si="128"/>
        <v>0</v>
      </c>
      <c r="J285" s="11">
        <f t="shared" si="128"/>
        <v>1</v>
      </c>
      <c r="K285" s="11">
        <f t="shared" si="129"/>
        <v>0</v>
      </c>
      <c r="L285" s="11">
        <f t="shared" si="129"/>
        <v>0</v>
      </c>
      <c r="M285" s="11">
        <f t="shared" si="129"/>
        <v>0</v>
      </c>
      <c r="N285" s="11">
        <f t="shared" si="129"/>
        <v>0</v>
      </c>
      <c r="O285" s="11">
        <f t="shared" si="129"/>
        <v>1</v>
      </c>
      <c r="P285" s="11">
        <f t="shared" si="129"/>
        <v>0</v>
      </c>
      <c r="Q285" s="4" t="str">
        <f t="shared" si="118"/>
        <v>N-101-000010</v>
      </c>
      <c r="R285">
        <f t="shared" si="119"/>
        <v>382</v>
      </c>
      <c r="S285" s="8">
        <f t="shared" si="120"/>
        <v>6.8802841839920132</v>
      </c>
      <c r="T285" s="8">
        <f t="shared" si="121"/>
        <v>6.8802841839920132</v>
      </c>
      <c r="U285" s="10">
        <f t="shared" si="112"/>
        <v>5.3836063103817287</v>
      </c>
      <c r="V285" s="10">
        <f t="shared" si="122"/>
        <v>0.18424985744159661</v>
      </c>
      <c r="W285" s="10">
        <f t="shared" si="123"/>
        <v>-1.0434320058181017</v>
      </c>
      <c r="X285" s="10">
        <f t="shared" si="113"/>
        <v>0.40635386051552441</v>
      </c>
      <c r="Y285" s="22">
        <f t="shared" si="124"/>
        <v>6.9555773436448023</v>
      </c>
      <c r="Z285" s="22">
        <f t="shared" si="114"/>
        <v>6.8151536771936527</v>
      </c>
      <c r="AA285" s="22">
        <f t="shared" si="115"/>
        <v>6.8802841839920132</v>
      </c>
      <c r="AB285" s="35"/>
      <c r="AC285" s="10"/>
      <c r="AD285" s="10"/>
    </row>
    <row r="286" spans="1:30" x14ac:dyDescent="0.25">
      <c r="A286" t="s">
        <v>3472</v>
      </c>
      <c r="B286" t="s">
        <v>856</v>
      </c>
      <c r="C286" s="1">
        <v>42296</v>
      </c>
      <c r="D286">
        <v>1996</v>
      </c>
      <c r="E286" t="str">
        <f t="shared" si="110"/>
        <v>_a_brief_introduction_to_data_mining_</v>
      </c>
      <c r="F286" s="7">
        <f t="shared" si="116"/>
        <v>7.5994013334158153</v>
      </c>
      <c r="G286">
        <f t="shared" si="111"/>
        <v>56</v>
      </c>
      <c r="H286" s="11">
        <f t="shared" si="117"/>
        <v>1</v>
      </c>
      <c r="I286" s="11">
        <f t="shared" si="128"/>
        <v>0</v>
      </c>
      <c r="J286" s="11">
        <f t="shared" si="128"/>
        <v>1</v>
      </c>
      <c r="K286" s="11">
        <f t="shared" si="129"/>
        <v>0</v>
      </c>
      <c r="L286" s="11">
        <f t="shared" si="129"/>
        <v>0</v>
      </c>
      <c r="M286" s="11">
        <f t="shared" si="129"/>
        <v>0</v>
      </c>
      <c r="N286" s="11">
        <f t="shared" si="129"/>
        <v>0</v>
      </c>
      <c r="O286" s="11">
        <f t="shared" si="129"/>
        <v>1</v>
      </c>
      <c r="P286" s="11">
        <f t="shared" si="129"/>
        <v>0</v>
      </c>
      <c r="Q286" s="4" t="str">
        <f t="shared" si="118"/>
        <v>N-101-000010</v>
      </c>
      <c r="R286">
        <f t="shared" si="119"/>
        <v>382</v>
      </c>
      <c r="S286" s="8">
        <f t="shared" si="120"/>
        <v>6.8802841839920132</v>
      </c>
      <c r="T286" s="8">
        <f t="shared" si="121"/>
        <v>6.8802841839920132</v>
      </c>
      <c r="U286" s="10">
        <f t="shared" si="112"/>
        <v>7.1930474729002905</v>
      </c>
      <c r="V286" s="10">
        <f t="shared" si="122"/>
        <v>0.18424985744159661</v>
      </c>
      <c r="W286" s="10">
        <f t="shared" si="123"/>
        <v>0.7660091567004601</v>
      </c>
      <c r="X286" s="10">
        <f t="shared" si="113"/>
        <v>0.40635386051552441</v>
      </c>
      <c r="Y286" s="22">
        <f t="shared" si="124"/>
        <v>6.9555773436448023</v>
      </c>
      <c r="Z286" s="22">
        <f t="shared" si="114"/>
        <v>6.8151536771936527</v>
      </c>
      <c r="AA286" s="22">
        <f t="shared" si="115"/>
        <v>6.8802841839920132</v>
      </c>
      <c r="AB286" s="35"/>
      <c r="AC286" s="10"/>
      <c r="AD286" s="10"/>
    </row>
    <row r="287" spans="1:30" x14ac:dyDescent="0.25">
      <c r="A287" t="s">
        <v>5038</v>
      </c>
      <c r="B287" t="s">
        <v>2424</v>
      </c>
      <c r="C287" s="1">
        <v>41535</v>
      </c>
      <c r="D287">
        <v>1507</v>
      </c>
      <c r="E287" t="str">
        <f t="shared" si="110"/>
        <v>_a_data_science_example:_deciding_when_to_sell_your_house_</v>
      </c>
      <c r="F287" s="7">
        <f t="shared" si="116"/>
        <v>7.3185395485679017</v>
      </c>
      <c r="G287">
        <f t="shared" si="111"/>
        <v>36</v>
      </c>
      <c r="H287" s="11">
        <f t="shared" si="117"/>
        <v>0</v>
      </c>
      <c r="I287" s="11">
        <f t="shared" si="128"/>
        <v>0</v>
      </c>
      <c r="J287" s="11">
        <f t="shared" si="128"/>
        <v>1</v>
      </c>
      <c r="K287" s="11">
        <f t="shared" si="129"/>
        <v>0</v>
      </c>
      <c r="L287" s="11">
        <f t="shared" si="129"/>
        <v>0</v>
      </c>
      <c r="M287" s="11">
        <f t="shared" si="129"/>
        <v>0</v>
      </c>
      <c r="N287" s="11">
        <f t="shared" si="129"/>
        <v>1</v>
      </c>
      <c r="O287" s="11">
        <f t="shared" si="129"/>
        <v>1</v>
      </c>
      <c r="P287" s="11">
        <f t="shared" si="129"/>
        <v>0</v>
      </c>
      <c r="Q287" s="4" t="str">
        <f t="shared" si="118"/>
        <v>N-001-000110</v>
      </c>
      <c r="R287">
        <f t="shared" si="119"/>
        <v>130</v>
      </c>
      <c r="S287" s="8">
        <f t="shared" si="120"/>
        <v>7.6818150714618501</v>
      </c>
      <c r="T287" s="8">
        <f t="shared" si="121"/>
        <v>7.6818150714618501</v>
      </c>
      <c r="U287" s="10">
        <f t="shared" si="112"/>
        <v>6.3300557974041958</v>
      </c>
      <c r="V287" s="10">
        <f t="shared" si="122"/>
        <v>1.0620761276823165</v>
      </c>
      <c r="W287" s="10">
        <f t="shared" si="123"/>
        <v>0.48514737185254653</v>
      </c>
      <c r="X287" s="10">
        <f t="shared" si="113"/>
        <v>0.98848375116370624</v>
      </c>
      <c r="Y287" s="22">
        <f t="shared" si="124"/>
        <v>7.5377072342929834</v>
      </c>
      <c r="Z287" s="22">
        <f t="shared" si="114"/>
        <v>7.6004759766059404</v>
      </c>
      <c r="AA287" s="22">
        <f t="shared" si="115"/>
        <v>7.6818150714618501</v>
      </c>
      <c r="AB287" s="35"/>
      <c r="AC287" s="10"/>
      <c r="AD287" s="10"/>
    </row>
    <row r="288" spans="1:30" x14ac:dyDescent="0.25">
      <c r="A288" t="s">
        <v>3481</v>
      </c>
      <c r="B288" t="s">
        <v>865</v>
      </c>
      <c r="C288" s="1">
        <v>42351</v>
      </c>
      <c r="D288">
        <v>3422</v>
      </c>
      <c r="E288" t="str">
        <f t="shared" si="110"/>
        <v>_a_data_scientist_shares_his_passions_</v>
      </c>
      <c r="F288" s="7">
        <f t="shared" si="116"/>
        <v>8.1382726385301858</v>
      </c>
      <c r="G288">
        <f t="shared" si="111"/>
        <v>45</v>
      </c>
      <c r="H288" s="11">
        <f t="shared" si="117"/>
        <v>1</v>
      </c>
      <c r="I288" s="11">
        <f t="shared" si="128"/>
        <v>0</v>
      </c>
      <c r="J288" s="11">
        <f t="shared" si="128"/>
        <v>1</v>
      </c>
      <c r="K288" s="11">
        <f t="shared" si="129"/>
        <v>0</v>
      </c>
      <c r="L288" s="11">
        <f t="shared" si="129"/>
        <v>0</v>
      </c>
      <c r="M288" s="11">
        <f t="shared" si="129"/>
        <v>0</v>
      </c>
      <c r="N288" s="11">
        <f t="shared" si="129"/>
        <v>0</v>
      </c>
      <c r="O288" s="11">
        <f t="shared" si="129"/>
        <v>1</v>
      </c>
      <c r="P288" s="11">
        <f t="shared" si="129"/>
        <v>0</v>
      </c>
      <c r="Q288" s="4" t="str">
        <f t="shared" si="118"/>
        <v>N-101-000010</v>
      </c>
      <c r="R288">
        <f t="shared" si="119"/>
        <v>382</v>
      </c>
      <c r="S288" s="8">
        <f t="shared" si="120"/>
        <v>6.8802841839920132</v>
      </c>
      <c r="T288" s="8">
        <f t="shared" si="121"/>
        <v>6.8802841839920132</v>
      </c>
      <c r="U288" s="10">
        <f t="shared" si="112"/>
        <v>7.731918778014661</v>
      </c>
      <c r="V288" s="10">
        <f t="shared" si="122"/>
        <v>0.18424985744159661</v>
      </c>
      <c r="W288" s="10">
        <f t="shared" si="123"/>
        <v>1.3048804618148306</v>
      </c>
      <c r="X288" s="10">
        <f t="shared" si="113"/>
        <v>0.40635386051552441</v>
      </c>
      <c r="Y288" s="22">
        <f t="shared" si="124"/>
        <v>6.9555773436448023</v>
      </c>
      <c r="Z288" s="22">
        <f t="shared" si="114"/>
        <v>6.8151536771936527</v>
      </c>
      <c r="AA288" s="22">
        <f t="shared" si="115"/>
        <v>6.8802841839920132</v>
      </c>
      <c r="AB288" s="35"/>
      <c r="AC288" s="10"/>
      <c r="AD288" s="10"/>
    </row>
    <row r="289" spans="1:30" x14ac:dyDescent="0.25">
      <c r="A289" t="s">
        <v>3478</v>
      </c>
      <c r="B289" t="s">
        <v>862</v>
      </c>
      <c r="C289" s="1">
        <v>42102</v>
      </c>
      <c r="D289">
        <v>1955</v>
      </c>
      <c r="E289" t="str">
        <f t="shared" si="110"/>
        <v>_a_data_scientist's_advice_to_business_schools_</v>
      </c>
      <c r="F289" s="7">
        <f t="shared" si="116"/>
        <v>7.5786568505947622</v>
      </c>
      <c r="G289">
        <f t="shared" si="111"/>
        <v>55</v>
      </c>
      <c r="H289" s="11">
        <f t="shared" si="117"/>
        <v>1</v>
      </c>
      <c r="I289" s="11">
        <f t="shared" si="128"/>
        <v>0</v>
      </c>
      <c r="J289" s="11">
        <f t="shared" si="128"/>
        <v>1</v>
      </c>
      <c r="K289" s="11">
        <f t="shared" si="129"/>
        <v>0</v>
      </c>
      <c r="L289" s="11">
        <f t="shared" si="129"/>
        <v>0</v>
      </c>
      <c r="M289" s="11">
        <f t="shared" si="129"/>
        <v>0</v>
      </c>
      <c r="N289" s="11">
        <f t="shared" si="129"/>
        <v>0</v>
      </c>
      <c r="O289" s="11">
        <f t="shared" si="129"/>
        <v>1</v>
      </c>
      <c r="P289" s="11">
        <f t="shared" si="129"/>
        <v>0</v>
      </c>
      <c r="Q289" s="4" t="str">
        <f t="shared" si="118"/>
        <v>N-101-000010</v>
      </c>
      <c r="R289">
        <f t="shared" si="119"/>
        <v>382</v>
      </c>
      <c r="S289" s="8">
        <f t="shared" si="120"/>
        <v>6.8802841839920132</v>
      </c>
      <c r="T289" s="8">
        <f t="shared" si="121"/>
        <v>6.8802841839920132</v>
      </c>
      <c r="U289" s="10">
        <f t="shared" si="112"/>
        <v>7.1723029900792374</v>
      </c>
      <c r="V289" s="10">
        <f t="shared" si="122"/>
        <v>0.18424985744159661</v>
      </c>
      <c r="W289" s="10">
        <f t="shared" si="123"/>
        <v>0.74526467387940709</v>
      </c>
      <c r="X289" s="10">
        <f t="shared" si="113"/>
        <v>0.40635386051552441</v>
      </c>
      <c r="Y289" s="22">
        <f t="shared" si="124"/>
        <v>6.9555773436448023</v>
      </c>
      <c r="Z289" s="22">
        <f t="shared" si="114"/>
        <v>6.8151536771936527</v>
      </c>
      <c r="AA289" s="22">
        <f t="shared" si="115"/>
        <v>6.8802841839920132</v>
      </c>
      <c r="AB289" s="35"/>
      <c r="AC289" s="10"/>
      <c r="AD289" s="10"/>
    </row>
    <row r="290" spans="1:30" x14ac:dyDescent="0.25">
      <c r="A290" t="s">
        <v>3480</v>
      </c>
      <c r="B290" t="s">
        <v>864</v>
      </c>
      <c r="C290" s="1">
        <v>41501</v>
      </c>
      <c r="D290">
        <v>6110</v>
      </c>
      <c r="E290" t="str">
        <f t="shared" si="110"/>
        <v>_a_data_scientist's_guide_to_making_money_from_start-ups_</v>
      </c>
      <c r="F290" s="7">
        <f t="shared" si="116"/>
        <v>8.7178457048949163</v>
      </c>
      <c r="G290">
        <f t="shared" si="111"/>
        <v>55</v>
      </c>
      <c r="H290" s="11">
        <f t="shared" si="117"/>
        <v>0</v>
      </c>
      <c r="I290" s="11">
        <f t="shared" si="128"/>
        <v>0</v>
      </c>
      <c r="J290" s="11">
        <f t="shared" si="128"/>
        <v>1</v>
      </c>
      <c r="K290" s="11">
        <f t="shared" si="129"/>
        <v>0</v>
      </c>
      <c r="L290" s="11">
        <f t="shared" si="129"/>
        <v>0</v>
      </c>
      <c r="M290" s="11">
        <f t="shared" si="129"/>
        <v>0</v>
      </c>
      <c r="N290" s="11">
        <f t="shared" si="129"/>
        <v>0</v>
      </c>
      <c r="O290" s="11">
        <f t="shared" si="129"/>
        <v>1</v>
      </c>
      <c r="P290" s="11">
        <f t="shared" si="129"/>
        <v>0</v>
      </c>
      <c r="Q290" s="4" t="str">
        <f t="shared" si="118"/>
        <v>N-001-000010</v>
      </c>
      <c r="R290">
        <f t="shared" si="119"/>
        <v>276</v>
      </c>
      <c r="S290" s="8">
        <f t="shared" si="120"/>
        <v>7.1371246496698326</v>
      </c>
      <c r="T290" s="8">
        <f t="shared" si="121"/>
        <v>7.1371246496698326</v>
      </c>
      <c r="U290" s="10">
        <f t="shared" si="112"/>
        <v>8.113024790036695</v>
      </c>
      <c r="V290" s="10">
        <f t="shared" si="122"/>
        <v>0.48352944586012636</v>
      </c>
      <c r="W290" s="10">
        <f t="shared" si="123"/>
        <v>1.8844535281795611</v>
      </c>
      <c r="X290" s="10">
        <f t="shared" si="113"/>
        <v>0.60482091485822098</v>
      </c>
      <c r="Y290" s="22">
        <f t="shared" si="124"/>
        <v>7.1540443979874988</v>
      </c>
      <c r="Z290" s="22">
        <f t="shared" si="114"/>
        <v>7.1890336202131158</v>
      </c>
      <c r="AA290" s="22">
        <f t="shared" si="115"/>
        <v>7.1371246496698326</v>
      </c>
      <c r="AB290" s="35"/>
      <c r="AC290" s="10"/>
      <c r="AD290" s="10"/>
    </row>
    <row r="291" spans="1:30" x14ac:dyDescent="0.25">
      <c r="A291" t="s">
        <v>5191</v>
      </c>
      <c r="B291" t="s">
        <v>2577</v>
      </c>
      <c r="C291" s="1">
        <v>42451</v>
      </c>
      <c r="D291">
        <v>692</v>
      </c>
      <c r="E291" t="str">
        <f t="shared" si="110"/>
        <v>_a_data_scientist's_guide_to_modeling_engine_degradation_</v>
      </c>
      <c r="F291" s="7">
        <f t="shared" si="116"/>
        <v>6.5410299991899032</v>
      </c>
      <c r="G291">
        <f t="shared" si="111"/>
        <v>28</v>
      </c>
      <c r="H291" s="11">
        <f t="shared" si="117"/>
        <v>1</v>
      </c>
      <c r="I291" s="11">
        <f t="shared" si="128"/>
        <v>0</v>
      </c>
      <c r="J291" s="11">
        <f t="shared" si="128"/>
        <v>0</v>
      </c>
      <c r="K291" s="11">
        <f t="shared" si="129"/>
        <v>0</v>
      </c>
      <c r="L291" s="11">
        <f t="shared" si="129"/>
        <v>0</v>
      </c>
      <c r="M291" s="11">
        <f t="shared" si="129"/>
        <v>0</v>
      </c>
      <c r="N291" s="11">
        <f t="shared" si="129"/>
        <v>0</v>
      </c>
      <c r="O291" s="11">
        <f t="shared" si="129"/>
        <v>1</v>
      </c>
      <c r="P291" s="11">
        <f t="shared" si="129"/>
        <v>0</v>
      </c>
      <c r="Q291" s="4" t="str">
        <f t="shared" si="118"/>
        <v>N-100-000010</v>
      </c>
      <c r="R291">
        <f t="shared" si="119"/>
        <v>3</v>
      </c>
      <c r="S291" s="8">
        <f t="shared" si="120"/>
        <v>7.1733051535383199</v>
      </c>
      <c r="T291" s="8">
        <f t="shared" si="121"/>
        <v>7.3546782491486216</v>
      </c>
      <c r="U291" s="10">
        <f t="shared" si="112"/>
        <v>6.5216121323331313</v>
      </c>
      <c r="V291" s="10">
        <f t="shared" si="122"/>
        <v>-0.39923260170020614</v>
      </c>
      <c r="W291" s="10">
        <f t="shared" si="123"/>
        <v>-0.29236217752545191</v>
      </c>
      <c r="X291" s="10">
        <f t="shared" si="113"/>
        <v>1.9417866856771611E-2</v>
      </c>
      <c r="Y291" s="22">
        <f t="shared" si="124"/>
        <v>6.5686413499860494</v>
      </c>
      <c r="Z291" s="22">
        <f t="shared" si="114"/>
        <v>6.4586772214760675</v>
      </c>
      <c r="AA291" s="22">
        <f t="shared" si="115"/>
        <v>6.5686413499860494</v>
      </c>
      <c r="AB291" s="35"/>
      <c r="AC291" s="10"/>
      <c r="AD291" s="10"/>
    </row>
    <row r="292" spans="1:30" x14ac:dyDescent="0.25">
      <c r="A292" t="s">
        <v>3482</v>
      </c>
      <c r="B292" t="s">
        <v>866</v>
      </c>
      <c r="C292" s="1">
        <v>41661</v>
      </c>
      <c r="D292">
        <v>260</v>
      </c>
      <c r="E292" t="str">
        <f t="shared" si="110"/>
        <v>_a_date_with_a_data_scientist_</v>
      </c>
      <c r="F292" s="7">
        <f t="shared" si="116"/>
        <v>5.5645204073226937</v>
      </c>
      <c r="G292">
        <f t="shared" si="111"/>
        <v>36</v>
      </c>
      <c r="H292" s="11">
        <f t="shared" si="117"/>
        <v>0</v>
      </c>
      <c r="I292" s="11">
        <f t="shared" si="128"/>
        <v>0</v>
      </c>
      <c r="J292" s="11">
        <f t="shared" si="128"/>
        <v>1</v>
      </c>
      <c r="K292" s="11">
        <f t="shared" ref="K292:P301" si="130">IF(ISNUMBER(SEARCH(K$1,$E292)),1,0)</f>
        <v>0</v>
      </c>
      <c r="L292" s="11">
        <f t="shared" si="130"/>
        <v>0</v>
      </c>
      <c r="M292" s="11">
        <f t="shared" si="130"/>
        <v>0</v>
      </c>
      <c r="N292" s="11">
        <f t="shared" si="130"/>
        <v>0</v>
      </c>
      <c r="O292" s="11">
        <f t="shared" si="130"/>
        <v>1</v>
      </c>
      <c r="P292" s="11">
        <f t="shared" si="130"/>
        <v>0</v>
      </c>
      <c r="Q292" s="4" t="str">
        <f t="shared" si="118"/>
        <v>N-001-000010</v>
      </c>
      <c r="R292">
        <f t="shared" si="119"/>
        <v>276</v>
      </c>
      <c r="S292" s="8">
        <f t="shared" si="120"/>
        <v>7.1371246496698326</v>
      </c>
      <c r="T292" s="8">
        <f t="shared" si="121"/>
        <v>7.1371246496698326</v>
      </c>
      <c r="U292" s="10">
        <f t="shared" si="112"/>
        <v>4.9596994924644724</v>
      </c>
      <c r="V292" s="10">
        <f t="shared" si="122"/>
        <v>0.48352944586012636</v>
      </c>
      <c r="W292" s="10">
        <f t="shared" si="123"/>
        <v>-1.2688717693926614</v>
      </c>
      <c r="X292" s="10">
        <f t="shared" si="113"/>
        <v>0.60482091485822098</v>
      </c>
      <c r="Y292" s="22">
        <f t="shared" si="124"/>
        <v>7.1540443979874988</v>
      </c>
      <c r="Z292" s="22">
        <f t="shared" si="114"/>
        <v>7.1890336202131158</v>
      </c>
      <c r="AA292" s="22">
        <f t="shared" si="115"/>
        <v>7.1371246496698326</v>
      </c>
      <c r="AB292" s="35"/>
      <c r="AC292" s="10"/>
      <c r="AD292" s="10"/>
    </row>
    <row r="293" spans="1:30" x14ac:dyDescent="0.25">
      <c r="A293" t="s">
        <v>3490</v>
      </c>
      <c r="B293" t="s">
        <v>874</v>
      </c>
      <c r="C293" s="1">
        <v>41536</v>
      </c>
      <c r="D293">
        <v>966</v>
      </c>
      <c r="E293" t="str">
        <f t="shared" si="110"/>
        <v>_a_guide_to_mass_shootings_in_america_</v>
      </c>
      <c r="F293" s="7">
        <f t="shared" si="116"/>
        <v>6.8741984954532942</v>
      </c>
      <c r="G293">
        <f t="shared" si="111"/>
        <v>47</v>
      </c>
      <c r="H293" s="11">
        <f t="shared" si="117"/>
        <v>0</v>
      </c>
      <c r="I293" s="11">
        <f t="shared" si="128"/>
        <v>0</v>
      </c>
      <c r="J293" s="11">
        <f t="shared" si="128"/>
        <v>1</v>
      </c>
      <c r="K293" s="11">
        <f t="shared" si="130"/>
        <v>0</v>
      </c>
      <c r="L293" s="11">
        <f t="shared" si="130"/>
        <v>0</v>
      </c>
      <c r="M293" s="11">
        <f t="shared" si="130"/>
        <v>0</v>
      </c>
      <c r="N293" s="11">
        <f t="shared" si="130"/>
        <v>0</v>
      </c>
      <c r="O293" s="11">
        <f t="shared" si="130"/>
        <v>0</v>
      </c>
      <c r="P293" s="11">
        <f t="shared" si="130"/>
        <v>0</v>
      </c>
      <c r="Q293" s="4" t="str">
        <f t="shared" si="118"/>
        <v>N-001-000000</v>
      </c>
      <c r="R293">
        <f t="shared" si="119"/>
        <v>313</v>
      </c>
      <c r="S293" s="8">
        <f t="shared" si="120"/>
        <v>6.8822553953446945</v>
      </c>
      <c r="T293" s="8">
        <f t="shared" si="121"/>
        <v>6.8822553953446945</v>
      </c>
      <c r="U293" s="10">
        <f t="shared" si="112"/>
        <v>6.4872625017945413</v>
      </c>
      <c r="V293" s="10">
        <f t="shared" si="122"/>
        <v>0.15496856831223904</v>
      </c>
      <c r="W293" s="10">
        <f t="shared" si="123"/>
        <v>4.0806318737939051E-2</v>
      </c>
      <c r="X293" s="10">
        <f t="shared" si="113"/>
        <v>0.38693599365875281</v>
      </c>
      <c r="Y293" s="22">
        <f t="shared" si="124"/>
        <v>6.9361594767880304</v>
      </c>
      <c r="Z293" s="22">
        <f t="shared" si="114"/>
        <v>6.9661540865059681</v>
      </c>
      <c r="AA293" s="22">
        <f t="shared" si="115"/>
        <v>6.8822553953446945</v>
      </c>
      <c r="AB293" s="35"/>
      <c r="AC293" s="10"/>
      <c r="AD293" s="10"/>
    </row>
    <row r="294" spans="1:30" x14ac:dyDescent="0.25">
      <c r="A294" t="s">
        <v>3491</v>
      </c>
      <c r="B294" t="s">
        <v>875</v>
      </c>
      <c r="C294" s="1">
        <v>42205</v>
      </c>
      <c r="D294">
        <v>1303</v>
      </c>
      <c r="E294" t="str">
        <f t="shared" si="110"/>
        <v>_a_guide_to_the_internet_of_things_-_infographic_</v>
      </c>
      <c r="F294" s="7">
        <f t="shared" si="116"/>
        <v>7.1731917424865985</v>
      </c>
      <c r="G294">
        <f t="shared" si="111"/>
        <v>76</v>
      </c>
      <c r="H294" s="11">
        <f t="shared" si="117"/>
        <v>1</v>
      </c>
      <c r="I294" s="11">
        <f t="shared" si="128"/>
        <v>0</v>
      </c>
      <c r="J294" s="11">
        <f t="shared" si="128"/>
        <v>1</v>
      </c>
      <c r="K294" s="11">
        <f t="shared" si="130"/>
        <v>0</v>
      </c>
      <c r="L294" s="11">
        <f t="shared" si="130"/>
        <v>0</v>
      </c>
      <c r="M294" s="11">
        <f t="shared" si="130"/>
        <v>0</v>
      </c>
      <c r="N294" s="11">
        <f t="shared" si="130"/>
        <v>0</v>
      </c>
      <c r="O294" s="11">
        <f t="shared" si="130"/>
        <v>0</v>
      </c>
      <c r="P294" s="11">
        <f t="shared" si="130"/>
        <v>0</v>
      </c>
      <c r="Q294" s="4" t="str">
        <f t="shared" si="118"/>
        <v>N-101-000000</v>
      </c>
      <c r="R294">
        <f t="shared" si="119"/>
        <v>419</v>
      </c>
      <c r="S294" s="8">
        <f t="shared" si="120"/>
        <v>6.5697596378225285</v>
      </c>
      <c r="T294" s="8">
        <f t="shared" si="121"/>
        <v>6.5697596378225285</v>
      </c>
      <c r="U294" s="10">
        <f t="shared" si="112"/>
        <v>6.9847228031705422</v>
      </c>
      <c r="V294" s="10">
        <f t="shared" si="122"/>
        <v>-0.14431102010629077</v>
      </c>
      <c r="W294" s="10">
        <f t="shared" si="123"/>
        <v>0.33979956577124337</v>
      </c>
      <c r="X294" s="10">
        <f t="shared" si="113"/>
        <v>0.18846893931605621</v>
      </c>
      <c r="Y294" s="22">
        <f t="shared" si="124"/>
        <v>6.7376924224453338</v>
      </c>
      <c r="Z294" s="22">
        <f t="shared" si="114"/>
        <v>6.5922741434865042</v>
      </c>
      <c r="AA294" s="22">
        <f t="shared" si="115"/>
        <v>6.5697596378225285</v>
      </c>
      <c r="AB294" s="35"/>
      <c r="AC294" s="10"/>
      <c r="AD294" s="10"/>
    </row>
    <row r="295" spans="1:30" x14ac:dyDescent="0.25">
      <c r="A295" t="s">
        <v>3495</v>
      </c>
      <c r="B295" t="s">
        <v>879</v>
      </c>
      <c r="C295" s="1">
        <v>41563</v>
      </c>
      <c r="D295">
        <v>8318</v>
      </c>
      <c r="E295" t="str">
        <f t="shared" si="110"/>
        <v>_a_little_known_component_that_should_be_part_of_most_data_science_algorithms_</v>
      </c>
      <c r="F295" s="7">
        <f t="shared" si="116"/>
        <v>9.0262973342838873</v>
      </c>
      <c r="G295">
        <f t="shared" si="111"/>
        <v>59</v>
      </c>
      <c r="H295" s="11">
        <f t="shared" si="117"/>
        <v>0</v>
      </c>
      <c r="I295" s="11">
        <f t="shared" si="128"/>
        <v>0</v>
      </c>
      <c r="J295" s="11">
        <f t="shared" si="128"/>
        <v>1</v>
      </c>
      <c r="K295" s="11">
        <f t="shared" si="130"/>
        <v>0</v>
      </c>
      <c r="L295" s="11">
        <f t="shared" si="130"/>
        <v>0</v>
      </c>
      <c r="M295" s="11">
        <f t="shared" si="130"/>
        <v>0</v>
      </c>
      <c r="N295" s="11">
        <f t="shared" si="130"/>
        <v>1</v>
      </c>
      <c r="O295" s="11">
        <f t="shared" si="130"/>
        <v>1</v>
      </c>
      <c r="P295" s="11">
        <f t="shared" si="130"/>
        <v>0</v>
      </c>
      <c r="Q295" s="4" t="str">
        <f t="shared" si="118"/>
        <v>N-001-000110</v>
      </c>
      <c r="R295">
        <f t="shared" si="119"/>
        <v>130</v>
      </c>
      <c r="S295" s="8">
        <f t="shared" si="120"/>
        <v>7.6818150714618501</v>
      </c>
      <c r="T295" s="8">
        <f t="shared" si="121"/>
        <v>7.6818150714618501</v>
      </c>
      <c r="U295" s="10">
        <f t="shared" si="112"/>
        <v>8.0378135831201813</v>
      </c>
      <c r="V295" s="10">
        <f t="shared" si="122"/>
        <v>1.0620761276823165</v>
      </c>
      <c r="W295" s="10">
        <f t="shared" si="123"/>
        <v>2.1929051575685321</v>
      </c>
      <c r="X295" s="10">
        <f t="shared" si="113"/>
        <v>0.98848375116370624</v>
      </c>
      <c r="Y295" s="22">
        <f t="shared" si="124"/>
        <v>7.5377072342929834</v>
      </c>
      <c r="Z295" s="22">
        <f t="shared" si="114"/>
        <v>7.6004759766059404</v>
      </c>
      <c r="AA295" s="22">
        <f t="shared" si="115"/>
        <v>7.6818150714618501</v>
      </c>
      <c r="AB295" s="35"/>
      <c r="AC295" s="10"/>
      <c r="AD295" s="10"/>
    </row>
    <row r="296" spans="1:30" x14ac:dyDescent="0.25">
      <c r="A296" t="s">
        <v>3501</v>
      </c>
      <c r="B296" t="s">
        <v>885</v>
      </c>
      <c r="C296" s="1">
        <v>42299</v>
      </c>
      <c r="D296">
        <v>2340</v>
      </c>
      <c r="E296" t="str">
        <f t="shared" si="110"/>
        <v>_a_map_to_perfection:_using_d3.js_to_make_beautiful_web_maps_</v>
      </c>
      <c r="F296" s="7">
        <f t="shared" si="116"/>
        <v>7.7583334674909104</v>
      </c>
      <c r="G296">
        <f t="shared" si="111"/>
        <v>122</v>
      </c>
      <c r="H296" s="11">
        <f t="shared" si="117"/>
        <v>1</v>
      </c>
      <c r="I296" s="11">
        <f t="shared" si="128"/>
        <v>0</v>
      </c>
      <c r="J296" s="11">
        <f t="shared" si="128"/>
        <v>1</v>
      </c>
      <c r="K296" s="11">
        <f t="shared" si="130"/>
        <v>0</v>
      </c>
      <c r="L296" s="11">
        <f t="shared" si="130"/>
        <v>0</v>
      </c>
      <c r="M296" s="11">
        <f t="shared" si="130"/>
        <v>0</v>
      </c>
      <c r="N296" s="11">
        <f t="shared" si="130"/>
        <v>0</v>
      </c>
      <c r="O296" s="11">
        <f t="shared" si="130"/>
        <v>0</v>
      </c>
      <c r="P296" s="11">
        <f t="shared" si="130"/>
        <v>0</v>
      </c>
      <c r="Q296" s="4" t="str">
        <f t="shared" si="118"/>
        <v>N-101-000000</v>
      </c>
      <c r="R296">
        <f t="shared" si="119"/>
        <v>419</v>
      </c>
      <c r="S296" s="8">
        <f t="shared" si="120"/>
        <v>6.5697596378225285</v>
      </c>
      <c r="T296" s="8">
        <f t="shared" si="121"/>
        <v>6.5697596378225285</v>
      </c>
      <c r="U296" s="10">
        <f t="shared" si="112"/>
        <v>7.569864528174854</v>
      </c>
      <c r="V296" s="10">
        <f t="shared" si="122"/>
        <v>-0.14431102010629077</v>
      </c>
      <c r="W296" s="10">
        <f t="shared" si="123"/>
        <v>0.9249412907755552</v>
      </c>
      <c r="X296" s="10">
        <f t="shared" si="113"/>
        <v>0.18846893931605621</v>
      </c>
      <c r="Y296" s="22">
        <f t="shared" si="124"/>
        <v>6.7376924224453338</v>
      </c>
      <c r="Z296" s="22">
        <f t="shared" si="114"/>
        <v>6.5922741434865042</v>
      </c>
      <c r="AA296" s="22">
        <f t="shared" si="115"/>
        <v>6.5697596378225285</v>
      </c>
      <c r="AB296" s="35"/>
      <c r="AC296" s="10"/>
      <c r="AD296" s="10"/>
    </row>
    <row r="297" spans="1:30" x14ac:dyDescent="0.25">
      <c r="A297" t="s">
        <v>3502</v>
      </c>
      <c r="B297" t="s">
        <v>886</v>
      </c>
      <c r="C297" s="1">
        <v>41683</v>
      </c>
      <c r="D297">
        <v>156</v>
      </c>
      <c r="E297" t="str">
        <f t="shared" si="110"/>
        <v>_a_method_for_predicting_fishing_activity_based_on_geospatial_motion_behaviors-_summarized_from_an_analyze_technical_report_</v>
      </c>
      <c r="F297" s="7">
        <f t="shared" si="116"/>
        <v>5.0562458053483077</v>
      </c>
      <c r="G297">
        <f t="shared" si="111"/>
        <v>57</v>
      </c>
      <c r="H297" s="11">
        <f t="shared" si="117"/>
        <v>0</v>
      </c>
      <c r="I297" s="11">
        <f t="shared" si="128"/>
        <v>0</v>
      </c>
      <c r="J297" s="11">
        <f t="shared" si="128"/>
        <v>1</v>
      </c>
      <c r="K297" s="11">
        <f t="shared" si="130"/>
        <v>0</v>
      </c>
      <c r="L297" s="11">
        <f t="shared" si="130"/>
        <v>0</v>
      </c>
      <c r="M297" s="11">
        <f t="shared" si="130"/>
        <v>0</v>
      </c>
      <c r="N297" s="11">
        <f t="shared" si="130"/>
        <v>0</v>
      </c>
      <c r="O297" s="11">
        <f t="shared" si="130"/>
        <v>0</v>
      </c>
      <c r="P297" s="11">
        <f t="shared" si="130"/>
        <v>1</v>
      </c>
      <c r="Q297" s="4" t="str">
        <f t="shared" si="118"/>
        <v>N-001-000001</v>
      </c>
      <c r="R297">
        <f t="shared" si="119"/>
        <v>75</v>
      </c>
      <c r="S297" s="8">
        <f t="shared" si="120"/>
        <v>6.7053553975541869</v>
      </c>
      <c r="T297" s="8">
        <f t="shared" si="121"/>
        <v>6.7053553975541869</v>
      </c>
      <c r="U297" s="10">
        <f t="shared" si="112"/>
        <v>4.8840599548246058</v>
      </c>
      <c r="V297" s="10">
        <f t="shared" si="122"/>
        <v>-0.16886520179703862</v>
      </c>
      <c r="W297" s="10">
        <f t="shared" si="123"/>
        <v>-1.7771463713670475</v>
      </c>
      <c r="X297" s="10">
        <f t="shared" si="113"/>
        <v>0.17218585052370217</v>
      </c>
      <c r="Y297" s="22">
        <f t="shared" si="124"/>
        <v>6.7214093336529794</v>
      </c>
      <c r="Z297" s="22">
        <f t="shared" si="114"/>
        <v>6.7986372127043664</v>
      </c>
      <c r="AA297" s="22">
        <f t="shared" si="115"/>
        <v>6.7053553975541869</v>
      </c>
      <c r="AB297" s="35"/>
      <c r="AC297" s="10"/>
      <c r="AD297" s="10"/>
    </row>
    <row r="298" spans="1:30" x14ac:dyDescent="0.25">
      <c r="A298" t="s">
        <v>4668</v>
      </c>
      <c r="B298" t="s">
        <v>2054</v>
      </c>
      <c r="C298" s="1">
        <v>41609</v>
      </c>
      <c r="D298">
        <v>4807</v>
      </c>
      <c r="E298" t="str">
        <f t="shared" si="110"/>
        <v>_a_new_source_of_revenue_for_data_scientists:_selling_data_</v>
      </c>
      <c r="F298" s="7">
        <f t="shared" si="116"/>
        <v>8.4780364762150437</v>
      </c>
      <c r="G298">
        <f t="shared" si="111"/>
        <v>40</v>
      </c>
      <c r="H298" s="11">
        <f t="shared" si="117"/>
        <v>0</v>
      </c>
      <c r="I298" s="11">
        <f t="shared" si="128"/>
        <v>0</v>
      </c>
      <c r="J298" s="11">
        <f t="shared" si="128"/>
        <v>1</v>
      </c>
      <c r="K298" s="11">
        <f t="shared" si="130"/>
        <v>0</v>
      </c>
      <c r="L298" s="11">
        <f t="shared" si="130"/>
        <v>0</v>
      </c>
      <c r="M298" s="11">
        <f t="shared" si="130"/>
        <v>0</v>
      </c>
      <c r="N298" s="11">
        <f t="shared" si="130"/>
        <v>0</v>
      </c>
      <c r="O298" s="11">
        <f t="shared" si="130"/>
        <v>1</v>
      </c>
      <c r="P298" s="11">
        <f t="shared" si="130"/>
        <v>0</v>
      </c>
      <c r="Q298" s="4" t="str">
        <f t="shared" si="118"/>
        <v>N-001-000010</v>
      </c>
      <c r="R298">
        <f t="shared" si="119"/>
        <v>276</v>
      </c>
      <c r="S298" s="8">
        <f t="shared" si="120"/>
        <v>7.1371246496698326</v>
      </c>
      <c r="T298" s="8">
        <f t="shared" si="121"/>
        <v>7.1371246496698326</v>
      </c>
      <c r="U298" s="10">
        <f t="shared" si="112"/>
        <v>7.8732155613568224</v>
      </c>
      <c r="V298" s="10">
        <f t="shared" si="122"/>
        <v>0.48352944586012636</v>
      </c>
      <c r="W298" s="10">
        <f t="shared" si="123"/>
        <v>1.6446442994996886</v>
      </c>
      <c r="X298" s="10">
        <f t="shared" si="113"/>
        <v>0.60482091485822098</v>
      </c>
      <c r="Y298" s="22">
        <f t="shared" si="124"/>
        <v>7.1540443979874988</v>
      </c>
      <c r="Z298" s="22">
        <f t="shared" si="114"/>
        <v>7.1890336202131158</v>
      </c>
      <c r="AA298" s="22">
        <f t="shared" si="115"/>
        <v>7.1371246496698326</v>
      </c>
      <c r="AB298" s="35"/>
      <c r="AC298" s="10"/>
      <c r="AD298" s="10"/>
    </row>
    <row r="299" spans="1:30" x14ac:dyDescent="0.25">
      <c r="A299" t="s">
        <v>3523</v>
      </c>
      <c r="B299" t="s">
        <v>907</v>
      </c>
      <c r="C299" s="1">
        <v>41496</v>
      </c>
      <c r="D299">
        <v>1222</v>
      </c>
      <c r="E299" t="str">
        <f t="shared" si="110"/>
        <v>_a_new_type_of_weapons-grade_secure_email_</v>
      </c>
      <c r="F299" s="7">
        <f t="shared" si="116"/>
        <v>7.1090621356871724</v>
      </c>
      <c r="G299">
        <f t="shared" si="111"/>
        <v>55</v>
      </c>
      <c r="H299" s="11">
        <f t="shared" si="117"/>
        <v>0</v>
      </c>
      <c r="I299" s="11">
        <f t="shared" si="128"/>
        <v>0</v>
      </c>
      <c r="J299" s="11">
        <f t="shared" si="128"/>
        <v>1</v>
      </c>
      <c r="K299" s="11">
        <f t="shared" si="130"/>
        <v>0</v>
      </c>
      <c r="L299" s="11">
        <f t="shared" si="130"/>
        <v>0</v>
      </c>
      <c r="M299" s="11">
        <f t="shared" si="130"/>
        <v>0</v>
      </c>
      <c r="N299" s="11">
        <f t="shared" si="130"/>
        <v>0</v>
      </c>
      <c r="O299" s="11">
        <f t="shared" si="130"/>
        <v>0</v>
      </c>
      <c r="P299" s="11">
        <f t="shared" si="130"/>
        <v>0</v>
      </c>
      <c r="Q299" s="4" t="str">
        <f t="shared" si="118"/>
        <v>N-001-000000</v>
      </c>
      <c r="R299">
        <f t="shared" si="119"/>
        <v>313</v>
      </c>
      <c r="S299" s="8">
        <f t="shared" si="120"/>
        <v>6.8822553953446945</v>
      </c>
      <c r="T299" s="8">
        <f t="shared" si="121"/>
        <v>6.8822553953446945</v>
      </c>
      <c r="U299" s="10">
        <f t="shared" si="112"/>
        <v>6.7221261420284195</v>
      </c>
      <c r="V299" s="10">
        <f t="shared" si="122"/>
        <v>0.15496856831223904</v>
      </c>
      <c r="W299" s="10">
        <f t="shared" si="123"/>
        <v>0.27566995897181723</v>
      </c>
      <c r="X299" s="10">
        <f t="shared" si="113"/>
        <v>0.38693599365875281</v>
      </c>
      <c r="Y299" s="22">
        <f t="shared" si="124"/>
        <v>6.9361594767880304</v>
      </c>
      <c r="Z299" s="22">
        <f t="shared" si="114"/>
        <v>6.9661540865059681</v>
      </c>
      <c r="AA299" s="22">
        <f t="shared" si="115"/>
        <v>6.8822553953446945</v>
      </c>
      <c r="AB299" s="35"/>
      <c r="AC299" s="10"/>
      <c r="AD299" s="10"/>
    </row>
    <row r="300" spans="1:30" x14ac:dyDescent="0.25">
      <c r="A300" t="s">
        <v>2655</v>
      </c>
      <c r="B300" t="s">
        <v>35</v>
      </c>
      <c r="C300" s="1">
        <v>41921</v>
      </c>
      <c r="D300">
        <v>2648</v>
      </c>
      <c r="E300" t="str">
        <f t="shared" si="110"/>
        <v>_a_new_version_of_the_famous_3v_diagram_from_drew_conway_</v>
      </c>
      <c r="F300" s="7">
        <f t="shared" si="116"/>
        <v>7.8819374892720697</v>
      </c>
      <c r="G300">
        <f t="shared" si="111"/>
        <v>50</v>
      </c>
      <c r="H300" s="11">
        <f t="shared" si="117"/>
        <v>0</v>
      </c>
      <c r="I300" s="11">
        <f t="shared" si="128"/>
        <v>1</v>
      </c>
      <c r="J300" s="11">
        <f t="shared" si="128"/>
        <v>0</v>
      </c>
      <c r="K300" s="11">
        <f t="shared" si="130"/>
        <v>0</v>
      </c>
      <c r="L300" s="11">
        <f t="shared" si="130"/>
        <v>0</v>
      </c>
      <c r="M300" s="11">
        <f t="shared" si="130"/>
        <v>0</v>
      </c>
      <c r="N300" s="11">
        <f t="shared" si="130"/>
        <v>0</v>
      </c>
      <c r="O300" s="11">
        <f t="shared" si="130"/>
        <v>0</v>
      </c>
      <c r="P300" s="11">
        <f t="shared" si="130"/>
        <v>0</v>
      </c>
      <c r="Q300" s="4" t="str">
        <f t="shared" si="118"/>
        <v>N-010-000000</v>
      </c>
      <c r="R300">
        <f t="shared" si="119"/>
        <v>99</v>
      </c>
      <c r="S300" s="8">
        <f t="shared" si="120"/>
        <v>6.480946823676728</v>
      </c>
      <c r="T300" s="8">
        <f t="shared" si="121"/>
        <v>6.480946823676728</v>
      </c>
      <c r="U300" s="10">
        <f t="shared" si="112"/>
        <v>8.2758451299715805</v>
      </c>
      <c r="V300" s="10">
        <f t="shared" si="122"/>
        <v>-1.0225092870624488</v>
      </c>
      <c r="W300" s="10">
        <f t="shared" si="123"/>
        <v>1.0485453125567146</v>
      </c>
      <c r="X300" s="10">
        <f t="shared" si="113"/>
        <v>-0.39390764069951029</v>
      </c>
      <c r="Y300" s="22">
        <f t="shared" si="124"/>
        <v>6.1553158424297676</v>
      </c>
      <c r="Z300" s="22">
        <f t="shared" si="114"/>
        <v>6.3463125243562173</v>
      </c>
      <c r="AA300" s="22">
        <f t="shared" si="115"/>
        <v>6.480946823676728</v>
      </c>
      <c r="AB300" s="35"/>
      <c r="AC300" s="10"/>
      <c r="AD300" s="10"/>
    </row>
    <row r="301" spans="1:30" x14ac:dyDescent="0.25">
      <c r="A301" t="s">
        <v>3524</v>
      </c>
      <c r="B301" t="s">
        <v>908</v>
      </c>
      <c r="C301" s="1">
        <v>42268</v>
      </c>
      <c r="D301">
        <v>407</v>
      </c>
      <c r="E301" t="str">
        <f t="shared" si="110"/>
        <v>_a_new_wave_of_innovation_in_the_insurance_industry_</v>
      </c>
      <c r="F301" s="7">
        <f t="shared" si="116"/>
        <v>6.0112671744041615</v>
      </c>
      <c r="G301">
        <f t="shared" si="111"/>
        <v>18</v>
      </c>
      <c r="H301" s="11">
        <f t="shared" si="117"/>
        <v>1</v>
      </c>
      <c r="I301" s="11">
        <f t="shared" si="128"/>
        <v>0</v>
      </c>
      <c r="J301" s="11">
        <f t="shared" si="128"/>
        <v>1</v>
      </c>
      <c r="K301" s="11">
        <f t="shared" si="130"/>
        <v>0</v>
      </c>
      <c r="L301" s="11">
        <f t="shared" si="130"/>
        <v>0</v>
      </c>
      <c r="M301" s="11">
        <f t="shared" si="130"/>
        <v>0</v>
      </c>
      <c r="N301" s="11">
        <f t="shared" si="130"/>
        <v>0</v>
      </c>
      <c r="O301" s="11">
        <f t="shared" si="130"/>
        <v>0</v>
      </c>
      <c r="P301" s="11">
        <f t="shared" si="130"/>
        <v>0</v>
      </c>
      <c r="Q301" s="4" t="str">
        <f t="shared" si="118"/>
        <v>N-101-000000</v>
      </c>
      <c r="R301">
        <f t="shared" si="119"/>
        <v>419</v>
      </c>
      <c r="S301" s="8">
        <f t="shared" si="120"/>
        <v>6.5697596378225285</v>
      </c>
      <c r="T301" s="8">
        <f t="shared" si="121"/>
        <v>6.5697596378225285</v>
      </c>
      <c r="U301" s="10">
        <f t="shared" si="112"/>
        <v>5.8227982350881051</v>
      </c>
      <c r="V301" s="10">
        <f t="shared" si="122"/>
        <v>-0.14431102010629077</v>
      </c>
      <c r="W301" s="10">
        <f t="shared" si="123"/>
        <v>-0.82212500231119368</v>
      </c>
      <c r="X301" s="10">
        <f t="shared" si="113"/>
        <v>0.18846893931605621</v>
      </c>
      <c r="Y301" s="22">
        <f t="shared" si="124"/>
        <v>6.7376924224453338</v>
      </c>
      <c r="Z301" s="22">
        <f t="shared" si="114"/>
        <v>6.5922741434865042</v>
      </c>
      <c r="AA301" s="22">
        <f t="shared" si="115"/>
        <v>6.5697596378225285</v>
      </c>
      <c r="AB301" s="35"/>
      <c r="AC301" s="10"/>
      <c r="AD301" s="10"/>
    </row>
    <row r="302" spans="1:30" x14ac:dyDescent="0.25">
      <c r="A302" t="s">
        <v>3525</v>
      </c>
      <c r="B302" t="s">
        <v>909</v>
      </c>
      <c r="C302" s="1">
        <v>41857</v>
      </c>
      <c r="D302">
        <v>896</v>
      </c>
      <c r="E302" t="str">
        <f t="shared" si="110"/>
        <v>_a_new_youtube_blog_</v>
      </c>
      <c r="F302" s="7">
        <f t="shared" si="116"/>
        <v>6.799055862058796</v>
      </c>
      <c r="G302">
        <f t="shared" si="111"/>
        <v>37</v>
      </c>
      <c r="H302" s="11">
        <f t="shared" si="117"/>
        <v>0</v>
      </c>
      <c r="I302" s="11">
        <f t="shared" ref="I302:J321" si="131">IF(ISNUMBER(SEARCH(I$1,$B302)),1,0)</f>
        <v>0</v>
      </c>
      <c r="J302" s="11">
        <f t="shared" si="131"/>
        <v>1</v>
      </c>
      <c r="K302" s="11">
        <f t="shared" ref="K302:P311" si="132">IF(ISNUMBER(SEARCH(K$1,$E302)),1,0)</f>
        <v>0</v>
      </c>
      <c r="L302" s="11">
        <f t="shared" si="132"/>
        <v>0</v>
      </c>
      <c r="M302" s="11">
        <f t="shared" si="132"/>
        <v>0</v>
      </c>
      <c r="N302" s="11">
        <f t="shared" si="132"/>
        <v>0</v>
      </c>
      <c r="O302" s="11">
        <f t="shared" si="132"/>
        <v>0</v>
      </c>
      <c r="P302" s="11">
        <f t="shared" si="132"/>
        <v>0</v>
      </c>
      <c r="Q302" s="4" t="str">
        <f t="shared" si="118"/>
        <v>N-001-000000</v>
      </c>
      <c r="R302">
        <f t="shared" si="119"/>
        <v>313</v>
      </c>
      <c r="S302" s="8">
        <f t="shared" si="120"/>
        <v>6.8822553953446945</v>
      </c>
      <c r="T302" s="8">
        <f t="shared" si="121"/>
        <v>6.8822553953446945</v>
      </c>
      <c r="U302" s="10">
        <f t="shared" si="112"/>
        <v>6.4121198684000431</v>
      </c>
      <c r="V302" s="10">
        <f t="shared" si="122"/>
        <v>0.15496856831223904</v>
      </c>
      <c r="W302" s="10">
        <f t="shared" si="123"/>
        <v>-3.4336314656559175E-2</v>
      </c>
      <c r="X302" s="10">
        <f t="shared" si="113"/>
        <v>0.38693599365875281</v>
      </c>
      <c r="Y302" s="22">
        <f t="shared" si="124"/>
        <v>6.9361594767880304</v>
      </c>
      <c r="Z302" s="22">
        <f t="shared" si="114"/>
        <v>6.9661540865059681</v>
      </c>
      <c r="AA302" s="22">
        <f t="shared" si="115"/>
        <v>6.8822553953446945</v>
      </c>
      <c r="AB302" s="35"/>
      <c r="AC302" s="10"/>
      <c r="AD302" s="10"/>
    </row>
    <row r="303" spans="1:30" x14ac:dyDescent="0.25">
      <c r="A303" t="s">
        <v>3526</v>
      </c>
      <c r="B303" t="s">
        <v>910</v>
      </c>
      <c r="C303" s="1">
        <v>41563</v>
      </c>
      <c r="D303">
        <v>1141</v>
      </c>
      <c r="E303" t="str">
        <f t="shared" si="110"/>
        <v>_a_niche_for_psychologists_in_big_data_</v>
      </c>
      <c r="F303" s="7">
        <f t="shared" si="116"/>
        <v>7.0405363902159559</v>
      </c>
      <c r="G303">
        <f t="shared" si="111"/>
        <v>59</v>
      </c>
      <c r="H303" s="11">
        <f t="shared" si="117"/>
        <v>0</v>
      </c>
      <c r="I303" s="11">
        <f t="shared" si="131"/>
        <v>0</v>
      </c>
      <c r="J303" s="11">
        <f t="shared" si="131"/>
        <v>1</v>
      </c>
      <c r="K303" s="11">
        <f t="shared" si="132"/>
        <v>0</v>
      </c>
      <c r="L303" s="11">
        <f t="shared" si="132"/>
        <v>0</v>
      </c>
      <c r="M303" s="11">
        <f t="shared" si="132"/>
        <v>0</v>
      </c>
      <c r="N303" s="11">
        <f t="shared" si="132"/>
        <v>0</v>
      </c>
      <c r="O303" s="11">
        <f t="shared" si="132"/>
        <v>1</v>
      </c>
      <c r="P303" s="11">
        <f t="shared" si="132"/>
        <v>0</v>
      </c>
      <c r="Q303" s="4" t="str">
        <f t="shared" si="118"/>
        <v>N-001-000010</v>
      </c>
      <c r="R303">
        <f t="shared" si="119"/>
        <v>276</v>
      </c>
      <c r="S303" s="8">
        <f t="shared" si="120"/>
        <v>7.1371246496698326</v>
      </c>
      <c r="T303" s="8">
        <f t="shared" si="121"/>
        <v>7.1371246496698326</v>
      </c>
      <c r="U303" s="10">
        <f t="shared" si="112"/>
        <v>6.4357154753577346</v>
      </c>
      <c r="V303" s="10">
        <f t="shared" si="122"/>
        <v>0.48352944586012636</v>
      </c>
      <c r="W303" s="10">
        <f t="shared" si="123"/>
        <v>0.20714421350060075</v>
      </c>
      <c r="X303" s="10">
        <f t="shared" si="113"/>
        <v>0.60482091485822098</v>
      </c>
      <c r="Y303" s="22">
        <f t="shared" si="124"/>
        <v>7.1540443979874988</v>
      </c>
      <c r="Z303" s="22">
        <f t="shared" si="114"/>
        <v>7.1890336202131158</v>
      </c>
      <c r="AA303" s="22">
        <f t="shared" si="115"/>
        <v>7.1371246496698326</v>
      </c>
      <c r="AB303" s="35"/>
      <c r="AC303" s="10"/>
      <c r="AD303" s="10"/>
    </row>
    <row r="304" spans="1:30" x14ac:dyDescent="0.25">
      <c r="A304" t="s">
        <v>3545</v>
      </c>
      <c r="B304" t="s">
        <v>929</v>
      </c>
      <c r="C304" s="1">
        <v>42465</v>
      </c>
      <c r="D304">
        <v>846</v>
      </c>
      <c r="E304" t="str">
        <f t="shared" si="110"/>
        <v>_a_peek_into_the_future_of_big_data_and_predictive_analytics_</v>
      </c>
      <c r="F304" s="7">
        <f t="shared" si="116"/>
        <v>6.7417006946520548</v>
      </c>
      <c r="G304">
        <f t="shared" si="111"/>
        <v>55</v>
      </c>
      <c r="H304" s="11">
        <f t="shared" si="117"/>
        <v>1</v>
      </c>
      <c r="I304" s="11">
        <f t="shared" si="131"/>
        <v>0</v>
      </c>
      <c r="J304" s="11">
        <f t="shared" si="131"/>
        <v>1</v>
      </c>
      <c r="K304" s="11">
        <f t="shared" si="132"/>
        <v>0</v>
      </c>
      <c r="L304" s="11">
        <f t="shared" si="132"/>
        <v>0</v>
      </c>
      <c r="M304" s="11">
        <f t="shared" si="132"/>
        <v>0</v>
      </c>
      <c r="N304" s="11">
        <f t="shared" si="132"/>
        <v>0</v>
      </c>
      <c r="O304" s="11">
        <f t="shared" si="132"/>
        <v>1</v>
      </c>
      <c r="P304" s="11">
        <f t="shared" si="132"/>
        <v>1</v>
      </c>
      <c r="Q304" s="4" t="str">
        <f t="shared" si="118"/>
        <v>N-101-000011</v>
      </c>
      <c r="R304">
        <f t="shared" si="119"/>
        <v>56</v>
      </c>
      <c r="S304" s="8">
        <f t="shared" si="120"/>
        <v>6.7077203067055775</v>
      </c>
      <c r="T304" s="8">
        <f t="shared" si="121"/>
        <v>6.7077203067055775</v>
      </c>
      <c r="U304" s="10">
        <f t="shared" si="112"/>
        <v>6.5500969772715809</v>
      </c>
      <c r="V304" s="10">
        <f t="shared" si="122"/>
        <v>-0.13958391266768105</v>
      </c>
      <c r="W304" s="10">
        <f t="shared" si="123"/>
        <v>-9.1691482063300356E-2</v>
      </c>
      <c r="X304" s="10">
        <f t="shared" si="113"/>
        <v>0.19160371738047377</v>
      </c>
      <c r="Y304" s="22">
        <f t="shared" si="124"/>
        <v>6.7408272005097514</v>
      </c>
      <c r="Z304" s="22">
        <f t="shared" si="114"/>
        <v>6.647636803392051</v>
      </c>
      <c r="AA304" s="22">
        <f t="shared" si="115"/>
        <v>6.7077203067055775</v>
      </c>
      <c r="AB304" s="35"/>
      <c r="AC304" s="10"/>
      <c r="AD304" s="10"/>
    </row>
    <row r="305" spans="1:30" x14ac:dyDescent="0.25">
      <c r="A305" t="s">
        <v>3546</v>
      </c>
      <c r="B305" t="s">
        <v>930</v>
      </c>
      <c r="C305" s="1">
        <v>42246</v>
      </c>
      <c r="D305">
        <v>3558</v>
      </c>
      <c r="E305" t="str">
        <f t="shared" si="110"/>
        <v>_a_plethora_of_open_data_repositories_(i.e.,_thousands!)_</v>
      </c>
      <c r="F305" s="7">
        <f t="shared" si="116"/>
        <v>8.1772348855101935</v>
      </c>
      <c r="G305">
        <f t="shared" si="111"/>
        <v>34</v>
      </c>
      <c r="H305" s="11">
        <f t="shared" si="117"/>
        <v>1</v>
      </c>
      <c r="I305" s="11">
        <f t="shared" si="131"/>
        <v>0</v>
      </c>
      <c r="J305" s="11">
        <f t="shared" si="131"/>
        <v>1</v>
      </c>
      <c r="K305" s="11">
        <f t="shared" si="132"/>
        <v>0</v>
      </c>
      <c r="L305" s="11">
        <f t="shared" si="132"/>
        <v>0</v>
      </c>
      <c r="M305" s="11">
        <f t="shared" si="132"/>
        <v>0</v>
      </c>
      <c r="N305" s="11">
        <f t="shared" si="132"/>
        <v>0</v>
      </c>
      <c r="O305" s="11">
        <f t="shared" si="132"/>
        <v>1</v>
      </c>
      <c r="P305" s="11">
        <f t="shared" si="132"/>
        <v>0</v>
      </c>
      <c r="Q305" s="4" t="str">
        <f t="shared" si="118"/>
        <v>N-101-000010</v>
      </c>
      <c r="R305">
        <f t="shared" si="119"/>
        <v>382</v>
      </c>
      <c r="S305" s="8">
        <f t="shared" si="120"/>
        <v>6.8802841839920132</v>
      </c>
      <c r="T305" s="8">
        <f t="shared" si="121"/>
        <v>6.8802841839920132</v>
      </c>
      <c r="U305" s="10">
        <f t="shared" si="112"/>
        <v>7.7708810249946687</v>
      </c>
      <c r="V305" s="10">
        <f t="shared" si="122"/>
        <v>0.18424985744159661</v>
      </c>
      <c r="W305" s="10">
        <f t="shared" si="123"/>
        <v>1.3438427087948384</v>
      </c>
      <c r="X305" s="10">
        <f t="shared" si="113"/>
        <v>0.40635386051552441</v>
      </c>
      <c r="Y305" s="22">
        <f t="shared" si="124"/>
        <v>6.9555773436448023</v>
      </c>
      <c r="Z305" s="22">
        <f t="shared" si="114"/>
        <v>6.8151536771936527</v>
      </c>
      <c r="AA305" s="22">
        <f t="shared" si="115"/>
        <v>6.8802841839920132</v>
      </c>
      <c r="AB305" s="35"/>
      <c r="AC305" s="10"/>
      <c r="AD305" s="10"/>
    </row>
    <row r="306" spans="1:30" x14ac:dyDescent="0.25">
      <c r="A306" t="s">
        <v>3547</v>
      </c>
      <c r="B306" t="s">
        <v>931</v>
      </c>
      <c r="C306" s="1">
        <v>42204</v>
      </c>
      <c r="D306">
        <v>2200</v>
      </c>
      <c r="E306" t="str">
        <f t="shared" si="110"/>
        <v>_a_pletora_of_big_data_infographics_</v>
      </c>
      <c r="F306" s="7">
        <f t="shared" si="116"/>
        <v>7.6966670815264617</v>
      </c>
      <c r="G306">
        <f t="shared" si="111"/>
        <v>61</v>
      </c>
      <c r="H306" s="11">
        <f t="shared" si="117"/>
        <v>1</v>
      </c>
      <c r="I306" s="11">
        <f t="shared" si="131"/>
        <v>0</v>
      </c>
      <c r="J306" s="11">
        <f t="shared" si="131"/>
        <v>1</v>
      </c>
      <c r="K306" s="11">
        <f t="shared" si="132"/>
        <v>0</v>
      </c>
      <c r="L306" s="11">
        <f t="shared" si="132"/>
        <v>0</v>
      </c>
      <c r="M306" s="11">
        <f t="shared" si="132"/>
        <v>0</v>
      </c>
      <c r="N306" s="11">
        <f t="shared" si="132"/>
        <v>0</v>
      </c>
      <c r="O306" s="11">
        <f t="shared" si="132"/>
        <v>1</v>
      </c>
      <c r="P306" s="11">
        <f t="shared" si="132"/>
        <v>0</v>
      </c>
      <c r="Q306" s="4" t="str">
        <f t="shared" si="118"/>
        <v>N-101-000010</v>
      </c>
      <c r="R306">
        <f t="shared" si="119"/>
        <v>382</v>
      </c>
      <c r="S306" s="8">
        <f t="shared" si="120"/>
        <v>6.8802841839920132</v>
      </c>
      <c r="T306" s="8">
        <f t="shared" si="121"/>
        <v>6.8802841839920132</v>
      </c>
      <c r="U306" s="10">
        <f t="shared" si="112"/>
        <v>7.2903132210109369</v>
      </c>
      <c r="V306" s="10">
        <f t="shared" si="122"/>
        <v>0.18424985744159661</v>
      </c>
      <c r="W306" s="10">
        <f t="shared" si="123"/>
        <v>0.86327490481110658</v>
      </c>
      <c r="X306" s="10">
        <f t="shared" si="113"/>
        <v>0.40635386051552441</v>
      </c>
      <c r="Y306" s="22">
        <f t="shared" si="124"/>
        <v>6.9555773436448023</v>
      </c>
      <c r="Z306" s="22">
        <f t="shared" si="114"/>
        <v>6.8151536771936527</v>
      </c>
      <c r="AA306" s="22">
        <f t="shared" si="115"/>
        <v>6.8802841839920132</v>
      </c>
      <c r="AB306" s="35"/>
      <c r="AC306" s="10"/>
      <c r="AD306" s="10"/>
    </row>
    <row r="307" spans="1:30" x14ac:dyDescent="0.25">
      <c r="A307" t="s">
        <v>3550</v>
      </c>
      <c r="B307" t="s">
        <v>934</v>
      </c>
      <c r="C307" s="1">
        <v>41586</v>
      </c>
      <c r="D307">
        <v>3863</v>
      </c>
      <c r="E307" t="str">
        <f t="shared" si="110"/>
        <v>_a_practical_introduction_to_data_science_from_zipfian_academy_</v>
      </c>
      <c r="F307" s="7">
        <f t="shared" si="116"/>
        <v>8.2594581953324084</v>
      </c>
      <c r="G307">
        <f t="shared" si="111"/>
        <v>35</v>
      </c>
      <c r="H307" s="11">
        <f t="shared" si="117"/>
        <v>0</v>
      </c>
      <c r="I307" s="11">
        <f t="shared" si="131"/>
        <v>0</v>
      </c>
      <c r="J307" s="11">
        <f t="shared" si="131"/>
        <v>1</v>
      </c>
      <c r="K307" s="11">
        <f t="shared" si="132"/>
        <v>0</v>
      </c>
      <c r="L307" s="11">
        <f t="shared" si="132"/>
        <v>0</v>
      </c>
      <c r="M307" s="11">
        <f t="shared" si="132"/>
        <v>0</v>
      </c>
      <c r="N307" s="11">
        <f t="shared" si="132"/>
        <v>1</v>
      </c>
      <c r="O307" s="11">
        <f t="shared" si="132"/>
        <v>1</v>
      </c>
      <c r="P307" s="11">
        <f t="shared" si="132"/>
        <v>0</v>
      </c>
      <c r="Q307" s="4" t="str">
        <f t="shared" si="118"/>
        <v>N-001-000110</v>
      </c>
      <c r="R307">
        <f t="shared" si="119"/>
        <v>130</v>
      </c>
      <c r="S307" s="8">
        <f t="shared" si="120"/>
        <v>7.6818150714618501</v>
      </c>
      <c r="T307" s="8">
        <f t="shared" si="121"/>
        <v>7.6818150714618501</v>
      </c>
      <c r="U307" s="10">
        <f t="shared" si="112"/>
        <v>7.2709744441687025</v>
      </c>
      <c r="V307" s="10">
        <f t="shared" si="122"/>
        <v>1.0620761276823165</v>
      </c>
      <c r="W307" s="10">
        <f t="shared" si="123"/>
        <v>1.4260660186170533</v>
      </c>
      <c r="X307" s="10">
        <f t="shared" si="113"/>
        <v>0.98848375116370624</v>
      </c>
      <c r="Y307" s="22">
        <f t="shared" si="124"/>
        <v>7.5377072342929834</v>
      </c>
      <c r="Z307" s="22">
        <f t="shared" si="114"/>
        <v>7.6004759766059404</v>
      </c>
      <c r="AA307" s="22">
        <f t="shared" si="115"/>
        <v>7.6818150714618501</v>
      </c>
      <c r="AB307" s="35"/>
      <c r="AC307" s="10"/>
      <c r="AD307" s="10"/>
    </row>
    <row r="308" spans="1:30" x14ac:dyDescent="0.25">
      <c r="A308" t="s">
        <v>3194</v>
      </c>
      <c r="B308" t="s">
        <v>578</v>
      </c>
      <c r="C308" s="1">
        <v>42425</v>
      </c>
      <c r="D308">
        <v>1974</v>
      </c>
      <c r="E308" t="str">
        <f t="shared" si="110"/>
        <v>_a_short_history_of_machine_learning_</v>
      </c>
      <c r="F308" s="7">
        <f t="shared" si="116"/>
        <v>7.5883236773352225</v>
      </c>
      <c r="G308">
        <f t="shared" si="111"/>
        <v>37</v>
      </c>
      <c r="H308" s="11">
        <f t="shared" si="117"/>
        <v>1</v>
      </c>
      <c r="I308" s="11">
        <f t="shared" si="131"/>
        <v>0</v>
      </c>
      <c r="J308" s="11">
        <f t="shared" si="131"/>
        <v>1</v>
      </c>
      <c r="K308" s="11">
        <f t="shared" si="132"/>
        <v>0</v>
      </c>
      <c r="L308" s="11">
        <f t="shared" si="132"/>
        <v>0</v>
      </c>
      <c r="M308" s="11">
        <f t="shared" si="132"/>
        <v>1</v>
      </c>
      <c r="N308" s="11">
        <f t="shared" si="132"/>
        <v>0</v>
      </c>
      <c r="O308" s="11">
        <f t="shared" si="132"/>
        <v>0</v>
      </c>
      <c r="P308" s="11">
        <f t="shared" si="132"/>
        <v>0</v>
      </c>
      <c r="Q308" s="4" t="str">
        <f t="shared" si="118"/>
        <v>N-101-001000</v>
      </c>
      <c r="R308">
        <f t="shared" si="119"/>
        <v>46</v>
      </c>
      <c r="S308" s="8">
        <f t="shared" si="120"/>
        <v>7.5093650636194917</v>
      </c>
      <c r="T308" s="8">
        <f t="shared" si="121"/>
        <v>7.5093650636194917</v>
      </c>
      <c r="U308" s="10">
        <f t="shared" si="112"/>
        <v>6.9219354817432812</v>
      </c>
      <c r="V308" s="10">
        <f t="shared" si="122"/>
        <v>0.57637019718311244</v>
      </c>
      <c r="W308" s="10">
        <f t="shared" si="123"/>
        <v>0.75493150061986736</v>
      </c>
      <c r="X308" s="10">
        <f t="shared" si="113"/>
        <v>0.66638819559194107</v>
      </c>
      <c r="Y308" s="22">
        <f t="shared" si="124"/>
        <v>7.2156116787212188</v>
      </c>
      <c r="Z308" s="22">
        <f t="shared" si="114"/>
        <v>7.4284478707448081</v>
      </c>
      <c r="AA308" s="22">
        <f t="shared" si="115"/>
        <v>7.5093650636194917</v>
      </c>
      <c r="AB308" s="35"/>
      <c r="AC308" s="10"/>
      <c r="AD308" s="10"/>
    </row>
    <row r="309" spans="1:30" x14ac:dyDescent="0.25">
      <c r="A309" t="s">
        <v>3566</v>
      </c>
      <c r="B309" t="s">
        <v>950</v>
      </c>
      <c r="C309" s="1">
        <v>42227</v>
      </c>
      <c r="D309">
        <v>1670</v>
      </c>
      <c r="E309" t="str">
        <f t="shared" si="110"/>
        <v>_a_simple_introduction_to_data_science_</v>
      </c>
      <c r="F309" s="7">
        <f t="shared" si="116"/>
        <v>7.4211775285953934</v>
      </c>
      <c r="G309">
        <f t="shared" si="111"/>
        <v>74</v>
      </c>
      <c r="H309" s="11">
        <f t="shared" si="117"/>
        <v>1</v>
      </c>
      <c r="I309" s="11">
        <f t="shared" si="131"/>
        <v>0</v>
      </c>
      <c r="J309" s="11">
        <f t="shared" si="131"/>
        <v>1</v>
      </c>
      <c r="K309" s="11">
        <f t="shared" si="132"/>
        <v>0</v>
      </c>
      <c r="L309" s="11">
        <f t="shared" si="132"/>
        <v>0</v>
      </c>
      <c r="M309" s="11">
        <f t="shared" si="132"/>
        <v>0</v>
      </c>
      <c r="N309" s="11">
        <f t="shared" si="132"/>
        <v>1</v>
      </c>
      <c r="O309" s="11">
        <f t="shared" si="132"/>
        <v>1</v>
      </c>
      <c r="P309" s="11">
        <f t="shared" si="132"/>
        <v>0</v>
      </c>
      <c r="Q309" s="4" t="str">
        <f t="shared" si="118"/>
        <v>N-101-000110</v>
      </c>
      <c r="R309">
        <f t="shared" si="119"/>
        <v>126</v>
      </c>
      <c r="S309" s="8">
        <f t="shared" si="120"/>
        <v>7.156085089173656</v>
      </c>
      <c r="T309" s="8">
        <f t="shared" si="121"/>
        <v>7.156085089173656</v>
      </c>
      <c r="U309" s="10">
        <f t="shared" si="112"/>
        <v>6.631160831774384</v>
      </c>
      <c r="V309" s="10">
        <f t="shared" si="122"/>
        <v>0.76279653926378688</v>
      </c>
      <c r="W309" s="10">
        <f t="shared" si="123"/>
        <v>0.58778535188003822</v>
      </c>
      <c r="X309" s="10">
        <f t="shared" si="113"/>
        <v>0.79001669682100972</v>
      </c>
      <c r="Y309" s="22">
        <f t="shared" si="124"/>
        <v>7.3392401799502869</v>
      </c>
      <c r="Z309" s="22">
        <f t="shared" si="114"/>
        <v>7.2265960335864765</v>
      </c>
      <c r="AA309" s="22">
        <f t="shared" si="115"/>
        <v>7.156085089173656</v>
      </c>
      <c r="AB309" s="35"/>
      <c r="AC309" s="10"/>
      <c r="AD309" s="10"/>
    </row>
    <row r="310" spans="1:30" x14ac:dyDescent="0.25">
      <c r="A310" t="s">
        <v>3567</v>
      </c>
      <c r="B310" t="s">
        <v>951</v>
      </c>
      <c r="C310" s="1">
        <v>42055</v>
      </c>
      <c r="D310">
        <v>298</v>
      </c>
      <c r="E310" t="str">
        <f t="shared" si="110"/>
        <v>_a_solution_for_classification_rules_management_toward_actionable_analytics_</v>
      </c>
      <c r="F310" s="7">
        <f t="shared" si="116"/>
        <v>5.7004435733906869</v>
      </c>
      <c r="G310">
        <f t="shared" si="111"/>
        <v>60</v>
      </c>
      <c r="H310" s="11">
        <f t="shared" si="117"/>
        <v>1</v>
      </c>
      <c r="I310" s="11">
        <f t="shared" si="131"/>
        <v>0</v>
      </c>
      <c r="J310" s="11">
        <f t="shared" si="131"/>
        <v>1</v>
      </c>
      <c r="K310" s="11">
        <f t="shared" si="132"/>
        <v>0</v>
      </c>
      <c r="L310" s="11">
        <f t="shared" si="132"/>
        <v>0</v>
      </c>
      <c r="M310" s="11">
        <f t="shared" si="132"/>
        <v>0</v>
      </c>
      <c r="N310" s="11">
        <f t="shared" si="132"/>
        <v>0</v>
      </c>
      <c r="O310" s="11">
        <f t="shared" si="132"/>
        <v>0</v>
      </c>
      <c r="P310" s="11">
        <f t="shared" si="132"/>
        <v>1</v>
      </c>
      <c r="Q310" s="4" t="str">
        <f t="shared" si="118"/>
        <v>N-101-000001</v>
      </c>
      <c r="R310">
        <f t="shared" si="119"/>
        <v>109</v>
      </c>
      <c r="S310" s="8">
        <f t="shared" si="120"/>
        <v>6.5598547021339648</v>
      </c>
      <c r="T310" s="8">
        <f t="shared" si="121"/>
        <v>6.5598547021339648</v>
      </c>
      <c r="U310" s="10">
        <f t="shared" si="112"/>
        <v>5.7267247772096814</v>
      </c>
      <c r="V310" s="10">
        <f t="shared" si="122"/>
        <v>-0.46814479021556843</v>
      </c>
      <c r="W310" s="10">
        <f t="shared" si="123"/>
        <v>-1.1329486033246683</v>
      </c>
      <c r="X310" s="10">
        <f t="shared" si="113"/>
        <v>-2.6281203818994407E-2</v>
      </c>
      <c r="Y310" s="22">
        <f t="shared" si="124"/>
        <v>6.5229422793102829</v>
      </c>
      <c r="Z310" s="22">
        <f t="shared" si="114"/>
        <v>6.4247572696849025</v>
      </c>
      <c r="AA310" s="22">
        <f t="shared" si="115"/>
        <v>6.5598547021339648</v>
      </c>
      <c r="AB310" s="35"/>
      <c r="AC310" s="10"/>
      <c r="AD310" s="10"/>
    </row>
    <row r="311" spans="1:30" x14ac:dyDescent="0.25">
      <c r="A311" t="s">
        <v>2664</v>
      </c>
      <c r="B311" t="s">
        <v>44</v>
      </c>
      <c r="C311" s="1">
        <v>41780</v>
      </c>
      <c r="D311">
        <v>163</v>
      </c>
      <c r="E311" t="str">
        <f t="shared" si="110"/>
        <v>_a_statistician's_view_on_big_data_and_data_science_(updated)_</v>
      </c>
      <c r="F311" s="7">
        <f t="shared" si="116"/>
        <v>5.0998664278241987</v>
      </c>
      <c r="G311">
        <f t="shared" si="111"/>
        <v>86</v>
      </c>
      <c r="H311" s="11">
        <f t="shared" si="117"/>
        <v>0</v>
      </c>
      <c r="I311" s="11">
        <f t="shared" si="131"/>
        <v>1</v>
      </c>
      <c r="J311" s="11">
        <f t="shared" si="131"/>
        <v>0</v>
      </c>
      <c r="K311" s="11">
        <f t="shared" si="132"/>
        <v>0</v>
      </c>
      <c r="L311" s="11">
        <f t="shared" si="132"/>
        <v>0</v>
      </c>
      <c r="M311" s="11">
        <f t="shared" si="132"/>
        <v>0</v>
      </c>
      <c r="N311" s="11">
        <f t="shared" si="132"/>
        <v>1</v>
      </c>
      <c r="O311" s="11">
        <f t="shared" si="132"/>
        <v>1</v>
      </c>
      <c r="P311" s="11">
        <f t="shared" si="132"/>
        <v>0</v>
      </c>
      <c r="Q311" s="4" t="str">
        <f t="shared" si="118"/>
        <v>N-010-000110</v>
      </c>
      <c r="R311">
        <f t="shared" si="119"/>
        <v>30</v>
      </c>
      <c r="S311" s="8">
        <f t="shared" si="120"/>
        <v>6.8313617432708362</v>
      </c>
      <c r="T311" s="8">
        <f t="shared" si="121"/>
        <v>6.8313617432708362</v>
      </c>
      <c r="U311" s="10">
        <f t="shared" si="112"/>
        <v>4.8922263110187556</v>
      </c>
      <c r="V311" s="10">
        <f t="shared" si="122"/>
        <v>-0.11540172769237117</v>
      </c>
      <c r="W311" s="10">
        <f t="shared" si="123"/>
        <v>-1.7335257488911564</v>
      </c>
      <c r="X311" s="10">
        <f t="shared" si="113"/>
        <v>0.20764011680544309</v>
      </c>
      <c r="Y311" s="22">
        <f t="shared" si="124"/>
        <v>6.7568635999347206</v>
      </c>
      <c r="Z311" s="22">
        <f t="shared" si="114"/>
        <v>6.9806344144561896</v>
      </c>
      <c r="AA311" s="22">
        <f t="shared" si="115"/>
        <v>6.8313617432708362</v>
      </c>
      <c r="AB311" s="35"/>
      <c r="AC311" s="10"/>
      <c r="AD311" s="10"/>
    </row>
    <row r="312" spans="1:30" x14ac:dyDescent="0.25">
      <c r="A312" t="s">
        <v>3571</v>
      </c>
      <c r="B312" t="s">
        <v>955</v>
      </c>
      <c r="C312" s="1">
        <v>42282</v>
      </c>
      <c r="D312">
        <v>5825</v>
      </c>
      <c r="E312" t="str">
        <f t="shared" si="110"/>
        <v>_a_step-by-step_plan_for_getting_your_company_started_with_predictive_analytics-_part_1_</v>
      </c>
      <c r="F312" s="7">
        <f t="shared" si="116"/>
        <v>8.6700859375193797</v>
      </c>
      <c r="G312">
        <f t="shared" si="111"/>
        <v>86</v>
      </c>
      <c r="H312" s="11">
        <f t="shared" si="117"/>
        <v>1</v>
      </c>
      <c r="I312" s="11">
        <f t="shared" si="131"/>
        <v>0</v>
      </c>
      <c r="J312" s="11">
        <f t="shared" si="131"/>
        <v>1</v>
      </c>
      <c r="K312" s="11">
        <f t="shared" ref="K312:P321" si="133">IF(ISNUMBER(SEARCH(K$1,$E312)),1,0)</f>
        <v>0</v>
      </c>
      <c r="L312" s="11">
        <f t="shared" si="133"/>
        <v>0</v>
      </c>
      <c r="M312" s="11">
        <f t="shared" si="133"/>
        <v>0</v>
      </c>
      <c r="N312" s="11">
        <f t="shared" si="133"/>
        <v>0</v>
      </c>
      <c r="O312" s="11">
        <f t="shared" si="133"/>
        <v>0</v>
      </c>
      <c r="P312" s="11">
        <f t="shared" si="133"/>
        <v>1</v>
      </c>
      <c r="Q312" s="4" t="str">
        <f t="shared" si="118"/>
        <v>N-101-000001</v>
      </c>
      <c r="R312">
        <f t="shared" si="119"/>
        <v>109</v>
      </c>
      <c r="S312" s="8">
        <f t="shared" si="120"/>
        <v>6.5598547021339648</v>
      </c>
      <c r="T312" s="8">
        <f t="shared" si="121"/>
        <v>6.5598547021339648</v>
      </c>
      <c r="U312" s="10">
        <f t="shared" si="112"/>
        <v>8.6963671413383743</v>
      </c>
      <c r="V312" s="10">
        <f t="shared" si="122"/>
        <v>-0.46814479021556843</v>
      </c>
      <c r="W312" s="10">
        <f t="shared" si="123"/>
        <v>1.8366937608040246</v>
      </c>
      <c r="X312" s="10">
        <f t="shared" si="113"/>
        <v>-2.6281203818994407E-2</v>
      </c>
      <c r="Y312" s="22">
        <f t="shared" si="124"/>
        <v>6.5229422793102829</v>
      </c>
      <c r="Z312" s="22">
        <f t="shared" si="114"/>
        <v>6.4247572696849025</v>
      </c>
      <c r="AA312" s="22">
        <f t="shared" si="115"/>
        <v>6.5598547021339648</v>
      </c>
      <c r="AB312" s="35"/>
      <c r="AC312" s="10"/>
      <c r="AD312" s="10"/>
    </row>
    <row r="313" spans="1:30" x14ac:dyDescent="0.25">
      <c r="A313" t="s">
        <v>3570</v>
      </c>
      <c r="B313" t="s">
        <v>954</v>
      </c>
      <c r="C313" s="1">
        <v>42289</v>
      </c>
      <c r="D313">
        <v>2566</v>
      </c>
      <c r="E313" t="str">
        <f t="shared" si="110"/>
        <v>_a_step-by-step_plan_for_getting_your_company_started_with_predictive_analytics-_part_2_</v>
      </c>
      <c r="F313" s="7">
        <f t="shared" si="116"/>
        <v>7.8504931808711405</v>
      </c>
      <c r="G313">
        <f t="shared" si="111"/>
        <v>53</v>
      </c>
      <c r="H313" s="11">
        <f t="shared" si="117"/>
        <v>1</v>
      </c>
      <c r="I313" s="11">
        <f t="shared" si="131"/>
        <v>0</v>
      </c>
      <c r="J313" s="11">
        <f t="shared" si="131"/>
        <v>1</v>
      </c>
      <c r="K313" s="11">
        <f t="shared" si="133"/>
        <v>0</v>
      </c>
      <c r="L313" s="11">
        <f t="shared" si="133"/>
        <v>0</v>
      </c>
      <c r="M313" s="11">
        <f t="shared" si="133"/>
        <v>0</v>
      </c>
      <c r="N313" s="11">
        <f t="shared" si="133"/>
        <v>0</v>
      </c>
      <c r="O313" s="11">
        <f t="shared" si="133"/>
        <v>0</v>
      </c>
      <c r="P313" s="11">
        <f t="shared" si="133"/>
        <v>1</v>
      </c>
      <c r="Q313" s="4" t="str">
        <f t="shared" si="118"/>
        <v>N-101-000001</v>
      </c>
      <c r="R313">
        <f t="shared" si="119"/>
        <v>109</v>
      </c>
      <c r="S313" s="8">
        <f t="shared" si="120"/>
        <v>6.5598547021339648</v>
      </c>
      <c r="T313" s="8">
        <f t="shared" si="121"/>
        <v>6.5598547021339648</v>
      </c>
      <c r="U313" s="10">
        <f t="shared" si="112"/>
        <v>7.876774384690135</v>
      </c>
      <c r="V313" s="10">
        <f t="shared" si="122"/>
        <v>-0.46814479021556843</v>
      </c>
      <c r="W313" s="10">
        <f t="shared" si="123"/>
        <v>1.0171010041557853</v>
      </c>
      <c r="X313" s="10">
        <f t="shared" si="113"/>
        <v>-2.6281203818994407E-2</v>
      </c>
      <c r="Y313" s="22">
        <f t="shared" si="124"/>
        <v>6.5229422793102829</v>
      </c>
      <c r="Z313" s="22">
        <f t="shared" si="114"/>
        <v>6.4247572696849025</v>
      </c>
      <c r="AA313" s="22">
        <f t="shared" si="115"/>
        <v>6.5598547021339648</v>
      </c>
      <c r="AB313" s="35"/>
      <c r="AC313" s="10"/>
      <c r="AD313" s="10"/>
    </row>
    <row r="314" spans="1:30" x14ac:dyDescent="0.25">
      <c r="A314" t="s">
        <v>2665</v>
      </c>
      <c r="B314" t="s">
        <v>45</v>
      </c>
      <c r="C314" s="1">
        <v>41785</v>
      </c>
      <c r="D314">
        <v>575</v>
      </c>
      <c r="E314" t="str">
        <f t="shared" si="110"/>
        <v>_a_synthetic_variance_designed_for_hadoop_and_big_data_</v>
      </c>
      <c r="F314" s="7">
        <f t="shared" si="116"/>
        <v>6.3561076606958915</v>
      </c>
      <c r="G314">
        <f t="shared" si="111"/>
        <v>76</v>
      </c>
      <c r="H314" s="11">
        <f t="shared" si="117"/>
        <v>0</v>
      </c>
      <c r="I314" s="11">
        <f t="shared" si="131"/>
        <v>1</v>
      </c>
      <c r="J314" s="11">
        <f t="shared" si="131"/>
        <v>0</v>
      </c>
      <c r="K314" s="11">
        <f t="shared" si="133"/>
        <v>0</v>
      </c>
      <c r="L314" s="11">
        <f t="shared" si="133"/>
        <v>0</v>
      </c>
      <c r="M314" s="11">
        <f t="shared" si="133"/>
        <v>0</v>
      </c>
      <c r="N314" s="11">
        <f t="shared" si="133"/>
        <v>0</v>
      </c>
      <c r="O314" s="11">
        <f t="shared" si="133"/>
        <v>1</v>
      </c>
      <c r="P314" s="11">
        <f t="shared" si="133"/>
        <v>0</v>
      </c>
      <c r="Q314" s="4" t="str">
        <f t="shared" si="118"/>
        <v>N-010-000010</v>
      </c>
      <c r="R314">
        <f t="shared" si="119"/>
        <v>51</v>
      </c>
      <c r="S314" s="8">
        <f t="shared" si="120"/>
        <v>6.7640449341040307</v>
      </c>
      <c r="T314" s="8">
        <f t="shared" si="121"/>
        <v>6.7640449341040307</v>
      </c>
      <c r="U314" s="10">
        <f t="shared" si="112"/>
        <v>6.5321303801959338</v>
      </c>
      <c r="V314" s="10">
        <f t="shared" si="122"/>
        <v>-0.69394840951456138</v>
      </c>
      <c r="W314" s="10">
        <f t="shared" si="123"/>
        <v>-0.47728451601946364</v>
      </c>
      <c r="X314" s="10">
        <f t="shared" si="113"/>
        <v>-0.17602271950004214</v>
      </c>
      <c r="Y314" s="22">
        <f t="shared" si="124"/>
        <v>6.3732007636292352</v>
      </c>
      <c r="Z314" s="22">
        <f t="shared" si="114"/>
        <v>6.5691920580633658</v>
      </c>
      <c r="AA314" s="22">
        <f t="shared" si="115"/>
        <v>6.7640449341040307</v>
      </c>
      <c r="AB314" s="35"/>
      <c r="AC314" s="10"/>
      <c r="AD314" s="10"/>
    </row>
    <row r="315" spans="1:30" x14ac:dyDescent="0.25">
      <c r="A315" t="s">
        <v>3574</v>
      </c>
      <c r="B315" t="s">
        <v>958</v>
      </c>
      <c r="C315" s="1">
        <v>41571</v>
      </c>
      <c r="D315">
        <v>163</v>
      </c>
      <c r="E315" t="str">
        <f t="shared" si="110"/>
        <v>_a_tail_of_3_models_-_the_story_of_goodness_of_fit_with_binary_classification_</v>
      </c>
      <c r="F315" s="7">
        <f t="shared" si="116"/>
        <v>5.0998664278241987</v>
      </c>
      <c r="G315">
        <f t="shared" si="111"/>
        <v>45</v>
      </c>
      <c r="H315" s="11">
        <f t="shared" si="117"/>
        <v>0</v>
      </c>
      <c r="I315" s="11">
        <f t="shared" si="131"/>
        <v>0</v>
      </c>
      <c r="J315" s="11">
        <f t="shared" si="131"/>
        <v>1</v>
      </c>
      <c r="K315" s="11">
        <f t="shared" si="133"/>
        <v>0</v>
      </c>
      <c r="L315" s="11">
        <f t="shared" si="133"/>
        <v>0</v>
      </c>
      <c r="M315" s="11">
        <f t="shared" si="133"/>
        <v>0</v>
      </c>
      <c r="N315" s="11">
        <f t="shared" si="133"/>
        <v>0</v>
      </c>
      <c r="O315" s="11">
        <f t="shared" si="133"/>
        <v>0</v>
      </c>
      <c r="P315" s="11">
        <f t="shared" si="133"/>
        <v>0</v>
      </c>
      <c r="Q315" s="4" t="str">
        <f t="shared" si="118"/>
        <v>N-001-000000</v>
      </c>
      <c r="R315">
        <f t="shared" si="119"/>
        <v>313</v>
      </c>
      <c r="S315" s="8">
        <f t="shared" si="120"/>
        <v>6.8822553953446945</v>
      </c>
      <c r="T315" s="8">
        <f t="shared" si="121"/>
        <v>6.8822553953446945</v>
      </c>
      <c r="U315" s="10">
        <f t="shared" si="112"/>
        <v>4.7129304341654459</v>
      </c>
      <c r="V315" s="10">
        <f t="shared" si="122"/>
        <v>0.15496856831223904</v>
      </c>
      <c r="W315" s="10">
        <f t="shared" si="123"/>
        <v>-1.7335257488911564</v>
      </c>
      <c r="X315" s="10">
        <f t="shared" si="113"/>
        <v>0.38693599365875281</v>
      </c>
      <c r="Y315" s="22">
        <f t="shared" si="124"/>
        <v>6.9361594767880304</v>
      </c>
      <c r="Z315" s="22">
        <f t="shared" si="114"/>
        <v>6.9661540865059681</v>
      </c>
      <c r="AA315" s="22">
        <f t="shared" si="115"/>
        <v>6.8822553953446945</v>
      </c>
      <c r="AB315" s="35"/>
      <c r="AC315" s="10"/>
      <c r="AD315" s="10"/>
    </row>
    <row r="316" spans="1:30" x14ac:dyDescent="0.25">
      <c r="A316" t="s">
        <v>3575</v>
      </c>
      <c r="B316" t="s">
        <v>959</v>
      </c>
      <c r="C316" s="1">
        <v>42401</v>
      </c>
      <c r="D316">
        <v>1100</v>
      </c>
      <c r="E316" t="str">
        <f t="shared" si="110"/>
        <v>_a_tale_about_lda2vec:_when_lda_meets_word2vec_</v>
      </c>
      <c r="F316" s="7">
        <f t="shared" si="116"/>
        <v>7.0039741367226798</v>
      </c>
      <c r="G316">
        <f t="shared" si="111"/>
        <v>72</v>
      </c>
      <c r="H316" s="11">
        <f t="shared" si="117"/>
        <v>1</v>
      </c>
      <c r="I316" s="11">
        <f t="shared" si="131"/>
        <v>0</v>
      </c>
      <c r="J316" s="11">
        <f t="shared" si="131"/>
        <v>1</v>
      </c>
      <c r="K316" s="11">
        <f t="shared" si="133"/>
        <v>0</v>
      </c>
      <c r="L316" s="11">
        <f t="shared" si="133"/>
        <v>0</v>
      </c>
      <c r="M316" s="11">
        <f t="shared" si="133"/>
        <v>0</v>
      </c>
      <c r="N316" s="11">
        <f t="shared" si="133"/>
        <v>0</v>
      </c>
      <c r="O316" s="11">
        <f t="shared" si="133"/>
        <v>0</v>
      </c>
      <c r="P316" s="11">
        <f t="shared" si="133"/>
        <v>0</v>
      </c>
      <c r="Q316" s="4" t="str">
        <f t="shared" si="118"/>
        <v>N-101-000000</v>
      </c>
      <c r="R316">
        <f t="shared" si="119"/>
        <v>419</v>
      </c>
      <c r="S316" s="8">
        <f t="shared" si="120"/>
        <v>6.5697596378225285</v>
      </c>
      <c r="T316" s="8">
        <f t="shared" si="121"/>
        <v>6.5697596378225285</v>
      </c>
      <c r="U316" s="10">
        <f t="shared" si="112"/>
        <v>6.8155051974066234</v>
      </c>
      <c r="V316" s="10">
        <f t="shared" si="122"/>
        <v>-0.14431102010629077</v>
      </c>
      <c r="W316" s="10">
        <f t="shared" si="123"/>
        <v>0.17058196000732462</v>
      </c>
      <c r="X316" s="10">
        <f t="shared" si="113"/>
        <v>0.18846893931605621</v>
      </c>
      <c r="Y316" s="22">
        <f t="shared" si="124"/>
        <v>6.7376924224453338</v>
      </c>
      <c r="Z316" s="22">
        <f t="shared" si="114"/>
        <v>6.5922741434865042</v>
      </c>
      <c r="AA316" s="22">
        <f t="shared" si="115"/>
        <v>6.5697596378225285</v>
      </c>
      <c r="AB316" s="35"/>
      <c r="AC316" s="10"/>
      <c r="AD316" s="10"/>
    </row>
    <row r="317" spans="1:30" x14ac:dyDescent="0.25">
      <c r="A317" t="s">
        <v>3578</v>
      </c>
      <c r="B317" t="s">
        <v>962</v>
      </c>
      <c r="C317" s="1">
        <v>42289</v>
      </c>
      <c r="D317">
        <v>3585</v>
      </c>
      <c r="E317" t="str">
        <f t="shared" si="110"/>
        <v>_a_to_z_list_of_google_acquisitions_and_where_they_ended_up_within_google_</v>
      </c>
      <c r="F317" s="7">
        <f t="shared" si="116"/>
        <v>8.1847926541650775</v>
      </c>
      <c r="G317">
        <f t="shared" si="111"/>
        <v>25</v>
      </c>
      <c r="H317" s="11">
        <f t="shared" si="117"/>
        <v>1</v>
      </c>
      <c r="I317" s="11">
        <f t="shared" si="131"/>
        <v>0</v>
      </c>
      <c r="J317" s="11">
        <f t="shared" si="131"/>
        <v>1</v>
      </c>
      <c r="K317" s="11">
        <f t="shared" si="133"/>
        <v>0</v>
      </c>
      <c r="L317" s="11">
        <f t="shared" si="133"/>
        <v>0</v>
      </c>
      <c r="M317" s="11">
        <f t="shared" si="133"/>
        <v>0</v>
      </c>
      <c r="N317" s="11">
        <f t="shared" si="133"/>
        <v>0</v>
      </c>
      <c r="O317" s="11">
        <f t="shared" si="133"/>
        <v>0</v>
      </c>
      <c r="P317" s="11">
        <f t="shared" si="133"/>
        <v>0</v>
      </c>
      <c r="Q317" s="4" t="str">
        <f t="shared" si="118"/>
        <v>N-101-000000</v>
      </c>
      <c r="R317">
        <f t="shared" si="119"/>
        <v>419</v>
      </c>
      <c r="S317" s="8">
        <f t="shared" si="120"/>
        <v>6.5697596378225285</v>
      </c>
      <c r="T317" s="8">
        <f t="shared" si="121"/>
        <v>6.5697596378225285</v>
      </c>
      <c r="U317" s="10">
        <f t="shared" si="112"/>
        <v>7.9963237148490212</v>
      </c>
      <c r="V317" s="10">
        <f t="shared" si="122"/>
        <v>-0.14431102010629077</v>
      </c>
      <c r="W317" s="10">
        <f t="shared" si="123"/>
        <v>1.3514004774497224</v>
      </c>
      <c r="X317" s="10">
        <f t="shared" si="113"/>
        <v>0.18846893931605621</v>
      </c>
      <c r="Y317" s="22">
        <f t="shared" si="124"/>
        <v>6.7376924224453338</v>
      </c>
      <c r="Z317" s="22">
        <f t="shared" si="114"/>
        <v>6.5922741434865042</v>
      </c>
      <c r="AA317" s="22">
        <f t="shared" si="115"/>
        <v>6.5697596378225285</v>
      </c>
      <c r="AB317" s="35"/>
      <c r="AC317" s="10"/>
      <c r="AD317" s="10"/>
    </row>
    <row r="318" spans="1:30" x14ac:dyDescent="0.25">
      <c r="A318" t="s">
        <v>2666</v>
      </c>
      <c r="B318" t="s">
        <v>46</v>
      </c>
      <c r="C318" s="1">
        <v>42410</v>
      </c>
      <c r="D318">
        <v>937</v>
      </c>
      <c r="E318" t="str">
        <f t="shared" si="110"/>
        <v>_a_tough_calculus_question_</v>
      </c>
      <c r="F318" s="7">
        <f t="shared" si="116"/>
        <v>6.8437499490062246</v>
      </c>
      <c r="G318">
        <f t="shared" si="111"/>
        <v>37</v>
      </c>
      <c r="H318" s="11">
        <f t="shared" si="117"/>
        <v>1</v>
      </c>
      <c r="I318" s="11">
        <f t="shared" si="131"/>
        <v>1</v>
      </c>
      <c r="J318" s="11">
        <f t="shared" si="131"/>
        <v>0</v>
      </c>
      <c r="K318" s="11">
        <f t="shared" si="133"/>
        <v>0</v>
      </c>
      <c r="L318" s="11">
        <f t="shared" si="133"/>
        <v>0</v>
      </c>
      <c r="M318" s="11">
        <f t="shared" si="133"/>
        <v>0</v>
      </c>
      <c r="N318" s="11">
        <f t="shared" si="133"/>
        <v>0</v>
      </c>
      <c r="O318" s="11">
        <f t="shared" si="133"/>
        <v>0</v>
      </c>
      <c r="P318" s="11">
        <f t="shared" si="133"/>
        <v>0</v>
      </c>
      <c r="Q318" s="4" t="str">
        <f t="shared" si="118"/>
        <v>N-110-000000</v>
      </c>
      <c r="R318">
        <f t="shared" si="119"/>
        <v>84</v>
      </c>
      <c r="S318" s="8">
        <f t="shared" si="120"/>
        <v>6.1102020039575136</v>
      </c>
      <c r="T318" s="8">
        <f t="shared" si="121"/>
        <v>6.1102020039575136</v>
      </c>
      <c r="U318" s="10">
        <f t="shared" si="112"/>
        <v>7.4361246440484319</v>
      </c>
      <c r="V318" s="10">
        <f t="shared" si="122"/>
        <v>-1.3217888754809786</v>
      </c>
      <c r="W318" s="10">
        <f t="shared" si="123"/>
        <v>1.0357772290869427E-2</v>
      </c>
      <c r="X318" s="10">
        <f t="shared" si="113"/>
        <v>-0.59237469504220686</v>
      </c>
      <c r="Y318" s="22">
        <f t="shared" si="124"/>
        <v>5.9568487880870702</v>
      </c>
      <c r="Z318" s="22">
        <f t="shared" si="114"/>
        <v>5.9724325813367543</v>
      </c>
      <c r="AA318" s="22">
        <f t="shared" si="115"/>
        <v>6.1102020039575136</v>
      </c>
      <c r="AB318" s="35"/>
      <c r="AC318" s="10"/>
      <c r="AD318" s="10"/>
    </row>
    <row r="319" spans="1:30" x14ac:dyDescent="0.25">
      <c r="A319" t="s">
        <v>3132</v>
      </c>
      <c r="B319" t="s">
        <v>516</v>
      </c>
      <c r="C319" s="1">
        <v>42299</v>
      </c>
      <c r="D319">
        <v>18284</v>
      </c>
      <c r="E319" t="str">
        <f t="shared" si="110"/>
        <v>_a_tour_of_machine_learning_algorithms_</v>
      </c>
      <c r="F319" s="7">
        <f t="shared" si="116"/>
        <v>9.8138363305834808</v>
      </c>
      <c r="G319">
        <f t="shared" si="111"/>
        <v>41</v>
      </c>
      <c r="H319" s="11">
        <f t="shared" si="117"/>
        <v>1</v>
      </c>
      <c r="I319" s="11">
        <f t="shared" si="131"/>
        <v>0</v>
      </c>
      <c r="J319" s="11">
        <f t="shared" si="131"/>
        <v>1</v>
      </c>
      <c r="K319" s="11">
        <f t="shared" si="133"/>
        <v>0</v>
      </c>
      <c r="L319" s="11">
        <f t="shared" si="133"/>
        <v>0</v>
      </c>
      <c r="M319" s="11">
        <f t="shared" si="133"/>
        <v>1</v>
      </c>
      <c r="N319" s="11">
        <f t="shared" si="133"/>
        <v>0</v>
      </c>
      <c r="O319" s="11">
        <f t="shared" si="133"/>
        <v>0</v>
      </c>
      <c r="P319" s="11">
        <f t="shared" si="133"/>
        <v>0</v>
      </c>
      <c r="Q319" s="4" t="str">
        <f t="shared" si="118"/>
        <v>N-101-001000</v>
      </c>
      <c r="R319">
        <f t="shared" si="119"/>
        <v>46</v>
      </c>
      <c r="S319" s="8">
        <f t="shared" si="120"/>
        <v>7.5093650636194917</v>
      </c>
      <c r="T319" s="8">
        <f t="shared" si="121"/>
        <v>7.5093650636194917</v>
      </c>
      <c r="U319" s="10">
        <f t="shared" si="112"/>
        <v>9.1474481349915404</v>
      </c>
      <c r="V319" s="10">
        <f t="shared" si="122"/>
        <v>0.57637019718311244</v>
      </c>
      <c r="W319" s="10">
        <f t="shared" si="123"/>
        <v>2.9804441538681257</v>
      </c>
      <c r="X319" s="10">
        <f t="shared" si="113"/>
        <v>0.66638819559194107</v>
      </c>
      <c r="Y319" s="22">
        <f t="shared" si="124"/>
        <v>7.2156116787212188</v>
      </c>
      <c r="Z319" s="22">
        <f t="shared" si="114"/>
        <v>7.4284478707448081</v>
      </c>
      <c r="AA319" s="22">
        <f t="shared" si="115"/>
        <v>7.5093650636194917</v>
      </c>
      <c r="AB319" s="35"/>
      <c r="AC319" s="10"/>
      <c r="AD319" s="10"/>
    </row>
    <row r="320" spans="1:30" x14ac:dyDescent="0.25">
      <c r="A320" t="s">
        <v>3587</v>
      </c>
      <c r="B320" t="s">
        <v>971</v>
      </c>
      <c r="C320" s="1">
        <v>42243</v>
      </c>
      <c r="D320">
        <v>2607</v>
      </c>
      <c r="E320" t="str">
        <f t="shared" si="110"/>
        <v>_a_visual_introduction_to_machine_learning_</v>
      </c>
      <c r="F320" s="7">
        <f t="shared" si="116"/>
        <v>7.8663389230465439</v>
      </c>
      <c r="G320">
        <f t="shared" si="111"/>
        <v>46</v>
      </c>
      <c r="H320" s="11">
        <f t="shared" si="117"/>
        <v>1</v>
      </c>
      <c r="I320" s="11">
        <f t="shared" si="131"/>
        <v>0</v>
      </c>
      <c r="J320" s="11">
        <f t="shared" si="131"/>
        <v>1</v>
      </c>
      <c r="K320" s="11">
        <f t="shared" si="133"/>
        <v>0</v>
      </c>
      <c r="L320" s="11">
        <f t="shared" si="133"/>
        <v>0</v>
      </c>
      <c r="M320" s="11">
        <f t="shared" si="133"/>
        <v>1</v>
      </c>
      <c r="N320" s="11">
        <f t="shared" si="133"/>
        <v>0</v>
      </c>
      <c r="O320" s="11">
        <f t="shared" si="133"/>
        <v>0</v>
      </c>
      <c r="P320" s="11">
        <f t="shared" si="133"/>
        <v>0</v>
      </c>
      <c r="Q320" s="4" t="str">
        <f t="shared" si="118"/>
        <v>N-101-001000</v>
      </c>
      <c r="R320">
        <f t="shared" si="119"/>
        <v>46</v>
      </c>
      <c r="S320" s="8">
        <f t="shared" si="120"/>
        <v>7.5093650636194917</v>
      </c>
      <c r="T320" s="8">
        <f t="shared" si="121"/>
        <v>7.5093650636194917</v>
      </c>
      <c r="U320" s="10">
        <f t="shared" si="112"/>
        <v>7.1999507274546026</v>
      </c>
      <c r="V320" s="10">
        <f t="shared" si="122"/>
        <v>0.57637019718311244</v>
      </c>
      <c r="W320" s="10">
        <f t="shared" si="123"/>
        <v>1.0329467463311888</v>
      </c>
      <c r="X320" s="10">
        <f t="shared" si="113"/>
        <v>0.66638819559194107</v>
      </c>
      <c r="Y320" s="22">
        <f t="shared" si="124"/>
        <v>7.2156116787212188</v>
      </c>
      <c r="Z320" s="22">
        <f t="shared" si="114"/>
        <v>7.4284478707448081</v>
      </c>
      <c r="AA320" s="22">
        <f t="shared" si="115"/>
        <v>7.5093650636194917</v>
      </c>
      <c r="AB320" s="35"/>
      <c r="AC320" s="10"/>
      <c r="AD320" s="10"/>
    </row>
    <row r="321" spans="1:30" x14ac:dyDescent="0.25">
      <c r="A321" t="s">
        <v>3487</v>
      </c>
      <c r="B321" t="s">
        <v>871</v>
      </c>
      <c r="C321" s="1">
        <v>41589</v>
      </c>
      <c r="D321">
        <v>1140</v>
      </c>
      <c r="E321" t="str">
        <f t="shared" si="110"/>
        <v>_a_visual_solution_to_a_problem_of_constraints._</v>
      </c>
      <c r="F321" s="7">
        <f t="shared" si="116"/>
        <v>7.0396603498620758</v>
      </c>
      <c r="G321">
        <f t="shared" si="111"/>
        <v>33</v>
      </c>
      <c r="H321" s="11">
        <f t="shared" si="117"/>
        <v>0</v>
      </c>
      <c r="I321" s="11">
        <f t="shared" si="131"/>
        <v>0</v>
      </c>
      <c r="J321" s="11">
        <f t="shared" si="131"/>
        <v>1</v>
      </c>
      <c r="K321" s="11">
        <f t="shared" si="133"/>
        <v>0</v>
      </c>
      <c r="L321" s="11">
        <f t="shared" si="133"/>
        <v>0</v>
      </c>
      <c r="M321" s="11">
        <f t="shared" si="133"/>
        <v>0</v>
      </c>
      <c r="N321" s="11">
        <f t="shared" si="133"/>
        <v>0</v>
      </c>
      <c r="O321" s="11">
        <f t="shared" si="133"/>
        <v>0</v>
      </c>
      <c r="P321" s="11">
        <f t="shared" si="133"/>
        <v>0</v>
      </c>
      <c r="Q321" s="4" t="str">
        <f t="shared" si="118"/>
        <v>N-001-000000</v>
      </c>
      <c r="R321">
        <f t="shared" si="119"/>
        <v>313</v>
      </c>
      <c r="S321" s="8">
        <f t="shared" si="120"/>
        <v>6.8822553953446945</v>
      </c>
      <c r="T321" s="8">
        <f t="shared" si="121"/>
        <v>6.8822553953446945</v>
      </c>
      <c r="U321" s="10">
        <f t="shared" si="112"/>
        <v>6.6527243562033229</v>
      </c>
      <c r="V321" s="10">
        <f t="shared" si="122"/>
        <v>0.15496856831223904</v>
      </c>
      <c r="W321" s="10">
        <f t="shared" si="123"/>
        <v>0.20626817314672063</v>
      </c>
      <c r="X321" s="10">
        <f t="shared" si="113"/>
        <v>0.38693599365875281</v>
      </c>
      <c r="Y321" s="22">
        <f t="shared" si="124"/>
        <v>6.9361594767880304</v>
      </c>
      <c r="Z321" s="22">
        <f t="shared" si="114"/>
        <v>6.9661540865059681</v>
      </c>
      <c r="AA321" s="22">
        <f t="shared" si="115"/>
        <v>6.8822553953446945</v>
      </c>
      <c r="AB321" s="35"/>
      <c r="AC321" s="10"/>
      <c r="AD321" s="10"/>
    </row>
    <row r="322" spans="1:30" x14ac:dyDescent="0.25">
      <c r="A322" t="s">
        <v>3471</v>
      </c>
      <c r="B322" t="s">
        <v>855</v>
      </c>
      <c r="C322" s="1">
        <v>41796</v>
      </c>
      <c r="D322">
        <v>5173</v>
      </c>
      <c r="E322" t="str">
        <f t="shared" ref="E322:E385" si="134">CONCATENATE("_",LOWER(A322),"_")</f>
        <v>_about_the_curse_of_dimensionality_</v>
      </c>
      <c r="F322" s="7">
        <f t="shared" si="116"/>
        <v>8.551401362745974</v>
      </c>
      <c r="G322">
        <f t="shared" ref="G322:G385" si="135">LEN(A323)</f>
        <v>40</v>
      </c>
      <c r="H322" s="11">
        <f t="shared" si="117"/>
        <v>0</v>
      </c>
      <c r="I322" s="11">
        <f t="shared" ref="I322:J341" si="136">IF(ISNUMBER(SEARCH(I$1,$B322)),1,0)</f>
        <v>0</v>
      </c>
      <c r="J322" s="11">
        <f t="shared" si="136"/>
        <v>1</v>
      </c>
      <c r="K322" s="11">
        <f t="shared" ref="K322:P331" si="137">IF(ISNUMBER(SEARCH(K$1,$E322)),1,0)</f>
        <v>0</v>
      </c>
      <c r="L322" s="11">
        <f t="shared" si="137"/>
        <v>0</v>
      </c>
      <c r="M322" s="11">
        <f t="shared" si="137"/>
        <v>0</v>
      </c>
      <c r="N322" s="11">
        <f t="shared" si="137"/>
        <v>0</v>
      </c>
      <c r="O322" s="11">
        <f t="shared" si="137"/>
        <v>0</v>
      </c>
      <c r="P322" s="11">
        <f t="shared" si="137"/>
        <v>0</v>
      </c>
      <c r="Q322" s="4" t="str">
        <f t="shared" si="118"/>
        <v>N-001-000000</v>
      </c>
      <c r="R322">
        <f t="shared" si="119"/>
        <v>313</v>
      </c>
      <c r="S322" s="8">
        <f t="shared" si="120"/>
        <v>6.8822553953446945</v>
      </c>
      <c r="T322" s="8">
        <f t="shared" si="121"/>
        <v>6.8822553953446945</v>
      </c>
      <c r="U322" s="10">
        <f t="shared" ref="U322:U385" si="138">F322-$AQ$29*SUMPRODUCT(H322:P322,$AH$25:$AP$25)</f>
        <v>8.1644653690872211</v>
      </c>
      <c r="V322" s="10">
        <f t="shared" si="122"/>
        <v>0.15496856831223904</v>
      </c>
      <c r="W322" s="10">
        <f t="shared" si="123"/>
        <v>1.7180091860306188</v>
      </c>
      <c r="X322" s="10">
        <f t="shared" ref="X322:X385" si="139">$AQ$29*SUMPRODUCT(H322:P322,$AH$25:$AP$25)</f>
        <v>0.38693599365875281</v>
      </c>
      <c r="Y322" s="22">
        <f t="shared" si="124"/>
        <v>6.9361594767880304</v>
      </c>
      <c r="Z322" s="22">
        <f t="shared" ref="Z322:Z385" si="140">$AG$36+SUMPRODUCT($AH$36:$AP$36,H322:P322)</f>
        <v>6.9661540865059681</v>
      </c>
      <c r="AA322" s="22">
        <f t="shared" ref="AA322:AA385" si="141">IF(R322&gt;=$AC$2,S322,Y322)</f>
        <v>6.8822553953446945</v>
      </c>
      <c r="AB322" s="35"/>
      <c r="AC322" s="10"/>
      <c r="AD322" s="10"/>
    </row>
    <row r="323" spans="1:30" x14ac:dyDescent="0.25">
      <c r="A323" t="s">
        <v>3116</v>
      </c>
      <c r="B323" t="s">
        <v>500</v>
      </c>
      <c r="C323" s="1">
        <v>42095</v>
      </c>
      <c r="D323">
        <v>1832</v>
      </c>
      <c r="E323" t="str">
        <f t="shared" si="134"/>
        <v>_abridged_list_of_machine_learning_topics_</v>
      </c>
      <c r="F323" s="7">
        <f t="shared" ref="F323:F386" si="142">LN(1+D323)</f>
        <v>7.5137092478397047</v>
      </c>
      <c r="G323">
        <f t="shared" si="135"/>
        <v>84</v>
      </c>
      <c r="H323" s="11">
        <f t="shared" ref="H323:H386" si="143">IF(YEAR(C323)&gt;2014,1,0)</f>
        <v>1</v>
      </c>
      <c r="I323" s="11">
        <f t="shared" si="136"/>
        <v>0</v>
      </c>
      <c r="J323" s="11">
        <f t="shared" si="136"/>
        <v>1</v>
      </c>
      <c r="K323" s="11">
        <f t="shared" si="137"/>
        <v>0</v>
      </c>
      <c r="L323" s="11">
        <f t="shared" si="137"/>
        <v>0</v>
      </c>
      <c r="M323" s="11">
        <f t="shared" si="137"/>
        <v>1</v>
      </c>
      <c r="N323" s="11">
        <f t="shared" si="137"/>
        <v>0</v>
      </c>
      <c r="O323" s="11">
        <f t="shared" si="137"/>
        <v>0</v>
      </c>
      <c r="P323" s="11">
        <f t="shared" si="137"/>
        <v>0</v>
      </c>
      <c r="Q323" s="4" t="str">
        <f t="shared" ref="Q323:Q386" si="144">CONCATENATE("N-",H323,I323,J323,"-",K323,L323,M323,N323,O323,P323)</f>
        <v>N-101-001000</v>
      </c>
      <c r="R323">
        <f t="shared" ref="R323:R386" si="145">COUNTIF(Q:Q,Q323)</f>
        <v>46</v>
      </c>
      <c r="S323" s="8">
        <f t="shared" ref="S323:S386" si="146">AVERAGEIF(R:R,R323,F:F)</f>
        <v>7.5093650636194917</v>
      </c>
      <c r="T323" s="8">
        <f t="shared" ref="T323:T386" si="147">IF(R323&gt;=10,S323,AVERAGEIF(R:R,"&lt;10",F:F))</f>
        <v>7.5093650636194917</v>
      </c>
      <c r="U323" s="10">
        <f t="shared" si="138"/>
        <v>6.8473210522477634</v>
      </c>
      <c r="V323" s="10">
        <f t="shared" ref="V323:V386" si="148">SUMPRODUCT(H323:P323,$AH$25:$AP$25)-$AQ$28</f>
        <v>0.57637019718311244</v>
      </c>
      <c r="W323" s="10">
        <f t="shared" ref="W323:W386" si="149">F323-AVERAGE(F:F)</f>
        <v>0.68031707112434958</v>
      </c>
      <c r="X323" s="10">
        <f t="shared" si="139"/>
        <v>0.66638819559194107</v>
      </c>
      <c r="Y323" s="22">
        <f t="shared" ref="Y323:Y386" si="150">AVERAGE(F:F)-AVERAGE(X:X)+X323</f>
        <v>7.2156116787212188</v>
      </c>
      <c r="Z323" s="22">
        <f t="shared" si="140"/>
        <v>7.4284478707448081</v>
      </c>
      <c r="AA323" s="22">
        <f t="shared" si="141"/>
        <v>7.5093650636194917</v>
      </c>
      <c r="AB323" s="35"/>
      <c r="AC323" s="10"/>
      <c r="AD323" s="10"/>
    </row>
    <row r="324" spans="1:30" x14ac:dyDescent="0.25">
      <c r="A324" t="s">
        <v>3473</v>
      </c>
      <c r="B324" t="s">
        <v>857</v>
      </c>
      <c r="C324" s="1">
        <v>42257</v>
      </c>
      <c r="D324">
        <v>163</v>
      </c>
      <c r="E324" t="str">
        <f t="shared" si="134"/>
        <v>_accelerating_data_science_-_curated,_cleansed_datasets_can_make_a_world_ofdifference_</v>
      </c>
      <c r="F324" s="7">
        <f t="shared" si="142"/>
        <v>5.0998664278241987</v>
      </c>
      <c r="G324">
        <f t="shared" si="135"/>
        <v>38</v>
      </c>
      <c r="H324" s="11">
        <f t="shared" si="143"/>
        <v>1</v>
      </c>
      <c r="I324" s="11">
        <f t="shared" si="136"/>
        <v>0</v>
      </c>
      <c r="J324" s="11">
        <f t="shared" si="136"/>
        <v>1</v>
      </c>
      <c r="K324" s="11">
        <f t="shared" si="137"/>
        <v>0</v>
      </c>
      <c r="L324" s="11">
        <f t="shared" si="137"/>
        <v>0</v>
      </c>
      <c r="M324" s="11">
        <f t="shared" si="137"/>
        <v>0</v>
      </c>
      <c r="N324" s="11">
        <f t="shared" si="137"/>
        <v>1</v>
      </c>
      <c r="O324" s="11">
        <f t="shared" si="137"/>
        <v>1</v>
      </c>
      <c r="P324" s="11">
        <f t="shared" si="137"/>
        <v>0</v>
      </c>
      <c r="Q324" s="4" t="str">
        <f t="shared" si="144"/>
        <v>N-101-000110</v>
      </c>
      <c r="R324">
        <f t="shared" si="145"/>
        <v>126</v>
      </c>
      <c r="S324" s="8">
        <f t="shared" si="146"/>
        <v>7.156085089173656</v>
      </c>
      <c r="T324" s="8">
        <f t="shared" si="147"/>
        <v>7.156085089173656</v>
      </c>
      <c r="U324" s="10">
        <f t="shared" si="138"/>
        <v>4.3098497310031894</v>
      </c>
      <c r="V324" s="10">
        <f t="shared" si="148"/>
        <v>0.76279653926378688</v>
      </c>
      <c r="W324" s="10">
        <f t="shared" si="149"/>
        <v>-1.7335257488911564</v>
      </c>
      <c r="X324" s="10">
        <f t="shared" si="139"/>
        <v>0.79001669682100972</v>
      </c>
      <c r="Y324" s="22">
        <f t="shared" si="150"/>
        <v>7.3392401799502869</v>
      </c>
      <c r="Z324" s="22">
        <f t="shared" si="140"/>
        <v>7.2265960335864765</v>
      </c>
      <c r="AA324" s="22">
        <f t="shared" si="141"/>
        <v>7.156085089173656</v>
      </c>
      <c r="AB324" s="35"/>
      <c r="AC324" s="10"/>
      <c r="AD324" s="10"/>
    </row>
    <row r="325" spans="1:30" x14ac:dyDescent="0.25">
      <c r="A325" t="s">
        <v>3474</v>
      </c>
      <c r="B325" t="s">
        <v>858</v>
      </c>
      <c r="C325" s="1">
        <v>41395</v>
      </c>
      <c r="D325">
        <v>448</v>
      </c>
      <c r="E325" t="str">
        <f t="shared" si="134"/>
        <v>_accumulo_-_sqrrl_nosql_secure_database_</v>
      </c>
      <c r="F325" s="7">
        <f t="shared" si="142"/>
        <v>6.1070228877422545</v>
      </c>
      <c r="G325">
        <f t="shared" si="135"/>
        <v>65</v>
      </c>
      <c r="H325" s="11">
        <f t="shared" si="143"/>
        <v>0</v>
      </c>
      <c r="I325" s="11">
        <f t="shared" si="136"/>
        <v>0</v>
      </c>
      <c r="J325" s="11">
        <f t="shared" si="136"/>
        <v>1</v>
      </c>
      <c r="K325" s="11">
        <f t="shared" si="137"/>
        <v>0</v>
      </c>
      <c r="L325" s="11">
        <f t="shared" si="137"/>
        <v>0</v>
      </c>
      <c r="M325" s="11">
        <f t="shared" si="137"/>
        <v>0</v>
      </c>
      <c r="N325" s="11">
        <f t="shared" si="137"/>
        <v>0</v>
      </c>
      <c r="O325" s="11">
        <f t="shared" si="137"/>
        <v>0</v>
      </c>
      <c r="P325" s="11">
        <f t="shared" si="137"/>
        <v>0</v>
      </c>
      <c r="Q325" s="4" t="str">
        <f t="shared" si="144"/>
        <v>N-001-000000</v>
      </c>
      <c r="R325">
        <f t="shared" si="145"/>
        <v>313</v>
      </c>
      <c r="S325" s="8">
        <f t="shared" si="146"/>
        <v>6.8822553953446945</v>
      </c>
      <c r="T325" s="8">
        <f t="shared" si="147"/>
        <v>6.8822553953446945</v>
      </c>
      <c r="U325" s="10">
        <f t="shared" si="138"/>
        <v>5.7200868940835017</v>
      </c>
      <c r="V325" s="10">
        <f t="shared" si="148"/>
        <v>0.15496856831223904</v>
      </c>
      <c r="W325" s="10">
        <f t="shared" si="149"/>
        <v>-0.7263692889731006</v>
      </c>
      <c r="X325" s="10">
        <f t="shared" si="139"/>
        <v>0.38693599365875281</v>
      </c>
      <c r="Y325" s="22">
        <f t="shared" si="150"/>
        <v>6.9361594767880304</v>
      </c>
      <c r="Z325" s="22">
        <f t="shared" si="140"/>
        <v>6.9661540865059681</v>
      </c>
      <c r="AA325" s="22">
        <f t="shared" si="141"/>
        <v>6.8822553953446945</v>
      </c>
      <c r="AB325" s="35"/>
      <c r="AC325" s="10"/>
      <c r="AD325" s="10"/>
    </row>
    <row r="326" spans="1:30" x14ac:dyDescent="0.25">
      <c r="A326" t="s">
        <v>3475</v>
      </c>
      <c r="B326" t="s">
        <v>859</v>
      </c>
      <c r="C326" s="1">
        <v>41184</v>
      </c>
      <c r="D326">
        <v>195</v>
      </c>
      <c r="E326" t="str">
        <f t="shared" si="134"/>
        <v>_acm_data_mining_talk:_representing_predictive_solutions_with_pmml_</v>
      </c>
      <c r="F326" s="7">
        <f t="shared" si="142"/>
        <v>5.2781146592305168</v>
      </c>
      <c r="G326">
        <f t="shared" si="135"/>
        <v>44</v>
      </c>
      <c r="H326" s="11">
        <f t="shared" si="143"/>
        <v>0</v>
      </c>
      <c r="I326" s="11">
        <f t="shared" si="136"/>
        <v>0</v>
      </c>
      <c r="J326" s="11">
        <f t="shared" si="136"/>
        <v>1</v>
      </c>
      <c r="K326" s="11">
        <f t="shared" si="137"/>
        <v>0</v>
      </c>
      <c r="L326" s="11">
        <f t="shared" si="137"/>
        <v>0</v>
      </c>
      <c r="M326" s="11">
        <f t="shared" si="137"/>
        <v>0</v>
      </c>
      <c r="N326" s="11">
        <f t="shared" si="137"/>
        <v>0</v>
      </c>
      <c r="O326" s="11">
        <f t="shared" si="137"/>
        <v>1</v>
      </c>
      <c r="P326" s="11">
        <f t="shared" si="137"/>
        <v>0</v>
      </c>
      <c r="Q326" s="4" t="str">
        <f t="shared" si="144"/>
        <v>N-001-000010</v>
      </c>
      <c r="R326">
        <f t="shared" si="145"/>
        <v>276</v>
      </c>
      <c r="S326" s="8">
        <f t="shared" si="146"/>
        <v>7.1371246496698326</v>
      </c>
      <c r="T326" s="8">
        <f t="shared" si="147"/>
        <v>7.1371246496698326</v>
      </c>
      <c r="U326" s="10">
        <f t="shared" si="138"/>
        <v>4.6732937443722955</v>
      </c>
      <c r="V326" s="10">
        <f t="shared" si="148"/>
        <v>0.48352944586012636</v>
      </c>
      <c r="W326" s="10">
        <f t="shared" si="149"/>
        <v>-1.5552775174848383</v>
      </c>
      <c r="X326" s="10">
        <f t="shared" si="139"/>
        <v>0.60482091485822098</v>
      </c>
      <c r="Y326" s="22">
        <f t="shared" si="150"/>
        <v>7.1540443979874988</v>
      </c>
      <c r="Z326" s="22">
        <f t="shared" si="140"/>
        <v>7.1890336202131158</v>
      </c>
      <c r="AA326" s="22">
        <f t="shared" si="141"/>
        <v>7.1371246496698326</v>
      </c>
      <c r="AB326" s="35"/>
      <c r="AC326" s="10"/>
      <c r="AD326" s="10"/>
    </row>
    <row r="327" spans="1:30" x14ac:dyDescent="0.25">
      <c r="A327" t="s">
        <v>3476</v>
      </c>
      <c r="B327" t="s">
        <v>860</v>
      </c>
      <c r="C327" s="1">
        <v>41780</v>
      </c>
      <c r="D327">
        <v>1173</v>
      </c>
      <c r="E327" t="str">
        <f t="shared" si="134"/>
        <v>_acronyms_of_big_data_analytics_from_a_to_z_!_</v>
      </c>
      <c r="F327" s="7">
        <f t="shared" si="142"/>
        <v>7.0681720003880422</v>
      </c>
      <c r="G327">
        <f t="shared" si="135"/>
        <v>45</v>
      </c>
      <c r="H327" s="11">
        <f t="shared" si="143"/>
        <v>0</v>
      </c>
      <c r="I327" s="11">
        <f t="shared" si="136"/>
        <v>0</v>
      </c>
      <c r="J327" s="11">
        <f t="shared" si="136"/>
        <v>1</v>
      </c>
      <c r="K327" s="11">
        <f t="shared" si="137"/>
        <v>0</v>
      </c>
      <c r="L327" s="11">
        <f t="shared" si="137"/>
        <v>0</v>
      </c>
      <c r="M327" s="11">
        <f t="shared" si="137"/>
        <v>0</v>
      </c>
      <c r="N327" s="11">
        <f t="shared" si="137"/>
        <v>0</v>
      </c>
      <c r="O327" s="11">
        <f t="shared" si="137"/>
        <v>1</v>
      </c>
      <c r="P327" s="11">
        <f t="shared" si="137"/>
        <v>1</v>
      </c>
      <c r="Q327" s="4" t="str">
        <f t="shared" si="144"/>
        <v>N-001-000011</v>
      </c>
      <c r="R327">
        <f t="shared" si="145"/>
        <v>44</v>
      </c>
      <c r="S327" s="8">
        <f t="shared" si="146"/>
        <v>7.1577607103781817</v>
      </c>
      <c r="T327" s="8">
        <f t="shared" si="147"/>
        <v>7.1577607103781817</v>
      </c>
      <c r="U327" s="10">
        <f t="shared" si="138"/>
        <v>6.6781012286648718</v>
      </c>
      <c r="V327" s="10">
        <f t="shared" si="148"/>
        <v>0.15969567575084864</v>
      </c>
      <c r="W327" s="10">
        <f t="shared" si="149"/>
        <v>0.23477982367268702</v>
      </c>
      <c r="X327" s="10">
        <f t="shared" si="139"/>
        <v>0.39007077172317028</v>
      </c>
      <c r="Y327" s="22">
        <f t="shared" si="150"/>
        <v>6.9392942548524479</v>
      </c>
      <c r="Z327" s="22">
        <f t="shared" si="140"/>
        <v>7.021516746411514</v>
      </c>
      <c r="AA327" s="22">
        <f t="shared" si="141"/>
        <v>7.1577607103781817</v>
      </c>
      <c r="AB327" s="35"/>
      <c r="AC327" s="10"/>
      <c r="AD327" s="10"/>
    </row>
    <row r="328" spans="1:30" x14ac:dyDescent="0.25">
      <c r="A328" t="s">
        <v>3477</v>
      </c>
      <c r="B328" t="s">
        <v>861</v>
      </c>
      <c r="C328" s="1">
        <v>41995</v>
      </c>
      <c r="D328">
        <v>692</v>
      </c>
      <c r="E328" t="str">
        <f t="shared" si="134"/>
        <v>_actionable_insights_from_competitive_research_</v>
      </c>
      <c r="F328" s="7">
        <f t="shared" si="142"/>
        <v>6.5410299991899032</v>
      </c>
      <c r="G328">
        <f t="shared" si="135"/>
        <v>42</v>
      </c>
      <c r="H328" s="11">
        <f t="shared" si="143"/>
        <v>0</v>
      </c>
      <c r="I328" s="11">
        <f t="shared" si="136"/>
        <v>0</v>
      </c>
      <c r="J328" s="11">
        <f t="shared" si="136"/>
        <v>1</v>
      </c>
      <c r="K328" s="11">
        <f t="shared" si="137"/>
        <v>0</v>
      </c>
      <c r="L328" s="11">
        <f t="shared" si="137"/>
        <v>0</v>
      </c>
      <c r="M328" s="11">
        <f t="shared" si="137"/>
        <v>0</v>
      </c>
      <c r="N328" s="11">
        <f t="shared" si="137"/>
        <v>0</v>
      </c>
      <c r="O328" s="11">
        <f t="shared" si="137"/>
        <v>0</v>
      </c>
      <c r="P328" s="11">
        <f t="shared" si="137"/>
        <v>0</v>
      </c>
      <c r="Q328" s="4" t="str">
        <f t="shared" si="144"/>
        <v>N-001-000000</v>
      </c>
      <c r="R328">
        <f t="shared" si="145"/>
        <v>313</v>
      </c>
      <c r="S328" s="8">
        <f t="shared" si="146"/>
        <v>6.8822553953446945</v>
      </c>
      <c r="T328" s="8">
        <f t="shared" si="147"/>
        <v>6.8822553953446945</v>
      </c>
      <c r="U328" s="10">
        <f t="shared" si="138"/>
        <v>6.1540940055311504</v>
      </c>
      <c r="V328" s="10">
        <f t="shared" si="148"/>
        <v>0.15496856831223904</v>
      </c>
      <c r="W328" s="10">
        <f t="shared" si="149"/>
        <v>-0.29236217752545191</v>
      </c>
      <c r="X328" s="10">
        <f t="shared" si="139"/>
        <v>0.38693599365875281</v>
      </c>
      <c r="Y328" s="22">
        <f t="shared" si="150"/>
        <v>6.9361594767880304</v>
      </c>
      <c r="Z328" s="22">
        <f t="shared" si="140"/>
        <v>6.9661540865059681</v>
      </c>
      <c r="AA328" s="22">
        <f t="shared" si="141"/>
        <v>6.8822553953446945</v>
      </c>
      <c r="AB328" s="35"/>
      <c r="AC328" s="10"/>
      <c r="AD328" s="10"/>
    </row>
    <row r="329" spans="1:30" x14ac:dyDescent="0.25">
      <c r="A329" t="s">
        <v>3083</v>
      </c>
      <c r="B329" t="s">
        <v>465</v>
      </c>
      <c r="C329" s="1">
        <v>41657</v>
      </c>
      <c r="D329">
        <v>8228</v>
      </c>
      <c r="E329" t="str">
        <f t="shared" si="134"/>
        <v>_addendum_to_my_data_science_book_(updated)_</v>
      </c>
      <c r="F329" s="7">
        <f t="shared" si="142"/>
        <v>9.0154197796057129</v>
      </c>
      <c r="G329">
        <f t="shared" si="135"/>
        <v>40</v>
      </c>
      <c r="H329" s="11">
        <f t="shared" si="143"/>
        <v>0</v>
      </c>
      <c r="I329" s="11">
        <f t="shared" si="136"/>
        <v>1</v>
      </c>
      <c r="J329" s="11">
        <f t="shared" si="136"/>
        <v>0</v>
      </c>
      <c r="K329" s="11">
        <f t="shared" si="137"/>
        <v>0</v>
      </c>
      <c r="L329" s="11">
        <f t="shared" si="137"/>
        <v>0</v>
      </c>
      <c r="M329" s="11">
        <f t="shared" si="137"/>
        <v>0</v>
      </c>
      <c r="N329" s="11">
        <f t="shared" si="137"/>
        <v>1</v>
      </c>
      <c r="O329" s="11">
        <f t="shared" si="137"/>
        <v>1</v>
      </c>
      <c r="P329" s="11">
        <f t="shared" si="137"/>
        <v>0</v>
      </c>
      <c r="Q329" s="4" t="str">
        <f t="shared" si="144"/>
        <v>N-010-000110</v>
      </c>
      <c r="R329">
        <f t="shared" si="145"/>
        <v>30</v>
      </c>
      <c r="S329" s="8">
        <f t="shared" si="146"/>
        <v>6.8313617432708362</v>
      </c>
      <c r="T329" s="8">
        <f t="shared" si="147"/>
        <v>6.8313617432708362</v>
      </c>
      <c r="U329" s="10">
        <f t="shared" si="138"/>
        <v>8.8077796628002698</v>
      </c>
      <c r="V329" s="10">
        <f t="shared" si="148"/>
        <v>-0.11540172769237117</v>
      </c>
      <c r="W329" s="10">
        <f t="shared" si="149"/>
        <v>2.1820276028903578</v>
      </c>
      <c r="X329" s="10">
        <f t="shared" si="139"/>
        <v>0.20764011680544309</v>
      </c>
      <c r="Y329" s="22">
        <f t="shared" si="150"/>
        <v>6.7568635999347206</v>
      </c>
      <c r="Z329" s="22">
        <f t="shared" si="140"/>
        <v>6.9806344144561896</v>
      </c>
      <c r="AA329" s="22">
        <f t="shared" si="141"/>
        <v>6.8313617432708362</v>
      </c>
      <c r="AB329" s="35"/>
      <c r="AC329" s="10"/>
      <c r="AD329" s="10"/>
    </row>
    <row r="330" spans="1:30" x14ac:dyDescent="0.25">
      <c r="A330" t="s">
        <v>3483</v>
      </c>
      <c r="B330" t="s">
        <v>867</v>
      </c>
      <c r="C330" s="1">
        <v>41769</v>
      </c>
      <c r="D330">
        <v>244</v>
      </c>
      <c r="E330" t="str">
        <f t="shared" si="134"/>
        <v>_addition_of_different_dimensions_to_data_</v>
      </c>
      <c r="F330" s="7">
        <f t="shared" si="142"/>
        <v>5.5012582105447274</v>
      </c>
      <c r="G330">
        <f t="shared" si="135"/>
        <v>60</v>
      </c>
      <c r="H330" s="11">
        <f t="shared" si="143"/>
        <v>0</v>
      </c>
      <c r="I330" s="11">
        <f t="shared" si="136"/>
        <v>0</v>
      </c>
      <c r="J330" s="11">
        <f t="shared" si="136"/>
        <v>1</v>
      </c>
      <c r="K330" s="11">
        <f t="shared" si="137"/>
        <v>0</v>
      </c>
      <c r="L330" s="11">
        <f t="shared" si="137"/>
        <v>0</v>
      </c>
      <c r="M330" s="11">
        <f t="shared" si="137"/>
        <v>0</v>
      </c>
      <c r="N330" s="11">
        <f t="shared" si="137"/>
        <v>0</v>
      </c>
      <c r="O330" s="11">
        <f t="shared" si="137"/>
        <v>1</v>
      </c>
      <c r="P330" s="11">
        <f t="shared" si="137"/>
        <v>0</v>
      </c>
      <c r="Q330" s="4" t="str">
        <f t="shared" si="144"/>
        <v>N-001-000010</v>
      </c>
      <c r="R330">
        <f t="shared" si="145"/>
        <v>276</v>
      </c>
      <c r="S330" s="8">
        <f t="shared" si="146"/>
        <v>7.1371246496698326</v>
      </c>
      <c r="T330" s="8">
        <f t="shared" si="147"/>
        <v>7.1371246496698326</v>
      </c>
      <c r="U330" s="10">
        <f t="shared" si="138"/>
        <v>4.8964372956865061</v>
      </c>
      <c r="V330" s="10">
        <f t="shared" si="148"/>
        <v>0.48352944586012636</v>
      </c>
      <c r="W330" s="10">
        <f t="shared" si="149"/>
        <v>-1.3321339661706277</v>
      </c>
      <c r="X330" s="10">
        <f t="shared" si="139"/>
        <v>0.60482091485822098</v>
      </c>
      <c r="Y330" s="22">
        <f t="shared" si="150"/>
        <v>7.1540443979874988</v>
      </c>
      <c r="Z330" s="22">
        <f t="shared" si="140"/>
        <v>7.1890336202131158</v>
      </c>
      <c r="AA330" s="22">
        <f t="shared" si="141"/>
        <v>7.1371246496698326</v>
      </c>
      <c r="AB330" s="35"/>
      <c r="AC330" s="10"/>
      <c r="AD330" s="10"/>
    </row>
    <row r="331" spans="1:30" x14ac:dyDescent="0.25">
      <c r="A331" t="s">
        <v>3200</v>
      </c>
      <c r="B331" t="s">
        <v>584</v>
      </c>
      <c r="C331" s="1">
        <v>42436</v>
      </c>
      <c r="D331">
        <v>163</v>
      </c>
      <c r="E331" t="str">
        <f t="shared" si="134"/>
        <v>_adopting_self-service_bi_with_tableau_-_notes_from_the_field_</v>
      </c>
      <c r="F331" s="7">
        <f t="shared" si="142"/>
        <v>5.0998664278241987</v>
      </c>
      <c r="G331">
        <f t="shared" si="135"/>
        <v>79</v>
      </c>
      <c r="H331" s="11">
        <f t="shared" si="143"/>
        <v>1</v>
      </c>
      <c r="I331" s="11">
        <f t="shared" si="136"/>
        <v>0</v>
      </c>
      <c r="J331" s="11">
        <f t="shared" si="136"/>
        <v>1</v>
      </c>
      <c r="K331" s="11">
        <f t="shared" si="137"/>
        <v>0</v>
      </c>
      <c r="L331" s="11">
        <f t="shared" si="137"/>
        <v>0</v>
      </c>
      <c r="M331" s="11">
        <f t="shared" si="137"/>
        <v>0</v>
      </c>
      <c r="N331" s="11">
        <f t="shared" si="137"/>
        <v>0</v>
      </c>
      <c r="O331" s="11">
        <f t="shared" si="137"/>
        <v>0</v>
      </c>
      <c r="P331" s="11">
        <f t="shared" si="137"/>
        <v>0</v>
      </c>
      <c r="Q331" s="4" t="str">
        <f t="shared" si="144"/>
        <v>N-101-000000</v>
      </c>
      <c r="R331">
        <f t="shared" si="145"/>
        <v>419</v>
      </c>
      <c r="S331" s="8">
        <f t="shared" si="146"/>
        <v>6.5697596378225285</v>
      </c>
      <c r="T331" s="8">
        <f t="shared" si="147"/>
        <v>6.5697596378225285</v>
      </c>
      <c r="U331" s="10">
        <f t="shared" si="138"/>
        <v>4.9113974885081424</v>
      </c>
      <c r="V331" s="10">
        <f t="shared" si="148"/>
        <v>-0.14431102010629077</v>
      </c>
      <c r="W331" s="10">
        <f t="shared" si="149"/>
        <v>-1.7335257488911564</v>
      </c>
      <c r="X331" s="10">
        <f t="shared" si="139"/>
        <v>0.18846893931605621</v>
      </c>
      <c r="Y331" s="22">
        <f t="shared" si="150"/>
        <v>6.7376924224453338</v>
      </c>
      <c r="Z331" s="22">
        <f t="shared" si="140"/>
        <v>6.5922741434865042</v>
      </c>
      <c r="AA331" s="22">
        <f t="shared" si="141"/>
        <v>6.5697596378225285</v>
      </c>
      <c r="AB331" s="35"/>
      <c r="AC331" s="10"/>
      <c r="AD331" s="10"/>
    </row>
    <row r="332" spans="1:30" x14ac:dyDescent="0.25">
      <c r="A332" t="s">
        <v>3484</v>
      </c>
      <c r="B332" t="s">
        <v>868</v>
      </c>
      <c r="C332" s="1">
        <v>42349</v>
      </c>
      <c r="D332">
        <v>815</v>
      </c>
      <c r="E332" t="str">
        <f t="shared" si="134"/>
        <v>_advanced_analytics_is_being_used_by_retailers_and_suppliers_-_case_studyresults_</v>
      </c>
      <c r="F332" s="7">
        <f t="shared" si="142"/>
        <v>6.7044143549641069</v>
      </c>
      <c r="G332">
        <f t="shared" si="135"/>
        <v>44</v>
      </c>
      <c r="H332" s="11">
        <f t="shared" si="143"/>
        <v>1</v>
      </c>
      <c r="I332" s="11">
        <f t="shared" si="136"/>
        <v>0</v>
      </c>
      <c r="J332" s="11">
        <f t="shared" si="136"/>
        <v>1</v>
      </c>
      <c r="K332" s="11">
        <f t="shared" ref="K332:P341" si="151">IF(ISNUMBER(SEARCH(K$1,$E332)),1,0)</f>
        <v>0</v>
      </c>
      <c r="L332" s="11">
        <f t="shared" si="151"/>
        <v>0</v>
      </c>
      <c r="M332" s="11">
        <f t="shared" si="151"/>
        <v>0</v>
      </c>
      <c r="N332" s="11">
        <f t="shared" si="151"/>
        <v>0</v>
      </c>
      <c r="O332" s="11">
        <f t="shared" si="151"/>
        <v>0</v>
      </c>
      <c r="P332" s="11">
        <f t="shared" si="151"/>
        <v>1</v>
      </c>
      <c r="Q332" s="4" t="str">
        <f t="shared" si="144"/>
        <v>N-101-000001</v>
      </c>
      <c r="R332">
        <f t="shared" si="145"/>
        <v>109</v>
      </c>
      <c r="S332" s="8">
        <f t="shared" si="146"/>
        <v>6.5598547021339648</v>
      </c>
      <c r="T332" s="8">
        <f t="shared" si="147"/>
        <v>6.5598547021339648</v>
      </c>
      <c r="U332" s="10">
        <f t="shared" si="138"/>
        <v>6.7306955587831014</v>
      </c>
      <c r="V332" s="10">
        <f t="shared" si="148"/>
        <v>-0.46814479021556843</v>
      </c>
      <c r="W332" s="10">
        <f t="shared" si="149"/>
        <v>-0.12897782175124828</v>
      </c>
      <c r="X332" s="10">
        <f t="shared" si="139"/>
        <v>-2.6281203818994407E-2</v>
      </c>
      <c r="Y332" s="22">
        <f t="shared" si="150"/>
        <v>6.5229422793102829</v>
      </c>
      <c r="Z332" s="22">
        <f t="shared" si="140"/>
        <v>6.4247572696849025</v>
      </c>
      <c r="AA332" s="22">
        <f t="shared" si="141"/>
        <v>6.5598547021339648</v>
      </c>
      <c r="AB332" s="35"/>
      <c r="AC332" s="10"/>
      <c r="AD332" s="10"/>
    </row>
    <row r="333" spans="1:30" x14ac:dyDescent="0.25">
      <c r="A333" t="s">
        <v>2970</v>
      </c>
      <c r="B333" t="s">
        <v>352</v>
      </c>
      <c r="C333" s="1">
        <v>42235</v>
      </c>
      <c r="D333">
        <v>223</v>
      </c>
      <c r="E333" t="str">
        <f t="shared" si="134"/>
        <v>_advanced_analytics_with_tableau_-_whitepaper_</v>
      </c>
      <c r="F333" s="7">
        <f t="shared" si="142"/>
        <v>5.4116460518550396</v>
      </c>
      <c r="G333">
        <f t="shared" si="135"/>
        <v>53</v>
      </c>
      <c r="H333" s="11">
        <f t="shared" si="143"/>
        <v>1</v>
      </c>
      <c r="I333" s="11">
        <f t="shared" si="136"/>
        <v>1</v>
      </c>
      <c r="J333" s="11">
        <f t="shared" si="136"/>
        <v>0</v>
      </c>
      <c r="K333" s="11">
        <f t="shared" si="151"/>
        <v>0</v>
      </c>
      <c r="L333" s="11">
        <f t="shared" si="151"/>
        <v>0</v>
      </c>
      <c r="M333" s="11">
        <f t="shared" si="151"/>
        <v>0</v>
      </c>
      <c r="N333" s="11">
        <f t="shared" si="151"/>
        <v>0</v>
      </c>
      <c r="O333" s="11">
        <f t="shared" si="151"/>
        <v>0</v>
      </c>
      <c r="P333" s="11">
        <f t="shared" si="151"/>
        <v>1</v>
      </c>
      <c r="Q333" s="4" t="str">
        <f t="shared" si="144"/>
        <v>N-110-000001</v>
      </c>
      <c r="R333">
        <f t="shared" si="145"/>
        <v>34</v>
      </c>
      <c r="S333" s="8">
        <f t="shared" si="146"/>
        <v>5.7632303215384431</v>
      </c>
      <c r="T333" s="8">
        <f t="shared" si="147"/>
        <v>5.7632303215384431</v>
      </c>
      <c r="U333" s="10">
        <f t="shared" si="138"/>
        <v>6.2187708900322969</v>
      </c>
      <c r="V333" s="10">
        <f t="shared" si="148"/>
        <v>-1.6456226455902563</v>
      </c>
      <c r="W333" s="10">
        <f t="shared" si="149"/>
        <v>-1.4217461248603156</v>
      </c>
      <c r="X333" s="10">
        <f t="shared" si="139"/>
        <v>-0.80712483817725755</v>
      </c>
      <c r="Y333" s="22">
        <f t="shared" si="150"/>
        <v>5.7420986449520202</v>
      </c>
      <c r="Z333" s="22">
        <f t="shared" si="140"/>
        <v>5.8049157075351516</v>
      </c>
      <c r="AA333" s="22">
        <f t="shared" si="141"/>
        <v>5.7632303215384431</v>
      </c>
      <c r="AB333" s="35"/>
      <c r="AC333" s="10"/>
      <c r="AD333" s="10"/>
    </row>
    <row r="334" spans="1:30" x14ac:dyDescent="0.25">
      <c r="A334" t="s">
        <v>3485</v>
      </c>
      <c r="B334" t="s">
        <v>869</v>
      </c>
      <c r="C334" s="1">
        <v>41843</v>
      </c>
      <c r="D334">
        <v>1270</v>
      </c>
      <c r="E334" t="str">
        <f t="shared" si="134"/>
        <v>_advanced_and_predictive_analytics_vendor_ratings_2014_</v>
      </c>
      <c r="F334" s="7">
        <f t="shared" si="142"/>
        <v>7.1475592711894542</v>
      </c>
      <c r="G334">
        <f t="shared" si="135"/>
        <v>81</v>
      </c>
      <c r="H334" s="11">
        <f t="shared" si="143"/>
        <v>0</v>
      </c>
      <c r="I334" s="11">
        <f t="shared" si="136"/>
        <v>0</v>
      </c>
      <c r="J334" s="11">
        <f t="shared" si="136"/>
        <v>1</v>
      </c>
      <c r="K334" s="11">
        <f t="shared" si="151"/>
        <v>0</v>
      </c>
      <c r="L334" s="11">
        <f t="shared" si="151"/>
        <v>0</v>
      </c>
      <c r="M334" s="11">
        <f t="shared" si="151"/>
        <v>0</v>
      </c>
      <c r="N334" s="11">
        <f t="shared" si="151"/>
        <v>0</v>
      </c>
      <c r="O334" s="11">
        <f t="shared" si="151"/>
        <v>0</v>
      </c>
      <c r="P334" s="11">
        <f t="shared" si="151"/>
        <v>1</v>
      </c>
      <c r="Q334" s="4" t="str">
        <f t="shared" si="144"/>
        <v>N-001-000001</v>
      </c>
      <c r="R334">
        <f t="shared" si="145"/>
        <v>75</v>
      </c>
      <c r="S334" s="8">
        <f t="shared" si="146"/>
        <v>6.7053553975541869</v>
      </c>
      <c r="T334" s="8">
        <f t="shared" si="147"/>
        <v>6.7053553975541869</v>
      </c>
      <c r="U334" s="10">
        <f t="shared" si="138"/>
        <v>6.9753734206657523</v>
      </c>
      <c r="V334" s="10">
        <f t="shared" si="148"/>
        <v>-0.16886520179703862</v>
      </c>
      <c r="W334" s="10">
        <f t="shared" si="149"/>
        <v>0.31416709447409907</v>
      </c>
      <c r="X334" s="10">
        <f t="shared" si="139"/>
        <v>0.17218585052370217</v>
      </c>
      <c r="Y334" s="22">
        <f t="shared" si="150"/>
        <v>6.7214093336529794</v>
      </c>
      <c r="Z334" s="22">
        <f t="shared" si="140"/>
        <v>6.7986372127043664</v>
      </c>
      <c r="AA334" s="22">
        <f t="shared" si="141"/>
        <v>6.7053553975541869</v>
      </c>
      <c r="AB334" s="35"/>
      <c r="AC334" s="10"/>
      <c r="AD334" s="10"/>
    </row>
    <row r="335" spans="1:30" x14ac:dyDescent="0.25">
      <c r="A335" t="s">
        <v>3486</v>
      </c>
      <c r="B335" t="s">
        <v>870</v>
      </c>
      <c r="C335" s="1">
        <v>42255</v>
      </c>
      <c r="D335">
        <v>1466</v>
      </c>
      <c r="E335" t="str">
        <f t="shared" si="134"/>
        <v>_affinity_analysis:_cost_effective_data_science_for_smaller_banks_and_creditunions_</v>
      </c>
      <c r="F335" s="7">
        <f t="shared" si="142"/>
        <v>7.2909747781429814</v>
      </c>
      <c r="G335">
        <f t="shared" si="135"/>
        <v>33</v>
      </c>
      <c r="H335" s="11">
        <f t="shared" si="143"/>
        <v>1</v>
      </c>
      <c r="I335" s="11">
        <f t="shared" si="136"/>
        <v>0</v>
      </c>
      <c r="J335" s="11">
        <f t="shared" si="136"/>
        <v>1</v>
      </c>
      <c r="K335" s="11">
        <f t="shared" si="151"/>
        <v>0</v>
      </c>
      <c r="L335" s="11">
        <f t="shared" si="151"/>
        <v>0</v>
      </c>
      <c r="M335" s="11">
        <f t="shared" si="151"/>
        <v>0</v>
      </c>
      <c r="N335" s="11">
        <f t="shared" si="151"/>
        <v>1</v>
      </c>
      <c r="O335" s="11">
        <f t="shared" si="151"/>
        <v>1</v>
      </c>
      <c r="P335" s="11">
        <f t="shared" si="151"/>
        <v>1</v>
      </c>
      <c r="Q335" s="4" t="str">
        <f t="shared" si="144"/>
        <v>N-101-000111</v>
      </c>
      <c r="R335">
        <f t="shared" si="145"/>
        <v>9</v>
      </c>
      <c r="S335" s="8">
        <f t="shared" si="146"/>
        <v>7.0995917257026546</v>
      </c>
      <c r="T335" s="8">
        <f t="shared" si="147"/>
        <v>7.3546782491486216</v>
      </c>
      <c r="U335" s="10">
        <f t="shared" si="138"/>
        <v>6.7157082244570221</v>
      </c>
      <c r="V335" s="10">
        <f t="shared" si="148"/>
        <v>0.43896276915450916</v>
      </c>
      <c r="W335" s="10">
        <f t="shared" si="149"/>
        <v>0.4575826014276263</v>
      </c>
      <c r="X335" s="10">
        <f t="shared" si="139"/>
        <v>0.57526655368595903</v>
      </c>
      <c r="Y335" s="22">
        <f t="shared" si="150"/>
        <v>7.1244900368152368</v>
      </c>
      <c r="Z335" s="22">
        <f t="shared" si="140"/>
        <v>7.0590791597848748</v>
      </c>
      <c r="AA335" s="22">
        <f t="shared" si="141"/>
        <v>7.0995917257026546</v>
      </c>
      <c r="AB335" s="35"/>
      <c r="AC335" s="10"/>
      <c r="AD335" s="10"/>
    </row>
    <row r="336" spans="1:30" x14ac:dyDescent="0.25">
      <c r="A336" t="s">
        <v>3488</v>
      </c>
      <c r="B336" t="s">
        <v>872</v>
      </c>
      <c r="C336" s="1">
        <v>41493</v>
      </c>
      <c r="D336">
        <v>742</v>
      </c>
      <c r="E336" t="str">
        <f t="shared" si="134"/>
        <v>_agile_data_quality_best_practices_</v>
      </c>
      <c r="F336" s="7">
        <f t="shared" si="142"/>
        <v>6.6106960447177592</v>
      </c>
      <c r="G336">
        <f t="shared" si="135"/>
        <v>39</v>
      </c>
      <c r="H336" s="11">
        <f t="shared" si="143"/>
        <v>0</v>
      </c>
      <c r="I336" s="11">
        <f t="shared" si="136"/>
        <v>0</v>
      </c>
      <c r="J336" s="11">
        <f t="shared" si="136"/>
        <v>1</v>
      </c>
      <c r="K336" s="11">
        <f t="shared" si="151"/>
        <v>0</v>
      </c>
      <c r="L336" s="11">
        <f t="shared" si="151"/>
        <v>0</v>
      </c>
      <c r="M336" s="11">
        <f t="shared" si="151"/>
        <v>0</v>
      </c>
      <c r="N336" s="11">
        <f t="shared" si="151"/>
        <v>0</v>
      </c>
      <c r="O336" s="11">
        <f t="shared" si="151"/>
        <v>1</v>
      </c>
      <c r="P336" s="11">
        <f t="shared" si="151"/>
        <v>0</v>
      </c>
      <c r="Q336" s="4" t="str">
        <f t="shared" si="144"/>
        <v>N-001-000010</v>
      </c>
      <c r="R336">
        <f t="shared" si="145"/>
        <v>276</v>
      </c>
      <c r="S336" s="8">
        <f t="shared" si="146"/>
        <v>7.1371246496698326</v>
      </c>
      <c r="T336" s="8">
        <f t="shared" si="147"/>
        <v>7.1371246496698326</v>
      </c>
      <c r="U336" s="10">
        <f t="shared" si="138"/>
        <v>6.0058751298595379</v>
      </c>
      <c r="V336" s="10">
        <f t="shared" si="148"/>
        <v>0.48352944586012636</v>
      </c>
      <c r="W336" s="10">
        <f t="shared" si="149"/>
        <v>-0.22269613199759597</v>
      </c>
      <c r="X336" s="10">
        <f t="shared" si="139"/>
        <v>0.60482091485822098</v>
      </c>
      <c r="Y336" s="22">
        <f t="shared" si="150"/>
        <v>7.1540443979874988</v>
      </c>
      <c r="Z336" s="22">
        <f t="shared" si="140"/>
        <v>7.1890336202131158</v>
      </c>
      <c r="AA336" s="22">
        <f t="shared" si="141"/>
        <v>7.1371246496698326</v>
      </c>
      <c r="AB336" s="35"/>
      <c r="AC336" s="10"/>
      <c r="AD336" s="10"/>
    </row>
    <row r="337" spans="1:30" x14ac:dyDescent="0.25">
      <c r="A337" t="s">
        <v>3489</v>
      </c>
      <c r="B337" t="s">
        <v>873</v>
      </c>
      <c r="C337" s="1">
        <v>41653</v>
      </c>
      <c r="D337">
        <v>1222</v>
      </c>
      <c r="E337" t="str">
        <f t="shared" si="134"/>
        <v>_agile_vs_traditional_project_management_</v>
      </c>
      <c r="F337" s="7">
        <f t="shared" si="142"/>
        <v>7.1090621356871724</v>
      </c>
      <c r="G337">
        <f t="shared" si="135"/>
        <v>23</v>
      </c>
      <c r="H337" s="11">
        <f t="shared" si="143"/>
        <v>0</v>
      </c>
      <c r="I337" s="11">
        <f t="shared" si="136"/>
        <v>0</v>
      </c>
      <c r="J337" s="11">
        <f t="shared" si="136"/>
        <v>1</v>
      </c>
      <c r="K337" s="11">
        <f t="shared" si="151"/>
        <v>0</v>
      </c>
      <c r="L337" s="11">
        <f t="shared" si="151"/>
        <v>0</v>
      </c>
      <c r="M337" s="11">
        <f t="shared" si="151"/>
        <v>0</v>
      </c>
      <c r="N337" s="11">
        <f t="shared" si="151"/>
        <v>0</v>
      </c>
      <c r="O337" s="11">
        <f t="shared" si="151"/>
        <v>0</v>
      </c>
      <c r="P337" s="11">
        <f t="shared" si="151"/>
        <v>0</v>
      </c>
      <c r="Q337" s="4" t="str">
        <f t="shared" si="144"/>
        <v>N-001-000000</v>
      </c>
      <c r="R337">
        <f t="shared" si="145"/>
        <v>313</v>
      </c>
      <c r="S337" s="8">
        <f t="shared" si="146"/>
        <v>6.8822553953446945</v>
      </c>
      <c r="T337" s="8">
        <f t="shared" si="147"/>
        <v>6.8822553953446945</v>
      </c>
      <c r="U337" s="10">
        <f t="shared" si="138"/>
        <v>6.7221261420284195</v>
      </c>
      <c r="V337" s="10">
        <f t="shared" si="148"/>
        <v>0.15496856831223904</v>
      </c>
      <c r="W337" s="10">
        <f t="shared" si="149"/>
        <v>0.27566995897181723</v>
      </c>
      <c r="X337" s="10">
        <f t="shared" si="139"/>
        <v>0.38693599365875281</v>
      </c>
      <c r="Y337" s="22">
        <f t="shared" si="150"/>
        <v>6.9361594767880304</v>
      </c>
      <c r="Z337" s="22">
        <f t="shared" si="140"/>
        <v>6.9661540865059681</v>
      </c>
      <c r="AA337" s="22">
        <f t="shared" si="141"/>
        <v>6.8822553953446945</v>
      </c>
      <c r="AB337" s="35"/>
      <c r="AC337" s="10"/>
      <c r="AD337" s="10"/>
    </row>
    <row r="338" spans="1:30" x14ac:dyDescent="0.25">
      <c r="A338" t="s">
        <v>5192</v>
      </c>
      <c r="B338" t="s">
        <v>2578</v>
      </c>
      <c r="C338" s="1">
        <v>41884</v>
      </c>
      <c r="D338">
        <v>1752</v>
      </c>
      <c r="E338" t="str">
        <f t="shared" si="134"/>
        <v>_air_traffic_in_24_hours_</v>
      </c>
      <c r="F338" s="7">
        <f t="shared" si="142"/>
        <v>7.4690838849212344</v>
      </c>
      <c r="G338">
        <f t="shared" si="135"/>
        <v>62</v>
      </c>
      <c r="H338" s="11">
        <f t="shared" si="143"/>
        <v>0</v>
      </c>
      <c r="I338" s="11">
        <f t="shared" si="136"/>
        <v>0</v>
      </c>
      <c r="J338" s="11">
        <f t="shared" si="136"/>
        <v>0</v>
      </c>
      <c r="K338" s="11">
        <f t="shared" si="151"/>
        <v>0</v>
      </c>
      <c r="L338" s="11">
        <f t="shared" si="151"/>
        <v>0</v>
      </c>
      <c r="M338" s="11">
        <f t="shared" si="151"/>
        <v>0</v>
      </c>
      <c r="N338" s="11">
        <f t="shared" si="151"/>
        <v>0</v>
      </c>
      <c r="O338" s="11">
        <f t="shared" si="151"/>
        <v>0</v>
      </c>
      <c r="P338" s="11">
        <f t="shared" si="151"/>
        <v>0</v>
      </c>
      <c r="Q338" s="4" t="str">
        <f t="shared" si="144"/>
        <v>N-000-000000</v>
      </c>
      <c r="R338">
        <f t="shared" si="145"/>
        <v>8</v>
      </c>
      <c r="S338" s="8">
        <f t="shared" si="146"/>
        <v>6.9872647124089218</v>
      </c>
      <c r="T338" s="8">
        <f t="shared" si="147"/>
        <v>7.3546782491486216</v>
      </c>
      <c r="U338" s="10">
        <f t="shared" si="138"/>
        <v>7.4690838849212344</v>
      </c>
      <c r="V338" s="10">
        <f t="shared" si="148"/>
        <v>-0.4285138908295637</v>
      </c>
      <c r="W338" s="10">
        <f t="shared" si="149"/>
        <v>0.63569170820587928</v>
      </c>
      <c r="X338" s="10">
        <f t="shared" si="139"/>
        <v>0</v>
      </c>
      <c r="Y338" s="22">
        <f t="shared" si="150"/>
        <v>6.5492234831292775</v>
      </c>
      <c r="Z338" s="22">
        <f t="shared" si="140"/>
        <v>6.6096776307883829</v>
      </c>
      <c r="AA338" s="22">
        <f t="shared" si="141"/>
        <v>6.9872647124089218</v>
      </c>
      <c r="AB338" s="35"/>
      <c r="AC338" s="10"/>
      <c r="AD338" s="10"/>
    </row>
    <row r="339" spans="1:30" x14ac:dyDescent="0.25">
      <c r="A339" t="s">
        <v>3493</v>
      </c>
      <c r="B339" t="s">
        <v>877</v>
      </c>
      <c r="C339" s="1">
        <v>42439</v>
      </c>
      <c r="D339">
        <v>156</v>
      </c>
      <c r="E339" t="str">
        <f t="shared" si="134"/>
        <v>_airbnb_new_user_bookings,_kaggle_winner's_interview:_3rd_place_</v>
      </c>
      <c r="F339" s="7">
        <f t="shared" si="142"/>
        <v>5.0562458053483077</v>
      </c>
      <c r="G339">
        <f t="shared" si="135"/>
        <v>31</v>
      </c>
      <c r="H339" s="11">
        <f t="shared" si="143"/>
        <v>1</v>
      </c>
      <c r="I339" s="11">
        <f t="shared" si="136"/>
        <v>0</v>
      </c>
      <c r="J339" s="11">
        <f t="shared" si="136"/>
        <v>1</v>
      </c>
      <c r="K339" s="11">
        <f t="shared" si="151"/>
        <v>0</v>
      </c>
      <c r="L339" s="11">
        <f t="shared" si="151"/>
        <v>0</v>
      </c>
      <c r="M339" s="11">
        <f t="shared" si="151"/>
        <v>0</v>
      </c>
      <c r="N339" s="11">
        <f t="shared" si="151"/>
        <v>0</v>
      </c>
      <c r="O339" s="11">
        <f t="shared" si="151"/>
        <v>0</v>
      </c>
      <c r="P339" s="11">
        <f t="shared" si="151"/>
        <v>0</v>
      </c>
      <c r="Q339" s="4" t="str">
        <f t="shared" si="144"/>
        <v>N-101-000000</v>
      </c>
      <c r="R339">
        <f t="shared" si="145"/>
        <v>419</v>
      </c>
      <c r="S339" s="8">
        <f t="shared" si="146"/>
        <v>6.5697596378225285</v>
      </c>
      <c r="T339" s="8">
        <f t="shared" si="147"/>
        <v>6.5697596378225285</v>
      </c>
      <c r="U339" s="10">
        <f t="shared" si="138"/>
        <v>4.8677768660322513</v>
      </c>
      <c r="V339" s="10">
        <f t="shared" si="148"/>
        <v>-0.14431102010629077</v>
      </c>
      <c r="W339" s="10">
        <f t="shared" si="149"/>
        <v>-1.7771463713670475</v>
      </c>
      <c r="X339" s="10">
        <f t="shared" si="139"/>
        <v>0.18846893931605621</v>
      </c>
      <c r="Y339" s="22">
        <f t="shared" si="150"/>
        <v>6.7376924224453338</v>
      </c>
      <c r="Z339" s="22">
        <f t="shared" si="140"/>
        <v>6.5922741434865042</v>
      </c>
      <c r="AA339" s="22">
        <f t="shared" si="141"/>
        <v>6.5697596378225285</v>
      </c>
      <c r="AB339" s="35"/>
      <c r="AC339" s="10"/>
      <c r="AD339" s="10"/>
    </row>
    <row r="340" spans="1:30" x14ac:dyDescent="0.25">
      <c r="A340" t="s">
        <v>4497</v>
      </c>
      <c r="B340" t="s">
        <v>1881</v>
      </c>
      <c r="C340" s="1">
        <v>42153</v>
      </c>
      <c r="D340">
        <v>652</v>
      </c>
      <c r="E340" t="str">
        <f t="shared" si="134"/>
        <v>_alchemy_and_algorithmic_lawyers_</v>
      </c>
      <c r="F340" s="7">
        <f t="shared" si="142"/>
        <v>6.481577129276431</v>
      </c>
      <c r="G340">
        <f t="shared" si="135"/>
        <v>58</v>
      </c>
      <c r="H340" s="11">
        <f t="shared" si="143"/>
        <v>1</v>
      </c>
      <c r="I340" s="11">
        <f t="shared" si="136"/>
        <v>0</v>
      </c>
      <c r="J340" s="11">
        <f t="shared" si="136"/>
        <v>1</v>
      </c>
      <c r="K340" s="11">
        <f t="shared" si="151"/>
        <v>0</v>
      </c>
      <c r="L340" s="11">
        <f t="shared" si="151"/>
        <v>0</v>
      </c>
      <c r="M340" s="11">
        <f t="shared" si="151"/>
        <v>0</v>
      </c>
      <c r="N340" s="11">
        <f t="shared" si="151"/>
        <v>0</v>
      </c>
      <c r="O340" s="11">
        <f t="shared" si="151"/>
        <v>0</v>
      </c>
      <c r="P340" s="11">
        <f t="shared" si="151"/>
        <v>0</v>
      </c>
      <c r="Q340" s="4" t="str">
        <f t="shared" si="144"/>
        <v>N-101-000000</v>
      </c>
      <c r="R340">
        <f t="shared" si="145"/>
        <v>419</v>
      </c>
      <c r="S340" s="8">
        <f t="shared" si="146"/>
        <v>6.5697596378225285</v>
      </c>
      <c r="T340" s="8">
        <f t="shared" si="147"/>
        <v>6.5697596378225285</v>
      </c>
      <c r="U340" s="10">
        <f t="shared" si="138"/>
        <v>6.2931081899603747</v>
      </c>
      <c r="V340" s="10">
        <f t="shared" si="148"/>
        <v>-0.14431102010629077</v>
      </c>
      <c r="W340" s="10">
        <f t="shared" si="149"/>
        <v>-0.35181504743892411</v>
      </c>
      <c r="X340" s="10">
        <f t="shared" si="139"/>
        <v>0.18846893931605621</v>
      </c>
      <c r="Y340" s="22">
        <f t="shared" si="150"/>
        <v>6.7376924224453338</v>
      </c>
      <c r="Z340" s="22">
        <f t="shared" si="140"/>
        <v>6.5922741434865042</v>
      </c>
      <c r="AA340" s="22">
        <f t="shared" si="141"/>
        <v>6.5697596378225285</v>
      </c>
      <c r="AB340" s="35"/>
      <c r="AC340" s="10"/>
      <c r="AD340" s="10"/>
    </row>
    <row r="341" spans="1:30" x14ac:dyDescent="0.25">
      <c r="A341" t="s">
        <v>3494</v>
      </c>
      <c r="B341" t="s">
        <v>878</v>
      </c>
      <c r="C341" s="1">
        <v>42070</v>
      </c>
      <c r="D341">
        <v>297</v>
      </c>
      <c r="E341" t="str">
        <f t="shared" si="134"/>
        <v>_algorithmic_sensitivity_to_social_phenomena_using_fractals_</v>
      </c>
      <c r="F341" s="7">
        <f t="shared" si="142"/>
        <v>5.6970934865054046</v>
      </c>
      <c r="G341">
        <f t="shared" si="135"/>
        <v>79</v>
      </c>
      <c r="H341" s="11">
        <f t="shared" si="143"/>
        <v>1</v>
      </c>
      <c r="I341" s="11">
        <f t="shared" si="136"/>
        <v>0</v>
      </c>
      <c r="J341" s="11">
        <f t="shared" si="136"/>
        <v>1</v>
      </c>
      <c r="K341" s="11">
        <f t="shared" si="151"/>
        <v>0</v>
      </c>
      <c r="L341" s="11">
        <f t="shared" si="151"/>
        <v>0</v>
      </c>
      <c r="M341" s="11">
        <f t="shared" si="151"/>
        <v>0</v>
      </c>
      <c r="N341" s="11">
        <f t="shared" si="151"/>
        <v>0</v>
      </c>
      <c r="O341" s="11">
        <f t="shared" si="151"/>
        <v>0</v>
      </c>
      <c r="P341" s="11">
        <f t="shared" si="151"/>
        <v>0</v>
      </c>
      <c r="Q341" s="4" t="str">
        <f t="shared" si="144"/>
        <v>N-101-000000</v>
      </c>
      <c r="R341">
        <f t="shared" si="145"/>
        <v>419</v>
      </c>
      <c r="S341" s="8">
        <f t="shared" si="146"/>
        <v>6.5697596378225285</v>
      </c>
      <c r="T341" s="8">
        <f t="shared" si="147"/>
        <v>6.5697596378225285</v>
      </c>
      <c r="U341" s="10">
        <f t="shared" si="138"/>
        <v>5.5086245471893482</v>
      </c>
      <c r="V341" s="10">
        <f t="shared" si="148"/>
        <v>-0.14431102010629077</v>
      </c>
      <c r="W341" s="10">
        <f t="shared" si="149"/>
        <v>-1.1362986902099506</v>
      </c>
      <c r="X341" s="10">
        <f t="shared" si="139"/>
        <v>0.18846893931605621</v>
      </c>
      <c r="Y341" s="22">
        <f t="shared" si="150"/>
        <v>6.7376924224453338</v>
      </c>
      <c r="Z341" s="22">
        <f t="shared" si="140"/>
        <v>6.5922741434865042</v>
      </c>
      <c r="AA341" s="22">
        <f t="shared" si="141"/>
        <v>6.5697596378225285</v>
      </c>
      <c r="AB341" s="35"/>
      <c r="AC341" s="10"/>
      <c r="AD341" s="10"/>
    </row>
    <row r="342" spans="1:30" x14ac:dyDescent="0.25">
      <c r="A342" t="s">
        <v>3496</v>
      </c>
      <c r="B342" t="s">
        <v>880</v>
      </c>
      <c r="C342" s="1">
        <v>42313</v>
      </c>
      <c r="D342">
        <v>204</v>
      </c>
      <c r="E342" t="str">
        <f t="shared" si="134"/>
        <v>_all_about_analytics_-_the_best_example_for_web/business_&amp;amp;_big_dataanalytics_</v>
      </c>
      <c r="F342" s="7">
        <f t="shared" si="142"/>
        <v>5.3230099791384085</v>
      </c>
      <c r="G342">
        <f t="shared" si="135"/>
        <v>35</v>
      </c>
      <c r="H342" s="11">
        <f t="shared" si="143"/>
        <v>1</v>
      </c>
      <c r="I342" s="11">
        <f t="shared" ref="I342:J361" si="152">IF(ISNUMBER(SEARCH(I$1,$B342)),1,0)</f>
        <v>0</v>
      </c>
      <c r="J342" s="11">
        <f t="shared" si="152"/>
        <v>1</v>
      </c>
      <c r="K342" s="11">
        <f t="shared" ref="K342:P351" si="153">IF(ISNUMBER(SEARCH(K$1,$E342)),1,0)</f>
        <v>0</v>
      </c>
      <c r="L342" s="11">
        <f t="shared" si="153"/>
        <v>0</v>
      </c>
      <c r="M342" s="11">
        <f t="shared" si="153"/>
        <v>0</v>
      </c>
      <c r="N342" s="11">
        <f t="shared" si="153"/>
        <v>0</v>
      </c>
      <c r="O342" s="11">
        <f t="shared" si="153"/>
        <v>0</v>
      </c>
      <c r="P342" s="11">
        <f t="shared" si="153"/>
        <v>1</v>
      </c>
      <c r="Q342" s="4" t="str">
        <f t="shared" si="144"/>
        <v>N-101-000001</v>
      </c>
      <c r="R342">
        <f t="shared" si="145"/>
        <v>109</v>
      </c>
      <c r="S342" s="8">
        <f t="shared" si="146"/>
        <v>6.5598547021339648</v>
      </c>
      <c r="T342" s="8">
        <f t="shared" si="147"/>
        <v>6.5598547021339648</v>
      </c>
      <c r="U342" s="10">
        <f t="shared" si="138"/>
        <v>5.349291182957403</v>
      </c>
      <c r="V342" s="10">
        <f t="shared" si="148"/>
        <v>-0.46814479021556843</v>
      </c>
      <c r="W342" s="10">
        <f t="shared" si="149"/>
        <v>-1.5103821975769467</v>
      </c>
      <c r="X342" s="10">
        <f t="shared" si="139"/>
        <v>-2.6281203818994407E-2</v>
      </c>
      <c r="Y342" s="22">
        <f t="shared" si="150"/>
        <v>6.5229422793102829</v>
      </c>
      <c r="Z342" s="22">
        <f t="shared" si="140"/>
        <v>6.4247572696849025</v>
      </c>
      <c r="AA342" s="22">
        <f t="shared" si="141"/>
        <v>6.5598547021339648</v>
      </c>
      <c r="AB342" s="35"/>
      <c r="AC342" s="10"/>
      <c r="AD342" s="10"/>
    </row>
    <row r="343" spans="1:30" x14ac:dyDescent="0.25">
      <c r="A343" t="s">
        <v>3497</v>
      </c>
      <c r="B343" t="s">
        <v>881</v>
      </c>
      <c r="C343" s="1">
        <v>42377</v>
      </c>
      <c r="D343">
        <v>860</v>
      </c>
      <c r="E343" t="str">
        <f t="shared" si="134"/>
        <v>_all_about_data_science_and_big_data_</v>
      </c>
      <c r="F343" s="7">
        <f t="shared" si="142"/>
        <v>6.7580945044277305</v>
      </c>
      <c r="G343">
        <f t="shared" si="135"/>
        <v>34</v>
      </c>
      <c r="H343" s="11">
        <f t="shared" si="143"/>
        <v>1</v>
      </c>
      <c r="I343" s="11">
        <f t="shared" si="152"/>
        <v>0</v>
      </c>
      <c r="J343" s="11">
        <f t="shared" si="152"/>
        <v>1</v>
      </c>
      <c r="K343" s="11">
        <f t="shared" si="153"/>
        <v>0</v>
      </c>
      <c r="L343" s="11">
        <f t="shared" si="153"/>
        <v>0</v>
      </c>
      <c r="M343" s="11">
        <f t="shared" si="153"/>
        <v>0</v>
      </c>
      <c r="N343" s="11">
        <f t="shared" si="153"/>
        <v>1</v>
      </c>
      <c r="O343" s="11">
        <f t="shared" si="153"/>
        <v>1</v>
      </c>
      <c r="P343" s="11">
        <f t="shared" si="153"/>
        <v>0</v>
      </c>
      <c r="Q343" s="4" t="str">
        <f t="shared" si="144"/>
        <v>N-101-000110</v>
      </c>
      <c r="R343">
        <f t="shared" si="145"/>
        <v>126</v>
      </c>
      <c r="S343" s="8">
        <f t="shared" si="146"/>
        <v>7.156085089173656</v>
      </c>
      <c r="T343" s="8">
        <f t="shared" si="147"/>
        <v>7.156085089173656</v>
      </c>
      <c r="U343" s="10">
        <f t="shared" si="138"/>
        <v>5.9680778076067211</v>
      </c>
      <c r="V343" s="10">
        <f t="shared" si="148"/>
        <v>0.76279653926378688</v>
      </c>
      <c r="W343" s="10">
        <f t="shared" si="149"/>
        <v>-7.5297672287624628E-2</v>
      </c>
      <c r="X343" s="10">
        <f t="shared" si="139"/>
        <v>0.79001669682100972</v>
      </c>
      <c r="Y343" s="22">
        <f t="shared" si="150"/>
        <v>7.3392401799502869</v>
      </c>
      <c r="Z343" s="22">
        <f t="shared" si="140"/>
        <v>7.2265960335864765</v>
      </c>
      <c r="AA343" s="22">
        <f t="shared" si="141"/>
        <v>7.156085089173656</v>
      </c>
      <c r="AB343" s="35"/>
      <c r="AC343" s="10"/>
      <c r="AD343" s="10"/>
    </row>
    <row r="344" spans="1:30" x14ac:dyDescent="0.25">
      <c r="A344" t="s">
        <v>3498</v>
      </c>
      <c r="B344" t="s">
        <v>882</v>
      </c>
      <c r="C344" s="1">
        <v>42263</v>
      </c>
      <c r="D344">
        <v>409</v>
      </c>
      <c r="E344" t="str">
        <f t="shared" si="134"/>
        <v>_all_businesses_are_data_businesses_</v>
      </c>
      <c r="F344" s="7">
        <f t="shared" si="142"/>
        <v>6.0161571596983539</v>
      </c>
      <c r="G344">
        <f t="shared" si="135"/>
        <v>38</v>
      </c>
      <c r="H344" s="11">
        <f t="shared" si="143"/>
        <v>1</v>
      </c>
      <c r="I344" s="11">
        <f t="shared" si="152"/>
        <v>0</v>
      </c>
      <c r="J344" s="11">
        <f t="shared" si="152"/>
        <v>1</v>
      </c>
      <c r="K344" s="11">
        <f t="shared" si="153"/>
        <v>0</v>
      </c>
      <c r="L344" s="11">
        <f t="shared" si="153"/>
        <v>0</v>
      </c>
      <c r="M344" s="11">
        <f t="shared" si="153"/>
        <v>0</v>
      </c>
      <c r="N344" s="11">
        <f t="shared" si="153"/>
        <v>0</v>
      </c>
      <c r="O344" s="11">
        <f t="shared" si="153"/>
        <v>1</v>
      </c>
      <c r="P344" s="11">
        <f t="shared" si="153"/>
        <v>0</v>
      </c>
      <c r="Q344" s="4" t="str">
        <f t="shared" si="144"/>
        <v>N-101-000010</v>
      </c>
      <c r="R344">
        <f t="shared" si="145"/>
        <v>382</v>
      </c>
      <c r="S344" s="8">
        <f t="shared" si="146"/>
        <v>6.8802841839920132</v>
      </c>
      <c r="T344" s="8">
        <f t="shared" si="147"/>
        <v>6.8802841839920132</v>
      </c>
      <c r="U344" s="10">
        <f t="shared" si="138"/>
        <v>5.6098032991828291</v>
      </c>
      <c r="V344" s="10">
        <f t="shared" si="148"/>
        <v>0.18424985744159661</v>
      </c>
      <c r="W344" s="10">
        <f t="shared" si="149"/>
        <v>-0.8172350170170013</v>
      </c>
      <c r="X344" s="10">
        <f t="shared" si="139"/>
        <v>0.40635386051552441</v>
      </c>
      <c r="Y344" s="22">
        <f t="shared" si="150"/>
        <v>6.9555773436448023</v>
      </c>
      <c r="Z344" s="22">
        <f t="shared" si="140"/>
        <v>6.8151536771936527</v>
      </c>
      <c r="AA344" s="22">
        <f t="shared" si="141"/>
        <v>6.8802841839920132</v>
      </c>
      <c r="AB344" s="35"/>
      <c r="AC344" s="10"/>
      <c r="AD344" s="10"/>
    </row>
    <row r="345" spans="1:30" x14ac:dyDescent="0.25">
      <c r="A345" t="s">
        <v>3499</v>
      </c>
      <c r="B345" t="s">
        <v>883</v>
      </c>
      <c r="C345" s="1">
        <v>42068</v>
      </c>
      <c r="D345">
        <v>5132</v>
      </c>
      <c r="E345" t="str">
        <f t="shared" si="134"/>
        <v>_all_machine_learning_models_have_flaws_</v>
      </c>
      <c r="F345" s="7">
        <f t="shared" si="142"/>
        <v>8.5434455625603025</v>
      </c>
      <c r="G345">
        <f t="shared" si="135"/>
        <v>33</v>
      </c>
      <c r="H345" s="11">
        <f t="shared" si="143"/>
        <v>1</v>
      </c>
      <c r="I345" s="11">
        <f t="shared" si="152"/>
        <v>0</v>
      </c>
      <c r="J345" s="11">
        <f t="shared" si="152"/>
        <v>1</v>
      </c>
      <c r="K345" s="11">
        <f t="shared" si="153"/>
        <v>0</v>
      </c>
      <c r="L345" s="11">
        <f t="shared" si="153"/>
        <v>0</v>
      </c>
      <c r="M345" s="11">
        <f t="shared" si="153"/>
        <v>1</v>
      </c>
      <c r="N345" s="11">
        <f t="shared" si="153"/>
        <v>0</v>
      </c>
      <c r="O345" s="11">
        <f t="shared" si="153"/>
        <v>0</v>
      </c>
      <c r="P345" s="11">
        <f t="shared" si="153"/>
        <v>0</v>
      </c>
      <c r="Q345" s="4" t="str">
        <f t="shared" si="144"/>
        <v>N-101-001000</v>
      </c>
      <c r="R345">
        <f t="shared" si="145"/>
        <v>46</v>
      </c>
      <c r="S345" s="8">
        <f t="shared" si="146"/>
        <v>7.5093650636194917</v>
      </c>
      <c r="T345" s="8">
        <f t="shared" si="147"/>
        <v>7.5093650636194917</v>
      </c>
      <c r="U345" s="10">
        <f t="shared" si="138"/>
        <v>7.8770573669683612</v>
      </c>
      <c r="V345" s="10">
        <f t="shared" si="148"/>
        <v>0.57637019718311244</v>
      </c>
      <c r="W345" s="10">
        <f t="shared" si="149"/>
        <v>1.7100533858449474</v>
      </c>
      <c r="X345" s="10">
        <f t="shared" si="139"/>
        <v>0.66638819559194107</v>
      </c>
      <c r="Y345" s="22">
        <f t="shared" si="150"/>
        <v>7.2156116787212188</v>
      </c>
      <c r="Z345" s="22">
        <f t="shared" si="140"/>
        <v>7.4284478707448081</v>
      </c>
      <c r="AA345" s="22">
        <f t="shared" si="141"/>
        <v>7.5093650636194917</v>
      </c>
      <c r="AB345" s="35"/>
      <c r="AC345" s="10"/>
      <c r="AD345" s="10"/>
    </row>
    <row r="346" spans="1:30" x14ac:dyDescent="0.25">
      <c r="A346" t="s">
        <v>3500</v>
      </c>
      <c r="B346" t="s">
        <v>884</v>
      </c>
      <c r="C346" s="1">
        <v>42278</v>
      </c>
      <c r="D346">
        <v>2444</v>
      </c>
      <c r="E346" t="str">
        <f t="shared" si="134"/>
        <v>_all_you_need_to_know_about_hadoop_</v>
      </c>
      <c r="F346" s="7">
        <f t="shared" si="142"/>
        <v>7.8018004019089728</v>
      </c>
      <c r="G346">
        <f t="shared" si="135"/>
        <v>16</v>
      </c>
      <c r="H346" s="11">
        <f t="shared" si="143"/>
        <v>1</v>
      </c>
      <c r="I346" s="11">
        <f t="shared" si="152"/>
        <v>0</v>
      </c>
      <c r="J346" s="11">
        <f t="shared" si="152"/>
        <v>1</v>
      </c>
      <c r="K346" s="11">
        <f t="shared" si="153"/>
        <v>0</v>
      </c>
      <c r="L346" s="11">
        <f t="shared" si="153"/>
        <v>0</v>
      </c>
      <c r="M346" s="11">
        <f t="shared" si="153"/>
        <v>0</v>
      </c>
      <c r="N346" s="11">
        <f t="shared" si="153"/>
        <v>0</v>
      </c>
      <c r="O346" s="11">
        <f t="shared" si="153"/>
        <v>0</v>
      </c>
      <c r="P346" s="11">
        <f t="shared" si="153"/>
        <v>0</v>
      </c>
      <c r="Q346" s="4" t="str">
        <f t="shared" si="144"/>
        <v>N-101-000000</v>
      </c>
      <c r="R346">
        <f t="shared" si="145"/>
        <v>419</v>
      </c>
      <c r="S346" s="8">
        <f t="shared" si="146"/>
        <v>6.5697596378225285</v>
      </c>
      <c r="T346" s="8">
        <f t="shared" si="147"/>
        <v>6.5697596378225285</v>
      </c>
      <c r="U346" s="10">
        <f t="shared" si="138"/>
        <v>7.6133314625929165</v>
      </c>
      <c r="V346" s="10">
        <f t="shared" si="148"/>
        <v>-0.14431102010629077</v>
      </c>
      <c r="W346" s="10">
        <f t="shared" si="149"/>
        <v>0.96840822519361769</v>
      </c>
      <c r="X346" s="10">
        <f t="shared" si="139"/>
        <v>0.18846893931605621</v>
      </c>
      <c r="Y346" s="22">
        <f t="shared" si="150"/>
        <v>6.7376924224453338</v>
      </c>
      <c r="Z346" s="22">
        <f t="shared" si="140"/>
        <v>6.5922741434865042</v>
      </c>
      <c r="AA346" s="22">
        <f t="shared" si="141"/>
        <v>6.5697596378225285</v>
      </c>
      <c r="AB346" s="35"/>
      <c r="AC346" s="10"/>
      <c r="AD346" s="10"/>
    </row>
    <row r="347" spans="1:30" x14ac:dyDescent="0.25">
      <c r="A347" t="s">
        <v>3503</v>
      </c>
      <c r="B347" t="s">
        <v>887</v>
      </c>
      <c r="C347" s="1">
        <v>41862</v>
      </c>
      <c r="D347">
        <v>186</v>
      </c>
      <c r="E347" t="str">
        <f t="shared" si="134"/>
        <v>_am_i_marketable?_</v>
      </c>
      <c r="F347" s="7">
        <f t="shared" si="142"/>
        <v>5.2311086168545868</v>
      </c>
      <c r="G347">
        <f t="shared" si="135"/>
        <v>32</v>
      </c>
      <c r="H347" s="11">
        <f t="shared" si="143"/>
        <v>0</v>
      </c>
      <c r="I347" s="11">
        <f t="shared" si="152"/>
        <v>0</v>
      </c>
      <c r="J347" s="11">
        <f t="shared" si="152"/>
        <v>1</v>
      </c>
      <c r="K347" s="11">
        <f t="shared" si="153"/>
        <v>0</v>
      </c>
      <c r="L347" s="11">
        <f t="shared" si="153"/>
        <v>0</v>
      </c>
      <c r="M347" s="11">
        <f t="shared" si="153"/>
        <v>0</v>
      </c>
      <c r="N347" s="11">
        <f t="shared" si="153"/>
        <v>0</v>
      </c>
      <c r="O347" s="11">
        <f t="shared" si="153"/>
        <v>0</v>
      </c>
      <c r="P347" s="11">
        <f t="shared" si="153"/>
        <v>0</v>
      </c>
      <c r="Q347" s="4" t="str">
        <f t="shared" si="144"/>
        <v>N-001-000000</v>
      </c>
      <c r="R347">
        <f t="shared" si="145"/>
        <v>313</v>
      </c>
      <c r="S347" s="8">
        <f t="shared" si="146"/>
        <v>6.8822553953446945</v>
      </c>
      <c r="T347" s="8">
        <f t="shared" si="147"/>
        <v>6.8822553953446945</v>
      </c>
      <c r="U347" s="10">
        <f t="shared" si="138"/>
        <v>4.844172623195834</v>
      </c>
      <c r="V347" s="10">
        <f t="shared" si="148"/>
        <v>0.15496856831223904</v>
      </c>
      <c r="W347" s="10">
        <f t="shared" si="149"/>
        <v>-1.6022835598607683</v>
      </c>
      <c r="X347" s="10">
        <f t="shared" si="139"/>
        <v>0.38693599365875281</v>
      </c>
      <c r="Y347" s="22">
        <f t="shared" si="150"/>
        <v>6.9361594767880304</v>
      </c>
      <c r="Z347" s="22">
        <f t="shared" si="140"/>
        <v>6.9661540865059681</v>
      </c>
      <c r="AA347" s="22">
        <f t="shared" si="141"/>
        <v>6.8822553953446945</v>
      </c>
      <c r="AB347" s="35"/>
      <c r="AC347" s="10"/>
      <c r="AD347" s="10"/>
    </row>
    <row r="348" spans="1:30" x14ac:dyDescent="0.25">
      <c r="A348" t="s">
        <v>3522</v>
      </c>
      <c r="B348" t="s">
        <v>906</v>
      </c>
      <c r="C348" s="1">
        <v>41840</v>
      </c>
      <c r="D348">
        <v>693</v>
      </c>
      <c r="E348" t="str">
        <f t="shared" si="134"/>
        <v>_an_ethics_framework_for_big_data_</v>
      </c>
      <c r="F348" s="7">
        <f t="shared" si="142"/>
        <v>6.5424719605068047</v>
      </c>
      <c r="G348">
        <f t="shared" si="135"/>
        <v>46</v>
      </c>
      <c r="H348" s="11">
        <f t="shared" si="143"/>
        <v>0</v>
      </c>
      <c r="I348" s="11">
        <f t="shared" si="152"/>
        <v>0</v>
      </c>
      <c r="J348" s="11">
        <f t="shared" si="152"/>
        <v>1</v>
      </c>
      <c r="K348" s="11">
        <f t="shared" si="153"/>
        <v>0</v>
      </c>
      <c r="L348" s="11">
        <f t="shared" si="153"/>
        <v>0</v>
      </c>
      <c r="M348" s="11">
        <f t="shared" si="153"/>
        <v>0</v>
      </c>
      <c r="N348" s="11">
        <f t="shared" si="153"/>
        <v>0</v>
      </c>
      <c r="O348" s="11">
        <f t="shared" si="153"/>
        <v>1</v>
      </c>
      <c r="P348" s="11">
        <f t="shared" si="153"/>
        <v>0</v>
      </c>
      <c r="Q348" s="4" t="str">
        <f t="shared" si="144"/>
        <v>N-001-000010</v>
      </c>
      <c r="R348">
        <f t="shared" si="145"/>
        <v>276</v>
      </c>
      <c r="S348" s="8">
        <f t="shared" si="146"/>
        <v>7.1371246496698326</v>
      </c>
      <c r="T348" s="8">
        <f t="shared" si="147"/>
        <v>7.1371246496698326</v>
      </c>
      <c r="U348" s="10">
        <f t="shared" si="138"/>
        <v>5.9376510456485834</v>
      </c>
      <c r="V348" s="10">
        <f t="shared" si="148"/>
        <v>0.48352944586012636</v>
      </c>
      <c r="W348" s="10">
        <f t="shared" si="149"/>
        <v>-0.29092021620855046</v>
      </c>
      <c r="X348" s="10">
        <f t="shared" si="139"/>
        <v>0.60482091485822098</v>
      </c>
      <c r="Y348" s="22">
        <f t="shared" si="150"/>
        <v>7.1540443979874988</v>
      </c>
      <c r="Z348" s="22">
        <f t="shared" si="140"/>
        <v>7.1890336202131158</v>
      </c>
      <c r="AA348" s="22">
        <f t="shared" si="141"/>
        <v>7.1371246496698326</v>
      </c>
      <c r="AB348" s="35"/>
      <c r="AC348" s="10"/>
      <c r="AD348" s="10"/>
    </row>
    <row r="349" spans="1:30" x14ac:dyDescent="0.25">
      <c r="A349" t="s">
        <v>2656</v>
      </c>
      <c r="B349" t="s">
        <v>36</v>
      </c>
      <c r="C349" s="1">
        <v>42112</v>
      </c>
      <c r="D349">
        <v>5608</v>
      </c>
      <c r="E349" t="str">
        <f t="shared" si="134"/>
        <v>_an_excel_tutorial_on_analyzing_large_data_sets_</v>
      </c>
      <c r="F349" s="7">
        <f t="shared" si="142"/>
        <v>8.632127729508337</v>
      </c>
      <c r="G349">
        <f t="shared" si="135"/>
        <v>53</v>
      </c>
      <c r="H349" s="11">
        <f t="shared" si="143"/>
        <v>1</v>
      </c>
      <c r="I349" s="11">
        <f t="shared" si="152"/>
        <v>1</v>
      </c>
      <c r="J349" s="11">
        <f t="shared" si="152"/>
        <v>0</v>
      </c>
      <c r="K349" s="11">
        <f t="shared" si="153"/>
        <v>0</v>
      </c>
      <c r="L349" s="11">
        <f t="shared" si="153"/>
        <v>0</v>
      </c>
      <c r="M349" s="11">
        <f t="shared" si="153"/>
        <v>0</v>
      </c>
      <c r="N349" s="11">
        <f t="shared" si="153"/>
        <v>0</v>
      </c>
      <c r="O349" s="11">
        <f t="shared" si="153"/>
        <v>1</v>
      </c>
      <c r="P349" s="11">
        <f t="shared" si="153"/>
        <v>1</v>
      </c>
      <c r="Q349" s="4" t="str">
        <f t="shared" si="144"/>
        <v>N-110-000011</v>
      </c>
      <c r="R349">
        <f t="shared" si="145"/>
        <v>21</v>
      </c>
      <c r="S349" s="8">
        <f t="shared" si="146"/>
        <v>5.7614925343121861</v>
      </c>
      <c r="T349" s="8">
        <f t="shared" si="147"/>
        <v>5.7614925343121861</v>
      </c>
      <c r="U349" s="10">
        <f t="shared" si="138"/>
        <v>9.2213676464861258</v>
      </c>
      <c r="V349" s="10">
        <f t="shared" si="148"/>
        <v>-1.3170617680423686</v>
      </c>
      <c r="W349" s="10">
        <f t="shared" si="149"/>
        <v>1.7987355527929818</v>
      </c>
      <c r="X349" s="10">
        <f t="shared" si="139"/>
        <v>-0.58923991697778932</v>
      </c>
      <c r="Y349" s="22">
        <f t="shared" si="150"/>
        <v>5.9599835661514877</v>
      </c>
      <c r="Z349" s="22">
        <f t="shared" si="140"/>
        <v>6.0277952412423002</v>
      </c>
      <c r="AA349" s="22">
        <f t="shared" si="141"/>
        <v>5.7614925343121861</v>
      </c>
      <c r="AB349" s="35"/>
      <c r="AC349" s="10"/>
      <c r="AD349" s="10"/>
    </row>
    <row r="350" spans="1:30" x14ac:dyDescent="0.25">
      <c r="A350" t="s">
        <v>2657</v>
      </c>
      <c r="B350" t="s">
        <v>37</v>
      </c>
      <c r="C350" s="1">
        <v>41800</v>
      </c>
      <c r="D350">
        <v>360</v>
      </c>
      <c r="E350" t="str">
        <f t="shared" si="134"/>
        <v>_an_exclusive_interview_with_data_expert,_john_bottega_</v>
      </c>
      <c r="F350" s="7">
        <f t="shared" si="142"/>
        <v>5.8888779583328805</v>
      </c>
      <c r="G350">
        <f t="shared" si="135"/>
        <v>56</v>
      </c>
      <c r="H350" s="11">
        <f t="shared" si="143"/>
        <v>0</v>
      </c>
      <c r="I350" s="11">
        <f t="shared" si="152"/>
        <v>1</v>
      </c>
      <c r="J350" s="11">
        <f t="shared" si="152"/>
        <v>0</v>
      </c>
      <c r="K350" s="11">
        <f t="shared" si="153"/>
        <v>0</v>
      </c>
      <c r="L350" s="11">
        <f t="shared" si="153"/>
        <v>0</v>
      </c>
      <c r="M350" s="11">
        <f t="shared" si="153"/>
        <v>0</v>
      </c>
      <c r="N350" s="11">
        <f t="shared" si="153"/>
        <v>0</v>
      </c>
      <c r="O350" s="11">
        <f t="shared" si="153"/>
        <v>1</v>
      </c>
      <c r="P350" s="11">
        <f t="shared" si="153"/>
        <v>0</v>
      </c>
      <c r="Q350" s="4" t="str">
        <f t="shared" si="144"/>
        <v>N-010-000010</v>
      </c>
      <c r="R350">
        <f t="shared" si="145"/>
        <v>51</v>
      </c>
      <c r="S350" s="8">
        <f t="shared" si="146"/>
        <v>6.7640449341040307</v>
      </c>
      <c r="T350" s="8">
        <f t="shared" si="147"/>
        <v>6.7640449341040307</v>
      </c>
      <c r="U350" s="10">
        <f t="shared" si="138"/>
        <v>6.0649006778329229</v>
      </c>
      <c r="V350" s="10">
        <f t="shared" si="148"/>
        <v>-0.69394840951456138</v>
      </c>
      <c r="W350" s="10">
        <f t="shared" si="149"/>
        <v>-0.94451421838247462</v>
      </c>
      <c r="X350" s="10">
        <f t="shared" si="139"/>
        <v>-0.17602271950004214</v>
      </c>
      <c r="Y350" s="22">
        <f t="shared" si="150"/>
        <v>6.3732007636292352</v>
      </c>
      <c r="Z350" s="22">
        <f t="shared" si="140"/>
        <v>6.5691920580633658</v>
      </c>
      <c r="AA350" s="22">
        <f t="shared" si="141"/>
        <v>6.7640449341040307</v>
      </c>
      <c r="AB350" s="35"/>
      <c r="AC350" s="10"/>
      <c r="AD350" s="10"/>
    </row>
    <row r="351" spans="1:30" x14ac:dyDescent="0.25">
      <c r="A351" t="s">
        <v>3527</v>
      </c>
      <c r="B351" t="s">
        <v>911</v>
      </c>
      <c r="C351" s="1">
        <v>41513</v>
      </c>
      <c r="D351">
        <v>10468</v>
      </c>
      <c r="E351" t="str">
        <f t="shared" si="134"/>
        <v>_an_indispensable_python_:_data_sourcing_to_data_science._</v>
      </c>
      <c r="F351" s="7">
        <f t="shared" si="142"/>
        <v>9.2561737883193551</v>
      </c>
      <c r="G351">
        <f t="shared" si="135"/>
        <v>52</v>
      </c>
      <c r="H351" s="11">
        <f t="shared" si="143"/>
        <v>0</v>
      </c>
      <c r="I351" s="11">
        <f t="shared" si="152"/>
        <v>0</v>
      </c>
      <c r="J351" s="11">
        <f t="shared" si="152"/>
        <v>1</v>
      </c>
      <c r="K351" s="11">
        <f t="shared" si="153"/>
        <v>1</v>
      </c>
      <c r="L351" s="11">
        <f t="shared" si="153"/>
        <v>0</v>
      </c>
      <c r="M351" s="11">
        <f t="shared" si="153"/>
        <v>0</v>
      </c>
      <c r="N351" s="11">
        <f t="shared" si="153"/>
        <v>0</v>
      </c>
      <c r="O351" s="11">
        <f t="shared" si="153"/>
        <v>1</v>
      </c>
      <c r="P351" s="11">
        <f t="shared" si="153"/>
        <v>0</v>
      </c>
      <c r="Q351" s="4" t="str">
        <f t="shared" si="144"/>
        <v>N-001-100010</v>
      </c>
      <c r="R351">
        <f t="shared" si="145"/>
        <v>2</v>
      </c>
      <c r="S351" s="8">
        <f t="shared" si="146"/>
        <v>7.600207430413267</v>
      </c>
      <c r="T351" s="8">
        <f t="shared" si="147"/>
        <v>7.3546782491486216</v>
      </c>
      <c r="U351" s="10">
        <f t="shared" si="138"/>
        <v>7.7111344727684399</v>
      </c>
      <c r="V351" s="10">
        <f t="shared" si="148"/>
        <v>1.9013374388026731</v>
      </c>
      <c r="W351" s="10">
        <f t="shared" si="149"/>
        <v>2.422781611604</v>
      </c>
      <c r="X351" s="10">
        <f t="shared" si="139"/>
        <v>1.5450393155509154</v>
      </c>
      <c r="Y351" s="22">
        <f t="shared" si="150"/>
        <v>8.0942627986801927</v>
      </c>
      <c r="Z351" s="22">
        <f t="shared" si="140"/>
        <v>8.6749708512817492</v>
      </c>
      <c r="AA351" s="22">
        <f t="shared" si="141"/>
        <v>8.0942627986801927</v>
      </c>
      <c r="AB351" s="35"/>
      <c r="AC351" s="10"/>
      <c r="AD351" s="10"/>
    </row>
    <row r="352" spans="1:30" x14ac:dyDescent="0.25">
      <c r="A352" t="s">
        <v>3528</v>
      </c>
      <c r="B352" t="s">
        <v>912</v>
      </c>
      <c r="C352" s="1">
        <v>42264</v>
      </c>
      <c r="D352">
        <v>352</v>
      </c>
      <c r="E352" t="str">
        <f t="shared" si="134"/>
        <v>_an_introduction_to_apache_drill_and_why_is_it_useful_</v>
      </c>
      <c r="F352" s="7">
        <f t="shared" si="142"/>
        <v>5.8664680569332965</v>
      </c>
      <c r="G352">
        <f t="shared" si="135"/>
        <v>37</v>
      </c>
      <c r="H352" s="11">
        <f t="shared" si="143"/>
        <v>1</v>
      </c>
      <c r="I352" s="11">
        <f t="shared" si="152"/>
        <v>0</v>
      </c>
      <c r="J352" s="11">
        <f t="shared" si="152"/>
        <v>1</v>
      </c>
      <c r="K352" s="11">
        <f t="shared" ref="K352:P361" si="154">IF(ISNUMBER(SEARCH(K$1,$E352)),1,0)</f>
        <v>0</v>
      </c>
      <c r="L352" s="11">
        <f t="shared" si="154"/>
        <v>0</v>
      </c>
      <c r="M352" s="11">
        <f t="shared" si="154"/>
        <v>0</v>
      </c>
      <c r="N352" s="11">
        <f t="shared" si="154"/>
        <v>0</v>
      </c>
      <c r="O352" s="11">
        <f t="shared" si="154"/>
        <v>0</v>
      </c>
      <c r="P352" s="11">
        <f t="shared" si="154"/>
        <v>0</v>
      </c>
      <c r="Q352" s="4" t="str">
        <f t="shared" si="144"/>
        <v>N-101-000000</v>
      </c>
      <c r="R352">
        <f t="shared" si="145"/>
        <v>419</v>
      </c>
      <c r="S352" s="8">
        <f t="shared" si="146"/>
        <v>6.5697596378225285</v>
      </c>
      <c r="T352" s="8">
        <f t="shared" si="147"/>
        <v>6.5697596378225285</v>
      </c>
      <c r="U352" s="10">
        <f t="shared" si="138"/>
        <v>5.6779991176172402</v>
      </c>
      <c r="V352" s="10">
        <f t="shared" si="148"/>
        <v>-0.14431102010629077</v>
      </c>
      <c r="W352" s="10">
        <f t="shared" si="149"/>
        <v>-0.96692411978205861</v>
      </c>
      <c r="X352" s="10">
        <f t="shared" si="139"/>
        <v>0.18846893931605621</v>
      </c>
      <c r="Y352" s="22">
        <f t="shared" si="150"/>
        <v>6.7376924224453338</v>
      </c>
      <c r="Z352" s="22">
        <f t="shared" si="140"/>
        <v>6.5922741434865042</v>
      </c>
      <c r="AA352" s="22">
        <f t="shared" si="141"/>
        <v>6.5697596378225285</v>
      </c>
      <c r="AB352" s="35"/>
      <c r="AC352" s="10"/>
      <c r="AD352" s="10"/>
    </row>
    <row r="353" spans="1:30" x14ac:dyDescent="0.25">
      <c r="A353" t="s">
        <v>3530</v>
      </c>
      <c r="B353" t="s">
        <v>914</v>
      </c>
      <c r="C353" s="1">
        <v>42234</v>
      </c>
      <c r="D353">
        <v>3258</v>
      </c>
      <c r="E353" t="str">
        <f t="shared" si="134"/>
        <v>_an_introduction_to_data_visualization_</v>
      </c>
      <c r="F353" s="7">
        <f t="shared" si="142"/>
        <v>8.0891756788375613</v>
      </c>
      <c r="G353">
        <f t="shared" si="135"/>
        <v>69</v>
      </c>
      <c r="H353" s="11">
        <f t="shared" si="143"/>
        <v>1</v>
      </c>
      <c r="I353" s="11">
        <f t="shared" si="152"/>
        <v>0</v>
      </c>
      <c r="J353" s="11">
        <f t="shared" si="152"/>
        <v>1</v>
      </c>
      <c r="K353" s="11">
        <f t="shared" si="154"/>
        <v>0</v>
      </c>
      <c r="L353" s="11">
        <f t="shared" si="154"/>
        <v>0</v>
      </c>
      <c r="M353" s="11">
        <f t="shared" si="154"/>
        <v>0</v>
      </c>
      <c r="N353" s="11">
        <f t="shared" si="154"/>
        <v>0</v>
      </c>
      <c r="O353" s="11">
        <f t="shared" si="154"/>
        <v>1</v>
      </c>
      <c r="P353" s="11">
        <f t="shared" si="154"/>
        <v>0</v>
      </c>
      <c r="Q353" s="4" t="str">
        <f t="shared" si="144"/>
        <v>N-101-000010</v>
      </c>
      <c r="R353">
        <f t="shared" si="145"/>
        <v>382</v>
      </c>
      <c r="S353" s="8">
        <f t="shared" si="146"/>
        <v>6.8802841839920132</v>
      </c>
      <c r="T353" s="8">
        <f t="shared" si="147"/>
        <v>6.8802841839920132</v>
      </c>
      <c r="U353" s="10">
        <f t="shared" si="138"/>
        <v>7.6828218183220365</v>
      </c>
      <c r="V353" s="10">
        <f t="shared" si="148"/>
        <v>0.18424985744159661</v>
      </c>
      <c r="W353" s="10">
        <f t="shared" si="149"/>
        <v>1.2557835021222061</v>
      </c>
      <c r="X353" s="10">
        <f t="shared" si="139"/>
        <v>0.40635386051552441</v>
      </c>
      <c r="Y353" s="22">
        <f t="shared" si="150"/>
        <v>6.9555773436448023</v>
      </c>
      <c r="Z353" s="22">
        <f t="shared" si="140"/>
        <v>6.8151536771936527</v>
      </c>
      <c r="AA353" s="22">
        <f t="shared" si="141"/>
        <v>6.8802841839920132</v>
      </c>
      <c r="AB353" s="35"/>
      <c r="AC353" s="10"/>
      <c r="AD353" s="10"/>
    </row>
    <row r="354" spans="1:30" x14ac:dyDescent="0.25">
      <c r="A354" t="s">
        <v>3531</v>
      </c>
      <c r="B354" t="s">
        <v>915</v>
      </c>
      <c r="C354" s="1">
        <v>42142</v>
      </c>
      <c r="D354">
        <v>5580</v>
      </c>
      <c r="E354" t="str">
        <f t="shared" si="134"/>
        <v>_an_introduction_to_deep_learning_and_it's_role_for_iot/_future_cities_</v>
      </c>
      <c r="F354" s="7">
        <f t="shared" si="142"/>
        <v>8.6271232507884328</v>
      </c>
      <c r="G354">
        <f t="shared" si="135"/>
        <v>32</v>
      </c>
      <c r="H354" s="11">
        <f t="shared" si="143"/>
        <v>1</v>
      </c>
      <c r="I354" s="11">
        <f t="shared" si="152"/>
        <v>0</v>
      </c>
      <c r="J354" s="11">
        <f t="shared" si="152"/>
        <v>1</v>
      </c>
      <c r="K354" s="11">
        <f t="shared" si="154"/>
        <v>0</v>
      </c>
      <c r="L354" s="11">
        <f t="shared" si="154"/>
        <v>0</v>
      </c>
      <c r="M354" s="11">
        <f t="shared" si="154"/>
        <v>0</v>
      </c>
      <c r="N354" s="11">
        <f t="shared" si="154"/>
        <v>0</v>
      </c>
      <c r="O354" s="11">
        <f t="shared" si="154"/>
        <v>0</v>
      </c>
      <c r="P354" s="11">
        <f t="shared" si="154"/>
        <v>0</v>
      </c>
      <c r="Q354" s="4" t="str">
        <f t="shared" si="144"/>
        <v>N-101-000000</v>
      </c>
      <c r="R354">
        <f t="shared" si="145"/>
        <v>419</v>
      </c>
      <c r="S354" s="8">
        <f t="shared" si="146"/>
        <v>6.5697596378225285</v>
      </c>
      <c r="T354" s="8">
        <f t="shared" si="147"/>
        <v>6.5697596378225285</v>
      </c>
      <c r="U354" s="10">
        <f t="shared" si="138"/>
        <v>8.4386543114723764</v>
      </c>
      <c r="V354" s="10">
        <f t="shared" si="148"/>
        <v>-0.14431102010629077</v>
      </c>
      <c r="W354" s="10">
        <f t="shared" si="149"/>
        <v>1.7937310740730776</v>
      </c>
      <c r="X354" s="10">
        <f t="shared" si="139"/>
        <v>0.18846893931605621</v>
      </c>
      <c r="Y354" s="22">
        <f t="shared" si="150"/>
        <v>6.7376924224453338</v>
      </c>
      <c r="Z354" s="22">
        <f t="shared" si="140"/>
        <v>6.5922741434865042</v>
      </c>
      <c r="AA354" s="22">
        <f t="shared" si="141"/>
        <v>6.5697596378225285</v>
      </c>
      <c r="AB354" s="35"/>
      <c r="AC354" s="10"/>
      <c r="AD354" s="10"/>
    </row>
    <row r="355" spans="1:30" x14ac:dyDescent="0.25">
      <c r="A355" t="s">
        <v>3532</v>
      </c>
      <c r="B355" t="s">
        <v>916</v>
      </c>
      <c r="C355" s="1">
        <v>42275</v>
      </c>
      <c r="D355">
        <v>570</v>
      </c>
      <c r="E355" t="str">
        <f t="shared" si="134"/>
        <v>_an_introduction_to_elasticsearch_</v>
      </c>
      <c r="F355" s="7">
        <f t="shared" si="142"/>
        <v>6.3473892096560105</v>
      </c>
      <c r="G355">
        <f t="shared" si="135"/>
        <v>95</v>
      </c>
      <c r="H355" s="11">
        <f t="shared" si="143"/>
        <v>1</v>
      </c>
      <c r="I355" s="11">
        <f t="shared" si="152"/>
        <v>0</v>
      </c>
      <c r="J355" s="11">
        <f t="shared" si="152"/>
        <v>1</v>
      </c>
      <c r="K355" s="11">
        <f t="shared" si="154"/>
        <v>0</v>
      </c>
      <c r="L355" s="11">
        <f t="shared" si="154"/>
        <v>0</v>
      </c>
      <c r="M355" s="11">
        <f t="shared" si="154"/>
        <v>0</v>
      </c>
      <c r="N355" s="11">
        <f t="shared" si="154"/>
        <v>0</v>
      </c>
      <c r="O355" s="11">
        <f t="shared" si="154"/>
        <v>0</v>
      </c>
      <c r="P355" s="11">
        <f t="shared" si="154"/>
        <v>0</v>
      </c>
      <c r="Q355" s="4" t="str">
        <f t="shared" si="144"/>
        <v>N-101-000000</v>
      </c>
      <c r="R355">
        <f t="shared" si="145"/>
        <v>419</v>
      </c>
      <c r="S355" s="8">
        <f t="shared" si="146"/>
        <v>6.5697596378225285</v>
      </c>
      <c r="T355" s="8">
        <f t="shared" si="147"/>
        <v>6.5697596378225285</v>
      </c>
      <c r="U355" s="10">
        <f t="shared" si="138"/>
        <v>6.1589202703399542</v>
      </c>
      <c r="V355" s="10">
        <f t="shared" si="148"/>
        <v>-0.14431102010629077</v>
      </c>
      <c r="W355" s="10">
        <f t="shared" si="149"/>
        <v>-0.48600296705934465</v>
      </c>
      <c r="X355" s="10">
        <f t="shared" si="139"/>
        <v>0.18846893931605621</v>
      </c>
      <c r="Y355" s="22">
        <f t="shared" si="150"/>
        <v>6.7376924224453338</v>
      </c>
      <c r="Z355" s="22">
        <f t="shared" si="140"/>
        <v>6.5922741434865042</v>
      </c>
      <c r="AA355" s="22">
        <f t="shared" si="141"/>
        <v>6.5697596378225285</v>
      </c>
      <c r="AB355" s="35"/>
      <c r="AC355" s="10"/>
      <c r="AD355" s="10"/>
    </row>
    <row r="356" spans="1:30" x14ac:dyDescent="0.25">
      <c r="A356" t="s">
        <v>3533</v>
      </c>
      <c r="B356" t="s">
        <v>917</v>
      </c>
      <c r="C356" s="1">
        <v>42309</v>
      </c>
      <c r="D356">
        <v>5092</v>
      </c>
      <c r="E356" t="str">
        <f t="shared" si="134"/>
        <v>_an_introduction_to_machine_learning_theory_and_its_applications:_a_visualtutorial_with_examples_</v>
      </c>
      <c r="F356" s="7">
        <f t="shared" si="142"/>
        <v>8.5356223268846048</v>
      </c>
      <c r="G356">
        <f t="shared" si="135"/>
        <v>42</v>
      </c>
      <c r="H356" s="11">
        <f t="shared" si="143"/>
        <v>1</v>
      </c>
      <c r="I356" s="11">
        <f t="shared" si="152"/>
        <v>0</v>
      </c>
      <c r="J356" s="11">
        <f t="shared" si="152"/>
        <v>1</v>
      </c>
      <c r="K356" s="11">
        <f t="shared" si="154"/>
        <v>0</v>
      </c>
      <c r="L356" s="11">
        <f t="shared" si="154"/>
        <v>0</v>
      </c>
      <c r="M356" s="11">
        <f t="shared" si="154"/>
        <v>1</v>
      </c>
      <c r="N356" s="11">
        <f t="shared" si="154"/>
        <v>0</v>
      </c>
      <c r="O356" s="11">
        <f t="shared" si="154"/>
        <v>0</v>
      </c>
      <c r="P356" s="11">
        <f t="shared" si="154"/>
        <v>0</v>
      </c>
      <c r="Q356" s="4" t="str">
        <f t="shared" si="144"/>
        <v>N-101-001000</v>
      </c>
      <c r="R356">
        <f t="shared" si="145"/>
        <v>46</v>
      </c>
      <c r="S356" s="8">
        <f t="shared" si="146"/>
        <v>7.5093650636194917</v>
      </c>
      <c r="T356" s="8">
        <f t="shared" si="147"/>
        <v>7.5093650636194917</v>
      </c>
      <c r="U356" s="10">
        <f t="shared" si="138"/>
        <v>7.8692341312926635</v>
      </c>
      <c r="V356" s="10">
        <f t="shared" si="148"/>
        <v>0.57637019718311244</v>
      </c>
      <c r="W356" s="10">
        <f t="shared" si="149"/>
        <v>1.7022301501692496</v>
      </c>
      <c r="X356" s="10">
        <f t="shared" si="139"/>
        <v>0.66638819559194107</v>
      </c>
      <c r="Y356" s="22">
        <f t="shared" si="150"/>
        <v>7.2156116787212188</v>
      </c>
      <c r="Z356" s="22">
        <f t="shared" si="140"/>
        <v>7.4284478707448081</v>
      </c>
      <c r="AA356" s="22">
        <f t="shared" si="141"/>
        <v>7.5093650636194917</v>
      </c>
      <c r="AB356" s="35"/>
      <c r="AC356" s="10"/>
      <c r="AD356" s="10"/>
    </row>
    <row r="357" spans="1:30" x14ac:dyDescent="0.25">
      <c r="A357" t="s">
        <v>3534</v>
      </c>
      <c r="B357" t="s">
        <v>918</v>
      </c>
      <c r="C357" s="1">
        <v>41196</v>
      </c>
      <c r="D357">
        <v>3870</v>
      </c>
      <c r="E357" t="str">
        <f t="shared" si="134"/>
        <v>_an_introduction_to_social_network_analysis_</v>
      </c>
      <c r="F357" s="7">
        <f t="shared" si="142"/>
        <v>8.2612681505776475</v>
      </c>
      <c r="G357">
        <f t="shared" si="135"/>
        <v>33</v>
      </c>
      <c r="H357" s="11">
        <f t="shared" si="143"/>
        <v>0</v>
      </c>
      <c r="I357" s="11">
        <f t="shared" si="152"/>
        <v>0</v>
      </c>
      <c r="J357" s="11">
        <f t="shared" si="152"/>
        <v>1</v>
      </c>
      <c r="K357" s="11">
        <f t="shared" si="154"/>
        <v>0</v>
      </c>
      <c r="L357" s="11">
        <f t="shared" si="154"/>
        <v>0</v>
      </c>
      <c r="M357" s="11">
        <f t="shared" si="154"/>
        <v>0</v>
      </c>
      <c r="N357" s="11">
        <f t="shared" si="154"/>
        <v>0</v>
      </c>
      <c r="O357" s="11">
        <f t="shared" si="154"/>
        <v>0</v>
      </c>
      <c r="P357" s="11">
        <f t="shared" si="154"/>
        <v>1</v>
      </c>
      <c r="Q357" s="4" t="str">
        <f t="shared" si="144"/>
        <v>N-001-000001</v>
      </c>
      <c r="R357">
        <f t="shared" si="145"/>
        <v>75</v>
      </c>
      <c r="S357" s="8">
        <f t="shared" si="146"/>
        <v>6.7053553975541869</v>
      </c>
      <c r="T357" s="8">
        <f t="shared" si="147"/>
        <v>6.7053553975541869</v>
      </c>
      <c r="U357" s="10">
        <f t="shared" si="138"/>
        <v>8.0890823000539456</v>
      </c>
      <c r="V357" s="10">
        <f t="shared" si="148"/>
        <v>-0.16886520179703862</v>
      </c>
      <c r="W357" s="10">
        <f t="shared" si="149"/>
        <v>1.4278759738622924</v>
      </c>
      <c r="X357" s="10">
        <f t="shared" si="139"/>
        <v>0.17218585052370217</v>
      </c>
      <c r="Y357" s="22">
        <f t="shared" si="150"/>
        <v>6.7214093336529794</v>
      </c>
      <c r="Z357" s="22">
        <f t="shared" si="140"/>
        <v>6.7986372127043664</v>
      </c>
      <c r="AA357" s="22">
        <f t="shared" si="141"/>
        <v>6.7053553975541869</v>
      </c>
      <c r="AB357" s="35"/>
      <c r="AC357" s="10"/>
      <c r="AD357" s="10"/>
    </row>
    <row r="358" spans="1:30" x14ac:dyDescent="0.25">
      <c r="A358" t="s">
        <v>3535</v>
      </c>
      <c r="B358" t="s">
        <v>919</v>
      </c>
      <c r="C358" s="1">
        <v>41181</v>
      </c>
      <c r="D358">
        <v>4481</v>
      </c>
      <c r="E358" t="str">
        <f t="shared" si="134"/>
        <v>_an_introduction_to_text_analytics_</v>
      </c>
      <c r="F358" s="7">
        <f t="shared" si="142"/>
        <v>8.4078246543608728</v>
      </c>
      <c r="G358">
        <f t="shared" si="135"/>
        <v>49</v>
      </c>
      <c r="H358" s="11">
        <f t="shared" si="143"/>
        <v>0</v>
      </c>
      <c r="I358" s="11">
        <f t="shared" si="152"/>
        <v>0</v>
      </c>
      <c r="J358" s="11">
        <f t="shared" si="152"/>
        <v>1</v>
      </c>
      <c r="K358" s="11">
        <f t="shared" si="154"/>
        <v>0</v>
      </c>
      <c r="L358" s="11">
        <f t="shared" si="154"/>
        <v>0</v>
      </c>
      <c r="M358" s="11">
        <f t="shared" si="154"/>
        <v>0</v>
      </c>
      <c r="N358" s="11">
        <f t="shared" si="154"/>
        <v>0</v>
      </c>
      <c r="O358" s="11">
        <f t="shared" si="154"/>
        <v>0</v>
      </c>
      <c r="P358" s="11">
        <f t="shared" si="154"/>
        <v>1</v>
      </c>
      <c r="Q358" s="4" t="str">
        <f t="shared" si="144"/>
        <v>N-001-000001</v>
      </c>
      <c r="R358">
        <f t="shared" si="145"/>
        <v>75</v>
      </c>
      <c r="S358" s="8">
        <f t="shared" si="146"/>
        <v>6.7053553975541869</v>
      </c>
      <c r="T358" s="8">
        <f t="shared" si="147"/>
        <v>6.7053553975541869</v>
      </c>
      <c r="U358" s="10">
        <f t="shared" si="138"/>
        <v>8.2356388038371708</v>
      </c>
      <c r="V358" s="10">
        <f t="shared" si="148"/>
        <v>-0.16886520179703862</v>
      </c>
      <c r="W358" s="10">
        <f t="shared" si="149"/>
        <v>1.5744324776455176</v>
      </c>
      <c r="X358" s="10">
        <f t="shared" si="139"/>
        <v>0.17218585052370217</v>
      </c>
      <c r="Y358" s="22">
        <f t="shared" si="150"/>
        <v>6.7214093336529794</v>
      </c>
      <c r="Z358" s="22">
        <f t="shared" si="140"/>
        <v>6.7986372127043664</v>
      </c>
      <c r="AA358" s="22">
        <f t="shared" si="141"/>
        <v>6.7053553975541869</v>
      </c>
      <c r="AB358" s="35"/>
      <c r="AC358" s="10"/>
      <c r="AD358" s="10"/>
    </row>
    <row r="359" spans="1:30" x14ac:dyDescent="0.25">
      <c r="A359" t="s">
        <v>3536</v>
      </c>
      <c r="B359" t="s">
        <v>920</v>
      </c>
      <c r="C359" s="1">
        <v>42414</v>
      </c>
      <c r="D359">
        <v>5272</v>
      </c>
      <c r="E359" t="str">
        <f t="shared" si="134"/>
        <v>_an_introduction_to_variable_and_feature_selection_</v>
      </c>
      <c r="F359" s="7">
        <f t="shared" si="142"/>
        <v>8.5703547395304707</v>
      </c>
      <c r="G359">
        <f t="shared" si="135"/>
        <v>49</v>
      </c>
      <c r="H359" s="11">
        <f t="shared" si="143"/>
        <v>1</v>
      </c>
      <c r="I359" s="11">
        <f t="shared" si="152"/>
        <v>0</v>
      </c>
      <c r="J359" s="11">
        <f t="shared" si="152"/>
        <v>1</v>
      </c>
      <c r="K359" s="11">
        <f t="shared" si="154"/>
        <v>0</v>
      </c>
      <c r="L359" s="11">
        <f t="shared" si="154"/>
        <v>0</v>
      </c>
      <c r="M359" s="11">
        <f t="shared" si="154"/>
        <v>0</v>
      </c>
      <c r="N359" s="11">
        <f t="shared" si="154"/>
        <v>0</v>
      </c>
      <c r="O359" s="11">
        <f t="shared" si="154"/>
        <v>0</v>
      </c>
      <c r="P359" s="11">
        <f t="shared" si="154"/>
        <v>0</v>
      </c>
      <c r="Q359" s="4" t="str">
        <f t="shared" si="144"/>
        <v>N-101-000000</v>
      </c>
      <c r="R359">
        <f t="shared" si="145"/>
        <v>419</v>
      </c>
      <c r="S359" s="8">
        <f t="shared" si="146"/>
        <v>6.5697596378225285</v>
      </c>
      <c r="T359" s="8">
        <f t="shared" si="147"/>
        <v>6.5697596378225285</v>
      </c>
      <c r="U359" s="10">
        <f t="shared" si="138"/>
        <v>8.3818858002144143</v>
      </c>
      <c r="V359" s="10">
        <f t="shared" si="148"/>
        <v>-0.14431102010629077</v>
      </c>
      <c r="W359" s="10">
        <f t="shared" si="149"/>
        <v>1.7369625628151155</v>
      </c>
      <c r="X359" s="10">
        <f t="shared" si="139"/>
        <v>0.18846893931605621</v>
      </c>
      <c r="Y359" s="22">
        <f t="shared" si="150"/>
        <v>6.7376924224453338</v>
      </c>
      <c r="Z359" s="22">
        <f t="shared" si="140"/>
        <v>6.5922741434865042</v>
      </c>
      <c r="AA359" s="22">
        <f t="shared" si="141"/>
        <v>6.5697596378225285</v>
      </c>
      <c r="AB359" s="35"/>
      <c r="AC359" s="10"/>
      <c r="AD359" s="10"/>
    </row>
    <row r="360" spans="1:30" x14ac:dyDescent="0.25">
      <c r="A360" t="s">
        <v>5194</v>
      </c>
      <c r="B360" t="s">
        <v>2580</v>
      </c>
      <c r="C360" s="1">
        <v>42360</v>
      </c>
      <c r="D360">
        <v>163</v>
      </c>
      <c r="E360" t="str">
        <f t="shared" si="134"/>
        <v>_an_old_problem_-_ep._5_(deep_learning_simplified)_</v>
      </c>
      <c r="F360" s="7">
        <f t="shared" si="142"/>
        <v>5.0998664278241987</v>
      </c>
      <c r="G360">
        <f t="shared" si="135"/>
        <v>47</v>
      </c>
      <c r="H360" s="11">
        <f t="shared" si="143"/>
        <v>1</v>
      </c>
      <c r="I360" s="11">
        <f t="shared" si="152"/>
        <v>0</v>
      </c>
      <c r="J360" s="11">
        <f t="shared" si="152"/>
        <v>0</v>
      </c>
      <c r="K360" s="11">
        <f t="shared" si="154"/>
        <v>0</v>
      </c>
      <c r="L360" s="11">
        <f t="shared" si="154"/>
        <v>0</v>
      </c>
      <c r="M360" s="11">
        <f t="shared" si="154"/>
        <v>0</v>
      </c>
      <c r="N360" s="11">
        <f t="shared" si="154"/>
        <v>0</v>
      </c>
      <c r="O360" s="11">
        <f t="shared" si="154"/>
        <v>0</v>
      </c>
      <c r="P360" s="11">
        <f t="shared" si="154"/>
        <v>0</v>
      </c>
      <c r="Q360" s="4" t="str">
        <f t="shared" si="144"/>
        <v>N-100-000000</v>
      </c>
      <c r="R360">
        <f t="shared" si="145"/>
        <v>10</v>
      </c>
      <c r="S360" s="8">
        <f t="shared" si="146"/>
        <v>5.8482281909542762</v>
      </c>
      <c r="T360" s="8">
        <f t="shared" si="147"/>
        <v>5.8482281909542762</v>
      </c>
      <c r="U360" s="10">
        <f t="shared" si="138"/>
        <v>5.2983334821668953</v>
      </c>
      <c r="V360" s="10">
        <f t="shared" si="148"/>
        <v>-0.72779347924809357</v>
      </c>
      <c r="W360" s="10">
        <f t="shared" si="149"/>
        <v>-1.7335257488911564</v>
      </c>
      <c r="X360" s="10">
        <f t="shared" si="139"/>
        <v>-0.19846705434269657</v>
      </c>
      <c r="Y360" s="22">
        <f t="shared" si="150"/>
        <v>6.350756428786581</v>
      </c>
      <c r="Z360" s="22">
        <f t="shared" si="140"/>
        <v>6.2357976877689199</v>
      </c>
      <c r="AA360" s="22">
        <f t="shared" si="141"/>
        <v>5.8482281909542762</v>
      </c>
      <c r="AB360" s="35"/>
      <c r="AC360" s="10"/>
      <c r="AD360" s="10"/>
    </row>
    <row r="361" spans="1:30" x14ac:dyDescent="0.25">
      <c r="A361" t="s">
        <v>3540</v>
      </c>
      <c r="B361" t="s">
        <v>924</v>
      </c>
      <c r="C361" s="1">
        <v>41234</v>
      </c>
      <c r="D361">
        <v>326</v>
      </c>
      <c r="E361" t="str">
        <f t="shared" si="134"/>
        <v>_an_open_letter_to_ceos_of_us_software_companies_</v>
      </c>
      <c r="F361" s="7">
        <f t="shared" si="142"/>
        <v>5.7899601708972535</v>
      </c>
      <c r="G361">
        <f t="shared" si="135"/>
        <v>70</v>
      </c>
      <c r="H361" s="11">
        <f t="shared" si="143"/>
        <v>0</v>
      </c>
      <c r="I361" s="11">
        <f t="shared" si="152"/>
        <v>0</v>
      </c>
      <c r="J361" s="11">
        <f t="shared" si="152"/>
        <v>1</v>
      </c>
      <c r="K361" s="11">
        <f t="shared" si="154"/>
        <v>0</v>
      </c>
      <c r="L361" s="11">
        <f t="shared" si="154"/>
        <v>0</v>
      </c>
      <c r="M361" s="11">
        <f t="shared" si="154"/>
        <v>0</v>
      </c>
      <c r="N361" s="11">
        <f t="shared" si="154"/>
        <v>0</v>
      </c>
      <c r="O361" s="11">
        <f t="shared" si="154"/>
        <v>0</v>
      </c>
      <c r="P361" s="11">
        <f t="shared" si="154"/>
        <v>0</v>
      </c>
      <c r="Q361" s="4" t="str">
        <f t="shared" si="144"/>
        <v>N-001-000000</v>
      </c>
      <c r="R361">
        <f t="shared" si="145"/>
        <v>313</v>
      </c>
      <c r="S361" s="8">
        <f t="shared" si="146"/>
        <v>6.8822553953446945</v>
      </c>
      <c r="T361" s="8">
        <f t="shared" si="147"/>
        <v>6.8822553953446945</v>
      </c>
      <c r="U361" s="10">
        <f t="shared" si="138"/>
        <v>5.4030241772385006</v>
      </c>
      <c r="V361" s="10">
        <f t="shared" si="148"/>
        <v>0.15496856831223904</v>
      </c>
      <c r="W361" s="10">
        <f t="shared" si="149"/>
        <v>-1.0434320058181017</v>
      </c>
      <c r="X361" s="10">
        <f t="shared" si="139"/>
        <v>0.38693599365875281</v>
      </c>
      <c r="Y361" s="22">
        <f t="shared" si="150"/>
        <v>6.9361594767880304</v>
      </c>
      <c r="Z361" s="22">
        <f t="shared" si="140"/>
        <v>6.9661540865059681</v>
      </c>
      <c r="AA361" s="22">
        <f t="shared" si="141"/>
        <v>6.8822553953446945</v>
      </c>
      <c r="AB361" s="35"/>
      <c r="AC361" s="10"/>
      <c r="AD361" s="10"/>
    </row>
    <row r="362" spans="1:30" x14ac:dyDescent="0.25">
      <c r="A362" t="s">
        <v>3541</v>
      </c>
      <c r="B362" t="s">
        <v>925</v>
      </c>
      <c r="C362" s="1">
        <v>42059</v>
      </c>
      <c r="D362">
        <v>407</v>
      </c>
      <c r="E362" t="str">
        <f t="shared" si="134"/>
        <v>_an_open-source_javascript_library_for_mobile-friendly_interactive_maps_</v>
      </c>
      <c r="F362" s="7">
        <f t="shared" si="142"/>
        <v>6.0112671744041615</v>
      </c>
      <c r="G362">
        <f t="shared" si="135"/>
        <v>38</v>
      </c>
      <c r="H362" s="11">
        <f t="shared" si="143"/>
        <v>1</v>
      </c>
      <c r="I362" s="11">
        <f t="shared" ref="I362:J381" si="155">IF(ISNUMBER(SEARCH(I$1,$B362)),1,0)</f>
        <v>0</v>
      </c>
      <c r="J362" s="11">
        <f t="shared" si="155"/>
        <v>1</v>
      </c>
      <c r="K362" s="11">
        <f t="shared" ref="K362:P371" si="156">IF(ISNUMBER(SEARCH(K$1,$E362)),1,0)</f>
        <v>0</v>
      </c>
      <c r="L362" s="11">
        <f t="shared" si="156"/>
        <v>0</v>
      </c>
      <c r="M362" s="11">
        <f t="shared" si="156"/>
        <v>0</v>
      </c>
      <c r="N362" s="11">
        <f t="shared" si="156"/>
        <v>0</v>
      </c>
      <c r="O362" s="11">
        <f t="shared" si="156"/>
        <v>0</v>
      </c>
      <c r="P362" s="11">
        <f t="shared" si="156"/>
        <v>0</v>
      </c>
      <c r="Q362" s="4" t="str">
        <f t="shared" si="144"/>
        <v>N-101-000000</v>
      </c>
      <c r="R362">
        <f t="shared" si="145"/>
        <v>419</v>
      </c>
      <c r="S362" s="8">
        <f t="shared" si="146"/>
        <v>6.5697596378225285</v>
      </c>
      <c r="T362" s="8">
        <f t="shared" si="147"/>
        <v>6.5697596378225285</v>
      </c>
      <c r="U362" s="10">
        <f t="shared" si="138"/>
        <v>5.8227982350881051</v>
      </c>
      <c r="V362" s="10">
        <f t="shared" si="148"/>
        <v>-0.14431102010629077</v>
      </c>
      <c r="W362" s="10">
        <f t="shared" si="149"/>
        <v>-0.82212500231119368</v>
      </c>
      <c r="X362" s="10">
        <f t="shared" si="139"/>
        <v>0.18846893931605621</v>
      </c>
      <c r="Y362" s="22">
        <f t="shared" si="150"/>
        <v>6.7376924224453338</v>
      </c>
      <c r="Z362" s="22">
        <f t="shared" si="140"/>
        <v>6.5922741434865042</v>
      </c>
      <c r="AA362" s="22">
        <f t="shared" si="141"/>
        <v>6.5697596378225285</v>
      </c>
      <c r="AB362" s="35"/>
      <c r="AC362" s="10"/>
      <c r="AD362" s="10"/>
    </row>
    <row r="363" spans="1:30" x14ac:dyDescent="0.25">
      <c r="A363" t="s">
        <v>3504</v>
      </c>
      <c r="B363" t="s">
        <v>888</v>
      </c>
      <c r="C363" s="1">
        <v>42262</v>
      </c>
      <c r="D363">
        <v>570</v>
      </c>
      <c r="E363" t="str">
        <f t="shared" si="134"/>
        <v>_analyse_tb_data_using_network_analysis_</v>
      </c>
      <c r="F363" s="7">
        <f t="shared" si="142"/>
        <v>6.3473892096560105</v>
      </c>
      <c r="G363">
        <f t="shared" si="135"/>
        <v>62</v>
      </c>
      <c r="H363" s="11">
        <f t="shared" si="143"/>
        <v>1</v>
      </c>
      <c r="I363" s="11">
        <f t="shared" si="155"/>
        <v>0</v>
      </c>
      <c r="J363" s="11">
        <f t="shared" si="155"/>
        <v>1</v>
      </c>
      <c r="K363" s="11">
        <f t="shared" si="156"/>
        <v>0</v>
      </c>
      <c r="L363" s="11">
        <f t="shared" si="156"/>
        <v>0</v>
      </c>
      <c r="M363" s="11">
        <f t="shared" si="156"/>
        <v>0</v>
      </c>
      <c r="N363" s="11">
        <f t="shared" si="156"/>
        <v>0</v>
      </c>
      <c r="O363" s="11">
        <f t="shared" si="156"/>
        <v>1</v>
      </c>
      <c r="P363" s="11">
        <f t="shared" si="156"/>
        <v>1</v>
      </c>
      <c r="Q363" s="4" t="str">
        <f t="shared" si="144"/>
        <v>N-101-000011</v>
      </c>
      <c r="R363">
        <f t="shared" si="145"/>
        <v>56</v>
      </c>
      <c r="S363" s="8">
        <f t="shared" si="146"/>
        <v>6.7077203067055775</v>
      </c>
      <c r="T363" s="8">
        <f t="shared" si="147"/>
        <v>6.7077203067055775</v>
      </c>
      <c r="U363" s="10">
        <f t="shared" si="138"/>
        <v>6.1557854922755366</v>
      </c>
      <c r="V363" s="10">
        <f t="shared" si="148"/>
        <v>-0.13958391266768105</v>
      </c>
      <c r="W363" s="10">
        <f t="shared" si="149"/>
        <v>-0.48600296705934465</v>
      </c>
      <c r="X363" s="10">
        <f t="shared" si="139"/>
        <v>0.19160371738047377</v>
      </c>
      <c r="Y363" s="22">
        <f t="shared" si="150"/>
        <v>6.7408272005097514</v>
      </c>
      <c r="Z363" s="22">
        <f t="shared" si="140"/>
        <v>6.647636803392051</v>
      </c>
      <c r="AA363" s="22">
        <f t="shared" si="141"/>
        <v>6.7077203067055775</v>
      </c>
      <c r="AB363" s="35"/>
      <c r="AC363" s="10"/>
      <c r="AD363" s="10"/>
    </row>
    <row r="364" spans="1:30" x14ac:dyDescent="0.25">
      <c r="A364" t="s">
        <v>4822</v>
      </c>
      <c r="B364" t="s">
        <v>2208</v>
      </c>
      <c r="C364" s="1">
        <v>42194</v>
      </c>
      <c r="D364">
        <v>594</v>
      </c>
      <c r="E364" t="str">
        <f t="shared" si="134"/>
        <v>_analysis_about_marriage_equality_in_us,_based_on_25,000_tweets_</v>
      </c>
      <c r="F364" s="7">
        <f t="shared" si="142"/>
        <v>6.3885614055456301</v>
      </c>
      <c r="G364">
        <f t="shared" si="135"/>
        <v>58</v>
      </c>
      <c r="H364" s="11">
        <f t="shared" si="143"/>
        <v>1</v>
      </c>
      <c r="I364" s="11">
        <f t="shared" si="155"/>
        <v>0</v>
      </c>
      <c r="J364" s="11">
        <f t="shared" si="155"/>
        <v>1</v>
      </c>
      <c r="K364" s="11">
        <f t="shared" si="156"/>
        <v>0</v>
      </c>
      <c r="L364" s="11">
        <f t="shared" si="156"/>
        <v>0</v>
      </c>
      <c r="M364" s="11">
        <f t="shared" si="156"/>
        <v>0</v>
      </c>
      <c r="N364" s="11">
        <f t="shared" si="156"/>
        <v>0</v>
      </c>
      <c r="O364" s="11">
        <f t="shared" si="156"/>
        <v>0</v>
      </c>
      <c r="P364" s="11">
        <f t="shared" si="156"/>
        <v>1</v>
      </c>
      <c r="Q364" s="4" t="str">
        <f t="shared" si="144"/>
        <v>N-101-000001</v>
      </c>
      <c r="R364">
        <f t="shared" si="145"/>
        <v>109</v>
      </c>
      <c r="S364" s="8">
        <f t="shared" si="146"/>
        <v>6.5598547021339648</v>
      </c>
      <c r="T364" s="8">
        <f t="shared" si="147"/>
        <v>6.5598547021339648</v>
      </c>
      <c r="U364" s="10">
        <f t="shared" si="138"/>
        <v>6.4148426093646247</v>
      </c>
      <c r="V364" s="10">
        <f t="shared" si="148"/>
        <v>-0.46814479021556843</v>
      </c>
      <c r="W364" s="10">
        <f t="shared" si="149"/>
        <v>-0.44483077116972503</v>
      </c>
      <c r="X364" s="10">
        <f t="shared" si="139"/>
        <v>-2.6281203818994407E-2</v>
      </c>
      <c r="Y364" s="22">
        <f t="shared" si="150"/>
        <v>6.5229422793102829</v>
      </c>
      <c r="Z364" s="22">
        <f t="shared" si="140"/>
        <v>6.4247572696849025</v>
      </c>
      <c r="AA364" s="22">
        <f t="shared" si="141"/>
        <v>6.5598547021339648</v>
      </c>
      <c r="AB364" s="35"/>
      <c r="AC364" s="10"/>
      <c r="AD364" s="10"/>
    </row>
    <row r="365" spans="1:30" x14ac:dyDescent="0.25">
      <c r="A365" t="s">
        <v>3505</v>
      </c>
      <c r="B365" t="s">
        <v>889</v>
      </c>
      <c r="C365" s="1">
        <v>42118</v>
      </c>
      <c r="D365">
        <v>367</v>
      </c>
      <c r="E365" t="str">
        <f t="shared" si="134"/>
        <v>_analysis_of_insurance_analytics_careers_&amp;amp;_job_postings_</v>
      </c>
      <c r="F365" s="7">
        <f t="shared" si="142"/>
        <v>5.9080829381689313</v>
      </c>
      <c r="G365">
        <f t="shared" si="135"/>
        <v>31</v>
      </c>
      <c r="H365" s="11">
        <f t="shared" si="143"/>
        <v>1</v>
      </c>
      <c r="I365" s="11">
        <f t="shared" si="155"/>
        <v>0</v>
      </c>
      <c r="J365" s="11">
        <f t="shared" si="155"/>
        <v>1</v>
      </c>
      <c r="K365" s="11">
        <f t="shared" si="156"/>
        <v>0</v>
      </c>
      <c r="L365" s="11">
        <f t="shared" si="156"/>
        <v>0</v>
      </c>
      <c r="M365" s="11">
        <f t="shared" si="156"/>
        <v>0</v>
      </c>
      <c r="N365" s="11">
        <f t="shared" si="156"/>
        <v>0</v>
      </c>
      <c r="O365" s="11">
        <f t="shared" si="156"/>
        <v>0</v>
      </c>
      <c r="P365" s="11">
        <f t="shared" si="156"/>
        <v>1</v>
      </c>
      <c r="Q365" s="4" t="str">
        <f t="shared" si="144"/>
        <v>N-101-000001</v>
      </c>
      <c r="R365">
        <f t="shared" si="145"/>
        <v>109</v>
      </c>
      <c r="S365" s="8">
        <f t="shared" si="146"/>
        <v>6.5598547021339648</v>
      </c>
      <c r="T365" s="8">
        <f t="shared" si="147"/>
        <v>6.5598547021339648</v>
      </c>
      <c r="U365" s="10">
        <f t="shared" si="138"/>
        <v>5.9343641419879258</v>
      </c>
      <c r="V365" s="10">
        <f t="shared" si="148"/>
        <v>-0.46814479021556843</v>
      </c>
      <c r="W365" s="10">
        <f t="shared" si="149"/>
        <v>-0.92530923854642388</v>
      </c>
      <c r="X365" s="10">
        <f t="shared" si="139"/>
        <v>-2.6281203818994407E-2</v>
      </c>
      <c r="Y365" s="22">
        <f t="shared" si="150"/>
        <v>6.5229422793102829</v>
      </c>
      <c r="Z365" s="22">
        <f t="shared" si="140"/>
        <v>6.4247572696849025</v>
      </c>
      <c r="AA365" s="22">
        <f t="shared" si="141"/>
        <v>6.5598547021339648</v>
      </c>
      <c r="AB365" s="35"/>
      <c r="AC365" s="10"/>
      <c r="AD365" s="10"/>
    </row>
    <row r="366" spans="1:30" x14ac:dyDescent="0.25">
      <c r="A366" t="s">
        <v>3506</v>
      </c>
      <c r="B366" t="s">
        <v>890</v>
      </c>
      <c r="C366" s="1">
        <v>42330</v>
      </c>
      <c r="D366">
        <v>547</v>
      </c>
      <c r="E366" t="str">
        <f t="shared" si="134"/>
        <v>_analysis_of_lending_club's_data_</v>
      </c>
      <c r="F366" s="7">
        <f t="shared" si="142"/>
        <v>6.3062752869480159</v>
      </c>
      <c r="G366">
        <f t="shared" si="135"/>
        <v>71</v>
      </c>
      <c r="H366" s="11">
        <f t="shared" si="143"/>
        <v>1</v>
      </c>
      <c r="I366" s="11">
        <f t="shared" si="155"/>
        <v>0</v>
      </c>
      <c r="J366" s="11">
        <f t="shared" si="155"/>
        <v>1</v>
      </c>
      <c r="K366" s="11">
        <f t="shared" si="156"/>
        <v>0</v>
      </c>
      <c r="L366" s="11">
        <f t="shared" si="156"/>
        <v>0</v>
      </c>
      <c r="M366" s="11">
        <f t="shared" si="156"/>
        <v>0</v>
      </c>
      <c r="N366" s="11">
        <f t="shared" si="156"/>
        <v>0</v>
      </c>
      <c r="O366" s="11">
        <f t="shared" si="156"/>
        <v>1</v>
      </c>
      <c r="P366" s="11">
        <f t="shared" si="156"/>
        <v>1</v>
      </c>
      <c r="Q366" s="4" t="str">
        <f t="shared" si="144"/>
        <v>N-101-000011</v>
      </c>
      <c r="R366">
        <f t="shared" si="145"/>
        <v>56</v>
      </c>
      <c r="S366" s="8">
        <f t="shared" si="146"/>
        <v>6.7077203067055775</v>
      </c>
      <c r="T366" s="8">
        <f t="shared" si="147"/>
        <v>6.7077203067055775</v>
      </c>
      <c r="U366" s="10">
        <f t="shared" si="138"/>
        <v>6.114671569567542</v>
      </c>
      <c r="V366" s="10">
        <f t="shared" si="148"/>
        <v>-0.13958391266768105</v>
      </c>
      <c r="W366" s="10">
        <f t="shared" si="149"/>
        <v>-0.52711688976733928</v>
      </c>
      <c r="X366" s="10">
        <f t="shared" si="139"/>
        <v>0.19160371738047377</v>
      </c>
      <c r="Y366" s="22">
        <f t="shared" si="150"/>
        <v>6.7408272005097514</v>
      </c>
      <c r="Z366" s="22">
        <f t="shared" si="140"/>
        <v>6.647636803392051</v>
      </c>
      <c r="AA366" s="22">
        <f t="shared" si="141"/>
        <v>6.7077203067055775</v>
      </c>
      <c r="AB366" s="35"/>
      <c r="AC366" s="10"/>
      <c r="AD366" s="10"/>
    </row>
    <row r="367" spans="1:30" x14ac:dyDescent="0.25">
      <c r="A367" t="s">
        <v>3507</v>
      </c>
      <c r="B367" t="s">
        <v>891</v>
      </c>
      <c r="C367" s="1">
        <v>42508</v>
      </c>
      <c r="D367">
        <v>169</v>
      </c>
      <c r="E367" t="str">
        <f t="shared" si="134"/>
        <v>_analysts_forecast_continued_growth_in_data_analytics_outsourcing_market_</v>
      </c>
      <c r="F367" s="7">
        <f t="shared" si="142"/>
        <v>5.1357984370502621</v>
      </c>
      <c r="G367">
        <f t="shared" si="135"/>
        <v>44</v>
      </c>
      <c r="H367" s="11">
        <f t="shared" si="143"/>
        <v>1</v>
      </c>
      <c r="I367" s="11">
        <f t="shared" si="155"/>
        <v>0</v>
      </c>
      <c r="J367" s="11">
        <f t="shared" si="155"/>
        <v>1</v>
      </c>
      <c r="K367" s="11">
        <f t="shared" si="156"/>
        <v>0</v>
      </c>
      <c r="L367" s="11">
        <f t="shared" si="156"/>
        <v>0</v>
      </c>
      <c r="M367" s="11">
        <f t="shared" si="156"/>
        <v>0</v>
      </c>
      <c r="N367" s="11">
        <f t="shared" si="156"/>
        <v>0</v>
      </c>
      <c r="O367" s="11">
        <f t="shared" si="156"/>
        <v>1</v>
      </c>
      <c r="P367" s="11">
        <f t="shared" si="156"/>
        <v>1</v>
      </c>
      <c r="Q367" s="4" t="str">
        <f t="shared" si="144"/>
        <v>N-101-000011</v>
      </c>
      <c r="R367">
        <f t="shared" si="145"/>
        <v>56</v>
      </c>
      <c r="S367" s="8">
        <f t="shared" si="146"/>
        <v>6.7077203067055775</v>
      </c>
      <c r="T367" s="8">
        <f t="shared" si="147"/>
        <v>6.7077203067055775</v>
      </c>
      <c r="U367" s="10">
        <f t="shared" si="138"/>
        <v>4.9441947196697882</v>
      </c>
      <c r="V367" s="10">
        <f t="shared" si="148"/>
        <v>-0.13958391266768105</v>
      </c>
      <c r="W367" s="10">
        <f t="shared" si="149"/>
        <v>-1.6975937396650931</v>
      </c>
      <c r="X367" s="10">
        <f t="shared" si="139"/>
        <v>0.19160371738047377</v>
      </c>
      <c r="Y367" s="22">
        <f t="shared" si="150"/>
        <v>6.7408272005097514</v>
      </c>
      <c r="Z367" s="22">
        <f t="shared" si="140"/>
        <v>6.647636803392051</v>
      </c>
      <c r="AA367" s="22">
        <f t="shared" si="141"/>
        <v>6.7077203067055775</v>
      </c>
      <c r="AB367" s="35"/>
      <c r="AC367" s="10"/>
      <c r="AD367" s="10"/>
    </row>
    <row r="368" spans="1:30" x14ac:dyDescent="0.25">
      <c r="A368" t="s">
        <v>2654</v>
      </c>
      <c r="B368" t="s">
        <v>34</v>
      </c>
      <c r="C368" s="1">
        <v>41174</v>
      </c>
      <c r="D368">
        <v>163</v>
      </c>
      <c r="E368" t="str">
        <f t="shared" si="134"/>
        <v>_analytic_thinking_to_identify_the_right_god?_</v>
      </c>
      <c r="F368" s="7">
        <f t="shared" si="142"/>
        <v>5.0998664278241987</v>
      </c>
      <c r="G368">
        <f t="shared" si="135"/>
        <v>57</v>
      </c>
      <c r="H368" s="11">
        <f t="shared" si="143"/>
        <v>0</v>
      </c>
      <c r="I368" s="11">
        <f t="shared" si="155"/>
        <v>1</v>
      </c>
      <c r="J368" s="11">
        <f t="shared" si="155"/>
        <v>0</v>
      </c>
      <c r="K368" s="11">
        <f t="shared" si="156"/>
        <v>0</v>
      </c>
      <c r="L368" s="11">
        <f t="shared" si="156"/>
        <v>0</v>
      </c>
      <c r="M368" s="11">
        <f t="shared" si="156"/>
        <v>0</v>
      </c>
      <c r="N368" s="11">
        <f t="shared" si="156"/>
        <v>0</v>
      </c>
      <c r="O368" s="11">
        <f t="shared" si="156"/>
        <v>0</v>
      </c>
      <c r="P368" s="11">
        <f t="shared" si="156"/>
        <v>1</v>
      </c>
      <c r="Q368" s="4" t="str">
        <f t="shared" si="144"/>
        <v>N-010-000001</v>
      </c>
      <c r="R368">
        <f t="shared" si="145"/>
        <v>21</v>
      </c>
      <c r="S368" s="8">
        <f t="shared" si="146"/>
        <v>5.7614925343121861</v>
      </c>
      <c r="T368" s="8">
        <f t="shared" si="147"/>
        <v>5.7614925343121861</v>
      </c>
      <c r="U368" s="10">
        <f t="shared" si="138"/>
        <v>5.7085242116587596</v>
      </c>
      <c r="V368" s="10">
        <f t="shared" si="148"/>
        <v>-1.3463430571717265</v>
      </c>
      <c r="W368" s="10">
        <f t="shared" si="149"/>
        <v>-1.7335257488911564</v>
      </c>
      <c r="X368" s="10">
        <f t="shared" si="139"/>
        <v>-0.60865778383456093</v>
      </c>
      <c r="Y368" s="22">
        <f t="shared" si="150"/>
        <v>5.9405656992947167</v>
      </c>
      <c r="Z368" s="22">
        <f t="shared" si="140"/>
        <v>6.1787956505546155</v>
      </c>
      <c r="AA368" s="22">
        <f t="shared" si="141"/>
        <v>5.7614925343121861</v>
      </c>
      <c r="AB368" s="35"/>
      <c r="AC368" s="10"/>
      <c r="AD368" s="10"/>
    </row>
    <row r="369" spans="1:30" x14ac:dyDescent="0.25">
      <c r="A369" t="s">
        <v>3508</v>
      </c>
      <c r="B369" t="s">
        <v>892</v>
      </c>
      <c r="C369" s="1">
        <v>42209</v>
      </c>
      <c r="D369">
        <v>594</v>
      </c>
      <c r="E369" t="str">
        <f t="shared" si="134"/>
        <v>_analytical_data_marts_-_data_analyst's_indispensable_tool_</v>
      </c>
      <c r="F369" s="7">
        <f t="shared" si="142"/>
        <v>6.3885614055456301</v>
      </c>
      <c r="G369">
        <f t="shared" si="135"/>
        <v>35</v>
      </c>
      <c r="H369" s="11">
        <f t="shared" si="143"/>
        <v>1</v>
      </c>
      <c r="I369" s="11">
        <f t="shared" si="155"/>
        <v>0</v>
      </c>
      <c r="J369" s="11">
        <f t="shared" si="155"/>
        <v>1</v>
      </c>
      <c r="K369" s="11">
        <f t="shared" si="156"/>
        <v>0</v>
      </c>
      <c r="L369" s="11">
        <f t="shared" si="156"/>
        <v>0</v>
      </c>
      <c r="M369" s="11">
        <f t="shared" si="156"/>
        <v>0</v>
      </c>
      <c r="N369" s="11">
        <f t="shared" si="156"/>
        <v>0</v>
      </c>
      <c r="O369" s="11">
        <f t="shared" si="156"/>
        <v>1</v>
      </c>
      <c r="P369" s="11">
        <f t="shared" si="156"/>
        <v>1</v>
      </c>
      <c r="Q369" s="4" t="str">
        <f t="shared" si="144"/>
        <v>N-101-000011</v>
      </c>
      <c r="R369">
        <f t="shared" si="145"/>
        <v>56</v>
      </c>
      <c r="S369" s="8">
        <f t="shared" si="146"/>
        <v>6.7077203067055775</v>
      </c>
      <c r="T369" s="8">
        <f t="shared" si="147"/>
        <v>6.7077203067055775</v>
      </c>
      <c r="U369" s="10">
        <f t="shared" si="138"/>
        <v>6.1969576881651562</v>
      </c>
      <c r="V369" s="10">
        <f t="shared" si="148"/>
        <v>-0.13958391266768105</v>
      </c>
      <c r="W369" s="10">
        <f t="shared" si="149"/>
        <v>-0.44483077116972503</v>
      </c>
      <c r="X369" s="10">
        <f t="shared" si="139"/>
        <v>0.19160371738047377</v>
      </c>
      <c r="Y369" s="22">
        <f t="shared" si="150"/>
        <v>6.7408272005097514</v>
      </c>
      <c r="Z369" s="22">
        <f t="shared" si="140"/>
        <v>6.647636803392051</v>
      </c>
      <c r="AA369" s="22">
        <f t="shared" si="141"/>
        <v>6.7077203067055775</v>
      </c>
      <c r="AB369" s="35"/>
      <c r="AC369" s="10"/>
      <c r="AD369" s="10"/>
    </row>
    <row r="370" spans="1:30" x14ac:dyDescent="0.25">
      <c r="A370" t="s">
        <v>3512</v>
      </c>
      <c r="B370" t="s">
        <v>896</v>
      </c>
      <c r="C370" s="1">
        <v>42445</v>
      </c>
      <c r="D370">
        <v>733</v>
      </c>
      <c r="E370" t="str">
        <f t="shared" si="134"/>
        <v>_analytics:_going_beyond_the_numbers_</v>
      </c>
      <c r="F370" s="7">
        <f t="shared" si="142"/>
        <v>6.5985090286145152</v>
      </c>
      <c r="G370">
        <f t="shared" si="135"/>
        <v>45</v>
      </c>
      <c r="H370" s="11">
        <f t="shared" si="143"/>
        <v>1</v>
      </c>
      <c r="I370" s="11">
        <f t="shared" si="155"/>
        <v>0</v>
      </c>
      <c r="J370" s="11">
        <f t="shared" si="155"/>
        <v>1</v>
      </c>
      <c r="K370" s="11">
        <f t="shared" si="156"/>
        <v>0</v>
      </c>
      <c r="L370" s="11">
        <f t="shared" si="156"/>
        <v>0</v>
      </c>
      <c r="M370" s="11">
        <f t="shared" si="156"/>
        <v>0</v>
      </c>
      <c r="N370" s="11">
        <f t="shared" si="156"/>
        <v>0</v>
      </c>
      <c r="O370" s="11">
        <f t="shared" si="156"/>
        <v>0</v>
      </c>
      <c r="P370" s="11">
        <f t="shared" si="156"/>
        <v>1</v>
      </c>
      <c r="Q370" s="4" t="str">
        <f t="shared" si="144"/>
        <v>N-101-000001</v>
      </c>
      <c r="R370">
        <f t="shared" si="145"/>
        <v>109</v>
      </c>
      <c r="S370" s="8">
        <f t="shared" si="146"/>
        <v>6.5598547021339648</v>
      </c>
      <c r="T370" s="8">
        <f t="shared" si="147"/>
        <v>6.5598547021339648</v>
      </c>
      <c r="U370" s="10">
        <f t="shared" si="138"/>
        <v>6.6247902324335097</v>
      </c>
      <c r="V370" s="10">
        <f t="shared" si="148"/>
        <v>-0.46814479021556843</v>
      </c>
      <c r="W370" s="10">
        <f t="shared" si="149"/>
        <v>-0.23488314810083999</v>
      </c>
      <c r="X370" s="10">
        <f t="shared" si="139"/>
        <v>-2.6281203818994407E-2</v>
      </c>
      <c r="Y370" s="22">
        <f t="shared" si="150"/>
        <v>6.5229422793102829</v>
      </c>
      <c r="Z370" s="22">
        <f t="shared" si="140"/>
        <v>6.4247572696849025</v>
      </c>
      <c r="AA370" s="22">
        <f t="shared" si="141"/>
        <v>6.5598547021339648</v>
      </c>
      <c r="AB370" s="35"/>
      <c r="AC370" s="10"/>
      <c r="AD370" s="10"/>
    </row>
    <row r="371" spans="1:30" x14ac:dyDescent="0.25">
      <c r="A371" t="s">
        <v>3517</v>
      </c>
      <c r="B371" t="s">
        <v>901</v>
      </c>
      <c r="C371" s="1">
        <v>42234</v>
      </c>
      <c r="D371">
        <v>1016</v>
      </c>
      <c r="E371" t="str">
        <f t="shared" si="134"/>
        <v>_analytics:_like_a_mosquito_in_a_nudist_colony_</v>
      </c>
      <c r="F371" s="7">
        <f t="shared" si="142"/>
        <v>6.9246123960485599</v>
      </c>
      <c r="G371">
        <f t="shared" si="135"/>
        <v>59</v>
      </c>
      <c r="H371" s="11">
        <f t="shared" si="143"/>
        <v>1</v>
      </c>
      <c r="I371" s="11">
        <f t="shared" si="155"/>
        <v>0</v>
      </c>
      <c r="J371" s="11">
        <f t="shared" si="155"/>
        <v>1</v>
      </c>
      <c r="K371" s="11">
        <f t="shared" si="156"/>
        <v>0</v>
      </c>
      <c r="L371" s="11">
        <f t="shared" si="156"/>
        <v>0</v>
      </c>
      <c r="M371" s="11">
        <f t="shared" si="156"/>
        <v>0</v>
      </c>
      <c r="N371" s="11">
        <f t="shared" si="156"/>
        <v>0</v>
      </c>
      <c r="O371" s="11">
        <f t="shared" si="156"/>
        <v>0</v>
      </c>
      <c r="P371" s="11">
        <f t="shared" si="156"/>
        <v>1</v>
      </c>
      <c r="Q371" s="4" t="str">
        <f t="shared" si="144"/>
        <v>N-101-000001</v>
      </c>
      <c r="R371">
        <f t="shared" si="145"/>
        <v>109</v>
      </c>
      <c r="S371" s="8">
        <f t="shared" si="146"/>
        <v>6.5598547021339648</v>
      </c>
      <c r="T371" s="8">
        <f t="shared" si="147"/>
        <v>6.5598547021339648</v>
      </c>
      <c r="U371" s="10">
        <f t="shared" si="138"/>
        <v>6.9508935998675545</v>
      </c>
      <c r="V371" s="10">
        <f t="shared" si="148"/>
        <v>-0.46814479021556843</v>
      </c>
      <c r="W371" s="10">
        <f t="shared" si="149"/>
        <v>9.1220219333204788E-2</v>
      </c>
      <c r="X371" s="10">
        <f t="shared" si="139"/>
        <v>-2.6281203818994407E-2</v>
      </c>
      <c r="Y371" s="22">
        <f t="shared" si="150"/>
        <v>6.5229422793102829</v>
      </c>
      <c r="Z371" s="22">
        <f t="shared" si="140"/>
        <v>6.4247572696849025</v>
      </c>
      <c r="AA371" s="22">
        <f t="shared" si="141"/>
        <v>6.5598547021339648</v>
      </c>
      <c r="AB371" s="35"/>
      <c r="AC371" s="10"/>
      <c r="AD371" s="10"/>
    </row>
    <row r="372" spans="1:30" x14ac:dyDescent="0.25">
      <c r="A372" t="s">
        <v>3509</v>
      </c>
      <c r="B372" t="s">
        <v>893</v>
      </c>
      <c r="C372" s="1">
        <v>42208</v>
      </c>
      <c r="D372">
        <v>297</v>
      </c>
      <c r="E372" t="str">
        <f t="shared" si="134"/>
        <v>_analytics_and_big_data:_the_skeptics_versus_the_enthusiasts_</v>
      </c>
      <c r="F372" s="7">
        <f t="shared" si="142"/>
        <v>5.6970934865054046</v>
      </c>
      <c r="G372">
        <f t="shared" si="135"/>
        <v>35</v>
      </c>
      <c r="H372" s="11">
        <f t="shared" si="143"/>
        <v>1</v>
      </c>
      <c r="I372" s="11">
        <f t="shared" si="155"/>
        <v>0</v>
      </c>
      <c r="J372" s="11">
        <f t="shared" si="155"/>
        <v>1</v>
      </c>
      <c r="K372" s="11">
        <f t="shared" ref="K372:P381" si="157">IF(ISNUMBER(SEARCH(K$1,$E372)),1,0)</f>
        <v>0</v>
      </c>
      <c r="L372" s="11">
        <f t="shared" si="157"/>
        <v>0</v>
      </c>
      <c r="M372" s="11">
        <f t="shared" si="157"/>
        <v>0</v>
      </c>
      <c r="N372" s="11">
        <f t="shared" si="157"/>
        <v>0</v>
      </c>
      <c r="O372" s="11">
        <f t="shared" si="157"/>
        <v>0</v>
      </c>
      <c r="P372" s="11">
        <f t="shared" si="157"/>
        <v>1</v>
      </c>
      <c r="Q372" s="4" t="str">
        <f t="shared" si="144"/>
        <v>N-101-000001</v>
      </c>
      <c r="R372">
        <f t="shared" si="145"/>
        <v>109</v>
      </c>
      <c r="S372" s="8">
        <f t="shared" si="146"/>
        <v>6.5598547021339648</v>
      </c>
      <c r="T372" s="8">
        <f t="shared" si="147"/>
        <v>6.5598547021339648</v>
      </c>
      <c r="U372" s="10">
        <f t="shared" si="138"/>
        <v>5.7233746903243992</v>
      </c>
      <c r="V372" s="10">
        <f t="shared" si="148"/>
        <v>-0.46814479021556843</v>
      </c>
      <c r="W372" s="10">
        <f t="shared" si="149"/>
        <v>-1.1362986902099506</v>
      </c>
      <c r="X372" s="10">
        <f t="shared" si="139"/>
        <v>-2.6281203818994407E-2</v>
      </c>
      <c r="Y372" s="22">
        <f t="shared" si="150"/>
        <v>6.5229422793102829</v>
      </c>
      <c r="Z372" s="22">
        <f t="shared" si="140"/>
        <v>6.4247572696849025</v>
      </c>
      <c r="AA372" s="22">
        <f t="shared" si="141"/>
        <v>6.5598547021339648</v>
      </c>
      <c r="AB372" s="35"/>
      <c r="AC372" s="10"/>
      <c r="AD372" s="10"/>
    </row>
    <row r="373" spans="1:30" x14ac:dyDescent="0.25">
      <c r="A373" t="s">
        <v>2649</v>
      </c>
      <c r="B373" t="s">
        <v>29</v>
      </c>
      <c r="C373" s="1">
        <v>42115</v>
      </c>
      <c r="D373">
        <v>122</v>
      </c>
      <c r="E373" t="str">
        <f t="shared" si="134"/>
        <v>_analytics_and_data_science_contests_</v>
      </c>
      <c r="F373" s="7">
        <f t="shared" si="142"/>
        <v>4.8121843553724171</v>
      </c>
      <c r="G373">
        <f t="shared" si="135"/>
        <v>50</v>
      </c>
      <c r="H373" s="11">
        <f t="shared" si="143"/>
        <v>1</v>
      </c>
      <c r="I373" s="11">
        <f t="shared" si="155"/>
        <v>1</v>
      </c>
      <c r="J373" s="11">
        <f t="shared" si="155"/>
        <v>0</v>
      </c>
      <c r="K373" s="11">
        <f t="shared" si="157"/>
        <v>0</v>
      </c>
      <c r="L373" s="11">
        <f t="shared" si="157"/>
        <v>0</v>
      </c>
      <c r="M373" s="11">
        <f t="shared" si="157"/>
        <v>0</v>
      </c>
      <c r="N373" s="11">
        <f t="shared" si="157"/>
        <v>1</v>
      </c>
      <c r="O373" s="11">
        <f t="shared" si="157"/>
        <v>1</v>
      </c>
      <c r="P373" s="11">
        <f t="shared" si="157"/>
        <v>1</v>
      </c>
      <c r="Q373" s="4" t="str">
        <f t="shared" si="144"/>
        <v>N-110-000111</v>
      </c>
      <c r="R373">
        <f t="shared" si="145"/>
        <v>3</v>
      </c>
      <c r="S373" s="8">
        <f t="shared" si="146"/>
        <v>7.1733051535383199</v>
      </c>
      <c r="T373" s="8">
        <f t="shared" si="147"/>
        <v>7.3546782491486216</v>
      </c>
      <c r="U373" s="10">
        <f t="shared" si="138"/>
        <v>5.0177614360447214</v>
      </c>
      <c r="V373" s="10">
        <f t="shared" si="148"/>
        <v>-0.73851508622017858</v>
      </c>
      <c r="W373" s="10">
        <f t="shared" si="149"/>
        <v>-2.0212078213429381</v>
      </c>
      <c r="X373" s="10">
        <f t="shared" si="139"/>
        <v>-0.20557708067230407</v>
      </c>
      <c r="Y373" s="22">
        <f t="shared" si="150"/>
        <v>6.3436464024569732</v>
      </c>
      <c r="Z373" s="22">
        <f t="shared" si="140"/>
        <v>6.4392375976351239</v>
      </c>
      <c r="AA373" s="22">
        <f t="shared" si="141"/>
        <v>6.3436464024569732</v>
      </c>
      <c r="AB373" s="35"/>
      <c r="AC373" s="10"/>
      <c r="AD373" s="10"/>
    </row>
    <row r="374" spans="1:30" x14ac:dyDescent="0.25">
      <c r="A374" t="s">
        <v>3510</v>
      </c>
      <c r="B374" t="s">
        <v>894</v>
      </c>
      <c r="C374" s="1">
        <v>41415</v>
      </c>
      <c r="D374">
        <v>855</v>
      </c>
      <c r="E374" t="str">
        <f t="shared" si="134"/>
        <v>_analytics_and_the_indian_market-_good_things_ahead_</v>
      </c>
      <c r="F374" s="7">
        <f t="shared" si="142"/>
        <v>6.752270376141742</v>
      </c>
      <c r="G374">
        <f t="shared" si="135"/>
        <v>52</v>
      </c>
      <c r="H374" s="11">
        <f t="shared" si="143"/>
        <v>0</v>
      </c>
      <c r="I374" s="11">
        <f t="shared" si="155"/>
        <v>0</v>
      </c>
      <c r="J374" s="11">
        <f t="shared" si="155"/>
        <v>1</v>
      </c>
      <c r="K374" s="11">
        <f t="shared" si="157"/>
        <v>0</v>
      </c>
      <c r="L374" s="11">
        <f t="shared" si="157"/>
        <v>0</v>
      </c>
      <c r="M374" s="11">
        <f t="shared" si="157"/>
        <v>0</v>
      </c>
      <c r="N374" s="11">
        <f t="shared" si="157"/>
        <v>0</v>
      </c>
      <c r="O374" s="11">
        <f t="shared" si="157"/>
        <v>0</v>
      </c>
      <c r="P374" s="11">
        <f t="shared" si="157"/>
        <v>1</v>
      </c>
      <c r="Q374" s="4" t="str">
        <f t="shared" si="144"/>
        <v>N-001-000001</v>
      </c>
      <c r="R374">
        <f t="shared" si="145"/>
        <v>75</v>
      </c>
      <c r="S374" s="8">
        <f t="shared" si="146"/>
        <v>6.7053553975541869</v>
      </c>
      <c r="T374" s="8">
        <f t="shared" si="147"/>
        <v>6.7053553975541869</v>
      </c>
      <c r="U374" s="10">
        <f t="shared" si="138"/>
        <v>6.58008452561804</v>
      </c>
      <c r="V374" s="10">
        <f t="shared" si="148"/>
        <v>-0.16886520179703862</v>
      </c>
      <c r="W374" s="10">
        <f t="shared" si="149"/>
        <v>-8.1121800573613179E-2</v>
      </c>
      <c r="X374" s="10">
        <f t="shared" si="139"/>
        <v>0.17218585052370217</v>
      </c>
      <c r="Y374" s="22">
        <f t="shared" si="150"/>
        <v>6.7214093336529794</v>
      </c>
      <c r="Z374" s="22">
        <f t="shared" si="140"/>
        <v>6.7986372127043664</v>
      </c>
      <c r="AA374" s="22">
        <f t="shared" si="141"/>
        <v>6.7053553975541869</v>
      </c>
      <c r="AB374" s="35"/>
      <c r="AC374" s="10"/>
      <c r="AD374" s="10"/>
    </row>
    <row r="375" spans="1:30" x14ac:dyDescent="0.25">
      <c r="A375" t="s">
        <v>2650</v>
      </c>
      <c r="B375" t="s">
        <v>30</v>
      </c>
      <c r="C375" s="1">
        <v>41053</v>
      </c>
      <c r="D375">
        <v>448</v>
      </c>
      <c r="E375" t="str">
        <f t="shared" si="134"/>
        <v>_analytics_as_as_service:_which_companies_offer_aaas?_</v>
      </c>
      <c r="F375" s="7">
        <f t="shared" si="142"/>
        <v>6.1070228877422545</v>
      </c>
      <c r="G375">
        <f t="shared" si="135"/>
        <v>37</v>
      </c>
      <c r="H375" s="11">
        <f t="shared" si="143"/>
        <v>0</v>
      </c>
      <c r="I375" s="11">
        <f t="shared" si="155"/>
        <v>1</v>
      </c>
      <c r="J375" s="11">
        <f t="shared" si="155"/>
        <v>0</v>
      </c>
      <c r="K375" s="11">
        <f t="shared" si="157"/>
        <v>0</v>
      </c>
      <c r="L375" s="11">
        <f t="shared" si="157"/>
        <v>0</v>
      </c>
      <c r="M375" s="11">
        <f t="shared" si="157"/>
        <v>0</v>
      </c>
      <c r="N375" s="11">
        <f t="shared" si="157"/>
        <v>0</v>
      </c>
      <c r="O375" s="11">
        <f t="shared" si="157"/>
        <v>0</v>
      </c>
      <c r="P375" s="11">
        <f t="shared" si="157"/>
        <v>1</v>
      </c>
      <c r="Q375" s="4" t="str">
        <f t="shared" si="144"/>
        <v>N-010-000001</v>
      </c>
      <c r="R375">
        <f t="shared" si="145"/>
        <v>21</v>
      </c>
      <c r="S375" s="8">
        <f t="shared" si="146"/>
        <v>5.7614925343121861</v>
      </c>
      <c r="T375" s="8">
        <f t="shared" si="147"/>
        <v>5.7614925343121861</v>
      </c>
      <c r="U375" s="10">
        <f t="shared" si="138"/>
        <v>6.7156806715768154</v>
      </c>
      <c r="V375" s="10">
        <f t="shared" si="148"/>
        <v>-1.3463430571717265</v>
      </c>
      <c r="W375" s="10">
        <f t="shared" si="149"/>
        <v>-0.7263692889731006</v>
      </c>
      <c r="X375" s="10">
        <f t="shared" si="139"/>
        <v>-0.60865778383456093</v>
      </c>
      <c r="Y375" s="22">
        <f t="shared" si="150"/>
        <v>5.9405656992947167</v>
      </c>
      <c r="Z375" s="22">
        <f t="shared" si="140"/>
        <v>6.1787956505546155</v>
      </c>
      <c r="AA375" s="22">
        <f t="shared" si="141"/>
        <v>5.7614925343121861</v>
      </c>
      <c r="AB375" s="35"/>
      <c r="AC375" s="10"/>
      <c r="AD375" s="10"/>
    </row>
    <row r="376" spans="1:30" x14ac:dyDescent="0.25">
      <c r="A376" t="s">
        <v>3511</v>
      </c>
      <c r="B376" t="s">
        <v>895</v>
      </c>
      <c r="C376" s="1">
        <v>42016</v>
      </c>
      <c r="D376">
        <v>987</v>
      </c>
      <c r="E376" t="str">
        <f t="shared" si="134"/>
        <v>_analytics_business_in_2014_-_a_review_</v>
      </c>
      <c r="F376" s="7">
        <f t="shared" si="142"/>
        <v>6.8956826977478682</v>
      </c>
      <c r="G376">
        <f t="shared" si="135"/>
        <v>30</v>
      </c>
      <c r="H376" s="11">
        <f t="shared" si="143"/>
        <v>1</v>
      </c>
      <c r="I376" s="11">
        <f t="shared" si="155"/>
        <v>0</v>
      </c>
      <c r="J376" s="11">
        <f t="shared" si="155"/>
        <v>1</v>
      </c>
      <c r="K376" s="11">
        <f t="shared" si="157"/>
        <v>0</v>
      </c>
      <c r="L376" s="11">
        <f t="shared" si="157"/>
        <v>0</v>
      </c>
      <c r="M376" s="11">
        <f t="shared" si="157"/>
        <v>0</v>
      </c>
      <c r="N376" s="11">
        <f t="shared" si="157"/>
        <v>0</v>
      </c>
      <c r="O376" s="11">
        <f t="shared" si="157"/>
        <v>0</v>
      </c>
      <c r="P376" s="11">
        <f t="shared" si="157"/>
        <v>1</v>
      </c>
      <c r="Q376" s="4" t="str">
        <f t="shared" si="144"/>
        <v>N-101-000001</v>
      </c>
      <c r="R376">
        <f t="shared" si="145"/>
        <v>109</v>
      </c>
      <c r="S376" s="8">
        <f t="shared" si="146"/>
        <v>6.5598547021339648</v>
      </c>
      <c r="T376" s="8">
        <f t="shared" si="147"/>
        <v>6.5598547021339648</v>
      </c>
      <c r="U376" s="10">
        <f t="shared" si="138"/>
        <v>6.9219639015668628</v>
      </c>
      <c r="V376" s="10">
        <f t="shared" si="148"/>
        <v>-0.46814479021556843</v>
      </c>
      <c r="W376" s="10">
        <f t="shared" si="149"/>
        <v>6.2290521032513091E-2</v>
      </c>
      <c r="X376" s="10">
        <f t="shared" si="139"/>
        <v>-2.6281203818994407E-2</v>
      </c>
      <c r="Y376" s="22">
        <f t="shared" si="150"/>
        <v>6.5229422793102829</v>
      </c>
      <c r="Z376" s="22">
        <f t="shared" si="140"/>
        <v>6.4247572696849025</v>
      </c>
      <c r="AA376" s="22">
        <f t="shared" si="141"/>
        <v>6.5598547021339648</v>
      </c>
      <c r="AB376" s="35"/>
      <c r="AC376" s="10"/>
      <c r="AD376" s="10"/>
    </row>
    <row r="377" spans="1:30" x14ac:dyDescent="0.25">
      <c r="A377" t="s">
        <v>3513</v>
      </c>
      <c r="B377" t="s">
        <v>897</v>
      </c>
      <c r="C377" s="1">
        <v>42444</v>
      </c>
      <c r="D377">
        <v>430</v>
      </c>
      <c r="E377" t="str">
        <f t="shared" si="134"/>
        <v>_analytics_in_aviation_industry_</v>
      </c>
      <c r="F377" s="7">
        <f t="shared" si="142"/>
        <v>6.0661080901037474</v>
      </c>
      <c r="G377">
        <f t="shared" si="135"/>
        <v>28</v>
      </c>
      <c r="H377" s="11">
        <f t="shared" si="143"/>
        <v>1</v>
      </c>
      <c r="I377" s="11">
        <f t="shared" si="155"/>
        <v>0</v>
      </c>
      <c r="J377" s="11">
        <f t="shared" si="155"/>
        <v>1</v>
      </c>
      <c r="K377" s="11">
        <f t="shared" si="157"/>
        <v>0</v>
      </c>
      <c r="L377" s="11">
        <f t="shared" si="157"/>
        <v>0</v>
      </c>
      <c r="M377" s="11">
        <f t="shared" si="157"/>
        <v>0</v>
      </c>
      <c r="N377" s="11">
        <f t="shared" si="157"/>
        <v>0</v>
      </c>
      <c r="O377" s="11">
        <f t="shared" si="157"/>
        <v>0</v>
      </c>
      <c r="P377" s="11">
        <f t="shared" si="157"/>
        <v>1</v>
      </c>
      <c r="Q377" s="4" t="str">
        <f t="shared" si="144"/>
        <v>N-101-000001</v>
      </c>
      <c r="R377">
        <f t="shared" si="145"/>
        <v>109</v>
      </c>
      <c r="S377" s="8">
        <f t="shared" si="146"/>
        <v>6.5598547021339648</v>
      </c>
      <c r="T377" s="8">
        <f t="shared" si="147"/>
        <v>6.5598547021339648</v>
      </c>
      <c r="U377" s="10">
        <f t="shared" si="138"/>
        <v>6.092389293922742</v>
      </c>
      <c r="V377" s="10">
        <f t="shared" si="148"/>
        <v>-0.46814479021556843</v>
      </c>
      <c r="W377" s="10">
        <f t="shared" si="149"/>
        <v>-0.76728408661160774</v>
      </c>
      <c r="X377" s="10">
        <f t="shared" si="139"/>
        <v>-2.6281203818994407E-2</v>
      </c>
      <c r="Y377" s="22">
        <f t="shared" si="150"/>
        <v>6.5229422793102829</v>
      </c>
      <c r="Z377" s="22">
        <f t="shared" si="140"/>
        <v>6.4247572696849025</v>
      </c>
      <c r="AA377" s="22">
        <f t="shared" si="141"/>
        <v>6.5598547021339648</v>
      </c>
      <c r="AB377" s="35"/>
      <c r="AC377" s="10"/>
      <c r="AD377" s="10"/>
    </row>
    <row r="378" spans="1:30" x14ac:dyDescent="0.25">
      <c r="A378" t="s">
        <v>2651</v>
      </c>
      <c r="B378" t="s">
        <v>31</v>
      </c>
      <c r="C378" s="1">
        <v>41591</v>
      </c>
      <c r="D378">
        <v>814</v>
      </c>
      <c r="E378" t="str">
        <f t="shared" si="134"/>
        <v>_analytics_in_banking/finance_</v>
      </c>
      <c r="F378" s="7">
        <f t="shared" si="142"/>
        <v>6.7031881132408628</v>
      </c>
      <c r="G378">
        <f t="shared" si="135"/>
        <v>32</v>
      </c>
      <c r="H378" s="11">
        <f t="shared" si="143"/>
        <v>0</v>
      </c>
      <c r="I378" s="11">
        <f t="shared" si="155"/>
        <v>1</v>
      </c>
      <c r="J378" s="11">
        <f t="shared" si="155"/>
        <v>0</v>
      </c>
      <c r="K378" s="11">
        <f t="shared" si="157"/>
        <v>0</v>
      </c>
      <c r="L378" s="11">
        <f t="shared" si="157"/>
        <v>0</v>
      </c>
      <c r="M378" s="11">
        <f t="shared" si="157"/>
        <v>0</v>
      </c>
      <c r="N378" s="11">
        <f t="shared" si="157"/>
        <v>0</v>
      </c>
      <c r="O378" s="11">
        <f t="shared" si="157"/>
        <v>0</v>
      </c>
      <c r="P378" s="11">
        <f t="shared" si="157"/>
        <v>1</v>
      </c>
      <c r="Q378" s="4" t="str">
        <f t="shared" si="144"/>
        <v>N-010-000001</v>
      </c>
      <c r="R378">
        <f t="shared" si="145"/>
        <v>21</v>
      </c>
      <c r="S378" s="8">
        <f t="shared" si="146"/>
        <v>5.7614925343121861</v>
      </c>
      <c r="T378" s="8">
        <f t="shared" si="147"/>
        <v>5.7614925343121861</v>
      </c>
      <c r="U378" s="10">
        <f t="shared" si="138"/>
        <v>7.3118458970754237</v>
      </c>
      <c r="V378" s="10">
        <f t="shared" si="148"/>
        <v>-1.3463430571717265</v>
      </c>
      <c r="W378" s="10">
        <f t="shared" si="149"/>
        <v>-0.13020406347449232</v>
      </c>
      <c r="X378" s="10">
        <f t="shared" si="139"/>
        <v>-0.60865778383456093</v>
      </c>
      <c r="Y378" s="22">
        <f t="shared" si="150"/>
        <v>5.9405656992947167</v>
      </c>
      <c r="Z378" s="22">
        <f t="shared" si="140"/>
        <v>6.1787956505546155</v>
      </c>
      <c r="AA378" s="22">
        <f t="shared" si="141"/>
        <v>5.7614925343121861</v>
      </c>
      <c r="AB378" s="35"/>
      <c r="AC378" s="10"/>
      <c r="AD378" s="10"/>
    </row>
    <row r="379" spans="1:30" x14ac:dyDescent="0.25">
      <c r="A379" t="s">
        <v>3514</v>
      </c>
      <c r="B379" t="s">
        <v>898</v>
      </c>
      <c r="C379" s="1">
        <v>42466</v>
      </c>
      <c r="D379">
        <v>212</v>
      </c>
      <c r="E379" t="str">
        <f t="shared" si="134"/>
        <v>_analytics_in_e-commerce_industry_</v>
      </c>
      <c r="F379" s="7">
        <f t="shared" si="142"/>
        <v>5.3612921657094255</v>
      </c>
      <c r="G379">
        <f t="shared" si="135"/>
        <v>32</v>
      </c>
      <c r="H379" s="11">
        <f t="shared" si="143"/>
        <v>1</v>
      </c>
      <c r="I379" s="11">
        <f t="shared" si="155"/>
        <v>0</v>
      </c>
      <c r="J379" s="11">
        <f t="shared" si="155"/>
        <v>1</v>
      </c>
      <c r="K379" s="11">
        <f t="shared" si="157"/>
        <v>0</v>
      </c>
      <c r="L379" s="11">
        <f t="shared" si="157"/>
        <v>0</v>
      </c>
      <c r="M379" s="11">
        <f t="shared" si="157"/>
        <v>0</v>
      </c>
      <c r="N379" s="11">
        <f t="shared" si="157"/>
        <v>0</v>
      </c>
      <c r="O379" s="11">
        <f t="shared" si="157"/>
        <v>0</v>
      </c>
      <c r="P379" s="11">
        <f t="shared" si="157"/>
        <v>1</v>
      </c>
      <c r="Q379" s="4" t="str">
        <f t="shared" si="144"/>
        <v>N-101-000001</v>
      </c>
      <c r="R379">
        <f t="shared" si="145"/>
        <v>109</v>
      </c>
      <c r="S379" s="8">
        <f t="shared" si="146"/>
        <v>6.5598547021339648</v>
      </c>
      <c r="T379" s="8">
        <f t="shared" si="147"/>
        <v>6.5598547021339648</v>
      </c>
      <c r="U379" s="10">
        <f t="shared" si="138"/>
        <v>5.38757336952842</v>
      </c>
      <c r="V379" s="10">
        <f t="shared" si="148"/>
        <v>-0.46814479021556843</v>
      </c>
      <c r="W379" s="10">
        <f t="shared" si="149"/>
        <v>-1.4721000110059297</v>
      </c>
      <c r="X379" s="10">
        <f t="shared" si="139"/>
        <v>-2.6281203818994407E-2</v>
      </c>
      <c r="Y379" s="22">
        <f t="shared" si="150"/>
        <v>6.5229422793102829</v>
      </c>
      <c r="Z379" s="22">
        <f t="shared" si="140"/>
        <v>6.4247572696849025</v>
      </c>
      <c r="AA379" s="22">
        <f t="shared" si="141"/>
        <v>6.5598547021339648</v>
      </c>
      <c r="AB379" s="35"/>
      <c r="AC379" s="10"/>
      <c r="AD379" s="10"/>
    </row>
    <row r="380" spans="1:30" x14ac:dyDescent="0.25">
      <c r="A380" t="s">
        <v>3515</v>
      </c>
      <c r="B380" t="s">
        <v>899</v>
      </c>
      <c r="C380" s="1">
        <v>41586</v>
      </c>
      <c r="D380">
        <v>855</v>
      </c>
      <c r="E380" t="str">
        <f t="shared" si="134"/>
        <v>_analytics_in_healthcare_industry_</v>
      </c>
      <c r="F380" s="7">
        <f t="shared" si="142"/>
        <v>6.752270376141742</v>
      </c>
      <c r="G380">
        <f t="shared" si="135"/>
        <v>29</v>
      </c>
      <c r="H380" s="11">
        <f t="shared" si="143"/>
        <v>0</v>
      </c>
      <c r="I380" s="11">
        <f t="shared" si="155"/>
        <v>0</v>
      </c>
      <c r="J380" s="11">
        <f t="shared" si="155"/>
        <v>1</v>
      </c>
      <c r="K380" s="11">
        <f t="shared" si="157"/>
        <v>0</v>
      </c>
      <c r="L380" s="11">
        <f t="shared" si="157"/>
        <v>0</v>
      </c>
      <c r="M380" s="11">
        <f t="shared" si="157"/>
        <v>0</v>
      </c>
      <c r="N380" s="11">
        <f t="shared" si="157"/>
        <v>0</v>
      </c>
      <c r="O380" s="11">
        <f t="shared" si="157"/>
        <v>0</v>
      </c>
      <c r="P380" s="11">
        <f t="shared" si="157"/>
        <v>1</v>
      </c>
      <c r="Q380" s="4" t="str">
        <f t="shared" si="144"/>
        <v>N-001-000001</v>
      </c>
      <c r="R380">
        <f t="shared" si="145"/>
        <v>75</v>
      </c>
      <c r="S380" s="8">
        <f t="shared" si="146"/>
        <v>6.7053553975541869</v>
      </c>
      <c r="T380" s="8">
        <f t="shared" si="147"/>
        <v>6.7053553975541869</v>
      </c>
      <c r="U380" s="10">
        <f t="shared" si="138"/>
        <v>6.58008452561804</v>
      </c>
      <c r="V380" s="10">
        <f t="shared" si="148"/>
        <v>-0.16886520179703862</v>
      </c>
      <c r="W380" s="10">
        <f t="shared" si="149"/>
        <v>-8.1121800573613179E-2</v>
      </c>
      <c r="X380" s="10">
        <f t="shared" si="139"/>
        <v>0.17218585052370217</v>
      </c>
      <c r="Y380" s="22">
        <f t="shared" si="150"/>
        <v>6.7214093336529794</v>
      </c>
      <c r="Z380" s="22">
        <f t="shared" si="140"/>
        <v>6.7986372127043664</v>
      </c>
      <c r="AA380" s="22">
        <f t="shared" si="141"/>
        <v>6.7053553975541869</v>
      </c>
      <c r="AB380" s="35"/>
      <c r="AC380" s="10"/>
      <c r="AD380" s="10"/>
    </row>
    <row r="381" spans="1:30" x14ac:dyDescent="0.25">
      <c r="A381" t="s">
        <v>3208</v>
      </c>
      <c r="B381" t="s">
        <v>592</v>
      </c>
      <c r="C381" s="1">
        <v>42453</v>
      </c>
      <c r="D381">
        <v>163</v>
      </c>
      <c r="E381" t="str">
        <f t="shared" si="134"/>
        <v>_analytics_in_telecom_industry_</v>
      </c>
      <c r="F381" s="7">
        <f t="shared" si="142"/>
        <v>5.0998664278241987</v>
      </c>
      <c r="G381">
        <f t="shared" si="135"/>
        <v>29</v>
      </c>
      <c r="H381" s="11">
        <f t="shared" si="143"/>
        <v>1</v>
      </c>
      <c r="I381" s="11">
        <f t="shared" si="155"/>
        <v>0</v>
      </c>
      <c r="J381" s="11">
        <f t="shared" si="155"/>
        <v>1</v>
      </c>
      <c r="K381" s="11">
        <f t="shared" si="157"/>
        <v>0</v>
      </c>
      <c r="L381" s="11">
        <f t="shared" si="157"/>
        <v>0</v>
      </c>
      <c r="M381" s="11">
        <f t="shared" si="157"/>
        <v>0</v>
      </c>
      <c r="N381" s="11">
        <f t="shared" si="157"/>
        <v>0</v>
      </c>
      <c r="O381" s="11">
        <f t="shared" si="157"/>
        <v>0</v>
      </c>
      <c r="P381" s="11">
        <f t="shared" si="157"/>
        <v>1</v>
      </c>
      <c r="Q381" s="4" t="str">
        <f t="shared" si="144"/>
        <v>N-101-000001</v>
      </c>
      <c r="R381">
        <f t="shared" si="145"/>
        <v>109</v>
      </c>
      <c r="S381" s="8">
        <f t="shared" si="146"/>
        <v>6.5598547021339648</v>
      </c>
      <c r="T381" s="8">
        <f t="shared" si="147"/>
        <v>6.5598547021339648</v>
      </c>
      <c r="U381" s="10">
        <f t="shared" si="138"/>
        <v>5.1261476316431933</v>
      </c>
      <c r="V381" s="10">
        <f t="shared" si="148"/>
        <v>-0.46814479021556843</v>
      </c>
      <c r="W381" s="10">
        <f t="shared" si="149"/>
        <v>-1.7335257488911564</v>
      </c>
      <c r="X381" s="10">
        <f t="shared" si="139"/>
        <v>-2.6281203818994407E-2</v>
      </c>
      <c r="Y381" s="22">
        <f t="shared" si="150"/>
        <v>6.5229422793102829</v>
      </c>
      <c r="Z381" s="22">
        <f t="shared" si="140"/>
        <v>6.4247572696849025</v>
      </c>
      <c r="AA381" s="22">
        <f t="shared" si="141"/>
        <v>6.5598547021339648</v>
      </c>
      <c r="AB381" s="35"/>
      <c r="AC381" s="10"/>
      <c r="AD381" s="10"/>
    </row>
    <row r="382" spans="1:30" x14ac:dyDescent="0.25">
      <c r="A382" t="s">
        <v>2652</v>
      </c>
      <c r="B382" t="s">
        <v>32</v>
      </c>
      <c r="C382" s="1">
        <v>41420</v>
      </c>
      <c r="D382">
        <v>163</v>
      </c>
      <c r="E382" t="str">
        <f t="shared" si="134"/>
        <v>_analytics_on_cab_company_data_</v>
      </c>
      <c r="F382" s="7">
        <f t="shared" si="142"/>
        <v>5.0998664278241987</v>
      </c>
      <c r="G382">
        <f t="shared" si="135"/>
        <v>67</v>
      </c>
      <c r="H382" s="11">
        <f t="shared" si="143"/>
        <v>0</v>
      </c>
      <c r="I382" s="11">
        <f t="shared" ref="I382:J401" si="158">IF(ISNUMBER(SEARCH(I$1,$B382)),1,0)</f>
        <v>1</v>
      </c>
      <c r="J382" s="11">
        <f t="shared" si="158"/>
        <v>0</v>
      </c>
      <c r="K382" s="11">
        <f t="shared" ref="K382:P391" si="159">IF(ISNUMBER(SEARCH(K$1,$E382)),1,0)</f>
        <v>0</v>
      </c>
      <c r="L382" s="11">
        <f t="shared" si="159"/>
        <v>0</v>
      </c>
      <c r="M382" s="11">
        <f t="shared" si="159"/>
        <v>0</v>
      </c>
      <c r="N382" s="11">
        <f t="shared" si="159"/>
        <v>0</v>
      </c>
      <c r="O382" s="11">
        <f t="shared" si="159"/>
        <v>1</v>
      </c>
      <c r="P382" s="11">
        <f t="shared" si="159"/>
        <v>1</v>
      </c>
      <c r="Q382" s="4" t="str">
        <f t="shared" si="144"/>
        <v>N-010-000011</v>
      </c>
      <c r="R382">
        <f t="shared" si="145"/>
        <v>14</v>
      </c>
      <c r="S382" s="8">
        <f t="shared" si="146"/>
        <v>6.4801746765319432</v>
      </c>
      <c r="T382" s="8">
        <f t="shared" si="147"/>
        <v>6.4801746765319432</v>
      </c>
      <c r="U382" s="10">
        <f t="shared" si="138"/>
        <v>5.4906392904592911</v>
      </c>
      <c r="V382" s="10">
        <f t="shared" si="148"/>
        <v>-1.0177821796238389</v>
      </c>
      <c r="W382" s="10">
        <f t="shared" si="149"/>
        <v>-1.7335257488911564</v>
      </c>
      <c r="X382" s="10">
        <f t="shared" si="139"/>
        <v>-0.39077286263509275</v>
      </c>
      <c r="Y382" s="22">
        <f t="shared" si="150"/>
        <v>6.1584506204941851</v>
      </c>
      <c r="Z382" s="22">
        <f t="shared" si="140"/>
        <v>6.4016751842617632</v>
      </c>
      <c r="AA382" s="22">
        <f t="shared" si="141"/>
        <v>6.4801746765319432</v>
      </c>
      <c r="AB382" s="35"/>
      <c r="AC382" s="10"/>
      <c r="AD382" s="10"/>
    </row>
    <row r="383" spans="1:30" x14ac:dyDescent="0.25">
      <c r="A383" t="s">
        <v>3518</v>
      </c>
      <c r="B383" t="s">
        <v>902</v>
      </c>
      <c r="C383" s="1">
        <v>41200</v>
      </c>
      <c r="D383">
        <v>2851</v>
      </c>
      <c r="E383" t="str">
        <f t="shared" si="134"/>
        <v>_analytics_on_unstructured_data_-_twitter,_facebook_and_social_media_</v>
      </c>
      <c r="F383" s="7">
        <f t="shared" si="142"/>
        <v>7.9557757815341867</v>
      </c>
      <c r="G383">
        <f t="shared" si="135"/>
        <v>38</v>
      </c>
      <c r="H383" s="11">
        <f t="shared" si="143"/>
        <v>0</v>
      </c>
      <c r="I383" s="11">
        <f t="shared" si="158"/>
        <v>0</v>
      </c>
      <c r="J383" s="11">
        <f t="shared" si="158"/>
        <v>1</v>
      </c>
      <c r="K383" s="11">
        <f t="shared" si="159"/>
        <v>0</v>
      </c>
      <c r="L383" s="11">
        <f t="shared" si="159"/>
        <v>0</v>
      </c>
      <c r="M383" s="11">
        <f t="shared" si="159"/>
        <v>0</v>
      </c>
      <c r="N383" s="11">
        <f t="shared" si="159"/>
        <v>0</v>
      </c>
      <c r="O383" s="11">
        <f t="shared" si="159"/>
        <v>1</v>
      </c>
      <c r="P383" s="11">
        <f t="shared" si="159"/>
        <v>1</v>
      </c>
      <c r="Q383" s="4" t="str">
        <f t="shared" si="144"/>
        <v>N-001-000011</v>
      </c>
      <c r="R383">
        <f t="shared" si="145"/>
        <v>44</v>
      </c>
      <c r="S383" s="8">
        <f t="shared" si="146"/>
        <v>7.1577607103781817</v>
      </c>
      <c r="T383" s="8">
        <f t="shared" si="147"/>
        <v>7.1577607103781817</v>
      </c>
      <c r="U383" s="10">
        <f t="shared" si="138"/>
        <v>7.5657050098110163</v>
      </c>
      <c r="V383" s="10">
        <f t="shared" si="148"/>
        <v>0.15969567575084864</v>
      </c>
      <c r="W383" s="10">
        <f t="shared" si="149"/>
        <v>1.1223836048188316</v>
      </c>
      <c r="X383" s="10">
        <f t="shared" si="139"/>
        <v>0.39007077172317028</v>
      </c>
      <c r="Y383" s="22">
        <f t="shared" si="150"/>
        <v>6.9392942548524479</v>
      </c>
      <c r="Z383" s="22">
        <f t="shared" si="140"/>
        <v>7.021516746411514</v>
      </c>
      <c r="AA383" s="22">
        <f t="shared" si="141"/>
        <v>7.1577607103781817</v>
      </c>
      <c r="AB383" s="35"/>
      <c r="AC383" s="10"/>
      <c r="AD383" s="10"/>
    </row>
    <row r="384" spans="1:30" x14ac:dyDescent="0.25">
      <c r="A384" t="s">
        <v>2653</v>
      </c>
      <c r="B384" t="s">
        <v>33</v>
      </c>
      <c r="C384" s="1">
        <v>41694</v>
      </c>
      <c r="D384">
        <v>163</v>
      </c>
      <c r="E384" t="str">
        <f t="shared" si="134"/>
        <v>_analytics_tools_in_healthcare_industry_</v>
      </c>
      <c r="F384" s="7">
        <f t="shared" si="142"/>
        <v>5.0998664278241987</v>
      </c>
      <c r="G384">
        <f t="shared" si="135"/>
        <v>72</v>
      </c>
      <c r="H384" s="11">
        <f t="shared" si="143"/>
        <v>0</v>
      </c>
      <c r="I384" s="11">
        <f t="shared" si="158"/>
        <v>1</v>
      </c>
      <c r="J384" s="11">
        <f t="shared" si="158"/>
        <v>0</v>
      </c>
      <c r="K384" s="11">
        <f t="shared" si="159"/>
        <v>0</v>
      </c>
      <c r="L384" s="11">
        <f t="shared" si="159"/>
        <v>0</v>
      </c>
      <c r="M384" s="11">
        <f t="shared" si="159"/>
        <v>0</v>
      </c>
      <c r="N384" s="11">
        <f t="shared" si="159"/>
        <v>0</v>
      </c>
      <c r="O384" s="11">
        <f t="shared" si="159"/>
        <v>0</v>
      </c>
      <c r="P384" s="11">
        <f t="shared" si="159"/>
        <v>1</v>
      </c>
      <c r="Q384" s="4" t="str">
        <f t="shared" si="144"/>
        <v>N-010-000001</v>
      </c>
      <c r="R384">
        <f t="shared" si="145"/>
        <v>21</v>
      </c>
      <c r="S384" s="8">
        <f t="shared" si="146"/>
        <v>5.7614925343121861</v>
      </c>
      <c r="T384" s="8">
        <f t="shared" si="147"/>
        <v>5.7614925343121861</v>
      </c>
      <c r="U384" s="10">
        <f t="shared" si="138"/>
        <v>5.7085242116587596</v>
      </c>
      <c r="V384" s="10">
        <f t="shared" si="148"/>
        <v>-1.3463430571717265</v>
      </c>
      <c r="W384" s="10">
        <f t="shared" si="149"/>
        <v>-1.7335257488911564</v>
      </c>
      <c r="X384" s="10">
        <f t="shared" si="139"/>
        <v>-0.60865778383456093</v>
      </c>
      <c r="Y384" s="22">
        <f t="shared" si="150"/>
        <v>5.9405656992947167</v>
      </c>
      <c r="Z384" s="22">
        <f t="shared" si="140"/>
        <v>6.1787956505546155</v>
      </c>
      <c r="AA384" s="22">
        <f t="shared" si="141"/>
        <v>5.7614925343121861</v>
      </c>
      <c r="AB384" s="35"/>
      <c r="AC384" s="10"/>
      <c r="AD384" s="10"/>
    </row>
    <row r="385" spans="1:30" x14ac:dyDescent="0.25">
      <c r="A385" t="s">
        <v>5193</v>
      </c>
      <c r="B385" t="s">
        <v>2579</v>
      </c>
      <c r="C385" s="1">
        <v>42424</v>
      </c>
      <c r="D385">
        <v>530</v>
      </c>
      <c r="E385" t="str">
        <f t="shared" si="134"/>
        <v>_analyzing_census_time-series_data_with_feature_extraction_and_clustering_</v>
      </c>
      <c r="F385" s="7">
        <f t="shared" si="142"/>
        <v>6.2747620212419388</v>
      </c>
      <c r="G385">
        <f t="shared" si="135"/>
        <v>57</v>
      </c>
      <c r="H385" s="11">
        <f t="shared" si="143"/>
        <v>1</v>
      </c>
      <c r="I385" s="11">
        <f t="shared" si="158"/>
        <v>0</v>
      </c>
      <c r="J385" s="11">
        <f t="shared" si="158"/>
        <v>0</v>
      </c>
      <c r="K385" s="11">
        <f t="shared" si="159"/>
        <v>0</v>
      </c>
      <c r="L385" s="11">
        <f t="shared" si="159"/>
        <v>0</v>
      </c>
      <c r="M385" s="11">
        <f t="shared" si="159"/>
        <v>0</v>
      </c>
      <c r="N385" s="11">
        <f t="shared" si="159"/>
        <v>0</v>
      </c>
      <c r="O385" s="11">
        <f t="shared" si="159"/>
        <v>1</v>
      </c>
      <c r="P385" s="11">
        <f t="shared" si="159"/>
        <v>1</v>
      </c>
      <c r="Q385" s="4" t="str">
        <f t="shared" si="144"/>
        <v>N-100-000011</v>
      </c>
      <c r="R385">
        <f t="shared" si="145"/>
        <v>5</v>
      </c>
      <c r="S385" s="8">
        <f t="shared" si="146"/>
        <v>7.3171745205203251</v>
      </c>
      <c r="T385" s="8">
        <f t="shared" si="147"/>
        <v>7.3546782491486216</v>
      </c>
      <c r="U385" s="10">
        <f t="shared" si="138"/>
        <v>6.4700942975202178</v>
      </c>
      <c r="V385" s="10">
        <f t="shared" si="148"/>
        <v>-0.72306637180948385</v>
      </c>
      <c r="W385" s="10">
        <f t="shared" si="149"/>
        <v>-0.55863015547341632</v>
      </c>
      <c r="X385" s="10">
        <f t="shared" si="139"/>
        <v>-0.19533227627827901</v>
      </c>
      <c r="Y385" s="22">
        <f t="shared" si="150"/>
        <v>6.3538912068509985</v>
      </c>
      <c r="Z385" s="22">
        <f t="shared" si="140"/>
        <v>6.2911603476744657</v>
      </c>
      <c r="AA385" s="22">
        <f t="shared" si="141"/>
        <v>7.3171745205203251</v>
      </c>
      <c r="AB385" s="35"/>
      <c r="AC385" s="10"/>
      <c r="AD385" s="10"/>
    </row>
    <row r="386" spans="1:30" x14ac:dyDescent="0.25">
      <c r="A386" t="s">
        <v>3519</v>
      </c>
      <c r="B386" t="s">
        <v>903</v>
      </c>
      <c r="C386" s="1">
        <v>42117</v>
      </c>
      <c r="D386">
        <v>1100</v>
      </c>
      <c r="E386" t="str">
        <f t="shared" ref="E386:E449" si="160">CONCATENATE("_",LOWER(A386),"_")</f>
        <v>_analyzing_customer_data_in_sales_&amp;amp;_marketing_-_part_1_</v>
      </c>
      <c r="F386" s="7">
        <f t="shared" si="142"/>
        <v>7.0039741367226798</v>
      </c>
      <c r="G386">
        <f t="shared" ref="G386:G449" si="161">LEN(A387)</f>
        <v>57</v>
      </c>
      <c r="H386" s="11">
        <f t="shared" si="143"/>
        <v>1</v>
      </c>
      <c r="I386" s="11">
        <f t="shared" si="158"/>
        <v>0</v>
      </c>
      <c r="J386" s="11">
        <f t="shared" si="158"/>
        <v>1</v>
      </c>
      <c r="K386" s="11">
        <f t="shared" si="159"/>
        <v>0</v>
      </c>
      <c r="L386" s="11">
        <f t="shared" si="159"/>
        <v>0</v>
      </c>
      <c r="M386" s="11">
        <f t="shared" si="159"/>
        <v>0</v>
      </c>
      <c r="N386" s="11">
        <f t="shared" si="159"/>
        <v>0</v>
      </c>
      <c r="O386" s="11">
        <f t="shared" si="159"/>
        <v>1</v>
      </c>
      <c r="P386" s="11">
        <f t="shared" si="159"/>
        <v>1</v>
      </c>
      <c r="Q386" s="4" t="str">
        <f t="shared" si="144"/>
        <v>N-101-000011</v>
      </c>
      <c r="R386">
        <f t="shared" si="145"/>
        <v>56</v>
      </c>
      <c r="S386" s="8">
        <f t="shared" si="146"/>
        <v>6.7077203067055775</v>
      </c>
      <c r="T386" s="8">
        <f t="shared" si="147"/>
        <v>6.7077203067055775</v>
      </c>
      <c r="U386" s="10">
        <f t="shared" ref="U386:U449" si="162">F386-$AQ$29*SUMPRODUCT(H386:P386,$AH$25:$AP$25)</f>
        <v>6.8123704193422059</v>
      </c>
      <c r="V386" s="10">
        <f t="shared" si="148"/>
        <v>-0.13958391266768105</v>
      </c>
      <c r="W386" s="10">
        <f t="shared" si="149"/>
        <v>0.17058196000732462</v>
      </c>
      <c r="X386" s="10">
        <f t="shared" ref="X386:X449" si="163">$AQ$29*SUMPRODUCT(H386:P386,$AH$25:$AP$25)</f>
        <v>0.19160371738047377</v>
      </c>
      <c r="Y386" s="22">
        <f t="shared" si="150"/>
        <v>6.7408272005097514</v>
      </c>
      <c r="Z386" s="22">
        <f t="shared" ref="Z386:Z449" si="164">$AG$36+SUMPRODUCT($AH$36:$AP$36,H386:P386)</f>
        <v>6.647636803392051</v>
      </c>
      <c r="AA386" s="22">
        <f t="shared" ref="AA386:AA449" si="165">IF(R386&gt;=$AC$2,S386,Y386)</f>
        <v>6.7077203067055775</v>
      </c>
      <c r="AB386" s="35"/>
      <c r="AC386" s="10"/>
      <c r="AD386" s="10"/>
    </row>
    <row r="387" spans="1:30" x14ac:dyDescent="0.25">
      <c r="A387" t="s">
        <v>3520</v>
      </c>
      <c r="B387" t="s">
        <v>904</v>
      </c>
      <c r="C387" s="1">
        <v>42126</v>
      </c>
      <c r="D387">
        <v>1548</v>
      </c>
      <c r="E387" t="str">
        <f t="shared" si="160"/>
        <v>_analyzing_customer_data_in_sales_&amp;amp;_marketing_-_part_2_</v>
      </c>
      <c r="F387" s="7">
        <f t="shared" ref="F387:F450" si="166">LN(1+D387)</f>
        <v>7.3453648404168685</v>
      </c>
      <c r="G387">
        <f t="shared" si="161"/>
        <v>28</v>
      </c>
      <c r="H387" s="11">
        <f t="shared" ref="H387:H450" si="167">IF(YEAR(C387)&gt;2014,1,0)</f>
        <v>1</v>
      </c>
      <c r="I387" s="11">
        <f t="shared" si="158"/>
        <v>0</v>
      </c>
      <c r="J387" s="11">
        <f t="shared" si="158"/>
        <v>1</v>
      </c>
      <c r="K387" s="11">
        <f t="shared" si="159"/>
        <v>0</v>
      </c>
      <c r="L387" s="11">
        <f t="shared" si="159"/>
        <v>0</v>
      </c>
      <c r="M387" s="11">
        <f t="shared" si="159"/>
        <v>0</v>
      </c>
      <c r="N387" s="11">
        <f t="shared" si="159"/>
        <v>0</v>
      </c>
      <c r="O387" s="11">
        <f t="shared" si="159"/>
        <v>1</v>
      </c>
      <c r="P387" s="11">
        <f t="shared" si="159"/>
        <v>1</v>
      </c>
      <c r="Q387" s="4" t="str">
        <f t="shared" ref="Q387:Q450" si="168">CONCATENATE("N-",H387,I387,J387,"-",K387,L387,M387,N387,O387,P387)</f>
        <v>N-101-000011</v>
      </c>
      <c r="R387">
        <f t="shared" ref="R387:R450" si="169">COUNTIF(Q:Q,Q387)</f>
        <v>56</v>
      </c>
      <c r="S387" s="8">
        <f t="shared" ref="S387:S450" si="170">AVERAGEIF(R:R,R387,F:F)</f>
        <v>6.7077203067055775</v>
      </c>
      <c r="T387" s="8">
        <f t="shared" ref="T387:T450" si="171">IF(R387&gt;=10,S387,AVERAGEIF(R:R,"&lt;10",F:F))</f>
        <v>6.7077203067055775</v>
      </c>
      <c r="U387" s="10">
        <f t="shared" si="162"/>
        <v>7.1537611230363947</v>
      </c>
      <c r="V387" s="10">
        <f t="shared" ref="V387:V450" si="172">SUMPRODUCT(H387:P387,$AH$25:$AP$25)-$AQ$28</f>
        <v>-0.13958391266768105</v>
      </c>
      <c r="W387" s="10">
        <f t="shared" ref="W387:W450" si="173">F387-AVERAGE(F:F)</f>
        <v>0.5119726637015134</v>
      </c>
      <c r="X387" s="10">
        <f t="shared" si="163"/>
        <v>0.19160371738047377</v>
      </c>
      <c r="Y387" s="22">
        <f t="shared" ref="Y387:Y450" si="174">AVERAGE(F:F)-AVERAGE(X:X)+X387</f>
        <v>6.7408272005097514</v>
      </c>
      <c r="Z387" s="22">
        <f t="shared" si="164"/>
        <v>6.647636803392051</v>
      </c>
      <c r="AA387" s="22">
        <f t="shared" si="165"/>
        <v>6.7077203067055775</v>
      </c>
      <c r="AB387" s="35"/>
      <c r="AC387" s="10"/>
      <c r="AD387" s="10"/>
    </row>
    <row r="388" spans="1:30" x14ac:dyDescent="0.25">
      <c r="A388" t="s">
        <v>3104</v>
      </c>
      <c r="B388" t="s">
        <v>488</v>
      </c>
      <c r="C388" s="1">
        <v>42111</v>
      </c>
      <c r="D388">
        <v>937</v>
      </c>
      <c r="E388" t="str">
        <f t="shared" si="160"/>
        <v>_analyzing_text_in_rapidminer_</v>
      </c>
      <c r="F388" s="7">
        <f t="shared" si="166"/>
        <v>6.8437499490062246</v>
      </c>
      <c r="G388">
        <f t="shared" si="161"/>
        <v>63</v>
      </c>
      <c r="H388" s="11">
        <f t="shared" si="167"/>
        <v>1</v>
      </c>
      <c r="I388" s="11">
        <f t="shared" si="158"/>
        <v>1</v>
      </c>
      <c r="J388" s="11">
        <f t="shared" si="158"/>
        <v>0</v>
      </c>
      <c r="K388" s="11">
        <f t="shared" si="159"/>
        <v>0</v>
      </c>
      <c r="L388" s="11">
        <f t="shared" si="159"/>
        <v>0</v>
      </c>
      <c r="M388" s="11">
        <f t="shared" si="159"/>
        <v>0</v>
      </c>
      <c r="N388" s="11">
        <f t="shared" si="159"/>
        <v>0</v>
      </c>
      <c r="O388" s="11">
        <f t="shared" si="159"/>
        <v>0</v>
      </c>
      <c r="P388" s="11">
        <f t="shared" si="159"/>
        <v>1</v>
      </c>
      <c r="Q388" s="4" t="str">
        <f t="shared" si="168"/>
        <v>N-110-000001</v>
      </c>
      <c r="R388">
        <f t="shared" si="169"/>
        <v>34</v>
      </c>
      <c r="S388" s="8">
        <f t="shared" si="170"/>
        <v>5.7632303215384431</v>
      </c>
      <c r="T388" s="8">
        <f t="shared" si="171"/>
        <v>5.7632303215384431</v>
      </c>
      <c r="U388" s="10">
        <f t="shared" si="162"/>
        <v>7.6508747871834819</v>
      </c>
      <c r="V388" s="10">
        <f t="shared" si="172"/>
        <v>-1.6456226455902563</v>
      </c>
      <c r="W388" s="10">
        <f t="shared" si="173"/>
        <v>1.0357772290869427E-2</v>
      </c>
      <c r="X388" s="10">
        <f t="shared" si="163"/>
        <v>-0.80712483817725755</v>
      </c>
      <c r="Y388" s="22">
        <f t="shared" si="174"/>
        <v>5.7420986449520202</v>
      </c>
      <c r="Z388" s="22">
        <f t="shared" si="164"/>
        <v>5.8049157075351516</v>
      </c>
      <c r="AA388" s="22">
        <f t="shared" si="165"/>
        <v>5.7632303215384431</v>
      </c>
      <c r="AB388" s="35"/>
      <c r="AC388" s="10"/>
      <c r="AD388" s="10"/>
    </row>
    <row r="389" spans="1:30" x14ac:dyDescent="0.25">
      <c r="A389" t="s">
        <v>2971</v>
      </c>
      <c r="B389" t="s">
        <v>353</v>
      </c>
      <c r="C389" s="1">
        <v>41865</v>
      </c>
      <c r="D389">
        <v>156</v>
      </c>
      <c r="E389" t="str">
        <f t="shared" si="160"/>
        <v>_analyzing_the_analyzers:_what_kind_of_a_data_scientist_are_you?_</v>
      </c>
      <c r="F389" s="7">
        <f t="shared" si="166"/>
        <v>5.0562458053483077</v>
      </c>
      <c r="G389">
        <f t="shared" si="161"/>
        <v>34</v>
      </c>
      <c r="H389" s="11">
        <f t="shared" si="167"/>
        <v>0</v>
      </c>
      <c r="I389" s="11">
        <f t="shared" si="158"/>
        <v>1</v>
      </c>
      <c r="J389" s="11">
        <f t="shared" si="158"/>
        <v>0</v>
      </c>
      <c r="K389" s="11">
        <f t="shared" si="159"/>
        <v>0</v>
      </c>
      <c r="L389" s="11">
        <f t="shared" si="159"/>
        <v>0</v>
      </c>
      <c r="M389" s="11">
        <f t="shared" si="159"/>
        <v>0</v>
      </c>
      <c r="N389" s="11">
        <f t="shared" si="159"/>
        <v>0</v>
      </c>
      <c r="O389" s="11">
        <f t="shared" si="159"/>
        <v>1</v>
      </c>
      <c r="P389" s="11">
        <f t="shared" si="159"/>
        <v>1</v>
      </c>
      <c r="Q389" s="4" t="str">
        <f t="shared" si="168"/>
        <v>N-010-000011</v>
      </c>
      <c r="R389">
        <f t="shared" si="169"/>
        <v>14</v>
      </c>
      <c r="S389" s="8">
        <f t="shared" si="170"/>
        <v>6.4801746765319432</v>
      </c>
      <c r="T389" s="8">
        <f t="shared" si="171"/>
        <v>6.4801746765319432</v>
      </c>
      <c r="U389" s="10">
        <f t="shared" si="162"/>
        <v>5.4470186679834001</v>
      </c>
      <c r="V389" s="10">
        <f t="shared" si="172"/>
        <v>-1.0177821796238389</v>
      </c>
      <c r="W389" s="10">
        <f t="shared" si="173"/>
        <v>-1.7771463713670475</v>
      </c>
      <c r="X389" s="10">
        <f t="shared" si="163"/>
        <v>-0.39077286263509275</v>
      </c>
      <c r="Y389" s="22">
        <f t="shared" si="174"/>
        <v>6.1584506204941851</v>
      </c>
      <c r="Z389" s="22">
        <f t="shared" si="164"/>
        <v>6.4016751842617632</v>
      </c>
      <c r="AA389" s="22">
        <f t="shared" si="165"/>
        <v>6.4801746765319432</v>
      </c>
      <c r="AB389" s="35"/>
      <c r="AC389" s="10"/>
      <c r="AD389" s="10"/>
    </row>
    <row r="390" spans="1:30" x14ac:dyDescent="0.25">
      <c r="A390" t="s">
        <v>3521</v>
      </c>
      <c r="B390" t="s">
        <v>905</v>
      </c>
      <c r="C390" s="1">
        <v>42311</v>
      </c>
      <c r="D390">
        <v>1507</v>
      </c>
      <c r="E390" t="str">
        <f t="shared" si="160"/>
        <v>_anatomy_of_data_analytics_-_part_i_</v>
      </c>
      <c r="F390" s="7">
        <f t="shared" si="166"/>
        <v>7.3185395485679017</v>
      </c>
      <c r="G390">
        <f t="shared" si="161"/>
        <v>49</v>
      </c>
      <c r="H390" s="11">
        <f t="shared" si="167"/>
        <v>1</v>
      </c>
      <c r="I390" s="11">
        <f t="shared" si="158"/>
        <v>0</v>
      </c>
      <c r="J390" s="11">
        <f t="shared" si="158"/>
        <v>1</v>
      </c>
      <c r="K390" s="11">
        <f t="shared" si="159"/>
        <v>0</v>
      </c>
      <c r="L390" s="11">
        <f t="shared" si="159"/>
        <v>0</v>
      </c>
      <c r="M390" s="11">
        <f t="shared" si="159"/>
        <v>0</v>
      </c>
      <c r="N390" s="11">
        <f t="shared" si="159"/>
        <v>0</v>
      </c>
      <c r="O390" s="11">
        <f t="shared" si="159"/>
        <v>1</v>
      </c>
      <c r="P390" s="11">
        <f t="shared" si="159"/>
        <v>1</v>
      </c>
      <c r="Q390" s="4" t="str">
        <f t="shared" si="168"/>
        <v>N-101-000011</v>
      </c>
      <c r="R390">
        <f t="shared" si="169"/>
        <v>56</v>
      </c>
      <c r="S390" s="8">
        <f t="shared" si="170"/>
        <v>6.7077203067055775</v>
      </c>
      <c r="T390" s="8">
        <f t="shared" si="171"/>
        <v>6.7077203067055775</v>
      </c>
      <c r="U390" s="10">
        <f t="shared" si="162"/>
        <v>7.1269358311874278</v>
      </c>
      <c r="V390" s="10">
        <f t="shared" si="172"/>
        <v>-0.13958391266768105</v>
      </c>
      <c r="W390" s="10">
        <f t="shared" si="173"/>
        <v>0.48514737185254653</v>
      </c>
      <c r="X390" s="10">
        <f t="shared" si="163"/>
        <v>0.19160371738047377</v>
      </c>
      <c r="Y390" s="22">
        <f t="shared" si="174"/>
        <v>6.7408272005097514</v>
      </c>
      <c r="Z390" s="22">
        <f t="shared" si="164"/>
        <v>6.647636803392051</v>
      </c>
      <c r="AA390" s="22">
        <f t="shared" si="165"/>
        <v>6.7077203067055775</v>
      </c>
      <c r="AB390" s="35"/>
      <c r="AC390" s="10"/>
      <c r="AD390" s="10"/>
    </row>
    <row r="391" spans="1:30" x14ac:dyDescent="0.25">
      <c r="A391" t="s">
        <v>3537</v>
      </c>
      <c r="B391" t="s">
        <v>921</v>
      </c>
      <c r="C391" s="1">
        <v>41853</v>
      </c>
      <c r="D391">
        <v>448</v>
      </c>
      <c r="E391" t="str">
        <f t="shared" si="160"/>
        <v>_announcement_for_data_science_central_subscribers_</v>
      </c>
      <c r="F391" s="7">
        <f t="shared" si="166"/>
        <v>6.1070228877422545</v>
      </c>
      <c r="G391">
        <f t="shared" si="161"/>
        <v>48</v>
      </c>
      <c r="H391" s="11">
        <f t="shared" si="167"/>
        <v>0</v>
      </c>
      <c r="I391" s="11">
        <f t="shared" si="158"/>
        <v>0</v>
      </c>
      <c r="J391" s="11">
        <f t="shared" si="158"/>
        <v>1</v>
      </c>
      <c r="K391" s="11">
        <f t="shared" si="159"/>
        <v>0</v>
      </c>
      <c r="L391" s="11">
        <f t="shared" si="159"/>
        <v>0</v>
      </c>
      <c r="M391" s="11">
        <f t="shared" si="159"/>
        <v>0</v>
      </c>
      <c r="N391" s="11">
        <f t="shared" si="159"/>
        <v>1</v>
      </c>
      <c r="O391" s="11">
        <f t="shared" si="159"/>
        <v>1</v>
      </c>
      <c r="P391" s="11">
        <f t="shared" si="159"/>
        <v>0</v>
      </c>
      <c r="Q391" s="4" t="str">
        <f t="shared" si="168"/>
        <v>N-001-000110</v>
      </c>
      <c r="R391">
        <f t="shared" si="169"/>
        <v>130</v>
      </c>
      <c r="S391" s="8">
        <f t="shared" si="170"/>
        <v>7.6818150714618501</v>
      </c>
      <c r="T391" s="8">
        <f t="shared" si="171"/>
        <v>7.6818150714618501</v>
      </c>
      <c r="U391" s="10">
        <f t="shared" si="162"/>
        <v>5.1185391365785486</v>
      </c>
      <c r="V391" s="10">
        <f t="shared" si="172"/>
        <v>1.0620761276823165</v>
      </c>
      <c r="W391" s="10">
        <f t="shared" si="173"/>
        <v>-0.7263692889731006</v>
      </c>
      <c r="X391" s="10">
        <f t="shared" si="163"/>
        <v>0.98848375116370624</v>
      </c>
      <c r="Y391" s="22">
        <f t="shared" si="174"/>
        <v>7.5377072342929834</v>
      </c>
      <c r="Z391" s="22">
        <f t="shared" si="164"/>
        <v>7.6004759766059404</v>
      </c>
      <c r="AA391" s="22">
        <f t="shared" si="165"/>
        <v>7.6818150714618501</v>
      </c>
      <c r="AB391" s="35"/>
      <c r="AC391" s="10"/>
      <c r="AD391" s="10"/>
    </row>
    <row r="392" spans="1:30" x14ac:dyDescent="0.25">
      <c r="A392" t="s">
        <v>3538</v>
      </c>
      <c r="B392" t="s">
        <v>922</v>
      </c>
      <c r="C392" s="1">
        <v>41940</v>
      </c>
      <c r="D392">
        <v>855</v>
      </c>
      <c r="E392" t="str">
        <f t="shared" si="160"/>
        <v>_announcement_to_data_science_central_subscribers_</v>
      </c>
      <c r="F392" s="7">
        <f t="shared" si="166"/>
        <v>6.752270376141742</v>
      </c>
      <c r="G392">
        <f t="shared" si="161"/>
        <v>31</v>
      </c>
      <c r="H392" s="11">
        <f t="shared" si="167"/>
        <v>0</v>
      </c>
      <c r="I392" s="11">
        <f t="shared" si="158"/>
        <v>0</v>
      </c>
      <c r="J392" s="11">
        <f t="shared" si="158"/>
        <v>1</v>
      </c>
      <c r="K392" s="11">
        <f t="shared" ref="K392:P401" si="175">IF(ISNUMBER(SEARCH(K$1,$E392)),1,0)</f>
        <v>0</v>
      </c>
      <c r="L392" s="11">
        <f t="shared" si="175"/>
        <v>0</v>
      </c>
      <c r="M392" s="11">
        <f t="shared" si="175"/>
        <v>0</v>
      </c>
      <c r="N392" s="11">
        <f t="shared" si="175"/>
        <v>1</v>
      </c>
      <c r="O392" s="11">
        <f t="shared" si="175"/>
        <v>1</v>
      </c>
      <c r="P392" s="11">
        <f t="shared" si="175"/>
        <v>0</v>
      </c>
      <c r="Q392" s="4" t="str">
        <f t="shared" si="168"/>
        <v>N-001-000110</v>
      </c>
      <c r="R392">
        <f t="shared" si="169"/>
        <v>130</v>
      </c>
      <c r="S392" s="8">
        <f t="shared" si="170"/>
        <v>7.6818150714618501</v>
      </c>
      <c r="T392" s="8">
        <f t="shared" si="171"/>
        <v>7.6818150714618501</v>
      </c>
      <c r="U392" s="10">
        <f t="shared" si="162"/>
        <v>5.7637866249780361</v>
      </c>
      <c r="V392" s="10">
        <f t="shared" si="172"/>
        <v>1.0620761276823165</v>
      </c>
      <c r="W392" s="10">
        <f t="shared" si="173"/>
        <v>-8.1121800573613179E-2</v>
      </c>
      <c r="X392" s="10">
        <f t="shared" si="163"/>
        <v>0.98848375116370624</v>
      </c>
      <c r="Y392" s="22">
        <f t="shared" si="174"/>
        <v>7.5377072342929834</v>
      </c>
      <c r="Z392" s="22">
        <f t="shared" si="164"/>
        <v>7.6004759766059404</v>
      </c>
      <c r="AA392" s="22">
        <f t="shared" si="165"/>
        <v>7.6818150714618501</v>
      </c>
      <c r="AB392" s="35"/>
      <c r="AC392" s="10"/>
      <c r="AD392" s="10"/>
    </row>
    <row r="393" spans="1:30" x14ac:dyDescent="0.25">
      <c r="A393" t="s">
        <v>2658</v>
      </c>
      <c r="B393" t="s">
        <v>38</v>
      </c>
      <c r="C393" s="1">
        <v>41805</v>
      </c>
      <c r="D393">
        <v>367</v>
      </c>
      <c r="E393" t="str">
        <f t="shared" si="160"/>
        <v>_announcing_composable_analytics_</v>
      </c>
      <c r="F393" s="7">
        <f t="shared" si="166"/>
        <v>5.9080829381689313</v>
      </c>
      <c r="G393">
        <f t="shared" si="161"/>
        <v>35</v>
      </c>
      <c r="H393" s="11">
        <f t="shared" si="167"/>
        <v>0</v>
      </c>
      <c r="I393" s="11">
        <f t="shared" si="158"/>
        <v>1</v>
      </c>
      <c r="J393" s="11">
        <f t="shared" si="158"/>
        <v>0</v>
      </c>
      <c r="K393" s="11">
        <f t="shared" si="175"/>
        <v>0</v>
      </c>
      <c r="L393" s="11">
        <f t="shared" si="175"/>
        <v>0</v>
      </c>
      <c r="M393" s="11">
        <f t="shared" si="175"/>
        <v>0</v>
      </c>
      <c r="N393" s="11">
        <f t="shared" si="175"/>
        <v>0</v>
      </c>
      <c r="O393" s="11">
        <f t="shared" si="175"/>
        <v>0</v>
      </c>
      <c r="P393" s="11">
        <f t="shared" si="175"/>
        <v>1</v>
      </c>
      <c r="Q393" s="4" t="str">
        <f t="shared" si="168"/>
        <v>N-010-000001</v>
      </c>
      <c r="R393">
        <f t="shared" si="169"/>
        <v>21</v>
      </c>
      <c r="S393" s="8">
        <f t="shared" si="170"/>
        <v>5.7614925343121861</v>
      </c>
      <c r="T393" s="8">
        <f t="shared" si="171"/>
        <v>5.7614925343121861</v>
      </c>
      <c r="U393" s="10">
        <f t="shared" si="162"/>
        <v>6.5167407220034921</v>
      </c>
      <c r="V393" s="10">
        <f t="shared" si="172"/>
        <v>-1.3463430571717265</v>
      </c>
      <c r="W393" s="10">
        <f t="shared" si="173"/>
        <v>-0.92530923854642388</v>
      </c>
      <c r="X393" s="10">
        <f t="shared" si="163"/>
        <v>-0.60865778383456093</v>
      </c>
      <c r="Y393" s="22">
        <f t="shared" si="174"/>
        <v>5.9405656992947167</v>
      </c>
      <c r="Z393" s="22">
        <f t="shared" si="164"/>
        <v>6.1787956505546155</v>
      </c>
      <c r="AA393" s="22">
        <f t="shared" si="165"/>
        <v>5.7614925343121861</v>
      </c>
      <c r="AB393" s="35"/>
      <c r="AC393" s="10"/>
      <c r="AD393" s="10"/>
    </row>
    <row r="394" spans="1:30" x14ac:dyDescent="0.25">
      <c r="A394" t="s">
        <v>2659</v>
      </c>
      <c r="B394" t="s">
        <v>39</v>
      </c>
      <c r="C394" s="1">
        <v>42259</v>
      </c>
      <c r="D394">
        <v>156</v>
      </c>
      <c r="E394" t="str">
        <f t="shared" si="160"/>
        <v>_announcing_the_release_of_spark_1.5_</v>
      </c>
      <c r="F394" s="7">
        <f t="shared" si="166"/>
        <v>5.0562458053483077</v>
      </c>
      <c r="G394">
        <f t="shared" si="161"/>
        <v>70</v>
      </c>
      <c r="H394" s="11">
        <f t="shared" si="167"/>
        <v>1</v>
      </c>
      <c r="I394" s="11">
        <f t="shared" si="158"/>
        <v>1</v>
      </c>
      <c r="J394" s="11">
        <f t="shared" si="158"/>
        <v>0</v>
      </c>
      <c r="K394" s="11">
        <f t="shared" si="175"/>
        <v>0</v>
      </c>
      <c r="L394" s="11">
        <f t="shared" si="175"/>
        <v>0</v>
      </c>
      <c r="M394" s="11">
        <f t="shared" si="175"/>
        <v>0</v>
      </c>
      <c r="N394" s="11">
        <f t="shared" si="175"/>
        <v>0</v>
      </c>
      <c r="O394" s="11">
        <f t="shared" si="175"/>
        <v>0</v>
      </c>
      <c r="P394" s="11">
        <f t="shared" si="175"/>
        <v>0</v>
      </c>
      <c r="Q394" s="4" t="str">
        <f t="shared" si="168"/>
        <v>N-110-000000</v>
      </c>
      <c r="R394">
        <f t="shared" si="169"/>
        <v>84</v>
      </c>
      <c r="S394" s="8">
        <f t="shared" si="170"/>
        <v>6.1102020039575136</v>
      </c>
      <c r="T394" s="8">
        <f t="shared" si="171"/>
        <v>6.1102020039575136</v>
      </c>
      <c r="U394" s="10">
        <f t="shared" si="162"/>
        <v>5.6486205003905141</v>
      </c>
      <c r="V394" s="10">
        <f t="shared" si="172"/>
        <v>-1.3217888754809786</v>
      </c>
      <c r="W394" s="10">
        <f t="shared" si="173"/>
        <v>-1.7771463713670475</v>
      </c>
      <c r="X394" s="10">
        <f t="shared" si="163"/>
        <v>-0.59237469504220686</v>
      </c>
      <c r="Y394" s="22">
        <f t="shared" si="174"/>
        <v>5.9568487880870702</v>
      </c>
      <c r="Z394" s="22">
        <f t="shared" si="164"/>
        <v>5.9724325813367543</v>
      </c>
      <c r="AA394" s="22">
        <f t="shared" si="165"/>
        <v>6.1102020039575136</v>
      </c>
      <c r="AB394" s="35"/>
      <c r="AC394" s="10"/>
      <c r="AD394" s="10"/>
    </row>
    <row r="395" spans="1:30" x14ac:dyDescent="0.25">
      <c r="A395" t="s">
        <v>3539</v>
      </c>
      <c r="B395" t="s">
        <v>923</v>
      </c>
      <c r="C395" s="1">
        <v>41885</v>
      </c>
      <c r="D395">
        <v>821</v>
      </c>
      <c r="E395" t="str">
        <f t="shared" si="160"/>
        <v>_announcing_the_winner_of_our_second_competition_-_jackknife_regression_</v>
      </c>
      <c r="F395" s="7">
        <f t="shared" si="166"/>
        <v>6.7117403950561796</v>
      </c>
      <c r="G395">
        <f t="shared" si="161"/>
        <v>56</v>
      </c>
      <c r="H395" s="11">
        <f t="shared" si="167"/>
        <v>0</v>
      </c>
      <c r="I395" s="11">
        <f t="shared" si="158"/>
        <v>0</v>
      </c>
      <c r="J395" s="11">
        <f t="shared" si="158"/>
        <v>1</v>
      </c>
      <c r="K395" s="11">
        <f t="shared" si="175"/>
        <v>0</v>
      </c>
      <c r="L395" s="11">
        <f t="shared" si="175"/>
        <v>0</v>
      </c>
      <c r="M395" s="11">
        <f t="shared" si="175"/>
        <v>0</v>
      </c>
      <c r="N395" s="11">
        <f t="shared" si="175"/>
        <v>0</v>
      </c>
      <c r="O395" s="11">
        <f t="shared" si="175"/>
        <v>0</v>
      </c>
      <c r="P395" s="11">
        <f t="shared" si="175"/>
        <v>0</v>
      </c>
      <c r="Q395" s="4" t="str">
        <f t="shared" si="168"/>
        <v>N-001-000000</v>
      </c>
      <c r="R395">
        <f t="shared" si="169"/>
        <v>313</v>
      </c>
      <c r="S395" s="8">
        <f t="shared" si="170"/>
        <v>6.8822553953446945</v>
      </c>
      <c r="T395" s="8">
        <f t="shared" si="171"/>
        <v>6.8822553953446945</v>
      </c>
      <c r="U395" s="10">
        <f t="shared" si="162"/>
        <v>6.3248044013974267</v>
      </c>
      <c r="V395" s="10">
        <f t="shared" si="172"/>
        <v>0.15496856831223904</v>
      </c>
      <c r="W395" s="10">
        <f t="shared" si="173"/>
        <v>-0.12165178165917556</v>
      </c>
      <c r="X395" s="10">
        <f t="shared" si="163"/>
        <v>0.38693599365875281</v>
      </c>
      <c r="Y395" s="22">
        <f t="shared" si="174"/>
        <v>6.9361594767880304</v>
      </c>
      <c r="Z395" s="22">
        <f t="shared" si="164"/>
        <v>6.9661540865059681</v>
      </c>
      <c r="AA395" s="22">
        <f t="shared" si="165"/>
        <v>6.8822553953446945</v>
      </c>
      <c r="AB395" s="35"/>
      <c r="AC395" s="10"/>
      <c r="AD395" s="10"/>
    </row>
    <row r="396" spans="1:30" x14ac:dyDescent="0.25">
      <c r="A396" t="s">
        <v>3542</v>
      </c>
      <c r="B396" t="s">
        <v>926</v>
      </c>
      <c r="C396" s="1">
        <v>41739</v>
      </c>
      <c r="D396">
        <v>1915</v>
      </c>
      <c r="E396" t="str">
        <f t="shared" si="160"/>
        <v>_another_10_external_articles_and_resources_worth_reading_</v>
      </c>
      <c r="F396" s="7">
        <f t="shared" si="166"/>
        <v>7.5579949585308057</v>
      </c>
      <c r="G396">
        <f t="shared" si="161"/>
        <v>39</v>
      </c>
      <c r="H396" s="11">
        <f t="shared" si="167"/>
        <v>0</v>
      </c>
      <c r="I396" s="11">
        <f t="shared" si="158"/>
        <v>0</v>
      </c>
      <c r="J396" s="11">
        <f t="shared" si="158"/>
        <v>1</v>
      </c>
      <c r="K396" s="11">
        <f t="shared" si="175"/>
        <v>0</v>
      </c>
      <c r="L396" s="11">
        <f t="shared" si="175"/>
        <v>0</v>
      </c>
      <c r="M396" s="11">
        <f t="shared" si="175"/>
        <v>0</v>
      </c>
      <c r="N396" s="11">
        <f t="shared" si="175"/>
        <v>0</v>
      </c>
      <c r="O396" s="11">
        <f t="shared" si="175"/>
        <v>0</v>
      </c>
      <c r="P396" s="11">
        <f t="shared" si="175"/>
        <v>0</v>
      </c>
      <c r="Q396" s="4" t="str">
        <f t="shared" si="168"/>
        <v>N-001-000000</v>
      </c>
      <c r="R396">
        <f t="shared" si="169"/>
        <v>313</v>
      </c>
      <c r="S396" s="8">
        <f t="shared" si="170"/>
        <v>6.8822553953446945</v>
      </c>
      <c r="T396" s="8">
        <f t="shared" si="171"/>
        <v>6.8822553953446945</v>
      </c>
      <c r="U396" s="10">
        <f t="shared" si="162"/>
        <v>7.1710589648720529</v>
      </c>
      <c r="V396" s="10">
        <f t="shared" si="172"/>
        <v>0.15496856831223904</v>
      </c>
      <c r="W396" s="10">
        <f t="shared" si="173"/>
        <v>0.72460278181545057</v>
      </c>
      <c r="X396" s="10">
        <f t="shared" si="163"/>
        <v>0.38693599365875281</v>
      </c>
      <c r="Y396" s="22">
        <f t="shared" si="174"/>
        <v>6.9361594767880304</v>
      </c>
      <c r="Z396" s="22">
        <f t="shared" si="164"/>
        <v>6.9661540865059681</v>
      </c>
      <c r="AA396" s="22">
        <f t="shared" si="165"/>
        <v>6.8822553953446945</v>
      </c>
      <c r="AB396" s="35"/>
      <c r="AC396" s="10"/>
      <c r="AD396" s="10"/>
    </row>
    <row r="397" spans="1:30" x14ac:dyDescent="0.25">
      <c r="A397" t="s">
        <v>2630</v>
      </c>
      <c r="B397" t="s">
        <v>10</v>
      </c>
      <c r="C397" s="1">
        <v>42403</v>
      </c>
      <c r="D397">
        <v>1087</v>
      </c>
      <c r="E397" t="str">
        <f t="shared" si="160"/>
        <v>_another_funny_picture_about_programmers_</v>
      </c>
      <c r="F397" s="7">
        <f t="shared" si="166"/>
        <v>6.9920964274158877</v>
      </c>
      <c r="G397">
        <f t="shared" si="161"/>
        <v>57</v>
      </c>
      <c r="H397" s="11">
        <f t="shared" si="167"/>
        <v>1</v>
      </c>
      <c r="I397" s="11">
        <f t="shared" si="158"/>
        <v>1</v>
      </c>
      <c r="J397" s="11">
        <f t="shared" si="158"/>
        <v>0</v>
      </c>
      <c r="K397" s="11">
        <f t="shared" si="175"/>
        <v>0</v>
      </c>
      <c r="L397" s="11">
        <f t="shared" si="175"/>
        <v>0</v>
      </c>
      <c r="M397" s="11">
        <f t="shared" si="175"/>
        <v>0</v>
      </c>
      <c r="N397" s="11">
        <f t="shared" si="175"/>
        <v>0</v>
      </c>
      <c r="O397" s="11">
        <f t="shared" si="175"/>
        <v>0</v>
      </c>
      <c r="P397" s="11">
        <f t="shared" si="175"/>
        <v>0</v>
      </c>
      <c r="Q397" s="4" t="str">
        <f t="shared" si="168"/>
        <v>N-110-000000</v>
      </c>
      <c r="R397">
        <f t="shared" si="169"/>
        <v>84</v>
      </c>
      <c r="S397" s="8">
        <f t="shared" si="170"/>
        <v>6.1102020039575136</v>
      </c>
      <c r="T397" s="8">
        <f t="shared" si="171"/>
        <v>6.1102020039575136</v>
      </c>
      <c r="U397" s="10">
        <f t="shared" si="162"/>
        <v>7.5844711224580941</v>
      </c>
      <c r="V397" s="10">
        <f t="shared" si="172"/>
        <v>-1.3217888754809786</v>
      </c>
      <c r="W397" s="10">
        <f t="shared" si="173"/>
        <v>0.15870425070053251</v>
      </c>
      <c r="X397" s="10">
        <f t="shared" si="163"/>
        <v>-0.59237469504220686</v>
      </c>
      <c r="Y397" s="22">
        <f t="shared" si="174"/>
        <v>5.9568487880870702</v>
      </c>
      <c r="Z397" s="22">
        <f t="shared" si="164"/>
        <v>5.9724325813367543</v>
      </c>
      <c r="AA397" s="22">
        <f t="shared" si="165"/>
        <v>6.1102020039575136</v>
      </c>
      <c r="AB397" s="35"/>
      <c r="AC397" s="10"/>
      <c r="AD397" s="10"/>
    </row>
    <row r="398" spans="1:30" x14ac:dyDescent="0.25">
      <c r="A398" t="s">
        <v>3543</v>
      </c>
      <c r="B398" t="s">
        <v>927</v>
      </c>
      <c r="C398" s="1">
        <v>42479</v>
      </c>
      <c r="D398">
        <v>3829</v>
      </c>
      <c r="E398" t="str">
        <f t="shared" si="160"/>
        <v>_answers_to_dozens_of_data_science_job_interview_questions_</v>
      </c>
      <c r="F398" s="7">
        <f t="shared" si="166"/>
        <v>8.2506200821746916</v>
      </c>
      <c r="G398">
        <f t="shared" si="161"/>
        <v>60</v>
      </c>
      <c r="H398" s="11">
        <f t="shared" si="167"/>
        <v>1</v>
      </c>
      <c r="I398" s="11">
        <f t="shared" si="158"/>
        <v>0</v>
      </c>
      <c r="J398" s="11">
        <f t="shared" si="158"/>
        <v>1</v>
      </c>
      <c r="K398" s="11">
        <f t="shared" si="175"/>
        <v>0</v>
      </c>
      <c r="L398" s="11">
        <f t="shared" si="175"/>
        <v>0</v>
      </c>
      <c r="M398" s="11">
        <f t="shared" si="175"/>
        <v>0</v>
      </c>
      <c r="N398" s="11">
        <f t="shared" si="175"/>
        <v>1</v>
      </c>
      <c r="O398" s="11">
        <f t="shared" si="175"/>
        <v>1</v>
      </c>
      <c r="P398" s="11">
        <f t="shared" si="175"/>
        <v>0</v>
      </c>
      <c r="Q398" s="4" t="str">
        <f t="shared" si="168"/>
        <v>N-101-000110</v>
      </c>
      <c r="R398">
        <f t="shared" si="169"/>
        <v>126</v>
      </c>
      <c r="S398" s="8">
        <f t="shared" si="170"/>
        <v>7.156085089173656</v>
      </c>
      <c r="T398" s="8">
        <f t="shared" si="171"/>
        <v>7.156085089173656</v>
      </c>
      <c r="U398" s="10">
        <f t="shared" si="162"/>
        <v>7.4606033853536822</v>
      </c>
      <c r="V398" s="10">
        <f t="shared" si="172"/>
        <v>0.76279653926378688</v>
      </c>
      <c r="W398" s="10">
        <f t="shared" si="173"/>
        <v>1.4172279054593364</v>
      </c>
      <c r="X398" s="10">
        <f t="shared" si="163"/>
        <v>0.79001669682100972</v>
      </c>
      <c r="Y398" s="22">
        <f t="shared" si="174"/>
        <v>7.3392401799502869</v>
      </c>
      <c r="Z398" s="22">
        <f t="shared" si="164"/>
        <v>7.2265960335864765</v>
      </c>
      <c r="AA398" s="22">
        <f t="shared" si="165"/>
        <v>7.156085089173656</v>
      </c>
      <c r="AB398" s="35"/>
      <c r="AC398" s="10"/>
      <c r="AD398" s="10"/>
    </row>
    <row r="399" spans="1:30" x14ac:dyDescent="0.25">
      <c r="A399" t="s">
        <v>3544</v>
      </c>
      <c r="B399" t="s">
        <v>928</v>
      </c>
      <c r="C399" s="1">
        <v>41910</v>
      </c>
      <c r="D399">
        <v>1466</v>
      </c>
      <c r="E399" t="str">
        <f t="shared" si="160"/>
        <v>_apache_spark:_distributed_data_processing_faster_than_hadoop_</v>
      </c>
      <c r="F399" s="7">
        <f t="shared" si="166"/>
        <v>7.2909747781429814</v>
      </c>
      <c r="G399">
        <f t="shared" si="161"/>
        <v>45</v>
      </c>
      <c r="H399" s="11">
        <f t="shared" si="167"/>
        <v>0</v>
      </c>
      <c r="I399" s="11">
        <f t="shared" si="158"/>
        <v>0</v>
      </c>
      <c r="J399" s="11">
        <f t="shared" si="158"/>
        <v>1</v>
      </c>
      <c r="K399" s="11">
        <f t="shared" si="175"/>
        <v>0</v>
      </c>
      <c r="L399" s="11">
        <f t="shared" si="175"/>
        <v>0</v>
      </c>
      <c r="M399" s="11">
        <f t="shared" si="175"/>
        <v>0</v>
      </c>
      <c r="N399" s="11">
        <f t="shared" si="175"/>
        <v>0</v>
      </c>
      <c r="O399" s="11">
        <f t="shared" si="175"/>
        <v>1</v>
      </c>
      <c r="P399" s="11">
        <f t="shared" si="175"/>
        <v>0</v>
      </c>
      <c r="Q399" s="4" t="str">
        <f t="shared" si="168"/>
        <v>N-001-000010</v>
      </c>
      <c r="R399">
        <f t="shared" si="169"/>
        <v>276</v>
      </c>
      <c r="S399" s="8">
        <f t="shared" si="170"/>
        <v>7.1371246496698326</v>
      </c>
      <c r="T399" s="8">
        <f t="shared" si="171"/>
        <v>7.1371246496698326</v>
      </c>
      <c r="U399" s="10">
        <f t="shared" si="162"/>
        <v>6.6861538632847601</v>
      </c>
      <c r="V399" s="10">
        <f t="shared" si="172"/>
        <v>0.48352944586012636</v>
      </c>
      <c r="W399" s="10">
        <f t="shared" si="173"/>
        <v>0.4575826014276263</v>
      </c>
      <c r="X399" s="10">
        <f t="shared" si="163"/>
        <v>0.60482091485822098</v>
      </c>
      <c r="Y399" s="22">
        <f t="shared" si="174"/>
        <v>7.1540443979874988</v>
      </c>
      <c r="Z399" s="22">
        <f t="shared" si="164"/>
        <v>7.1890336202131158</v>
      </c>
      <c r="AA399" s="22">
        <f t="shared" si="165"/>
        <v>7.1371246496698326</v>
      </c>
      <c r="AB399" s="35"/>
      <c r="AC399" s="10"/>
      <c r="AD399" s="10"/>
    </row>
    <row r="400" spans="1:30" x14ac:dyDescent="0.25">
      <c r="A400" t="s">
        <v>3201</v>
      </c>
      <c r="B400" t="s">
        <v>585</v>
      </c>
      <c r="C400" s="1">
        <v>42437</v>
      </c>
      <c r="D400">
        <v>1604</v>
      </c>
      <c r="E400" t="str">
        <f t="shared" si="160"/>
        <v>_apache_spark_and_r_:_the_best_of_both_worlds._</v>
      </c>
      <c r="F400" s="7">
        <f t="shared" si="166"/>
        <v>7.3808790355641163</v>
      </c>
      <c r="G400">
        <f t="shared" si="161"/>
        <v>28</v>
      </c>
      <c r="H400" s="11">
        <f t="shared" si="167"/>
        <v>1</v>
      </c>
      <c r="I400" s="11">
        <f t="shared" si="158"/>
        <v>0</v>
      </c>
      <c r="J400" s="11">
        <f t="shared" si="158"/>
        <v>1</v>
      </c>
      <c r="K400" s="11">
        <f t="shared" si="175"/>
        <v>0</v>
      </c>
      <c r="L400" s="11">
        <f t="shared" si="175"/>
        <v>1</v>
      </c>
      <c r="M400" s="11">
        <f t="shared" si="175"/>
        <v>0</v>
      </c>
      <c r="N400" s="11">
        <f t="shared" si="175"/>
        <v>0</v>
      </c>
      <c r="O400" s="11">
        <f t="shared" si="175"/>
        <v>0</v>
      </c>
      <c r="P400" s="11">
        <f t="shared" si="175"/>
        <v>0</v>
      </c>
      <c r="Q400" s="4" t="str">
        <f t="shared" si="168"/>
        <v>N-101-010000</v>
      </c>
      <c r="R400">
        <f t="shared" si="169"/>
        <v>20</v>
      </c>
      <c r="S400" s="8">
        <f t="shared" si="170"/>
        <v>7.551626371718255</v>
      </c>
      <c r="T400" s="8">
        <f t="shared" si="171"/>
        <v>7.551626371718255</v>
      </c>
      <c r="U400" s="10">
        <f t="shared" si="162"/>
        <v>6.8987170660126536</v>
      </c>
      <c r="V400" s="10">
        <f t="shared" si="172"/>
        <v>0.29856515146458962</v>
      </c>
      <c r="W400" s="10">
        <f t="shared" si="173"/>
        <v>0.54748685884876114</v>
      </c>
      <c r="X400" s="10">
        <f t="shared" si="163"/>
        <v>0.48216196955146284</v>
      </c>
      <c r="Y400" s="22">
        <f t="shared" si="174"/>
        <v>7.0313854526807402</v>
      </c>
      <c r="Z400" s="22">
        <f t="shared" si="164"/>
        <v>7.1381386669274196</v>
      </c>
      <c r="AA400" s="22">
        <f t="shared" si="165"/>
        <v>7.551626371718255</v>
      </c>
      <c r="AB400" s="35"/>
      <c r="AC400" s="10"/>
      <c r="AD400" s="10"/>
    </row>
    <row r="401" spans="1:30" x14ac:dyDescent="0.25">
      <c r="A401" t="s">
        <v>3548</v>
      </c>
      <c r="B401" t="s">
        <v>932</v>
      </c>
      <c r="C401" s="1">
        <v>41186</v>
      </c>
      <c r="D401">
        <v>508</v>
      </c>
      <c r="E401" t="str">
        <f t="shared" si="160"/>
        <v>_apple._big_data._big_design._</v>
      </c>
      <c r="F401" s="7">
        <f t="shared" si="166"/>
        <v>6.2324480165505225</v>
      </c>
      <c r="G401">
        <f t="shared" si="161"/>
        <v>49</v>
      </c>
      <c r="H401" s="11">
        <f t="shared" si="167"/>
        <v>0</v>
      </c>
      <c r="I401" s="11">
        <f t="shared" si="158"/>
        <v>0</v>
      </c>
      <c r="J401" s="11">
        <f t="shared" si="158"/>
        <v>1</v>
      </c>
      <c r="K401" s="11">
        <f t="shared" si="175"/>
        <v>0</v>
      </c>
      <c r="L401" s="11">
        <f t="shared" si="175"/>
        <v>0</v>
      </c>
      <c r="M401" s="11">
        <f t="shared" si="175"/>
        <v>0</v>
      </c>
      <c r="N401" s="11">
        <f t="shared" si="175"/>
        <v>0</v>
      </c>
      <c r="O401" s="11">
        <f t="shared" si="175"/>
        <v>0</v>
      </c>
      <c r="P401" s="11">
        <f t="shared" si="175"/>
        <v>0</v>
      </c>
      <c r="Q401" s="4" t="str">
        <f t="shared" si="168"/>
        <v>N-001-000000</v>
      </c>
      <c r="R401">
        <f t="shared" si="169"/>
        <v>313</v>
      </c>
      <c r="S401" s="8">
        <f t="shared" si="170"/>
        <v>6.8822553953446945</v>
      </c>
      <c r="T401" s="8">
        <f t="shared" si="171"/>
        <v>6.8822553953446945</v>
      </c>
      <c r="U401" s="10">
        <f t="shared" si="162"/>
        <v>5.8455120228917696</v>
      </c>
      <c r="V401" s="10">
        <f t="shared" si="172"/>
        <v>0.15496856831223904</v>
      </c>
      <c r="W401" s="10">
        <f t="shared" si="173"/>
        <v>-0.60094416016483265</v>
      </c>
      <c r="X401" s="10">
        <f t="shared" si="163"/>
        <v>0.38693599365875281</v>
      </c>
      <c r="Y401" s="22">
        <f t="shared" si="174"/>
        <v>6.9361594767880304</v>
      </c>
      <c r="Z401" s="22">
        <f t="shared" si="164"/>
        <v>6.9661540865059681</v>
      </c>
      <c r="AA401" s="22">
        <f t="shared" si="165"/>
        <v>6.8822553953446945</v>
      </c>
      <c r="AB401" s="35"/>
      <c r="AC401" s="10"/>
      <c r="AD401" s="10"/>
    </row>
    <row r="402" spans="1:30" x14ac:dyDescent="0.25">
      <c r="A402" t="s">
        <v>3549</v>
      </c>
      <c r="B402" t="s">
        <v>933</v>
      </c>
      <c r="C402" s="1">
        <v>41829</v>
      </c>
      <c r="D402">
        <v>2345</v>
      </c>
      <c r="E402" t="str">
        <f t="shared" si="160"/>
        <v>_applications_of_big_data_in_customer_segmentation_</v>
      </c>
      <c r="F402" s="7">
        <f t="shared" si="166"/>
        <v>7.7604670292134204</v>
      </c>
      <c r="G402">
        <f t="shared" si="161"/>
        <v>98</v>
      </c>
      <c r="H402" s="11">
        <f t="shared" si="167"/>
        <v>0</v>
      </c>
      <c r="I402" s="11">
        <f t="shared" ref="I402:J421" si="176">IF(ISNUMBER(SEARCH(I$1,$B402)),1,0)</f>
        <v>0</v>
      </c>
      <c r="J402" s="11">
        <f t="shared" si="176"/>
        <v>1</v>
      </c>
      <c r="K402" s="11">
        <f t="shared" ref="K402:P411" si="177">IF(ISNUMBER(SEARCH(K$1,$E402)),1,0)</f>
        <v>0</v>
      </c>
      <c r="L402" s="11">
        <f t="shared" si="177"/>
        <v>0</v>
      </c>
      <c r="M402" s="11">
        <f t="shared" si="177"/>
        <v>0</v>
      </c>
      <c r="N402" s="11">
        <f t="shared" si="177"/>
        <v>0</v>
      </c>
      <c r="O402" s="11">
        <f t="shared" si="177"/>
        <v>1</v>
      </c>
      <c r="P402" s="11">
        <f t="shared" si="177"/>
        <v>0</v>
      </c>
      <c r="Q402" s="4" t="str">
        <f t="shared" si="168"/>
        <v>N-001-000010</v>
      </c>
      <c r="R402">
        <f t="shared" si="169"/>
        <v>276</v>
      </c>
      <c r="S402" s="8">
        <f t="shared" si="170"/>
        <v>7.1371246496698326</v>
      </c>
      <c r="T402" s="8">
        <f t="shared" si="171"/>
        <v>7.1371246496698326</v>
      </c>
      <c r="U402" s="10">
        <f t="shared" si="162"/>
        <v>7.155646114355199</v>
      </c>
      <c r="V402" s="10">
        <f t="shared" si="172"/>
        <v>0.48352944586012636</v>
      </c>
      <c r="W402" s="10">
        <f t="shared" si="173"/>
        <v>0.9270748524980652</v>
      </c>
      <c r="X402" s="10">
        <f t="shared" si="163"/>
        <v>0.60482091485822098</v>
      </c>
      <c r="Y402" s="22">
        <f t="shared" si="174"/>
        <v>7.1540443979874988</v>
      </c>
      <c r="Z402" s="22">
        <f t="shared" si="164"/>
        <v>7.1890336202131158</v>
      </c>
      <c r="AA402" s="22">
        <f t="shared" si="165"/>
        <v>7.1371246496698326</v>
      </c>
      <c r="AB402" s="35"/>
      <c r="AC402" s="10"/>
      <c r="AD402" s="10"/>
    </row>
    <row r="403" spans="1:30" x14ac:dyDescent="0.25">
      <c r="A403" t="s">
        <v>3422</v>
      </c>
      <c r="B403" t="s">
        <v>806</v>
      </c>
      <c r="C403" s="1">
        <v>42286</v>
      </c>
      <c r="D403">
        <v>367</v>
      </c>
      <c r="E403" t="str">
        <f t="shared" si="160"/>
        <v>_applying_data_science_to_determine_impact_of_employee_development_programs_onperformance_over_time_</v>
      </c>
      <c r="F403" s="7">
        <f t="shared" si="166"/>
        <v>5.9080829381689313</v>
      </c>
      <c r="G403">
        <f t="shared" si="161"/>
        <v>62</v>
      </c>
      <c r="H403" s="11">
        <f t="shared" si="167"/>
        <v>1</v>
      </c>
      <c r="I403" s="11">
        <f t="shared" si="176"/>
        <v>0</v>
      </c>
      <c r="J403" s="11">
        <f t="shared" si="176"/>
        <v>1</v>
      </c>
      <c r="K403" s="11">
        <f t="shared" si="177"/>
        <v>0</v>
      </c>
      <c r="L403" s="11">
        <f t="shared" si="177"/>
        <v>0</v>
      </c>
      <c r="M403" s="11">
        <f t="shared" si="177"/>
        <v>0</v>
      </c>
      <c r="N403" s="11">
        <f t="shared" si="177"/>
        <v>1</v>
      </c>
      <c r="O403" s="11">
        <f t="shared" si="177"/>
        <v>1</v>
      </c>
      <c r="P403" s="11">
        <f t="shared" si="177"/>
        <v>0</v>
      </c>
      <c r="Q403" s="4" t="str">
        <f t="shared" si="168"/>
        <v>N-101-000110</v>
      </c>
      <c r="R403">
        <f t="shared" si="169"/>
        <v>126</v>
      </c>
      <c r="S403" s="8">
        <f t="shared" si="170"/>
        <v>7.156085089173656</v>
      </c>
      <c r="T403" s="8">
        <f t="shared" si="171"/>
        <v>7.156085089173656</v>
      </c>
      <c r="U403" s="10">
        <f t="shared" si="162"/>
        <v>5.1180662413479219</v>
      </c>
      <c r="V403" s="10">
        <f t="shared" si="172"/>
        <v>0.76279653926378688</v>
      </c>
      <c r="W403" s="10">
        <f t="shared" si="173"/>
        <v>-0.92530923854642388</v>
      </c>
      <c r="X403" s="10">
        <f t="shared" si="163"/>
        <v>0.79001669682100972</v>
      </c>
      <c r="Y403" s="22">
        <f t="shared" si="174"/>
        <v>7.3392401799502869</v>
      </c>
      <c r="Z403" s="22">
        <f t="shared" si="164"/>
        <v>7.2265960335864765</v>
      </c>
      <c r="AA403" s="22">
        <f t="shared" si="165"/>
        <v>7.156085089173656</v>
      </c>
      <c r="AB403" s="35"/>
      <c r="AC403" s="10"/>
      <c r="AD403" s="10"/>
    </row>
    <row r="404" spans="1:30" x14ac:dyDescent="0.25">
      <c r="A404" t="s">
        <v>5195</v>
      </c>
      <c r="B404" t="s">
        <v>2581</v>
      </c>
      <c r="C404" s="1">
        <v>42395</v>
      </c>
      <c r="D404">
        <v>896</v>
      </c>
      <c r="E404" t="str">
        <f t="shared" si="160"/>
        <v>_applying_graphic_design_principles_to_create_killer_dashboards_</v>
      </c>
      <c r="F404" s="7">
        <f t="shared" si="166"/>
        <v>6.799055862058796</v>
      </c>
      <c r="G404">
        <f t="shared" si="161"/>
        <v>37</v>
      </c>
      <c r="H404" s="11">
        <f t="shared" si="167"/>
        <v>1</v>
      </c>
      <c r="I404" s="11">
        <f t="shared" si="176"/>
        <v>0</v>
      </c>
      <c r="J404" s="11">
        <f t="shared" si="176"/>
        <v>0</v>
      </c>
      <c r="K404" s="11">
        <f t="shared" si="177"/>
        <v>0</v>
      </c>
      <c r="L404" s="11">
        <f t="shared" si="177"/>
        <v>0</v>
      </c>
      <c r="M404" s="11">
        <f t="shared" si="177"/>
        <v>0</v>
      </c>
      <c r="N404" s="11">
        <f t="shared" si="177"/>
        <v>0</v>
      </c>
      <c r="O404" s="11">
        <f t="shared" si="177"/>
        <v>0</v>
      </c>
      <c r="P404" s="11">
        <f t="shared" si="177"/>
        <v>0</v>
      </c>
      <c r="Q404" s="4" t="str">
        <f t="shared" si="168"/>
        <v>N-100-000000</v>
      </c>
      <c r="R404">
        <f t="shared" si="169"/>
        <v>10</v>
      </c>
      <c r="S404" s="8">
        <f t="shared" si="170"/>
        <v>5.8482281909542762</v>
      </c>
      <c r="T404" s="8">
        <f t="shared" si="171"/>
        <v>5.8482281909542762</v>
      </c>
      <c r="U404" s="10">
        <f t="shared" si="162"/>
        <v>6.9975229164014925</v>
      </c>
      <c r="V404" s="10">
        <f t="shared" si="172"/>
        <v>-0.72779347924809357</v>
      </c>
      <c r="W404" s="10">
        <f t="shared" si="173"/>
        <v>-3.4336314656559175E-2</v>
      </c>
      <c r="X404" s="10">
        <f t="shared" si="163"/>
        <v>-0.19846705434269657</v>
      </c>
      <c r="Y404" s="22">
        <f t="shared" si="174"/>
        <v>6.350756428786581</v>
      </c>
      <c r="Z404" s="22">
        <f t="shared" si="164"/>
        <v>6.2357976877689199</v>
      </c>
      <c r="AA404" s="22">
        <f t="shared" si="165"/>
        <v>5.8482281909542762</v>
      </c>
      <c r="AB404" s="35"/>
      <c r="AC404" s="10"/>
      <c r="AD404" s="10"/>
    </row>
    <row r="405" spans="1:30" x14ac:dyDescent="0.25">
      <c r="A405" t="s">
        <v>4832</v>
      </c>
      <c r="B405" t="s">
        <v>2218</v>
      </c>
      <c r="C405" s="1">
        <v>42353</v>
      </c>
      <c r="D405">
        <v>2607</v>
      </c>
      <c r="E405" t="str">
        <f t="shared" si="160"/>
        <v>_architecture_of_data_science_projects_</v>
      </c>
      <c r="F405" s="7">
        <f t="shared" si="166"/>
        <v>7.8663389230465439</v>
      </c>
      <c r="G405">
        <f t="shared" si="161"/>
        <v>61</v>
      </c>
      <c r="H405" s="11">
        <f t="shared" si="167"/>
        <v>1</v>
      </c>
      <c r="I405" s="11">
        <f t="shared" si="176"/>
        <v>0</v>
      </c>
      <c r="J405" s="11">
        <f t="shared" si="176"/>
        <v>1</v>
      </c>
      <c r="K405" s="11">
        <f t="shared" si="177"/>
        <v>0</v>
      </c>
      <c r="L405" s="11">
        <f t="shared" si="177"/>
        <v>0</v>
      </c>
      <c r="M405" s="11">
        <f t="shared" si="177"/>
        <v>0</v>
      </c>
      <c r="N405" s="11">
        <f t="shared" si="177"/>
        <v>1</v>
      </c>
      <c r="O405" s="11">
        <f t="shared" si="177"/>
        <v>1</v>
      </c>
      <c r="P405" s="11">
        <f t="shared" si="177"/>
        <v>0</v>
      </c>
      <c r="Q405" s="4" t="str">
        <f t="shared" si="168"/>
        <v>N-101-000110</v>
      </c>
      <c r="R405">
        <f t="shared" si="169"/>
        <v>126</v>
      </c>
      <c r="S405" s="8">
        <f t="shared" si="170"/>
        <v>7.156085089173656</v>
      </c>
      <c r="T405" s="8">
        <f t="shared" si="171"/>
        <v>7.156085089173656</v>
      </c>
      <c r="U405" s="10">
        <f t="shared" si="162"/>
        <v>7.0763222262255345</v>
      </c>
      <c r="V405" s="10">
        <f t="shared" si="172"/>
        <v>0.76279653926378688</v>
      </c>
      <c r="W405" s="10">
        <f t="shared" si="173"/>
        <v>1.0329467463311888</v>
      </c>
      <c r="X405" s="10">
        <f t="shared" si="163"/>
        <v>0.79001669682100972</v>
      </c>
      <c r="Y405" s="22">
        <f t="shared" si="174"/>
        <v>7.3392401799502869</v>
      </c>
      <c r="Z405" s="22">
        <f t="shared" si="164"/>
        <v>7.2265960335864765</v>
      </c>
      <c r="AA405" s="22">
        <f t="shared" si="165"/>
        <v>7.156085089173656</v>
      </c>
      <c r="AB405" s="35"/>
      <c r="AC405" s="10"/>
      <c r="AD405" s="10"/>
    </row>
    <row r="406" spans="1:30" x14ac:dyDescent="0.25">
      <c r="A406" t="s">
        <v>3552</v>
      </c>
      <c r="B406" t="s">
        <v>936</v>
      </c>
      <c r="C406" s="1">
        <v>41964</v>
      </c>
      <c r="D406">
        <v>163</v>
      </c>
      <c r="E406" t="str">
        <f t="shared" si="160"/>
        <v>_are_all_software_applications_becoming_analytic_applications?_</v>
      </c>
      <c r="F406" s="7">
        <f t="shared" si="166"/>
        <v>5.0998664278241987</v>
      </c>
      <c r="G406">
        <f t="shared" si="161"/>
        <v>37</v>
      </c>
      <c r="H406" s="11">
        <f t="shared" si="167"/>
        <v>0</v>
      </c>
      <c r="I406" s="11">
        <f t="shared" si="176"/>
        <v>0</v>
      </c>
      <c r="J406" s="11">
        <f t="shared" si="176"/>
        <v>1</v>
      </c>
      <c r="K406" s="11">
        <f t="shared" si="177"/>
        <v>0</v>
      </c>
      <c r="L406" s="11">
        <f t="shared" si="177"/>
        <v>0</v>
      </c>
      <c r="M406" s="11">
        <f t="shared" si="177"/>
        <v>0</v>
      </c>
      <c r="N406" s="11">
        <f t="shared" si="177"/>
        <v>0</v>
      </c>
      <c r="O406" s="11">
        <f t="shared" si="177"/>
        <v>0</v>
      </c>
      <c r="P406" s="11">
        <f t="shared" si="177"/>
        <v>1</v>
      </c>
      <c r="Q406" s="4" t="str">
        <f t="shared" si="168"/>
        <v>N-001-000001</v>
      </c>
      <c r="R406">
        <f t="shared" si="169"/>
        <v>75</v>
      </c>
      <c r="S406" s="8">
        <f t="shared" si="170"/>
        <v>6.7053553975541869</v>
      </c>
      <c r="T406" s="8">
        <f t="shared" si="171"/>
        <v>6.7053553975541869</v>
      </c>
      <c r="U406" s="10">
        <f t="shared" si="162"/>
        <v>4.9276805773004968</v>
      </c>
      <c r="V406" s="10">
        <f t="shared" si="172"/>
        <v>-0.16886520179703862</v>
      </c>
      <c r="W406" s="10">
        <f t="shared" si="173"/>
        <v>-1.7335257488911564</v>
      </c>
      <c r="X406" s="10">
        <f t="shared" si="163"/>
        <v>0.17218585052370217</v>
      </c>
      <c r="Y406" s="22">
        <f t="shared" si="174"/>
        <v>6.7214093336529794</v>
      </c>
      <c r="Z406" s="22">
        <f t="shared" si="164"/>
        <v>6.7986372127043664</v>
      </c>
      <c r="AA406" s="22">
        <f t="shared" si="165"/>
        <v>6.7053553975541869</v>
      </c>
      <c r="AB406" s="35"/>
      <c r="AC406" s="10"/>
      <c r="AD406" s="10"/>
    </row>
    <row r="407" spans="1:30" x14ac:dyDescent="0.25">
      <c r="A407" t="s">
        <v>3554</v>
      </c>
      <c r="B407" t="s">
        <v>938</v>
      </c>
      <c r="C407" s="1">
        <v>41996</v>
      </c>
      <c r="D407">
        <v>1344</v>
      </c>
      <c r="E407" t="str">
        <f t="shared" si="160"/>
        <v>_are_earthquakes_becoming_more_severe?_</v>
      </c>
      <c r="F407" s="7">
        <f t="shared" si="166"/>
        <v>7.2041492920359396</v>
      </c>
      <c r="G407">
        <f t="shared" si="161"/>
        <v>65</v>
      </c>
      <c r="H407" s="11">
        <f t="shared" si="167"/>
        <v>0</v>
      </c>
      <c r="I407" s="11">
        <f t="shared" si="176"/>
        <v>0</v>
      </c>
      <c r="J407" s="11">
        <f t="shared" si="176"/>
        <v>1</v>
      </c>
      <c r="K407" s="11">
        <f t="shared" si="177"/>
        <v>0</v>
      </c>
      <c r="L407" s="11">
        <f t="shared" si="177"/>
        <v>0</v>
      </c>
      <c r="M407" s="11">
        <f t="shared" si="177"/>
        <v>0</v>
      </c>
      <c r="N407" s="11">
        <f t="shared" si="177"/>
        <v>0</v>
      </c>
      <c r="O407" s="11">
        <f t="shared" si="177"/>
        <v>0</v>
      </c>
      <c r="P407" s="11">
        <f t="shared" si="177"/>
        <v>0</v>
      </c>
      <c r="Q407" s="4" t="str">
        <f t="shared" si="168"/>
        <v>N-001-000000</v>
      </c>
      <c r="R407">
        <f t="shared" si="169"/>
        <v>313</v>
      </c>
      <c r="S407" s="8">
        <f t="shared" si="170"/>
        <v>6.8822553953446945</v>
      </c>
      <c r="T407" s="8">
        <f t="shared" si="171"/>
        <v>6.8822553953446945</v>
      </c>
      <c r="U407" s="10">
        <f t="shared" si="162"/>
        <v>6.8172132983771867</v>
      </c>
      <c r="V407" s="10">
        <f t="shared" si="172"/>
        <v>0.15496856831223904</v>
      </c>
      <c r="W407" s="10">
        <f t="shared" si="173"/>
        <v>0.37075711532058442</v>
      </c>
      <c r="X407" s="10">
        <f t="shared" si="163"/>
        <v>0.38693599365875281</v>
      </c>
      <c r="Y407" s="22">
        <f t="shared" si="174"/>
        <v>6.9361594767880304</v>
      </c>
      <c r="Z407" s="22">
        <f t="shared" si="164"/>
        <v>6.9661540865059681</v>
      </c>
      <c r="AA407" s="22">
        <f t="shared" si="165"/>
        <v>6.8822553953446945</v>
      </c>
      <c r="AB407" s="35"/>
      <c r="AC407" s="10"/>
      <c r="AD407" s="10"/>
    </row>
    <row r="408" spans="1:30" x14ac:dyDescent="0.25">
      <c r="A408" t="s">
        <v>2660</v>
      </c>
      <c r="B408" t="s">
        <v>40</v>
      </c>
      <c r="C408" s="1">
        <v>42282</v>
      </c>
      <c r="D408">
        <v>204</v>
      </c>
      <c r="E408" t="str">
        <f t="shared" si="160"/>
        <v>_are_extreme_weather_events_more_frequent?_the_data_science_answer_</v>
      </c>
      <c r="F408" s="7">
        <f t="shared" si="166"/>
        <v>5.3230099791384085</v>
      </c>
      <c r="G408">
        <f t="shared" si="161"/>
        <v>55</v>
      </c>
      <c r="H408" s="11">
        <f t="shared" si="167"/>
        <v>1</v>
      </c>
      <c r="I408" s="11">
        <f t="shared" si="176"/>
        <v>1</v>
      </c>
      <c r="J408" s="11">
        <f t="shared" si="176"/>
        <v>0</v>
      </c>
      <c r="K408" s="11">
        <f t="shared" si="177"/>
        <v>0</v>
      </c>
      <c r="L408" s="11">
        <f t="shared" si="177"/>
        <v>0</v>
      </c>
      <c r="M408" s="11">
        <f t="shared" si="177"/>
        <v>0</v>
      </c>
      <c r="N408" s="11">
        <f t="shared" si="177"/>
        <v>1</v>
      </c>
      <c r="O408" s="11">
        <f t="shared" si="177"/>
        <v>1</v>
      </c>
      <c r="P408" s="11">
        <f t="shared" si="177"/>
        <v>0</v>
      </c>
      <c r="Q408" s="4" t="str">
        <f t="shared" si="168"/>
        <v>N-110-000110</v>
      </c>
      <c r="R408">
        <f t="shared" si="169"/>
        <v>30</v>
      </c>
      <c r="S408" s="8">
        <f t="shared" si="170"/>
        <v>6.8313617432708362</v>
      </c>
      <c r="T408" s="8">
        <f t="shared" si="171"/>
        <v>6.8313617432708362</v>
      </c>
      <c r="U408" s="10">
        <f t="shared" si="162"/>
        <v>5.3138369166756618</v>
      </c>
      <c r="V408" s="10">
        <f t="shared" si="172"/>
        <v>-0.41468131611090092</v>
      </c>
      <c r="W408" s="10">
        <f t="shared" si="173"/>
        <v>-1.5103821975769467</v>
      </c>
      <c r="X408" s="10">
        <f t="shared" si="163"/>
        <v>9.1730624627465642E-3</v>
      </c>
      <c r="Y408" s="22">
        <f t="shared" si="174"/>
        <v>6.5583965455920241</v>
      </c>
      <c r="Z408" s="22">
        <f t="shared" si="164"/>
        <v>6.6067544714367257</v>
      </c>
      <c r="AA408" s="22">
        <f t="shared" si="165"/>
        <v>6.8313617432708362</v>
      </c>
      <c r="AB408" s="35"/>
      <c r="AC408" s="10"/>
      <c r="AD408" s="10"/>
    </row>
    <row r="409" spans="1:30" x14ac:dyDescent="0.25">
      <c r="A409" t="s">
        <v>3119</v>
      </c>
      <c r="B409" t="s">
        <v>503</v>
      </c>
      <c r="C409" s="1">
        <v>42129</v>
      </c>
      <c r="D409">
        <v>326</v>
      </c>
      <c r="E409" t="str">
        <f t="shared" si="160"/>
        <v>_are_you_a_data_hoarder?_learn_how_to_manage_the_clutter_</v>
      </c>
      <c r="F409" s="7">
        <f t="shared" si="166"/>
        <v>5.7899601708972535</v>
      </c>
      <c r="G409">
        <f t="shared" si="161"/>
        <v>26</v>
      </c>
      <c r="H409" s="11">
        <f t="shared" si="167"/>
        <v>1</v>
      </c>
      <c r="I409" s="11">
        <f t="shared" si="176"/>
        <v>0</v>
      </c>
      <c r="J409" s="11">
        <f t="shared" si="176"/>
        <v>1</v>
      </c>
      <c r="K409" s="11">
        <f t="shared" si="177"/>
        <v>0</v>
      </c>
      <c r="L409" s="11">
        <f t="shared" si="177"/>
        <v>0</v>
      </c>
      <c r="M409" s="11">
        <f t="shared" si="177"/>
        <v>0</v>
      </c>
      <c r="N409" s="11">
        <f t="shared" si="177"/>
        <v>0</v>
      </c>
      <c r="O409" s="11">
        <f t="shared" si="177"/>
        <v>1</v>
      </c>
      <c r="P409" s="11">
        <f t="shared" si="177"/>
        <v>0</v>
      </c>
      <c r="Q409" s="4" t="str">
        <f t="shared" si="168"/>
        <v>N-101-000010</v>
      </c>
      <c r="R409">
        <f t="shared" si="169"/>
        <v>382</v>
      </c>
      <c r="S409" s="8">
        <f t="shared" si="170"/>
        <v>6.8802841839920132</v>
      </c>
      <c r="T409" s="8">
        <f t="shared" si="171"/>
        <v>6.8802841839920132</v>
      </c>
      <c r="U409" s="10">
        <f t="shared" si="162"/>
        <v>5.3836063103817287</v>
      </c>
      <c r="V409" s="10">
        <f t="shared" si="172"/>
        <v>0.18424985744159661</v>
      </c>
      <c r="W409" s="10">
        <f t="shared" si="173"/>
        <v>-1.0434320058181017</v>
      </c>
      <c r="X409" s="10">
        <f t="shared" si="163"/>
        <v>0.40635386051552441</v>
      </c>
      <c r="Y409" s="22">
        <f t="shared" si="174"/>
        <v>6.9555773436448023</v>
      </c>
      <c r="Z409" s="22">
        <f t="shared" si="164"/>
        <v>6.8151536771936527</v>
      </c>
      <c r="AA409" s="22">
        <f t="shared" si="165"/>
        <v>6.8802841839920132</v>
      </c>
      <c r="AB409" s="35"/>
      <c r="AC409" s="10"/>
      <c r="AD409" s="10"/>
    </row>
    <row r="410" spans="1:30" x14ac:dyDescent="0.25">
      <c r="A410" t="s">
        <v>3555</v>
      </c>
      <c r="B410" t="s">
        <v>939</v>
      </c>
      <c r="C410" s="1">
        <v>41885</v>
      </c>
      <c r="D410">
        <v>3870</v>
      </c>
      <c r="E410" t="str">
        <f t="shared" si="160"/>
        <v>_are_you_a_data_scientist_?_</v>
      </c>
      <c r="F410" s="7">
        <f t="shared" si="166"/>
        <v>8.2612681505776475</v>
      </c>
      <c r="G410">
        <f t="shared" si="161"/>
        <v>25</v>
      </c>
      <c r="H410" s="11">
        <f t="shared" si="167"/>
        <v>0</v>
      </c>
      <c r="I410" s="11">
        <f t="shared" si="176"/>
        <v>0</v>
      </c>
      <c r="J410" s="11">
        <f t="shared" si="176"/>
        <v>1</v>
      </c>
      <c r="K410" s="11">
        <f t="shared" si="177"/>
        <v>0</v>
      </c>
      <c r="L410" s="11">
        <f t="shared" si="177"/>
        <v>0</v>
      </c>
      <c r="M410" s="11">
        <f t="shared" si="177"/>
        <v>0</v>
      </c>
      <c r="N410" s="11">
        <f t="shared" si="177"/>
        <v>0</v>
      </c>
      <c r="O410" s="11">
        <f t="shared" si="177"/>
        <v>1</v>
      </c>
      <c r="P410" s="11">
        <f t="shared" si="177"/>
        <v>0</v>
      </c>
      <c r="Q410" s="4" t="str">
        <f t="shared" si="168"/>
        <v>N-001-000010</v>
      </c>
      <c r="R410">
        <f t="shared" si="169"/>
        <v>276</v>
      </c>
      <c r="S410" s="8">
        <f t="shared" si="170"/>
        <v>7.1371246496698326</v>
      </c>
      <c r="T410" s="8">
        <f t="shared" si="171"/>
        <v>7.1371246496698326</v>
      </c>
      <c r="U410" s="10">
        <f t="shared" si="162"/>
        <v>7.6564472357194262</v>
      </c>
      <c r="V410" s="10">
        <f t="shared" si="172"/>
        <v>0.48352944586012636</v>
      </c>
      <c r="W410" s="10">
        <f t="shared" si="173"/>
        <v>1.4278759738622924</v>
      </c>
      <c r="X410" s="10">
        <f t="shared" si="163"/>
        <v>0.60482091485822098</v>
      </c>
      <c r="Y410" s="22">
        <f t="shared" si="174"/>
        <v>7.1540443979874988</v>
      </c>
      <c r="Z410" s="22">
        <f t="shared" si="164"/>
        <v>7.1890336202131158</v>
      </c>
      <c r="AA410" s="22">
        <f t="shared" si="165"/>
        <v>7.1371246496698326</v>
      </c>
      <c r="AB410" s="35"/>
      <c r="AC410" s="10"/>
      <c r="AD410" s="10"/>
    </row>
    <row r="411" spans="1:30" x14ac:dyDescent="0.25">
      <c r="A411" t="s">
        <v>3556</v>
      </c>
      <c r="B411" t="s">
        <v>940</v>
      </c>
      <c r="C411" s="1">
        <v>41318</v>
      </c>
      <c r="D411">
        <v>734</v>
      </c>
      <c r="E411" t="str">
        <f t="shared" si="160"/>
        <v>_are_you_a_data_whisperer?_</v>
      </c>
      <c r="F411" s="7">
        <f t="shared" si="166"/>
        <v>6.5998704992128365</v>
      </c>
      <c r="G411">
        <f t="shared" si="161"/>
        <v>25</v>
      </c>
      <c r="H411" s="11">
        <f t="shared" si="167"/>
        <v>0</v>
      </c>
      <c r="I411" s="11">
        <f t="shared" si="176"/>
        <v>0</v>
      </c>
      <c r="J411" s="11">
        <f t="shared" si="176"/>
        <v>1</v>
      </c>
      <c r="K411" s="11">
        <f t="shared" si="177"/>
        <v>0</v>
      </c>
      <c r="L411" s="11">
        <f t="shared" si="177"/>
        <v>0</v>
      </c>
      <c r="M411" s="11">
        <f t="shared" si="177"/>
        <v>0</v>
      </c>
      <c r="N411" s="11">
        <f t="shared" si="177"/>
        <v>0</v>
      </c>
      <c r="O411" s="11">
        <f t="shared" si="177"/>
        <v>1</v>
      </c>
      <c r="P411" s="11">
        <f t="shared" si="177"/>
        <v>0</v>
      </c>
      <c r="Q411" s="4" t="str">
        <f t="shared" si="168"/>
        <v>N-001-000010</v>
      </c>
      <c r="R411">
        <f t="shared" si="169"/>
        <v>276</v>
      </c>
      <c r="S411" s="8">
        <f t="shared" si="170"/>
        <v>7.1371246496698326</v>
      </c>
      <c r="T411" s="8">
        <f t="shared" si="171"/>
        <v>7.1371246496698326</v>
      </c>
      <c r="U411" s="10">
        <f t="shared" si="162"/>
        <v>5.9950495843546152</v>
      </c>
      <c r="V411" s="10">
        <f t="shared" si="172"/>
        <v>0.48352944586012636</v>
      </c>
      <c r="W411" s="10">
        <f t="shared" si="173"/>
        <v>-0.23352167750251862</v>
      </c>
      <c r="X411" s="10">
        <f t="shared" si="163"/>
        <v>0.60482091485822098</v>
      </c>
      <c r="Y411" s="22">
        <f t="shared" si="174"/>
        <v>7.1540443979874988</v>
      </c>
      <c r="Z411" s="22">
        <f t="shared" si="164"/>
        <v>7.1890336202131158</v>
      </c>
      <c r="AA411" s="22">
        <f t="shared" si="165"/>
        <v>7.1371246496698326</v>
      </c>
      <c r="AB411" s="35"/>
      <c r="AC411" s="10"/>
      <c r="AD411" s="10"/>
    </row>
    <row r="412" spans="1:30" x14ac:dyDescent="0.25">
      <c r="A412" t="s">
        <v>3557</v>
      </c>
      <c r="B412" t="s">
        <v>941</v>
      </c>
      <c r="C412" s="1">
        <v>41442</v>
      </c>
      <c r="D412">
        <v>3306</v>
      </c>
      <c r="E412" t="str">
        <f t="shared" si="160"/>
        <v>_are_you_a_geek_or_a_nerd?_</v>
      </c>
      <c r="F412" s="7">
        <f t="shared" si="166"/>
        <v>8.1037967129817936</v>
      </c>
      <c r="G412">
        <f t="shared" si="161"/>
        <v>36</v>
      </c>
      <c r="H412" s="11">
        <f t="shared" si="167"/>
        <v>0</v>
      </c>
      <c r="I412" s="11">
        <f t="shared" si="176"/>
        <v>0</v>
      </c>
      <c r="J412" s="11">
        <f t="shared" si="176"/>
        <v>1</v>
      </c>
      <c r="K412" s="11">
        <f t="shared" ref="K412:P421" si="178">IF(ISNUMBER(SEARCH(K$1,$E412)),1,0)</f>
        <v>0</v>
      </c>
      <c r="L412" s="11">
        <f t="shared" si="178"/>
        <v>0</v>
      </c>
      <c r="M412" s="11">
        <f t="shared" si="178"/>
        <v>0</v>
      </c>
      <c r="N412" s="11">
        <f t="shared" si="178"/>
        <v>0</v>
      </c>
      <c r="O412" s="11">
        <f t="shared" si="178"/>
        <v>0</v>
      </c>
      <c r="P412" s="11">
        <f t="shared" si="178"/>
        <v>0</v>
      </c>
      <c r="Q412" s="4" t="str">
        <f t="shared" si="168"/>
        <v>N-001-000000</v>
      </c>
      <c r="R412">
        <f t="shared" si="169"/>
        <v>313</v>
      </c>
      <c r="S412" s="8">
        <f t="shared" si="170"/>
        <v>6.8822553953446945</v>
      </c>
      <c r="T412" s="8">
        <f t="shared" si="171"/>
        <v>6.8822553953446945</v>
      </c>
      <c r="U412" s="10">
        <f t="shared" si="162"/>
        <v>7.7168607193230407</v>
      </c>
      <c r="V412" s="10">
        <f t="shared" si="172"/>
        <v>0.15496856831223904</v>
      </c>
      <c r="W412" s="10">
        <f t="shared" si="173"/>
        <v>1.2704045362664385</v>
      </c>
      <c r="X412" s="10">
        <f t="shared" si="163"/>
        <v>0.38693599365875281</v>
      </c>
      <c r="Y412" s="22">
        <f t="shared" si="174"/>
        <v>6.9361594767880304</v>
      </c>
      <c r="Z412" s="22">
        <f t="shared" si="164"/>
        <v>6.9661540865059681</v>
      </c>
      <c r="AA412" s="22">
        <f t="shared" si="165"/>
        <v>6.8822553953446945</v>
      </c>
      <c r="AB412" s="35"/>
      <c r="AC412" s="10"/>
      <c r="AD412" s="10"/>
    </row>
    <row r="413" spans="1:30" x14ac:dyDescent="0.25">
      <c r="A413" t="s">
        <v>3558</v>
      </c>
      <c r="B413" t="s">
        <v>942</v>
      </c>
      <c r="C413" s="1">
        <v>42133</v>
      </c>
      <c r="D413">
        <v>774</v>
      </c>
      <c r="E413" t="str">
        <f t="shared" si="160"/>
        <v>_are_you_becoming_a_digital_dinosaur?_</v>
      </c>
      <c r="F413" s="7">
        <f t="shared" si="166"/>
        <v>6.6528630293533473</v>
      </c>
      <c r="G413">
        <f t="shared" si="161"/>
        <v>73</v>
      </c>
      <c r="H413" s="11">
        <f t="shared" si="167"/>
        <v>1</v>
      </c>
      <c r="I413" s="11">
        <f t="shared" si="176"/>
        <v>0</v>
      </c>
      <c r="J413" s="11">
        <f t="shared" si="176"/>
        <v>1</v>
      </c>
      <c r="K413" s="11">
        <f t="shared" si="178"/>
        <v>0</v>
      </c>
      <c r="L413" s="11">
        <f t="shared" si="178"/>
        <v>0</v>
      </c>
      <c r="M413" s="11">
        <f t="shared" si="178"/>
        <v>0</v>
      </c>
      <c r="N413" s="11">
        <f t="shared" si="178"/>
        <v>0</v>
      </c>
      <c r="O413" s="11">
        <f t="shared" si="178"/>
        <v>0</v>
      </c>
      <c r="P413" s="11">
        <f t="shared" si="178"/>
        <v>0</v>
      </c>
      <c r="Q413" s="4" t="str">
        <f t="shared" si="168"/>
        <v>N-101-000000</v>
      </c>
      <c r="R413">
        <f t="shared" si="169"/>
        <v>419</v>
      </c>
      <c r="S413" s="8">
        <f t="shared" si="170"/>
        <v>6.5697596378225285</v>
      </c>
      <c r="T413" s="8">
        <f t="shared" si="171"/>
        <v>6.5697596378225285</v>
      </c>
      <c r="U413" s="10">
        <f t="shared" si="162"/>
        <v>6.4643940900372909</v>
      </c>
      <c r="V413" s="10">
        <f t="shared" si="172"/>
        <v>-0.14431102010629077</v>
      </c>
      <c r="W413" s="10">
        <f t="shared" si="173"/>
        <v>-0.18052914736200787</v>
      </c>
      <c r="X413" s="10">
        <f t="shared" si="163"/>
        <v>0.18846893931605621</v>
      </c>
      <c r="Y413" s="22">
        <f t="shared" si="174"/>
        <v>6.7376924224453338</v>
      </c>
      <c r="Z413" s="22">
        <f t="shared" si="164"/>
        <v>6.5922741434865042</v>
      </c>
      <c r="AA413" s="22">
        <f t="shared" si="165"/>
        <v>6.5697596378225285</v>
      </c>
      <c r="AB413" s="35"/>
      <c r="AC413" s="10"/>
      <c r="AD413" s="10"/>
    </row>
    <row r="414" spans="1:30" x14ac:dyDescent="0.25">
      <c r="A414" t="s">
        <v>3553</v>
      </c>
      <c r="B414" t="s">
        <v>937</v>
      </c>
      <c r="C414" s="1">
        <v>42207</v>
      </c>
      <c r="D414">
        <v>204</v>
      </c>
      <c r="E414" t="str">
        <f t="shared" si="160"/>
        <v>_are_you_concerned_over_systems_security?_cloud_systems_can_be_vulnerable._</v>
      </c>
      <c r="F414" s="7">
        <f t="shared" si="166"/>
        <v>5.3230099791384085</v>
      </c>
      <c r="G414">
        <f t="shared" si="161"/>
        <v>95</v>
      </c>
      <c r="H414" s="11">
        <f t="shared" si="167"/>
        <v>1</v>
      </c>
      <c r="I414" s="11">
        <f t="shared" si="176"/>
        <v>0</v>
      </c>
      <c r="J414" s="11">
        <f t="shared" si="176"/>
        <v>1</v>
      </c>
      <c r="K414" s="11">
        <f t="shared" si="178"/>
        <v>0</v>
      </c>
      <c r="L414" s="11">
        <f t="shared" si="178"/>
        <v>0</v>
      </c>
      <c r="M414" s="11">
        <f t="shared" si="178"/>
        <v>0</v>
      </c>
      <c r="N414" s="11">
        <f t="shared" si="178"/>
        <v>0</v>
      </c>
      <c r="O414" s="11">
        <f t="shared" si="178"/>
        <v>0</v>
      </c>
      <c r="P414" s="11">
        <f t="shared" si="178"/>
        <v>0</v>
      </c>
      <c r="Q414" s="4" t="str">
        <f t="shared" si="168"/>
        <v>N-101-000000</v>
      </c>
      <c r="R414">
        <f t="shared" si="169"/>
        <v>419</v>
      </c>
      <c r="S414" s="8">
        <f t="shared" si="170"/>
        <v>6.5697596378225285</v>
      </c>
      <c r="T414" s="8">
        <f t="shared" si="171"/>
        <v>6.5697596378225285</v>
      </c>
      <c r="U414" s="10">
        <f t="shared" si="162"/>
        <v>5.1345410398223521</v>
      </c>
      <c r="V414" s="10">
        <f t="shared" si="172"/>
        <v>-0.14431102010629077</v>
      </c>
      <c r="W414" s="10">
        <f t="shared" si="173"/>
        <v>-1.5103821975769467</v>
      </c>
      <c r="X414" s="10">
        <f t="shared" si="163"/>
        <v>0.18846893931605621</v>
      </c>
      <c r="Y414" s="22">
        <f t="shared" si="174"/>
        <v>6.7376924224453338</v>
      </c>
      <c r="Z414" s="22">
        <f t="shared" si="164"/>
        <v>6.5922741434865042</v>
      </c>
      <c r="AA414" s="22">
        <f t="shared" si="165"/>
        <v>6.5697596378225285</v>
      </c>
      <c r="AB414" s="35"/>
      <c r="AC414" s="10"/>
      <c r="AD414" s="10"/>
    </row>
    <row r="415" spans="1:30" x14ac:dyDescent="0.25">
      <c r="A415" t="s">
        <v>2661</v>
      </c>
      <c r="B415" t="s">
        <v>41</v>
      </c>
      <c r="C415" s="1">
        <v>41312</v>
      </c>
      <c r="D415">
        <v>204</v>
      </c>
      <c r="E415" t="str">
        <f t="shared" si="160"/>
        <v>_are_you_interested_in_joining_the_university_of_california_for_an_empiricalstudy_on_'big_data'?_</v>
      </c>
      <c r="F415" s="7">
        <f t="shared" si="166"/>
        <v>5.3230099791384085</v>
      </c>
      <c r="G415">
        <f t="shared" si="161"/>
        <v>39</v>
      </c>
      <c r="H415" s="11">
        <f t="shared" si="167"/>
        <v>0</v>
      </c>
      <c r="I415" s="11">
        <f t="shared" si="176"/>
        <v>1</v>
      </c>
      <c r="J415" s="11">
        <f t="shared" si="176"/>
        <v>0</v>
      </c>
      <c r="K415" s="11">
        <f t="shared" si="178"/>
        <v>0</v>
      </c>
      <c r="L415" s="11">
        <f t="shared" si="178"/>
        <v>0</v>
      </c>
      <c r="M415" s="11">
        <f t="shared" si="178"/>
        <v>0</v>
      </c>
      <c r="N415" s="11">
        <f t="shared" si="178"/>
        <v>0</v>
      </c>
      <c r="O415" s="11">
        <f t="shared" si="178"/>
        <v>0</v>
      </c>
      <c r="P415" s="11">
        <f t="shared" si="178"/>
        <v>0</v>
      </c>
      <c r="Q415" s="4" t="str">
        <f t="shared" si="168"/>
        <v>N-010-000000</v>
      </c>
      <c r="R415">
        <f t="shared" si="169"/>
        <v>99</v>
      </c>
      <c r="S415" s="8">
        <f t="shared" si="170"/>
        <v>6.480946823676728</v>
      </c>
      <c r="T415" s="8">
        <f t="shared" si="171"/>
        <v>6.480946823676728</v>
      </c>
      <c r="U415" s="10">
        <f t="shared" si="162"/>
        <v>5.7169176198379184</v>
      </c>
      <c r="V415" s="10">
        <f t="shared" si="172"/>
        <v>-1.0225092870624488</v>
      </c>
      <c r="W415" s="10">
        <f t="shared" si="173"/>
        <v>-1.5103821975769467</v>
      </c>
      <c r="X415" s="10">
        <f t="shared" si="163"/>
        <v>-0.39390764069951029</v>
      </c>
      <c r="Y415" s="22">
        <f t="shared" si="174"/>
        <v>6.1553158424297676</v>
      </c>
      <c r="Z415" s="22">
        <f t="shared" si="164"/>
        <v>6.3463125243562173</v>
      </c>
      <c r="AA415" s="22">
        <f t="shared" si="165"/>
        <v>6.480946823676728</v>
      </c>
      <c r="AB415" s="35"/>
      <c r="AC415" s="10"/>
      <c r="AD415" s="10"/>
    </row>
    <row r="416" spans="1:30" x14ac:dyDescent="0.25">
      <c r="A416" t="s">
        <v>2662</v>
      </c>
      <c r="B416" t="s">
        <v>42</v>
      </c>
      <c r="C416" s="1">
        <v>42288</v>
      </c>
      <c r="D416">
        <v>3625</v>
      </c>
      <c r="E416" t="str">
        <f t="shared" si="160"/>
        <v>_are_you_smart_enough_to_work_at_google?_</v>
      </c>
      <c r="F416" s="7">
        <f t="shared" si="166"/>
        <v>8.1958853913147962</v>
      </c>
      <c r="G416">
        <f t="shared" si="161"/>
        <v>31</v>
      </c>
      <c r="H416" s="11">
        <f t="shared" si="167"/>
        <v>1</v>
      </c>
      <c r="I416" s="11">
        <f t="shared" si="176"/>
        <v>1</v>
      </c>
      <c r="J416" s="11">
        <f t="shared" si="176"/>
        <v>0</v>
      </c>
      <c r="K416" s="11">
        <f t="shared" si="178"/>
        <v>0</v>
      </c>
      <c r="L416" s="11">
        <f t="shared" si="178"/>
        <v>0</v>
      </c>
      <c r="M416" s="11">
        <f t="shared" si="178"/>
        <v>0</v>
      </c>
      <c r="N416" s="11">
        <f t="shared" si="178"/>
        <v>0</v>
      </c>
      <c r="O416" s="11">
        <f t="shared" si="178"/>
        <v>0</v>
      </c>
      <c r="P416" s="11">
        <f t="shared" si="178"/>
        <v>0</v>
      </c>
      <c r="Q416" s="4" t="str">
        <f t="shared" si="168"/>
        <v>N-110-000000</v>
      </c>
      <c r="R416">
        <f t="shared" si="169"/>
        <v>84</v>
      </c>
      <c r="S416" s="8">
        <f t="shared" si="170"/>
        <v>6.1102020039575136</v>
      </c>
      <c r="T416" s="8">
        <f t="shared" si="171"/>
        <v>6.1102020039575136</v>
      </c>
      <c r="U416" s="10">
        <f t="shared" si="162"/>
        <v>8.7882600863570026</v>
      </c>
      <c r="V416" s="10">
        <f t="shared" si="172"/>
        <v>-1.3217888754809786</v>
      </c>
      <c r="W416" s="10">
        <f t="shared" si="173"/>
        <v>1.3624932145994411</v>
      </c>
      <c r="X416" s="10">
        <f t="shared" si="163"/>
        <v>-0.59237469504220686</v>
      </c>
      <c r="Y416" s="22">
        <f t="shared" si="174"/>
        <v>5.9568487880870702</v>
      </c>
      <c r="Z416" s="22">
        <f t="shared" si="164"/>
        <v>5.9724325813367543</v>
      </c>
      <c r="AA416" s="22">
        <f t="shared" si="165"/>
        <v>6.1102020039575136</v>
      </c>
      <c r="AB416" s="35"/>
      <c r="AC416" s="10"/>
      <c r="AD416" s="10"/>
    </row>
    <row r="417" spans="1:30" x14ac:dyDescent="0.25">
      <c r="A417" t="s">
        <v>3560</v>
      </c>
      <c r="B417" t="s">
        <v>944</v>
      </c>
      <c r="C417" s="1">
        <v>42403</v>
      </c>
      <c r="D417">
        <v>367</v>
      </c>
      <c r="E417" t="str">
        <f t="shared" si="160"/>
        <v>_are_you_stuck_in_analytics_2.0?_</v>
      </c>
      <c r="F417" s="7">
        <f t="shared" si="166"/>
        <v>5.9080829381689313</v>
      </c>
      <c r="G417">
        <f t="shared" si="161"/>
        <v>61</v>
      </c>
      <c r="H417" s="11">
        <f t="shared" si="167"/>
        <v>1</v>
      </c>
      <c r="I417" s="11">
        <f t="shared" si="176"/>
        <v>0</v>
      </c>
      <c r="J417" s="11">
        <f t="shared" si="176"/>
        <v>1</v>
      </c>
      <c r="K417" s="11">
        <f t="shared" si="178"/>
        <v>0</v>
      </c>
      <c r="L417" s="11">
        <f t="shared" si="178"/>
        <v>0</v>
      </c>
      <c r="M417" s="11">
        <f t="shared" si="178"/>
        <v>0</v>
      </c>
      <c r="N417" s="11">
        <f t="shared" si="178"/>
        <v>0</v>
      </c>
      <c r="O417" s="11">
        <f t="shared" si="178"/>
        <v>0</v>
      </c>
      <c r="P417" s="11">
        <f t="shared" si="178"/>
        <v>1</v>
      </c>
      <c r="Q417" s="4" t="str">
        <f t="shared" si="168"/>
        <v>N-101-000001</v>
      </c>
      <c r="R417">
        <f t="shared" si="169"/>
        <v>109</v>
      </c>
      <c r="S417" s="8">
        <f t="shared" si="170"/>
        <v>6.5598547021339648</v>
      </c>
      <c r="T417" s="8">
        <f t="shared" si="171"/>
        <v>6.5598547021339648</v>
      </c>
      <c r="U417" s="10">
        <f t="shared" si="162"/>
        <v>5.9343641419879258</v>
      </c>
      <c r="V417" s="10">
        <f t="shared" si="172"/>
        <v>-0.46814479021556843</v>
      </c>
      <c r="W417" s="10">
        <f t="shared" si="173"/>
        <v>-0.92530923854642388</v>
      </c>
      <c r="X417" s="10">
        <f t="shared" si="163"/>
        <v>-2.6281203818994407E-2</v>
      </c>
      <c r="Y417" s="22">
        <f t="shared" si="174"/>
        <v>6.5229422793102829</v>
      </c>
      <c r="Z417" s="22">
        <f t="shared" si="164"/>
        <v>6.4247572696849025</v>
      </c>
      <c r="AA417" s="22">
        <f t="shared" si="165"/>
        <v>6.5598547021339648</v>
      </c>
      <c r="AB417" s="35"/>
      <c r="AC417" s="10"/>
      <c r="AD417" s="10"/>
    </row>
    <row r="418" spans="1:30" x14ac:dyDescent="0.25">
      <c r="A418" t="s">
        <v>3561</v>
      </c>
      <c r="B418" t="s">
        <v>945</v>
      </c>
      <c r="C418" s="1">
        <v>42496</v>
      </c>
      <c r="D418">
        <v>2032</v>
      </c>
      <c r="E418" t="str">
        <f t="shared" si="160"/>
        <v>_are_you_using_the_right_tools_for_your_data_science_projects?_</v>
      </c>
      <c r="F418" s="7">
        <f t="shared" si="166"/>
        <v>7.6172678136283469</v>
      </c>
      <c r="G418">
        <f t="shared" si="161"/>
        <v>47</v>
      </c>
      <c r="H418" s="11">
        <f t="shared" si="167"/>
        <v>1</v>
      </c>
      <c r="I418" s="11">
        <f t="shared" si="176"/>
        <v>0</v>
      </c>
      <c r="J418" s="11">
        <f t="shared" si="176"/>
        <v>1</v>
      </c>
      <c r="K418" s="11">
        <f t="shared" si="178"/>
        <v>0</v>
      </c>
      <c r="L418" s="11">
        <f t="shared" si="178"/>
        <v>0</v>
      </c>
      <c r="M418" s="11">
        <f t="shared" si="178"/>
        <v>0</v>
      </c>
      <c r="N418" s="11">
        <f t="shared" si="178"/>
        <v>1</v>
      </c>
      <c r="O418" s="11">
        <f t="shared" si="178"/>
        <v>1</v>
      </c>
      <c r="P418" s="11">
        <f t="shared" si="178"/>
        <v>0</v>
      </c>
      <c r="Q418" s="4" t="str">
        <f t="shared" si="168"/>
        <v>N-101-000110</v>
      </c>
      <c r="R418">
        <f t="shared" si="169"/>
        <v>126</v>
      </c>
      <c r="S418" s="8">
        <f t="shared" si="170"/>
        <v>7.156085089173656</v>
      </c>
      <c r="T418" s="8">
        <f t="shared" si="171"/>
        <v>7.156085089173656</v>
      </c>
      <c r="U418" s="10">
        <f t="shared" si="162"/>
        <v>6.8272511168073375</v>
      </c>
      <c r="V418" s="10">
        <f t="shared" si="172"/>
        <v>0.76279653926378688</v>
      </c>
      <c r="W418" s="10">
        <f t="shared" si="173"/>
        <v>0.78387563691299178</v>
      </c>
      <c r="X418" s="10">
        <f t="shared" si="163"/>
        <v>0.79001669682100972</v>
      </c>
      <c r="Y418" s="22">
        <f t="shared" si="174"/>
        <v>7.3392401799502869</v>
      </c>
      <c r="Z418" s="22">
        <f t="shared" si="164"/>
        <v>7.2265960335864765</v>
      </c>
      <c r="AA418" s="22">
        <f t="shared" si="165"/>
        <v>7.156085089173656</v>
      </c>
      <c r="AB418" s="35"/>
      <c r="AC418" s="10"/>
      <c r="AD418" s="10"/>
    </row>
    <row r="419" spans="1:30" x14ac:dyDescent="0.25">
      <c r="A419" t="s">
        <v>3562</v>
      </c>
      <c r="B419" t="s">
        <v>946</v>
      </c>
      <c r="C419" s="1">
        <v>42258</v>
      </c>
      <c r="D419">
        <v>285</v>
      </c>
      <c r="E419" t="str">
        <f t="shared" si="160"/>
        <v>_are_you_victim_of_data_quality_procrastination?_</v>
      </c>
      <c r="F419" s="7">
        <f t="shared" si="166"/>
        <v>5.6559918108198524</v>
      </c>
      <c r="G419">
        <f t="shared" si="161"/>
        <v>48</v>
      </c>
      <c r="H419" s="11">
        <f t="shared" si="167"/>
        <v>1</v>
      </c>
      <c r="I419" s="11">
        <f t="shared" si="176"/>
        <v>0</v>
      </c>
      <c r="J419" s="11">
        <f t="shared" si="176"/>
        <v>1</v>
      </c>
      <c r="K419" s="11">
        <f t="shared" si="178"/>
        <v>0</v>
      </c>
      <c r="L419" s="11">
        <f t="shared" si="178"/>
        <v>0</v>
      </c>
      <c r="M419" s="11">
        <f t="shared" si="178"/>
        <v>0</v>
      </c>
      <c r="N419" s="11">
        <f t="shared" si="178"/>
        <v>0</v>
      </c>
      <c r="O419" s="11">
        <f t="shared" si="178"/>
        <v>1</v>
      </c>
      <c r="P419" s="11">
        <f t="shared" si="178"/>
        <v>0</v>
      </c>
      <c r="Q419" s="4" t="str">
        <f t="shared" si="168"/>
        <v>N-101-000010</v>
      </c>
      <c r="R419">
        <f t="shared" si="169"/>
        <v>382</v>
      </c>
      <c r="S419" s="8">
        <f t="shared" si="170"/>
        <v>6.8802841839920132</v>
      </c>
      <c r="T419" s="8">
        <f t="shared" si="171"/>
        <v>6.8802841839920132</v>
      </c>
      <c r="U419" s="10">
        <f t="shared" si="162"/>
        <v>5.2496379503043276</v>
      </c>
      <c r="V419" s="10">
        <f t="shared" si="172"/>
        <v>0.18424985744159661</v>
      </c>
      <c r="W419" s="10">
        <f t="shared" si="173"/>
        <v>-1.1774003658955028</v>
      </c>
      <c r="X419" s="10">
        <f t="shared" si="163"/>
        <v>0.40635386051552441</v>
      </c>
      <c r="Y419" s="22">
        <f t="shared" si="174"/>
        <v>6.9555773436448023</v>
      </c>
      <c r="Z419" s="22">
        <f t="shared" si="164"/>
        <v>6.8151536771936527</v>
      </c>
      <c r="AA419" s="22">
        <f t="shared" si="165"/>
        <v>6.8802841839920132</v>
      </c>
      <c r="AB419" s="35"/>
      <c r="AC419" s="10"/>
      <c r="AD419" s="10"/>
    </row>
    <row r="420" spans="1:30" x14ac:dyDescent="0.25">
      <c r="A420" t="s">
        <v>3559</v>
      </c>
      <c r="B420" t="s">
        <v>943</v>
      </c>
      <c r="C420" s="1">
        <v>42432</v>
      </c>
      <c r="D420">
        <v>156</v>
      </c>
      <c r="E420" t="str">
        <f t="shared" si="160"/>
        <v>_are_your_big_data_efforts_yielding_positive_roi?_</v>
      </c>
      <c r="F420" s="7">
        <f t="shared" si="166"/>
        <v>5.0562458053483077</v>
      </c>
      <c r="G420">
        <f t="shared" si="161"/>
        <v>55</v>
      </c>
      <c r="H420" s="11">
        <f t="shared" si="167"/>
        <v>1</v>
      </c>
      <c r="I420" s="11">
        <f t="shared" si="176"/>
        <v>0</v>
      </c>
      <c r="J420" s="11">
        <f t="shared" si="176"/>
        <v>1</v>
      </c>
      <c r="K420" s="11">
        <f t="shared" si="178"/>
        <v>0</v>
      </c>
      <c r="L420" s="11">
        <f t="shared" si="178"/>
        <v>0</v>
      </c>
      <c r="M420" s="11">
        <f t="shared" si="178"/>
        <v>0</v>
      </c>
      <c r="N420" s="11">
        <f t="shared" si="178"/>
        <v>0</v>
      </c>
      <c r="O420" s="11">
        <f t="shared" si="178"/>
        <v>1</v>
      </c>
      <c r="P420" s="11">
        <f t="shared" si="178"/>
        <v>0</v>
      </c>
      <c r="Q420" s="4" t="str">
        <f t="shared" si="168"/>
        <v>N-101-000010</v>
      </c>
      <c r="R420">
        <f t="shared" si="169"/>
        <v>382</v>
      </c>
      <c r="S420" s="8">
        <f t="shared" si="170"/>
        <v>6.8802841839920132</v>
      </c>
      <c r="T420" s="8">
        <f t="shared" si="171"/>
        <v>6.8802841839920132</v>
      </c>
      <c r="U420" s="10">
        <f t="shared" si="162"/>
        <v>4.6498919448327829</v>
      </c>
      <c r="V420" s="10">
        <f t="shared" si="172"/>
        <v>0.18424985744159661</v>
      </c>
      <c r="W420" s="10">
        <f t="shared" si="173"/>
        <v>-1.7771463713670475</v>
      </c>
      <c r="X420" s="10">
        <f t="shared" si="163"/>
        <v>0.40635386051552441</v>
      </c>
      <c r="Y420" s="22">
        <f t="shared" si="174"/>
        <v>6.9555773436448023</v>
      </c>
      <c r="Z420" s="22">
        <f t="shared" si="164"/>
        <v>6.8151536771936527</v>
      </c>
      <c r="AA420" s="22">
        <f t="shared" si="165"/>
        <v>6.8802841839920132</v>
      </c>
      <c r="AB420" s="35"/>
      <c r="AC420" s="10"/>
      <c r="AD420" s="10"/>
    </row>
    <row r="421" spans="1:30" x14ac:dyDescent="0.25">
      <c r="A421" t="s">
        <v>3563</v>
      </c>
      <c r="B421" t="s">
        <v>947</v>
      </c>
      <c r="C421" s="1">
        <v>41221</v>
      </c>
      <c r="D421">
        <v>1222</v>
      </c>
      <c r="E421" t="str">
        <f t="shared" si="160"/>
        <v>_article:_data_mining_misconceptions_-_the_50/50_problem_</v>
      </c>
      <c r="F421" s="7">
        <f t="shared" si="166"/>
        <v>7.1090621356871724</v>
      </c>
      <c r="G421">
        <f t="shared" si="161"/>
        <v>80</v>
      </c>
      <c r="H421" s="11">
        <f t="shared" si="167"/>
        <v>0</v>
      </c>
      <c r="I421" s="11">
        <f t="shared" si="176"/>
        <v>0</v>
      </c>
      <c r="J421" s="11">
        <f t="shared" si="176"/>
        <v>1</v>
      </c>
      <c r="K421" s="11">
        <f t="shared" si="178"/>
        <v>0</v>
      </c>
      <c r="L421" s="11">
        <f t="shared" si="178"/>
        <v>0</v>
      </c>
      <c r="M421" s="11">
        <f t="shared" si="178"/>
        <v>0</v>
      </c>
      <c r="N421" s="11">
        <f t="shared" si="178"/>
        <v>0</v>
      </c>
      <c r="O421" s="11">
        <f t="shared" si="178"/>
        <v>1</v>
      </c>
      <c r="P421" s="11">
        <f t="shared" si="178"/>
        <v>0</v>
      </c>
      <c r="Q421" s="4" t="str">
        <f t="shared" si="168"/>
        <v>N-001-000010</v>
      </c>
      <c r="R421">
        <f t="shared" si="169"/>
        <v>276</v>
      </c>
      <c r="S421" s="8">
        <f t="shared" si="170"/>
        <v>7.1371246496698326</v>
      </c>
      <c r="T421" s="8">
        <f t="shared" si="171"/>
        <v>7.1371246496698326</v>
      </c>
      <c r="U421" s="10">
        <f t="shared" si="162"/>
        <v>6.5042412208289511</v>
      </c>
      <c r="V421" s="10">
        <f t="shared" si="172"/>
        <v>0.48352944586012636</v>
      </c>
      <c r="W421" s="10">
        <f t="shared" si="173"/>
        <v>0.27566995897181723</v>
      </c>
      <c r="X421" s="10">
        <f t="shared" si="163"/>
        <v>0.60482091485822098</v>
      </c>
      <c r="Y421" s="22">
        <f t="shared" si="174"/>
        <v>7.1540443979874988</v>
      </c>
      <c r="Z421" s="22">
        <f t="shared" si="164"/>
        <v>7.1890336202131158</v>
      </c>
      <c r="AA421" s="22">
        <f t="shared" si="165"/>
        <v>7.1371246496698326</v>
      </c>
      <c r="AB421" s="35"/>
      <c r="AC421" s="10"/>
      <c r="AD421" s="10"/>
    </row>
    <row r="422" spans="1:30" x14ac:dyDescent="0.25">
      <c r="A422" t="s">
        <v>3564</v>
      </c>
      <c r="B422" t="s">
        <v>948</v>
      </c>
      <c r="C422" s="1">
        <v>41663</v>
      </c>
      <c r="D422">
        <v>391</v>
      </c>
      <c r="E422" t="str">
        <f t="shared" si="160"/>
        <v>_article:_using_data_mining_techniques_to_predict_the_winter_olympics_medalcounts_</v>
      </c>
      <c r="F422" s="7">
        <f t="shared" si="166"/>
        <v>5.9712618397904622</v>
      </c>
      <c r="G422">
        <f t="shared" si="161"/>
        <v>54</v>
      </c>
      <c r="H422" s="11">
        <f t="shared" si="167"/>
        <v>0</v>
      </c>
      <c r="I422" s="11">
        <f t="shared" ref="I422:J441" si="179">IF(ISNUMBER(SEARCH(I$1,$B422)),1,0)</f>
        <v>0</v>
      </c>
      <c r="J422" s="11">
        <f t="shared" si="179"/>
        <v>1</v>
      </c>
      <c r="K422" s="11">
        <f t="shared" ref="K422:P431" si="180">IF(ISNUMBER(SEARCH(K$1,$E422)),1,0)</f>
        <v>0</v>
      </c>
      <c r="L422" s="11">
        <f t="shared" si="180"/>
        <v>0</v>
      </c>
      <c r="M422" s="11">
        <f t="shared" si="180"/>
        <v>0</v>
      </c>
      <c r="N422" s="11">
        <f t="shared" si="180"/>
        <v>0</v>
      </c>
      <c r="O422" s="11">
        <f t="shared" si="180"/>
        <v>1</v>
      </c>
      <c r="P422" s="11">
        <f t="shared" si="180"/>
        <v>0</v>
      </c>
      <c r="Q422" s="4" t="str">
        <f t="shared" si="168"/>
        <v>N-001-000010</v>
      </c>
      <c r="R422">
        <f t="shared" si="169"/>
        <v>276</v>
      </c>
      <c r="S422" s="8">
        <f t="shared" si="170"/>
        <v>7.1371246496698326</v>
      </c>
      <c r="T422" s="8">
        <f t="shared" si="171"/>
        <v>7.1371246496698326</v>
      </c>
      <c r="U422" s="10">
        <f t="shared" si="162"/>
        <v>5.3664409249322409</v>
      </c>
      <c r="V422" s="10">
        <f t="shared" si="172"/>
        <v>0.48352944586012636</v>
      </c>
      <c r="W422" s="10">
        <f t="shared" si="173"/>
        <v>-0.86213033692489294</v>
      </c>
      <c r="X422" s="10">
        <f t="shared" si="163"/>
        <v>0.60482091485822098</v>
      </c>
      <c r="Y422" s="22">
        <f t="shared" si="174"/>
        <v>7.1540443979874988</v>
      </c>
      <c r="Z422" s="22">
        <f t="shared" si="164"/>
        <v>7.1890336202131158</v>
      </c>
      <c r="AA422" s="22">
        <f t="shared" si="165"/>
        <v>7.1371246496698326</v>
      </c>
      <c r="AB422" s="35"/>
      <c r="AC422" s="10"/>
      <c r="AD422" s="10"/>
    </row>
    <row r="423" spans="1:30" x14ac:dyDescent="0.25">
      <c r="A423" t="s">
        <v>3565</v>
      </c>
      <c r="B423" t="s">
        <v>949</v>
      </c>
      <c r="C423" s="1">
        <v>42423</v>
      </c>
      <c r="D423">
        <v>547</v>
      </c>
      <c r="E423" t="str">
        <f t="shared" si="160"/>
        <v>_artificial_general_intelligence_-_the_holy_grail_of_ai_</v>
      </c>
      <c r="F423" s="7">
        <f t="shared" si="166"/>
        <v>6.3062752869480159</v>
      </c>
      <c r="G423">
        <f t="shared" si="161"/>
        <v>47</v>
      </c>
      <c r="H423" s="11">
        <f t="shared" si="167"/>
        <v>1</v>
      </c>
      <c r="I423" s="11">
        <f t="shared" si="179"/>
        <v>0</v>
      </c>
      <c r="J423" s="11">
        <f t="shared" si="179"/>
        <v>1</v>
      </c>
      <c r="K423" s="11">
        <f t="shared" si="180"/>
        <v>0</v>
      </c>
      <c r="L423" s="11">
        <f t="shared" si="180"/>
        <v>0</v>
      </c>
      <c r="M423" s="11">
        <f t="shared" si="180"/>
        <v>0</v>
      </c>
      <c r="N423" s="11">
        <f t="shared" si="180"/>
        <v>0</v>
      </c>
      <c r="O423" s="11">
        <f t="shared" si="180"/>
        <v>0</v>
      </c>
      <c r="P423" s="11">
        <f t="shared" si="180"/>
        <v>0</v>
      </c>
      <c r="Q423" s="4" t="str">
        <f t="shared" si="168"/>
        <v>N-101-000000</v>
      </c>
      <c r="R423">
        <f t="shared" si="169"/>
        <v>419</v>
      </c>
      <c r="S423" s="8">
        <f t="shared" si="170"/>
        <v>6.5697596378225285</v>
      </c>
      <c r="T423" s="8">
        <f t="shared" si="171"/>
        <v>6.5697596378225285</v>
      </c>
      <c r="U423" s="10">
        <f t="shared" si="162"/>
        <v>6.1178063476319595</v>
      </c>
      <c r="V423" s="10">
        <f t="shared" si="172"/>
        <v>-0.14431102010629077</v>
      </c>
      <c r="W423" s="10">
        <f t="shared" si="173"/>
        <v>-0.52711688976733928</v>
      </c>
      <c r="X423" s="10">
        <f t="shared" si="163"/>
        <v>0.18846893931605621</v>
      </c>
      <c r="Y423" s="22">
        <f t="shared" si="174"/>
        <v>6.7376924224453338</v>
      </c>
      <c r="Z423" s="22">
        <f t="shared" si="164"/>
        <v>6.5922741434865042</v>
      </c>
      <c r="AA423" s="22">
        <f t="shared" si="165"/>
        <v>6.5697596378225285</v>
      </c>
      <c r="AB423" s="35"/>
      <c r="AC423" s="10"/>
      <c r="AD423" s="10"/>
    </row>
    <row r="424" spans="1:30" x14ac:dyDescent="0.25">
      <c r="A424" t="s">
        <v>3198</v>
      </c>
      <c r="B424" t="s">
        <v>582</v>
      </c>
      <c r="C424" s="1">
        <v>42433</v>
      </c>
      <c r="D424">
        <v>337</v>
      </c>
      <c r="E424" t="str">
        <f t="shared" si="160"/>
        <v>_artificial_intelligence_and_cognitive_computing_</v>
      </c>
      <c r="F424" s="7">
        <f t="shared" si="166"/>
        <v>5.8230458954830189</v>
      </c>
      <c r="G424">
        <f t="shared" si="161"/>
        <v>81</v>
      </c>
      <c r="H424" s="11">
        <f t="shared" si="167"/>
        <v>1</v>
      </c>
      <c r="I424" s="11">
        <f t="shared" si="179"/>
        <v>0</v>
      </c>
      <c r="J424" s="11">
        <f t="shared" si="179"/>
        <v>1</v>
      </c>
      <c r="K424" s="11">
        <f t="shared" si="180"/>
        <v>0</v>
      </c>
      <c r="L424" s="11">
        <f t="shared" si="180"/>
        <v>0</v>
      </c>
      <c r="M424" s="11">
        <f t="shared" si="180"/>
        <v>0</v>
      </c>
      <c r="N424" s="11">
        <f t="shared" si="180"/>
        <v>0</v>
      </c>
      <c r="O424" s="11">
        <f t="shared" si="180"/>
        <v>0</v>
      </c>
      <c r="P424" s="11">
        <f t="shared" si="180"/>
        <v>0</v>
      </c>
      <c r="Q424" s="4" t="str">
        <f t="shared" si="168"/>
        <v>N-101-000000</v>
      </c>
      <c r="R424">
        <f t="shared" si="169"/>
        <v>419</v>
      </c>
      <c r="S424" s="8">
        <f t="shared" si="170"/>
        <v>6.5697596378225285</v>
      </c>
      <c r="T424" s="8">
        <f t="shared" si="171"/>
        <v>6.5697596378225285</v>
      </c>
      <c r="U424" s="10">
        <f t="shared" si="162"/>
        <v>5.6345769561669625</v>
      </c>
      <c r="V424" s="10">
        <f t="shared" si="172"/>
        <v>-0.14431102010629077</v>
      </c>
      <c r="W424" s="10">
        <f t="shared" si="173"/>
        <v>-1.0103462812323363</v>
      </c>
      <c r="X424" s="10">
        <f t="shared" si="163"/>
        <v>0.18846893931605621</v>
      </c>
      <c r="Y424" s="22">
        <f t="shared" si="174"/>
        <v>6.7376924224453338</v>
      </c>
      <c r="Z424" s="22">
        <f t="shared" si="164"/>
        <v>6.5922741434865042</v>
      </c>
      <c r="AA424" s="22">
        <f t="shared" si="165"/>
        <v>6.5697596378225285</v>
      </c>
      <c r="AB424" s="35"/>
      <c r="AC424" s="10"/>
      <c r="AD424" s="10"/>
    </row>
    <row r="425" spans="1:30" x14ac:dyDescent="0.25">
      <c r="A425" t="s">
        <v>2663</v>
      </c>
      <c r="B425" t="s">
        <v>43</v>
      </c>
      <c r="C425" s="1">
        <v>42412</v>
      </c>
      <c r="D425">
        <v>2815</v>
      </c>
      <c r="E425" t="str">
        <f t="shared" si="160"/>
        <v>_as_a_software_engineer,_what's_the_best_skill_set_to_have_for_the_next_5-10years?_</v>
      </c>
      <c r="F425" s="7">
        <f t="shared" si="166"/>
        <v>7.943072717277933</v>
      </c>
      <c r="G425">
        <f t="shared" si="161"/>
        <v>49</v>
      </c>
      <c r="H425" s="11">
        <f t="shared" si="167"/>
        <v>1</v>
      </c>
      <c r="I425" s="11">
        <f t="shared" si="179"/>
        <v>1</v>
      </c>
      <c r="J425" s="11">
        <f t="shared" si="179"/>
        <v>0</v>
      </c>
      <c r="K425" s="11">
        <f t="shared" si="180"/>
        <v>0</v>
      </c>
      <c r="L425" s="11">
        <f t="shared" si="180"/>
        <v>0</v>
      </c>
      <c r="M425" s="11">
        <f t="shared" si="180"/>
        <v>0</v>
      </c>
      <c r="N425" s="11">
        <f t="shared" si="180"/>
        <v>0</v>
      </c>
      <c r="O425" s="11">
        <f t="shared" si="180"/>
        <v>0</v>
      </c>
      <c r="P425" s="11">
        <f t="shared" si="180"/>
        <v>0</v>
      </c>
      <c r="Q425" s="4" t="str">
        <f t="shared" si="168"/>
        <v>N-110-000000</v>
      </c>
      <c r="R425">
        <f t="shared" si="169"/>
        <v>84</v>
      </c>
      <c r="S425" s="8">
        <f t="shared" si="170"/>
        <v>6.1102020039575136</v>
      </c>
      <c r="T425" s="8">
        <f t="shared" si="171"/>
        <v>6.1102020039575136</v>
      </c>
      <c r="U425" s="10">
        <f t="shared" si="162"/>
        <v>8.5354474123201403</v>
      </c>
      <c r="V425" s="10">
        <f t="shared" si="172"/>
        <v>-1.3217888754809786</v>
      </c>
      <c r="W425" s="10">
        <f t="shared" si="173"/>
        <v>1.1096805405625778</v>
      </c>
      <c r="X425" s="10">
        <f t="shared" si="163"/>
        <v>-0.59237469504220686</v>
      </c>
      <c r="Y425" s="22">
        <f t="shared" si="174"/>
        <v>5.9568487880870702</v>
      </c>
      <c r="Z425" s="22">
        <f t="shared" si="164"/>
        <v>5.9724325813367543</v>
      </c>
      <c r="AA425" s="22">
        <f t="shared" si="165"/>
        <v>6.1102020039575136</v>
      </c>
      <c r="AB425" s="35"/>
      <c r="AC425" s="10"/>
      <c r="AD425" s="10"/>
    </row>
    <row r="426" spans="1:30" x14ac:dyDescent="0.25">
      <c r="A426" t="s">
        <v>3568</v>
      </c>
      <c r="B426" t="s">
        <v>952</v>
      </c>
      <c r="C426" s="1">
        <v>42238</v>
      </c>
      <c r="D426">
        <v>326</v>
      </c>
      <c r="E426" t="str">
        <f t="shared" si="160"/>
        <v>_assembling_the_data_team:_part_2:_traits_to_avoid_</v>
      </c>
      <c r="F426" s="7">
        <f t="shared" si="166"/>
        <v>5.7899601708972535</v>
      </c>
      <c r="G426">
        <f t="shared" si="161"/>
        <v>54</v>
      </c>
      <c r="H426" s="11">
        <f t="shared" si="167"/>
        <v>1</v>
      </c>
      <c r="I426" s="11">
        <f t="shared" si="179"/>
        <v>0</v>
      </c>
      <c r="J426" s="11">
        <f t="shared" si="179"/>
        <v>1</v>
      </c>
      <c r="K426" s="11">
        <f t="shared" si="180"/>
        <v>0</v>
      </c>
      <c r="L426" s="11">
        <f t="shared" si="180"/>
        <v>0</v>
      </c>
      <c r="M426" s="11">
        <f t="shared" si="180"/>
        <v>0</v>
      </c>
      <c r="N426" s="11">
        <f t="shared" si="180"/>
        <v>0</v>
      </c>
      <c r="O426" s="11">
        <f t="shared" si="180"/>
        <v>1</v>
      </c>
      <c r="P426" s="11">
        <f t="shared" si="180"/>
        <v>0</v>
      </c>
      <c r="Q426" s="4" t="str">
        <f t="shared" si="168"/>
        <v>N-101-000010</v>
      </c>
      <c r="R426">
        <f t="shared" si="169"/>
        <v>382</v>
      </c>
      <c r="S426" s="8">
        <f t="shared" si="170"/>
        <v>6.8802841839920132</v>
      </c>
      <c r="T426" s="8">
        <f t="shared" si="171"/>
        <v>6.8802841839920132</v>
      </c>
      <c r="U426" s="10">
        <f t="shared" si="162"/>
        <v>5.3836063103817287</v>
      </c>
      <c r="V426" s="10">
        <f t="shared" si="172"/>
        <v>0.18424985744159661</v>
      </c>
      <c r="W426" s="10">
        <f t="shared" si="173"/>
        <v>-1.0434320058181017</v>
      </c>
      <c r="X426" s="10">
        <f t="shared" si="163"/>
        <v>0.40635386051552441</v>
      </c>
      <c r="Y426" s="22">
        <f t="shared" si="174"/>
        <v>6.9555773436448023</v>
      </c>
      <c r="Z426" s="22">
        <f t="shared" si="164"/>
        <v>6.8151536771936527</v>
      </c>
      <c r="AA426" s="22">
        <f t="shared" si="165"/>
        <v>6.8802841839920132</v>
      </c>
      <c r="AB426" s="35"/>
      <c r="AC426" s="10"/>
      <c r="AD426" s="10"/>
    </row>
    <row r="427" spans="1:30" x14ac:dyDescent="0.25">
      <c r="A427" t="s">
        <v>3569</v>
      </c>
      <c r="B427" t="s">
        <v>953</v>
      </c>
      <c r="C427" s="1">
        <v>42412</v>
      </c>
      <c r="D427">
        <v>1141</v>
      </c>
      <c r="E427" t="str">
        <f t="shared" si="160"/>
        <v>_associations_and_correlations_-_the_essential_elements_</v>
      </c>
      <c r="F427" s="7">
        <f t="shared" si="166"/>
        <v>7.0405363902159559</v>
      </c>
      <c r="G427">
        <f t="shared" si="161"/>
        <v>100</v>
      </c>
      <c r="H427" s="11">
        <f t="shared" si="167"/>
        <v>1</v>
      </c>
      <c r="I427" s="11">
        <f t="shared" si="179"/>
        <v>0</v>
      </c>
      <c r="J427" s="11">
        <f t="shared" si="179"/>
        <v>1</v>
      </c>
      <c r="K427" s="11">
        <f t="shared" si="180"/>
        <v>0</v>
      </c>
      <c r="L427" s="11">
        <f t="shared" si="180"/>
        <v>0</v>
      </c>
      <c r="M427" s="11">
        <f t="shared" si="180"/>
        <v>0</v>
      </c>
      <c r="N427" s="11">
        <f t="shared" si="180"/>
        <v>0</v>
      </c>
      <c r="O427" s="11">
        <f t="shared" si="180"/>
        <v>0</v>
      </c>
      <c r="P427" s="11">
        <f t="shared" si="180"/>
        <v>0</v>
      </c>
      <c r="Q427" s="4" t="str">
        <f t="shared" si="168"/>
        <v>N-101-000000</v>
      </c>
      <c r="R427">
        <f t="shared" si="169"/>
        <v>419</v>
      </c>
      <c r="S427" s="8">
        <f t="shared" si="170"/>
        <v>6.5697596378225285</v>
      </c>
      <c r="T427" s="8">
        <f t="shared" si="171"/>
        <v>6.5697596378225285</v>
      </c>
      <c r="U427" s="10">
        <f t="shared" si="162"/>
        <v>6.8520674508998995</v>
      </c>
      <c r="V427" s="10">
        <f t="shared" si="172"/>
        <v>-0.14431102010629077</v>
      </c>
      <c r="W427" s="10">
        <f t="shared" si="173"/>
        <v>0.20714421350060075</v>
      </c>
      <c r="X427" s="10">
        <f t="shared" si="163"/>
        <v>0.18846893931605621</v>
      </c>
      <c r="Y427" s="22">
        <f t="shared" si="174"/>
        <v>6.7376924224453338</v>
      </c>
      <c r="Z427" s="22">
        <f t="shared" si="164"/>
        <v>6.5922741434865042</v>
      </c>
      <c r="AA427" s="22">
        <f t="shared" si="165"/>
        <v>6.5697596378225285</v>
      </c>
      <c r="AB427" s="35"/>
      <c r="AC427" s="10"/>
      <c r="AD427" s="10"/>
    </row>
    <row r="428" spans="1:30" x14ac:dyDescent="0.25">
      <c r="A428" t="s">
        <v>3573</v>
      </c>
      <c r="B428" t="s">
        <v>957</v>
      </c>
      <c r="C428" s="1">
        <v>42219</v>
      </c>
      <c r="D428">
        <v>260</v>
      </c>
      <c r="E428" t="str">
        <f t="shared" si="160"/>
        <v>_aster_and_text_analysis_(textchunker,_vector_distance,_levenshtein_distance,text_parser,_and_tf_idf)_</v>
      </c>
      <c r="F428" s="7">
        <f t="shared" si="166"/>
        <v>5.5645204073226937</v>
      </c>
      <c r="G428">
        <f t="shared" si="161"/>
        <v>39</v>
      </c>
      <c r="H428" s="11">
        <f t="shared" si="167"/>
        <v>1</v>
      </c>
      <c r="I428" s="11">
        <f t="shared" si="179"/>
        <v>0</v>
      </c>
      <c r="J428" s="11">
        <f t="shared" si="179"/>
        <v>1</v>
      </c>
      <c r="K428" s="11">
        <f t="shared" si="180"/>
        <v>0</v>
      </c>
      <c r="L428" s="11">
        <f t="shared" si="180"/>
        <v>0</v>
      </c>
      <c r="M428" s="11">
        <f t="shared" si="180"/>
        <v>0</v>
      </c>
      <c r="N428" s="11">
        <f t="shared" si="180"/>
        <v>0</v>
      </c>
      <c r="O428" s="11">
        <f t="shared" si="180"/>
        <v>0</v>
      </c>
      <c r="P428" s="11">
        <f t="shared" si="180"/>
        <v>1</v>
      </c>
      <c r="Q428" s="4" t="str">
        <f t="shared" si="168"/>
        <v>N-101-000001</v>
      </c>
      <c r="R428">
        <f t="shared" si="169"/>
        <v>109</v>
      </c>
      <c r="S428" s="8">
        <f t="shared" si="170"/>
        <v>6.5598547021339648</v>
      </c>
      <c r="T428" s="8">
        <f t="shared" si="171"/>
        <v>6.5598547021339648</v>
      </c>
      <c r="U428" s="10">
        <f t="shared" si="162"/>
        <v>5.5908016111416883</v>
      </c>
      <c r="V428" s="10">
        <f t="shared" si="172"/>
        <v>-0.46814479021556843</v>
      </c>
      <c r="W428" s="10">
        <f t="shared" si="173"/>
        <v>-1.2688717693926614</v>
      </c>
      <c r="X428" s="10">
        <f t="shared" si="163"/>
        <v>-2.6281203818994407E-2</v>
      </c>
      <c r="Y428" s="22">
        <f t="shared" si="174"/>
        <v>6.5229422793102829</v>
      </c>
      <c r="Z428" s="22">
        <f t="shared" si="164"/>
        <v>6.4247572696849025</v>
      </c>
      <c r="AA428" s="22">
        <f t="shared" si="165"/>
        <v>6.5598547021339648</v>
      </c>
      <c r="AB428" s="35"/>
      <c r="AC428" s="10"/>
      <c r="AD428" s="10"/>
    </row>
    <row r="429" spans="1:30" x14ac:dyDescent="0.25">
      <c r="A429" t="s">
        <v>3572</v>
      </c>
      <c r="B429" t="s">
        <v>956</v>
      </c>
      <c r="C429" s="1">
        <v>42296</v>
      </c>
      <c r="D429">
        <v>244</v>
      </c>
      <c r="E429" t="str">
        <f t="shared" si="160"/>
        <v>_aster_on_hadoop_is_hadoop_for_everyone!_</v>
      </c>
      <c r="F429" s="7">
        <f t="shared" si="166"/>
        <v>5.5012582105447274</v>
      </c>
      <c r="G429">
        <f t="shared" si="161"/>
        <v>58</v>
      </c>
      <c r="H429" s="11">
        <f t="shared" si="167"/>
        <v>1</v>
      </c>
      <c r="I429" s="11">
        <f t="shared" si="179"/>
        <v>0</v>
      </c>
      <c r="J429" s="11">
        <f t="shared" si="179"/>
        <v>1</v>
      </c>
      <c r="K429" s="11">
        <f t="shared" si="180"/>
        <v>0</v>
      </c>
      <c r="L429" s="11">
        <f t="shared" si="180"/>
        <v>0</v>
      </c>
      <c r="M429" s="11">
        <f t="shared" si="180"/>
        <v>0</v>
      </c>
      <c r="N429" s="11">
        <f t="shared" si="180"/>
        <v>0</v>
      </c>
      <c r="O429" s="11">
        <f t="shared" si="180"/>
        <v>0</v>
      </c>
      <c r="P429" s="11">
        <f t="shared" si="180"/>
        <v>0</v>
      </c>
      <c r="Q429" s="4" t="str">
        <f t="shared" si="168"/>
        <v>N-101-000000</v>
      </c>
      <c r="R429">
        <f t="shared" si="169"/>
        <v>419</v>
      </c>
      <c r="S429" s="8">
        <f t="shared" si="170"/>
        <v>6.5697596378225285</v>
      </c>
      <c r="T429" s="8">
        <f t="shared" si="171"/>
        <v>6.5697596378225285</v>
      </c>
      <c r="U429" s="10">
        <f t="shared" si="162"/>
        <v>5.3127892712286711</v>
      </c>
      <c r="V429" s="10">
        <f t="shared" si="172"/>
        <v>-0.14431102010629077</v>
      </c>
      <c r="W429" s="10">
        <f t="shared" si="173"/>
        <v>-1.3321339661706277</v>
      </c>
      <c r="X429" s="10">
        <f t="shared" si="163"/>
        <v>0.18846893931605621</v>
      </c>
      <c r="Y429" s="22">
        <f t="shared" si="174"/>
        <v>6.7376924224453338</v>
      </c>
      <c r="Z429" s="22">
        <f t="shared" si="164"/>
        <v>6.5922741434865042</v>
      </c>
      <c r="AA429" s="22">
        <f t="shared" si="165"/>
        <v>6.5697596378225285</v>
      </c>
      <c r="AB429" s="35"/>
      <c r="AC429" s="10"/>
      <c r="AD429" s="10"/>
    </row>
    <row r="430" spans="1:30" x14ac:dyDescent="0.25">
      <c r="A430" t="s">
        <v>3576</v>
      </c>
      <c r="B430" t="s">
        <v>960</v>
      </c>
      <c r="C430" s="1">
        <v>42426</v>
      </c>
      <c r="D430">
        <v>127</v>
      </c>
      <c r="E430" t="str">
        <f t="shared" si="160"/>
        <v>_at_ces_2016_no_clear_path_to_unified_automated_home_future_</v>
      </c>
      <c r="F430" s="7">
        <f t="shared" si="166"/>
        <v>4.8520302639196169</v>
      </c>
      <c r="G430">
        <f t="shared" si="161"/>
        <v>47</v>
      </c>
      <c r="H430" s="11">
        <f t="shared" si="167"/>
        <v>1</v>
      </c>
      <c r="I430" s="11">
        <f t="shared" si="179"/>
        <v>0</v>
      </c>
      <c r="J430" s="11">
        <f t="shared" si="179"/>
        <v>1</v>
      </c>
      <c r="K430" s="11">
        <f t="shared" si="180"/>
        <v>0</v>
      </c>
      <c r="L430" s="11">
        <f t="shared" si="180"/>
        <v>0</v>
      </c>
      <c r="M430" s="11">
        <f t="shared" si="180"/>
        <v>0</v>
      </c>
      <c r="N430" s="11">
        <f t="shared" si="180"/>
        <v>0</v>
      </c>
      <c r="O430" s="11">
        <f t="shared" si="180"/>
        <v>0</v>
      </c>
      <c r="P430" s="11">
        <f t="shared" si="180"/>
        <v>0</v>
      </c>
      <c r="Q430" s="4" t="str">
        <f t="shared" si="168"/>
        <v>N-101-000000</v>
      </c>
      <c r="R430">
        <f t="shared" si="169"/>
        <v>419</v>
      </c>
      <c r="S430" s="8">
        <f t="shared" si="170"/>
        <v>6.5697596378225285</v>
      </c>
      <c r="T430" s="8">
        <f t="shared" si="171"/>
        <v>6.5697596378225285</v>
      </c>
      <c r="U430" s="10">
        <f t="shared" si="162"/>
        <v>4.6635613246035605</v>
      </c>
      <c r="V430" s="10">
        <f t="shared" si="172"/>
        <v>-0.14431102010629077</v>
      </c>
      <c r="W430" s="10">
        <f t="shared" si="173"/>
        <v>-1.9813619127957383</v>
      </c>
      <c r="X430" s="10">
        <f t="shared" si="163"/>
        <v>0.18846893931605621</v>
      </c>
      <c r="Y430" s="22">
        <f t="shared" si="174"/>
        <v>6.7376924224453338</v>
      </c>
      <c r="Z430" s="22">
        <f t="shared" si="164"/>
        <v>6.5922741434865042</v>
      </c>
      <c r="AA430" s="22">
        <f t="shared" si="165"/>
        <v>6.5697596378225285</v>
      </c>
      <c r="AB430" s="35"/>
      <c r="AC430" s="10"/>
      <c r="AD430" s="10"/>
    </row>
    <row r="431" spans="1:30" x14ac:dyDescent="0.25">
      <c r="A431" t="s">
        <v>3579</v>
      </c>
      <c r="B431" t="s">
        <v>963</v>
      </c>
      <c r="C431" s="1">
        <v>42026</v>
      </c>
      <c r="D431">
        <v>706</v>
      </c>
      <c r="E431" t="str">
        <f t="shared" si="160"/>
        <v>_at_what_time_in_the_day_are_we_most_productive?_</v>
      </c>
      <c r="F431" s="7">
        <f t="shared" si="166"/>
        <v>6.5610306658965731</v>
      </c>
      <c r="G431">
        <f t="shared" si="161"/>
        <v>45</v>
      </c>
      <c r="H431" s="11">
        <f t="shared" si="167"/>
        <v>1</v>
      </c>
      <c r="I431" s="11">
        <f t="shared" si="179"/>
        <v>0</v>
      </c>
      <c r="J431" s="11">
        <f t="shared" si="179"/>
        <v>1</v>
      </c>
      <c r="K431" s="11">
        <f t="shared" si="180"/>
        <v>0</v>
      </c>
      <c r="L431" s="11">
        <f t="shared" si="180"/>
        <v>0</v>
      </c>
      <c r="M431" s="11">
        <f t="shared" si="180"/>
        <v>0</v>
      </c>
      <c r="N431" s="11">
        <f t="shared" si="180"/>
        <v>0</v>
      </c>
      <c r="O431" s="11">
        <f t="shared" si="180"/>
        <v>0</v>
      </c>
      <c r="P431" s="11">
        <f t="shared" si="180"/>
        <v>0</v>
      </c>
      <c r="Q431" s="4" t="str">
        <f t="shared" si="168"/>
        <v>N-101-000000</v>
      </c>
      <c r="R431">
        <f t="shared" si="169"/>
        <v>419</v>
      </c>
      <c r="S431" s="8">
        <f t="shared" si="170"/>
        <v>6.5697596378225285</v>
      </c>
      <c r="T431" s="8">
        <f t="shared" si="171"/>
        <v>6.5697596378225285</v>
      </c>
      <c r="U431" s="10">
        <f t="shared" si="162"/>
        <v>6.3725617265805168</v>
      </c>
      <c r="V431" s="10">
        <f t="shared" si="172"/>
        <v>-0.14431102010629077</v>
      </c>
      <c r="W431" s="10">
        <f t="shared" si="173"/>
        <v>-0.27236151081878202</v>
      </c>
      <c r="X431" s="10">
        <f t="shared" si="163"/>
        <v>0.18846893931605621</v>
      </c>
      <c r="Y431" s="22">
        <f t="shared" si="174"/>
        <v>6.7376924224453338</v>
      </c>
      <c r="Z431" s="22">
        <f t="shared" si="164"/>
        <v>6.5922741434865042</v>
      </c>
      <c r="AA431" s="22">
        <f t="shared" si="165"/>
        <v>6.5697596378225285</v>
      </c>
      <c r="AB431" s="35"/>
      <c r="AC431" s="10"/>
      <c r="AD431" s="10"/>
    </row>
    <row r="432" spans="1:30" x14ac:dyDescent="0.25">
      <c r="A432" t="s">
        <v>2755</v>
      </c>
      <c r="B432" t="s">
        <v>137</v>
      </c>
      <c r="C432" s="1">
        <v>41810</v>
      </c>
      <c r="D432">
        <v>2702</v>
      </c>
      <c r="E432" t="str">
        <f t="shared" si="160"/>
        <v>_attention_authors,_bloggers,_professors,_etc._</v>
      </c>
      <c r="F432" s="7">
        <f t="shared" si="166"/>
        <v>7.9021175462764477</v>
      </c>
      <c r="G432">
        <f t="shared" si="161"/>
        <v>68</v>
      </c>
      <c r="H432" s="11">
        <f t="shared" si="167"/>
        <v>0</v>
      </c>
      <c r="I432" s="11">
        <f t="shared" si="179"/>
        <v>1</v>
      </c>
      <c r="J432" s="11">
        <f t="shared" si="179"/>
        <v>0</v>
      </c>
      <c r="K432" s="11">
        <f t="shared" ref="K432:P441" si="181">IF(ISNUMBER(SEARCH(K$1,$E432)),1,0)</f>
        <v>0</v>
      </c>
      <c r="L432" s="11">
        <f t="shared" si="181"/>
        <v>0</v>
      </c>
      <c r="M432" s="11">
        <f t="shared" si="181"/>
        <v>0</v>
      </c>
      <c r="N432" s="11">
        <f t="shared" si="181"/>
        <v>0</v>
      </c>
      <c r="O432" s="11">
        <f t="shared" si="181"/>
        <v>0</v>
      </c>
      <c r="P432" s="11">
        <f t="shared" si="181"/>
        <v>0</v>
      </c>
      <c r="Q432" s="4" t="str">
        <f t="shared" si="168"/>
        <v>N-010-000000</v>
      </c>
      <c r="R432">
        <f t="shared" si="169"/>
        <v>99</v>
      </c>
      <c r="S432" s="8">
        <f t="shared" si="170"/>
        <v>6.480946823676728</v>
      </c>
      <c r="T432" s="8">
        <f t="shared" si="171"/>
        <v>6.480946823676728</v>
      </c>
      <c r="U432" s="10">
        <f t="shared" si="162"/>
        <v>8.2960251869759585</v>
      </c>
      <c r="V432" s="10">
        <f t="shared" si="172"/>
        <v>-1.0225092870624488</v>
      </c>
      <c r="W432" s="10">
        <f t="shared" si="173"/>
        <v>1.0687253695610925</v>
      </c>
      <c r="X432" s="10">
        <f t="shared" si="163"/>
        <v>-0.39390764069951029</v>
      </c>
      <c r="Y432" s="22">
        <f t="shared" si="174"/>
        <v>6.1553158424297676</v>
      </c>
      <c r="Z432" s="22">
        <f t="shared" si="164"/>
        <v>6.3463125243562173</v>
      </c>
      <c r="AA432" s="22">
        <f t="shared" si="165"/>
        <v>6.480946823676728</v>
      </c>
      <c r="AB432" s="35"/>
      <c r="AC432" s="10"/>
      <c r="AD432" s="10"/>
    </row>
    <row r="433" spans="1:30" x14ac:dyDescent="0.25">
      <c r="A433" t="s">
        <v>2667</v>
      </c>
      <c r="B433" t="s">
        <v>47</v>
      </c>
      <c r="C433" s="1">
        <v>42301</v>
      </c>
      <c r="D433">
        <v>937</v>
      </c>
      <c r="E433" t="str">
        <f t="shared" si="160"/>
        <v>_attribution_modeling:_key_analytical_strategy_to_boost_marketing_roi_</v>
      </c>
      <c r="F433" s="7">
        <f t="shared" si="166"/>
        <v>6.8437499490062246</v>
      </c>
      <c r="G433">
        <f t="shared" si="161"/>
        <v>18</v>
      </c>
      <c r="H433" s="11">
        <f t="shared" si="167"/>
        <v>1</v>
      </c>
      <c r="I433" s="11">
        <f t="shared" si="179"/>
        <v>1</v>
      </c>
      <c r="J433" s="11">
        <f t="shared" si="179"/>
        <v>0</v>
      </c>
      <c r="K433" s="11">
        <f t="shared" si="181"/>
        <v>0</v>
      </c>
      <c r="L433" s="11">
        <f t="shared" si="181"/>
        <v>0</v>
      </c>
      <c r="M433" s="11">
        <f t="shared" si="181"/>
        <v>0</v>
      </c>
      <c r="N433" s="11">
        <f t="shared" si="181"/>
        <v>0</v>
      </c>
      <c r="O433" s="11">
        <f t="shared" si="181"/>
        <v>0</v>
      </c>
      <c r="P433" s="11">
        <f t="shared" si="181"/>
        <v>1</v>
      </c>
      <c r="Q433" s="4" t="str">
        <f t="shared" si="168"/>
        <v>N-110-000001</v>
      </c>
      <c r="R433">
        <f t="shared" si="169"/>
        <v>34</v>
      </c>
      <c r="S433" s="8">
        <f t="shared" si="170"/>
        <v>5.7632303215384431</v>
      </c>
      <c r="T433" s="8">
        <f t="shared" si="171"/>
        <v>5.7632303215384431</v>
      </c>
      <c r="U433" s="10">
        <f t="shared" si="162"/>
        <v>7.6508747871834819</v>
      </c>
      <c r="V433" s="10">
        <f t="shared" si="172"/>
        <v>-1.6456226455902563</v>
      </c>
      <c r="W433" s="10">
        <f t="shared" si="173"/>
        <v>1.0357772290869427E-2</v>
      </c>
      <c r="X433" s="10">
        <f t="shared" si="163"/>
        <v>-0.80712483817725755</v>
      </c>
      <c r="Y433" s="22">
        <f t="shared" si="174"/>
        <v>5.7420986449520202</v>
      </c>
      <c r="Z433" s="22">
        <f t="shared" si="164"/>
        <v>5.8049157075351516</v>
      </c>
      <c r="AA433" s="22">
        <f t="shared" si="165"/>
        <v>5.7632303215384431</v>
      </c>
      <c r="AB433" s="35"/>
      <c r="AC433" s="10"/>
      <c r="AD433" s="10"/>
    </row>
    <row r="434" spans="1:30" x14ac:dyDescent="0.25">
      <c r="A434" t="s">
        <v>2668</v>
      </c>
      <c r="B434" t="s">
        <v>48</v>
      </c>
      <c r="C434" s="1">
        <v>41400</v>
      </c>
      <c r="D434">
        <v>223</v>
      </c>
      <c r="E434" t="str">
        <f t="shared" si="160"/>
        <v>_audience_expansion_</v>
      </c>
      <c r="F434" s="7">
        <f t="shared" si="166"/>
        <v>5.4116460518550396</v>
      </c>
      <c r="G434">
        <f t="shared" si="161"/>
        <v>55</v>
      </c>
      <c r="H434" s="11">
        <f t="shared" si="167"/>
        <v>0</v>
      </c>
      <c r="I434" s="11">
        <f t="shared" si="179"/>
        <v>1</v>
      </c>
      <c r="J434" s="11">
        <f t="shared" si="179"/>
        <v>0</v>
      </c>
      <c r="K434" s="11">
        <f t="shared" si="181"/>
        <v>0</v>
      </c>
      <c r="L434" s="11">
        <f t="shared" si="181"/>
        <v>0</v>
      </c>
      <c r="M434" s="11">
        <f t="shared" si="181"/>
        <v>0</v>
      </c>
      <c r="N434" s="11">
        <f t="shared" si="181"/>
        <v>0</v>
      </c>
      <c r="O434" s="11">
        <f t="shared" si="181"/>
        <v>0</v>
      </c>
      <c r="P434" s="11">
        <f t="shared" si="181"/>
        <v>0</v>
      </c>
      <c r="Q434" s="4" t="str">
        <f t="shared" si="168"/>
        <v>N-010-000000</v>
      </c>
      <c r="R434">
        <f t="shared" si="169"/>
        <v>99</v>
      </c>
      <c r="S434" s="8">
        <f t="shared" si="170"/>
        <v>6.480946823676728</v>
      </c>
      <c r="T434" s="8">
        <f t="shared" si="171"/>
        <v>6.480946823676728</v>
      </c>
      <c r="U434" s="10">
        <f t="shared" si="162"/>
        <v>5.8055536925545494</v>
      </c>
      <c r="V434" s="10">
        <f t="shared" si="172"/>
        <v>-1.0225092870624488</v>
      </c>
      <c r="W434" s="10">
        <f t="shared" si="173"/>
        <v>-1.4217461248603156</v>
      </c>
      <c r="X434" s="10">
        <f t="shared" si="163"/>
        <v>-0.39390764069951029</v>
      </c>
      <c r="Y434" s="22">
        <f t="shared" si="174"/>
        <v>6.1553158424297676</v>
      </c>
      <c r="Z434" s="22">
        <f t="shared" si="164"/>
        <v>6.3463125243562173</v>
      </c>
      <c r="AA434" s="22">
        <f t="shared" si="165"/>
        <v>6.480946823676728</v>
      </c>
      <c r="AB434" s="35"/>
      <c r="AC434" s="10"/>
      <c r="AD434" s="10"/>
    </row>
    <row r="435" spans="1:30" x14ac:dyDescent="0.25">
      <c r="A435" t="s">
        <v>3580</v>
      </c>
      <c r="B435" t="s">
        <v>964</v>
      </c>
      <c r="C435" s="1">
        <v>42404</v>
      </c>
      <c r="D435">
        <v>1467</v>
      </c>
      <c r="E435" t="str">
        <f t="shared" si="160"/>
        <v>_automated_linear_regression_for_really,_really_big_data_</v>
      </c>
      <c r="F435" s="7">
        <f t="shared" si="166"/>
        <v>7.2916562091744606</v>
      </c>
      <c r="G435">
        <f t="shared" si="161"/>
        <v>62</v>
      </c>
      <c r="H435" s="11">
        <f t="shared" si="167"/>
        <v>1</v>
      </c>
      <c r="I435" s="11">
        <f t="shared" si="179"/>
        <v>0</v>
      </c>
      <c r="J435" s="11">
        <f t="shared" si="179"/>
        <v>1</v>
      </c>
      <c r="K435" s="11">
        <f t="shared" si="181"/>
        <v>0</v>
      </c>
      <c r="L435" s="11">
        <f t="shared" si="181"/>
        <v>0</v>
      </c>
      <c r="M435" s="11">
        <f t="shared" si="181"/>
        <v>0</v>
      </c>
      <c r="N435" s="11">
        <f t="shared" si="181"/>
        <v>0</v>
      </c>
      <c r="O435" s="11">
        <f t="shared" si="181"/>
        <v>1</v>
      </c>
      <c r="P435" s="11">
        <f t="shared" si="181"/>
        <v>0</v>
      </c>
      <c r="Q435" s="4" t="str">
        <f t="shared" si="168"/>
        <v>N-101-000010</v>
      </c>
      <c r="R435">
        <f t="shared" si="169"/>
        <v>382</v>
      </c>
      <c r="S435" s="8">
        <f t="shared" si="170"/>
        <v>6.8802841839920132</v>
      </c>
      <c r="T435" s="8">
        <f t="shared" si="171"/>
        <v>6.8802841839920132</v>
      </c>
      <c r="U435" s="10">
        <f t="shared" si="162"/>
        <v>6.8853023486589358</v>
      </c>
      <c r="V435" s="10">
        <f t="shared" si="172"/>
        <v>0.18424985744159661</v>
      </c>
      <c r="W435" s="10">
        <f t="shared" si="173"/>
        <v>0.45826403245910541</v>
      </c>
      <c r="X435" s="10">
        <f t="shared" si="163"/>
        <v>0.40635386051552441</v>
      </c>
      <c r="Y435" s="22">
        <f t="shared" si="174"/>
        <v>6.9555773436448023</v>
      </c>
      <c r="Z435" s="22">
        <f t="shared" si="164"/>
        <v>6.8151536771936527</v>
      </c>
      <c r="AA435" s="22">
        <f t="shared" si="165"/>
        <v>6.8802841839920132</v>
      </c>
      <c r="AB435" s="35"/>
      <c r="AC435" s="10"/>
      <c r="AD435" s="10"/>
    </row>
    <row r="436" spans="1:30" x14ac:dyDescent="0.25">
      <c r="A436" t="s">
        <v>3581</v>
      </c>
      <c r="B436" t="s">
        <v>965</v>
      </c>
      <c r="C436" s="1">
        <v>42480</v>
      </c>
      <c r="D436">
        <v>407</v>
      </c>
      <c r="E436" t="str">
        <f t="shared" si="160"/>
        <v>_automated_predictive_analytics_-_what_could_possibly_go_wrong?_</v>
      </c>
      <c r="F436" s="7">
        <f t="shared" si="166"/>
        <v>6.0112671744041615</v>
      </c>
      <c r="G436">
        <f t="shared" si="161"/>
        <v>89</v>
      </c>
      <c r="H436" s="11">
        <f t="shared" si="167"/>
        <v>1</v>
      </c>
      <c r="I436" s="11">
        <f t="shared" si="179"/>
        <v>0</v>
      </c>
      <c r="J436" s="11">
        <f t="shared" si="179"/>
        <v>1</v>
      </c>
      <c r="K436" s="11">
        <f t="shared" si="181"/>
        <v>0</v>
      </c>
      <c r="L436" s="11">
        <f t="shared" si="181"/>
        <v>0</v>
      </c>
      <c r="M436" s="11">
        <f t="shared" si="181"/>
        <v>0</v>
      </c>
      <c r="N436" s="11">
        <f t="shared" si="181"/>
        <v>0</v>
      </c>
      <c r="O436" s="11">
        <f t="shared" si="181"/>
        <v>0</v>
      </c>
      <c r="P436" s="11">
        <f t="shared" si="181"/>
        <v>1</v>
      </c>
      <c r="Q436" s="4" t="str">
        <f t="shared" si="168"/>
        <v>N-101-000001</v>
      </c>
      <c r="R436">
        <f t="shared" si="169"/>
        <v>109</v>
      </c>
      <c r="S436" s="8">
        <f t="shared" si="170"/>
        <v>6.5598547021339648</v>
      </c>
      <c r="T436" s="8">
        <f t="shared" si="171"/>
        <v>6.5598547021339648</v>
      </c>
      <c r="U436" s="10">
        <f t="shared" si="162"/>
        <v>6.037548378223156</v>
      </c>
      <c r="V436" s="10">
        <f t="shared" si="172"/>
        <v>-0.46814479021556843</v>
      </c>
      <c r="W436" s="10">
        <f t="shared" si="173"/>
        <v>-0.82212500231119368</v>
      </c>
      <c r="X436" s="10">
        <f t="shared" si="163"/>
        <v>-2.6281203818994407E-2</v>
      </c>
      <c r="Y436" s="22">
        <f t="shared" si="174"/>
        <v>6.5229422793102829</v>
      </c>
      <c r="Z436" s="22">
        <f t="shared" si="164"/>
        <v>6.4247572696849025</v>
      </c>
      <c r="AA436" s="22">
        <f t="shared" si="165"/>
        <v>6.5598547021339648</v>
      </c>
      <c r="AB436" s="35"/>
      <c r="AC436" s="10"/>
      <c r="AD436" s="10"/>
    </row>
    <row r="437" spans="1:30" x14ac:dyDescent="0.25">
      <c r="A437" t="s">
        <v>3583</v>
      </c>
      <c r="B437" t="s">
        <v>967</v>
      </c>
      <c r="C437" s="1">
        <v>41778</v>
      </c>
      <c r="D437">
        <v>692</v>
      </c>
      <c r="E437" t="str">
        <f t="shared" si="160"/>
        <v>_automatic_identification_of_replicated_criminal_websites_using_combinedclustering_methods_</v>
      </c>
      <c r="F437" s="7">
        <f t="shared" si="166"/>
        <v>6.5410299991899032</v>
      </c>
      <c r="G437">
        <f t="shared" si="161"/>
        <v>25</v>
      </c>
      <c r="H437" s="11">
        <f t="shared" si="167"/>
        <v>0</v>
      </c>
      <c r="I437" s="11">
        <f t="shared" si="179"/>
        <v>0</v>
      </c>
      <c r="J437" s="11">
        <f t="shared" si="179"/>
        <v>1</v>
      </c>
      <c r="K437" s="11">
        <f t="shared" si="181"/>
        <v>0</v>
      </c>
      <c r="L437" s="11">
        <f t="shared" si="181"/>
        <v>0</v>
      </c>
      <c r="M437" s="11">
        <f t="shared" si="181"/>
        <v>0</v>
      </c>
      <c r="N437" s="11">
        <f t="shared" si="181"/>
        <v>0</v>
      </c>
      <c r="O437" s="11">
        <f t="shared" si="181"/>
        <v>0</v>
      </c>
      <c r="P437" s="11">
        <f t="shared" si="181"/>
        <v>0</v>
      </c>
      <c r="Q437" s="4" t="str">
        <f t="shared" si="168"/>
        <v>N-001-000000</v>
      </c>
      <c r="R437">
        <f t="shared" si="169"/>
        <v>313</v>
      </c>
      <c r="S437" s="8">
        <f t="shared" si="170"/>
        <v>6.8822553953446945</v>
      </c>
      <c r="T437" s="8">
        <f t="shared" si="171"/>
        <v>6.8822553953446945</v>
      </c>
      <c r="U437" s="10">
        <f t="shared" si="162"/>
        <v>6.1540940055311504</v>
      </c>
      <c r="V437" s="10">
        <f t="shared" si="172"/>
        <v>0.15496856831223904</v>
      </c>
      <c r="W437" s="10">
        <f t="shared" si="173"/>
        <v>-0.29236217752545191</v>
      </c>
      <c r="X437" s="10">
        <f t="shared" si="163"/>
        <v>0.38693599365875281</v>
      </c>
      <c r="Y437" s="22">
        <f t="shared" si="174"/>
        <v>6.9361594767880304</v>
      </c>
      <c r="Z437" s="22">
        <f t="shared" si="164"/>
        <v>6.9661540865059681</v>
      </c>
      <c r="AA437" s="22">
        <f t="shared" si="165"/>
        <v>6.8822553953446945</v>
      </c>
      <c r="AB437" s="35"/>
      <c r="AC437" s="10"/>
      <c r="AD437" s="10"/>
    </row>
    <row r="438" spans="1:30" x14ac:dyDescent="0.25">
      <c r="A438" t="s">
        <v>2669</v>
      </c>
      <c r="B438" t="s">
        <v>49</v>
      </c>
      <c r="C438" s="1">
        <v>42243</v>
      </c>
      <c r="D438">
        <v>122</v>
      </c>
      <c r="E438" t="str">
        <f t="shared" si="160"/>
        <v>_automatic_use_of_insights_</v>
      </c>
      <c r="F438" s="7">
        <f t="shared" si="166"/>
        <v>4.8121843553724171</v>
      </c>
      <c r="G438">
        <f t="shared" si="161"/>
        <v>49</v>
      </c>
      <c r="H438" s="11">
        <f t="shared" si="167"/>
        <v>1</v>
      </c>
      <c r="I438" s="11">
        <f t="shared" si="179"/>
        <v>1</v>
      </c>
      <c r="J438" s="11">
        <f t="shared" si="179"/>
        <v>0</v>
      </c>
      <c r="K438" s="11">
        <f t="shared" si="181"/>
        <v>0</v>
      </c>
      <c r="L438" s="11">
        <f t="shared" si="181"/>
        <v>0</v>
      </c>
      <c r="M438" s="11">
        <f t="shared" si="181"/>
        <v>0</v>
      </c>
      <c r="N438" s="11">
        <f t="shared" si="181"/>
        <v>0</v>
      </c>
      <c r="O438" s="11">
        <f t="shared" si="181"/>
        <v>0</v>
      </c>
      <c r="P438" s="11">
        <f t="shared" si="181"/>
        <v>0</v>
      </c>
      <c r="Q438" s="4" t="str">
        <f t="shared" si="168"/>
        <v>N-110-000000</v>
      </c>
      <c r="R438">
        <f t="shared" si="169"/>
        <v>84</v>
      </c>
      <c r="S438" s="8">
        <f t="shared" si="170"/>
        <v>6.1102020039575136</v>
      </c>
      <c r="T438" s="8">
        <f t="shared" si="171"/>
        <v>6.1102020039575136</v>
      </c>
      <c r="U438" s="10">
        <f t="shared" si="162"/>
        <v>5.4045590504146244</v>
      </c>
      <c r="V438" s="10">
        <f t="shared" si="172"/>
        <v>-1.3217888754809786</v>
      </c>
      <c r="W438" s="10">
        <f t="shared" si="173"/>
        <v>-2.0212078213429381</v>
      </c>
      <c r="X438" s="10">
        <f t="shared" si="163"/>
        <v>-0.59237469504220686</v>
      </c>
      <c r="Y438" s="22">
        <f t="shared" si="174"/>
        <v>5.9568487880870702</v>
      </c>
      <c r="Z438" s="22">
        <f t="shared" si="164"/>
        <v>5.9724325813367543</v>
      </c>
      <c r="AA438" s="22">
        <f t="shared" si="165"/>
        <v>6.1102020039575136</v>
      </c>
      <c r="AB438" s="35"/>
      <c r="AC438" s="10"/>
      <c r="AD438" s="10"/>
    </row>
    <row r="439" spans="1:30" x14ac:dyDescent="0.25">
      <c r="A439" t="s">
        <v>3582</v>
      </c>
      <c r="B439" t="s">
        <v>966</v>
      </c>
      <c r="C439" s="1">
        <v>41342</v>
      </c>
      <c r="D439">
        <v>367</v>
      </c>
      <c r="E439" t="str">
        <f t="shared" si="160"/>
        <v>_automatically_deskew_before_machine_learning_in_r_</v>
      </c>
      <c r="F439" s="7">
        <f t="shared" si="166"/>
        <v>5.9080829381689313</v>
      </c>
      <c r="G439">
        <f t="shared" si="161"/>
        <v>70</v>
      </c>
      <c r="H439" s="11">
        <f t="shared" si="167"/>
        <v>0</v>
      </c>
      <c r="I439" s="11">
        <f t="shared" si="179"/>
        <v>0</v>
      </c>
      <c r="J439" s="11">
        <f t="shared" si="179"/>
        <v>1</v>
      </c>
      <c r="K439" s="11">
        <f t="shared" si="181"/>
        <v>0</v>
      </c>
      <c r="L439" s="11">
        <f t="shared" si="181"/>
        <v>1</v>
      </c>
      <c r="M439" s="11">
        <f t="shared" si="181"/>
        <v>1</v>
      </c>
      <c r="N439" s="11">
        <f t="shared" si="181"/>
        <v>0</v>
      </c>
      <c r="O439" s="11">
        <f t="shared" si="181"/>
        <v>0</v>
      </c>
      <c r="P439" s="11">
        <f t="shared" si="181"/>
        <v>0</v>
      </c>
      <c r="Q439" s="4" t="str">
        <f t="shared" si="168"/>
        <v>N-001-011000</v>
      </c>
      <c r="R439">
        <f t="shared" si="169"/>
        <v>1</v>
      </c>
      <c r="S439" s="8">
        <f t="shared" si="170"/>
        <v>7.020854558086981</v>
      </c>
      <c r="T439" s="8">
        <f t="shared" si="171"/>
        <v>7.3546782491486216</v>
      </c>
      <c r="U439" s="10">
        <f t="shared" si="162"/>
        <v>4.7495346579988871</v>
      </c>
      <c r="V439" s="10">
        <f t="shared" si="172"/>
        <v>1.3185259571725227</v>
      </c>
      <c r="W439" s="10">
        <f t="shared" si="173"/>
        <v>-0.92530923854642388</v>
      </c>
      <c r="X439" s="10">
        <f t="shared" si="163"/>
        <v>1.1585482801700444</v>
      </c>
      <c r="Y439" s="22">
        <f t="shared" si="174"/>
        <v>7.7077717632993217</v>
      </c>
      <c r="Z439" s="22">
        <f t="shared" si="164"/>
        <v>8.3481923372051874</v>
      </c>
      <c r="AA439" s="22">
        <f t="shared" si="165"/>
        <v>7.7077717632993217</v>
      </c>
      <c r="AB439" s="35"/>
      <c r="AC439" s="10"/>
      <c r="AD439" s="10"/>
    </row>
    <row r="440" spans="1:30" x14ac:dyDescent="0.25">
      <c r="A440" t="s">
        <v>3584</v>
      </c>
      <c r="B440" t="s">
        <v>968</v>
      </c>
      <c r="C440" s="1">
        <v>42065</v>
      </c>
      <c r="D440">
        <v>448</v>
      </c>
      <c r="E440" t="str">
        <f t="shared" si="160"/>
        <v>_automating_ihs_oil_and_gas_production_data_downloads_and_other_travels_</v>
      </c>
      <c r="F440" s="7">
        <f t="shared" si="166"/>
        <v>6.1070228877422545</v>
      </c>
      <c r="G440">
        <f t="shared" si="161"/>
        <v>29</v>
      </c>
      <c r="H440" s="11">
        <f t="shared" si="167"/>
        <v>1</v>
      </c>
      <c r="I440" s="11">
        <f t="shared" si="179"/>
        <v>0</v>
      </c>
      <c r="J440" s="11">
        <f t="shared" si="179"/>
        <v>1</v>
      </c>
      <c r="K440" s="11">
        <f t="shared" si="181"/>
        <v>0</v>
      </c>
      <c r="L440" s="11">
        <f t="shared" si="181"/>
        <v>0</v>
      </c>
      <c r="M440" s="11">
        <f t="shared" si="181"/>
        <v>0</v>
      </c>
      <c r="N440" s="11">
        <f t="shared" si="181"/>
        <v>0</v>
      </c>
      <c r="O440" s="11">
        <f t="shared" si="181"/>
        <v>1</v>
      </c>
      <c r="P440" s="11">
        <f t="shared" si="181"/>
        <v>0</v>
      </c>
      <c r="Q440" s="4" t="str">
        <f t="shared" si="168"/>
        <v>N-101-000010</v>
      </c>
      <c r="R440">
        <f t="shared" si="169"/>
        <v>382</v>
      </c>
      <c r="S440" s="8">
        <f t="shared" si="170"/>
        <v>6.8802841839920132</v>
      </c>
      <c r="T440" s="8">
        <f t="shared" si="171"/>
        <v>6.8802841839920132</v>
      </c>
      <c r="U440" s="10">
        <f t="shared" si="162"/>
        <v>5.7006690272267297</v>
      </c>
      <c r="V440" s="10">
        <f t="shared" si="172"/>
        <v>0.18424985744159661</v>
      </c>
      <c r="W440" s="10">
        <f t="shared" si="173"/>
        <v>-0.7263692889731006</v>
      </c>
      <c r="X440" s="10">
        <f t="shared" si="163"/>
        <v>0.40635386051552441</v>
      </c>
      <c r="Y440" s="22">
        <f t="shared" si="174"/>
        <v>6.9555773436448023</v>
      </c>
      <c r="Z440" s="22">
        <f t="shared" si="164"/>
        <v>6.8151536771936527</v>
      </c>
      <c r="AA440" s="22">
        <f t="shared" si="165"/>
        <v>6.8802841839920132</v>
      </c>
      <c r="AB440" s="35"/>
      <c r="AC440" s="10"/>
      <c r="AD440" s="10"/>
    </row>
    <row r="441" spans="1:30" x14ac:dyDescent="0.25">
      <c r="A441" t="s">
        <v>3585</v>
      </c>
      <c r="B441" t="s">
        <v>969</v>
      </c>
      <c r="C441" s="1">
        <v>42261</v>
      </c>
      <c r="D441">
        <v>2037</v>
      </c>
      <c r="E441" t="str">
        <f t="shared" si="160"/>
        <v>_automating_the_data_scientist_</v>
      </c>
      <c r="F441" s="7">
        <f t="shared" si="166"/>
        <v>7.6197242137826704</v>
      </c>
      <c r="G441">
        <f t="shared" si="161"/>
        <v>60</v>
      </c>
      <c r="H441" s="11">
        <f t="shared" si="167"/>
        <v>1</v>
      </c>
      <c r="I441" s="11">
        <f t="shared" si="179"/>
        <v>0</v>
      </c>
      <c r="J441" s="11">
        <f t="shared" si="179"/>
        <v>1</v>
      </c>
      <c r="K441" s="11">
        <f t="shared" si="181"/>
        <v>0</v>
      </c>
      <c r="L441" s="11">
        <f t="shared" si="181"/>
        <v>0</v>
      </c>
      <c r="M441" s="11">
        <f t="shared" si="181"/>
        <v>0</v>
      </c>
      <c r="N441" s="11">
        <f t="shared" si="181"/>
        <v>0</v>
      </c>
      <c r="O441" s="11">
        <f t="shared" si="181"/>
        <v>1</v>
      </c>
      <c r="P441" s="11">
        <f t="shared" si="181"/>
        <v>0</v>
      </c>
      <c r="Q441" s="4" t="str">
        <f t="shared" si="168"/>
        <v>N-101-000010</v>
      </c>
      <c r="R441">
        <f t="shared" si="169"/>
        <v>382</v>
      </c>
      <c r="S441" s="8">
        <f t="shared" si="170"/>
        <v>6.8802841839920132</v>
      </c>
      <c r="T441" s="8">
        <f t="shared" si="171"/>
        <v>6.8802841839920132</v>
      </c>
      <c r="U441" s="10">
        <f t="shared" si="162"/>
        <v>7.2133703532671456</v>
      </c>
      <c r="V441" s="10">
        <f t="shared" si="172"/>
        <v>0.18424985744159661</v>
      </c>
      <c r="W441" s="10">
        <f t="shared" si="173"/>
        <v>0.78633203706731525</v>
      </c>
      <c r="X441" s="10">
        <f t="shared" si="163"/>
        <v>0.40635386051552441</v>
      </c>
      <c r="Y441" s="22">
        <f t="shared" si="174"/>
        <v>6.9555773436448023</v>
      </c>
      <c r="Z441" s="22">
        <f t="shared" si="164"/>
        <v>6.8151536771936527</v>
      </c>
      <c r="AA441" s="22">
        <f t="shared" si="165"/>
        <v>6.8802841839920132</v>
      </c>
      <c r="AB441" s="35"/>
      <c r="AC441" s="10"/>
      <c r="AD441" s="10"/>
    </row>
    <row r="442" spans="1:30" x14ac:dyDescent="0.25">
      <c r="A442" t="s">
        <v>3586</v>
      </c>
      <c r="B442" t="s">
        <v>970</v>
      </c>
      <c r="C442" s="1">
        <v>42207</v>
      </c>
      <c r="D442">
        <v>204</v>
      </c>
      <c r="E442" t="str">
        <f t="shared" si="160"/>
        <v>_average_attorney_rate_jumps_85%_after_first_year_in_practice_</v>
      </c>
      <c r="F442" s="7">
        <f t="shared" si="166"/>
        <v>5.3230099791384085</v>
      </c>
      <c r="G442">
        <f t="shared" si="161"/>
        <v>63</v>
      </c>
      <c r="H442" s="11">
        <f t="shared" si="167"/>
        <v>1</v>
      </c>
      <c r="I442" s="11">
        <f t="shared" ref="I442:J461" si="182">IF(ISNUMBER(SEARCH(I$1,$B442)),1,0)</f>
        <v>0</v>
      </c>
      <c r="J442" s="11">
        <f t="shared" si="182"/>
        <v>1</v>
      </c>
      <c r="K442" s="11">
        <f t="shared" ref="K442:P451" si="183">IF(ISNUMBER(SEARCH(K$1,$E442)),1,0)</f>
        <v>0</v>
      </c>
      <c r="L442" s="11">
        <f t="shared" si="183"/>
        <v>0</v>
      </c>
      <c r="M442" s="11">
        <f t="shared" si="183"/>
        <v>0</v>
      </c>
      <c r="N442" s="11">
        <f t="shared" si="183"/>
        <v>0</v>
      </c>
      <c r="O442" s="11">
        <f t="shared" si="183"/>
        <v>0</v>
      </c>
      <c r="P442" s="11">
        <f t="shared" si="183"/>
        <v>0</v>
      </c>
      <c r="Q442" s="4" t="str">
        <f t="shared" si="168"/>
        <v>N-101-000000</v>
      </c>
      <c r="R442">
        <f t="shared" si="169"/>
        <v>419</v>
      </c>
      <c r="S442" s="8">
        <f t="shared" si="170"/>
        <v>6.5697596378225285</v>
      </c>
      <c r="T442" s="8">
        <f t="shared" si="171"/>
        <v>6.5697596378225285</v>
      </c>
      <c r="U442" s="10">
        <f t="shared" si="162"/>
        <v>5.1345410398223521</v>
      </c>
      <c r="V442" s="10">
        <f t="shared" si="172"/>
        <v>-0.14431102010629077</v>
      </c>
      <c r="W442" s="10">
        <f t="shared" si="173"/>
        <v>-1.5103821975769467</v>
      </c>
      <c r="X442" s="10">
        <f t="shared" si="163"/>
        <v>0.18846893931605621</v>
      </c>
      <c r="Y442" s="22">
        <f t="shared" si="174"/>
        <v>6.7376924224453338</v>
      </c>
      <c r="Z442" s="22">
        <f t="shared" si="164"/>
        <v>6.5922741434865042</v>
      </c>
      <c r="AA442" s="22">
        <f t="shared" si="165"/>
        <v>6.5697596378225285</v>
      </c>
      <c r="AB442" s="35"/>
      <c r="AC442" s="10"/>
      <c r="AD442" s="10"/>
    </row>
    <row r="443" spans="1:30" x14ac:dyDescent="0.25">
      <c r="A443" t="s">
        <v>2670</v>
      </c>
      <c r="B443" t="s">
        <v>50</v>
      </c>
      <c r="C443" s="1">
        <v>42159</v>
      </c>
      <c r="D443">
        <v>1303</v>
      </c>
      <c r="E443" t="str">
        <f t="shared" si="160"/>
        <v>_average_length_of_dissertations_by_higher_education_discipline._</v>
      </c>
      <c r="F443" s="7">
        <f t="shared" si="166"/>
        <v>7.1731917424865985</v>
      </c>
      <c r="G443">
        <f t="shared" si="161"/>
        <v>61</v>
      </c>
      <c r="H443" s="11">
        <f t="shared" si="167"/>
        <v>1</v>
      </c>
      <c r="I443" s="11">
        <f t="shared" si="182"/>
        <v>1</v>
      </c>
      <c r="J443" s="11">
        <f t="shared" si="182"/>
        <v>0</v>
      </c>
      <c r="K443" s="11">
        <f t="shared" si="183"/>
        <v>0</v>
      </c>
      <c r="L443" s="11">
        <f t="shared" si="183"/>
        <v>0</v>
      </c>
      <c r="M443" s="11">
        <f t="shared" si="183"/>
        <v>0</v>
      </c>
      <c r="N443" s="11">
        <f t="shared" si="183"/>
        <v>0</v>
      </c>
      <c r="O443" s="11">
        <f t="shared" si="183"/>
        <v>0</v>
      </c>
      <c r="P443" s="11">
        <f t="shared" si="183"/>
        <v>0</v>
      </c>
      <c r="Q443" s="4" t="str">
        <f t="shared" si="168"/>
        <v>N-110-000000</v>
      </c>
      <c r="R443">
        <f t="shared" si="169"/>
        <v>84</v>
      </c>
      <c r="S443" s="8">
        <f t="shared" si="170"/>
        <v>6.1102020039575136</v>
      </c>
      <c r="T443" s="8">
        <f t="shared" si="171"/>
        <v>6.1102020039575136</v>
      </c>
      <c r="U443" s="10">
        <f t="shared" si="162"/>
        <v>7.7655664375288058</v>
      </c>
      <c r="V443" s="10">
        <f t="shared" si="172"/>
        <v>-1.3217888754809786</v>
      </c>
      <c r="W443" s="10">
        <f t="shared" si="173"/>
        <v>0.33979956577124337</v>
      </c>
      <c r="X443" s="10">
        <f t="shared" si="163"/>
        <v>-0.59237469504220686</v>
      </c>
      <c r="Y443" s="22">
        <f t="shared" si="174"/>
        <v>5.9568487880870702</v>
      </c>
      <c r="Z443" s="22">
        <f t="shared" si="164"/>
        <v>5.9724325813367543</v>
      </c>
      <c r="AA443" s="22">
        <f t="shared" si="165"/>
        <v>6.1102020039575136</v>
      </c>
      <c r="AB443" s="35"/>
      <c r="AC443" s="10"/>
      <c r="AD443" s="10"/>
    </row>
    <row r="444" spans="1:30" x14ac:dyDescent="0.25">
      <c r="A444" t="s">
        <v>3170</v>
      </c>
      <c r="B444" t="s">
        <v>554</v>
      </c>
      <c r="C444" s="1">
        <v>42409</v>
      </c>
      <c r="D444">
        <v>475</v>
      </c>
      <c r="E444" t="str">
        <f t="shared" si="160"/>
        <v>_avoid_the_"fishing_expedition"_approach_to_analytics_projects_</v>
      </c>
      <c r="F444" s="7">
        <f t="shared" si="166"/>
        <v>6.1654178542314204</v>
      </c>
      <c r="G444">
        <f t="shared" si="161"/>
        <v>42</v>
      </c>
      <c r="H444" s="11">
        <f t="shared" si="167"/>
        <v>1</v>
      </c>
      <c r="I444" s="11">
        <f t="shared" si="182"/>
        <v>0</v>
      </c>
      <c r="J444" s="11">
        <f t="shared" si="182"/>
        <v>1</v>
      </c>
      <c r="K444" s="11">
        <f t="shared" si="183"/>
        <v>0</v>
      </c>
      <c r="L444" s="11">
        <f t="shared" si="183"/>
        <v>0</v>
      </c>
      <c r="M444" s="11">
        <f t="shared" si="183"/>
        <v>0</v>
      </c>
      <c r="N444" s="11">
        <f t="shared" si="183"/>
        <v>0</v>
      </c>
      <c r="O444" s="11">
        <f t="shared" si="183"/>
        <v>0</v>
      </c>
      <c r="P444" s="11">
        <f t="shared" si="183"/>
        <v>1</v>
      </c>
      <c r="Q444" s="4" t="str">
        <f t="shared" si="168"/>
        <v>N-101-000001</v>
      </c>
      <c r="R444">
        <f t="shared" si="169"/>
        <v>109</v>
      </c>
      <c r="S444" s="8">
        <f t="shared" si="170"/>
        <v>6.5598547021339648</v>
      </c>
      <c r="T444" s="8">
        <f t="shared" si="171"/>
        <v>6.5598547021339648</v>
      </c>
      <c r="U444" s="10">
        <f t="shared" si="162"/>
        <v>6.191699058050415</v>
      </c>
      <c r="V444" s="10">
        <f t="shared" si="172"/>
        <v>-0.46814479021556843</v>
      </c>
      <c r="W444" s="10">
        <f t="shared" si="173"/>
        <v>-0.66797432248393473</v>
      </c>
      <c r="X444" s="10">
        <f t="shared" si="163"/>
        <v>-2.6281203818994407E-2</v>
      </c>
      <c r="Y444" s="22">
        <f t="shared" si="174"/>
        <v>6.5229422793102829</v>
      </c>
      <c r="Z444" s="22">
        <f t="shared" si="164"/>
        <v>6.4247572696849025</v>
      </c>
      <c r="AA444" s="22">
        <f t="shared" si="165"/>
        <v>6.5598547021339648</v>
      </c>
      <c r="AB444" s="35"/>
      <c r="AC444" s="10"/>
      <c r="AD444" s="10"/>
    </row>
    <row r="445" spans="1:30" x14ac:dyDescent="0.25">
      <c r="A445" t="s">
        <v>3588</v>
      </c>
      <c r="B445" t="s">
        <v>972</v>
      </c>
      <c r="C445" s="1">
        <v>42066</v>
      </c>
      <c r="D445">
        <v>2566</v>
      </c>
      <c r="E445" t="str">
        <f t="shared" si="160"/>
        <v>_avoiding_a_common_mistake_with_time_series_</v>
      </c>
      <c r="F445" s="7">
        <f t="shared" si="166"/>
        <v>7.8504931808711405</v>
      </c>
      <c r="G445">
        <f t="shared" si="161"/>
        <v>31</v>
      </c>
      <c r="H445" s="11">
        <f t="shared" si="167"/>
        <v>1</v>
      </c>
      <c r="I445" s="11">
        <f t="shared" si="182"/>
        <v>0</v>
      </c>
      <c r="J445" s="11">
        <f t="shared" si="182"/>
        <v>1</v>
      </c>
      <c r="K445" s="11">
        <f t="shared" si="183"/>
        <v>0</v>
      </c>
      <c r="L445" s="11">
        <f t="shared" si="183"/>
        <v>0</v>
      </c>
      <c r="M445" s="11">
        <f t="shared" si="183"/>
        <v>0</v>
      </c>
      <c r="N445" s="11">
        <f t="shared" si="183"/>
        <v>0</v>
      </c>
      <c r="O445" s="11">
        <f t="shared" si="183"/>
        <v>0</v>
      </c>
      <c r="P445" s="11">
        <f t="shared" si="183"/>
        <v>0</v>
      </c>
      <c r="Q445" s="4" t="str">
        <f t="shared" si="168"/>
        <v>N-101-000000</v>
      </c>
      <c r="R445">
        <f t="shared" si="169"/>
        <v>419</v>
      </c>
      <c r="S445" s="8">
        <f t="shared" si="170"/>
        <v>6.5697596378225285</v>
      </c>
      <c r="T445" s="8">
        <f t="shared" si="171"/>
        <v>6.5697596378225285</v>
      </c>
      <c r="U445" s="10">
        <f t="shared" si="162"/>
        <v>7.6620242415550841</v>
      </c>
      <c r="V445" s="10">
        <f t="shared" si="172"/>
        <v>-0.14431102010629077</v>
      </c>
      <c r="W445" s="10">
        <f t="shared" si="173"/>
        <v>1.0171010041557853</v>
      </c>
      <c r="X445" s="10">
        <f t="shared" si="163"/>
        <v>0.18846893931605621</v>
      </c>
      <c r="Y445" s="22">
        <f t="shared" si="174"/>
        <v>6.7376924224453338</v>
      </c>
      <c r="Z445" s="22">
        <f t="shared" si="164"/>
        <v>6.5922741434865042</v>
      </c>
      <c r="AA445" s="22">
        <f t="shared" si="165"/>
        <v>6.5697596378225285</v>
      </c>
      <c r="AB445" s="35"/>
      <c r="AC445" s="10"/>
      <c r="AD445" s="10"/>
    </row>
    <row r="446" spans="1:30" x14ac:dyDescent="0.25">
      <c r="A446" t="s">
        <v>3091</v>
      </c>
      <c r="B446" t="s">
        <v>475</v>
      </c>
      <c r="C446" s="1">
        <v>42051</v>
      </c>
      <c r="D446">
        <v>1915</v>
      </c>
      <c r="E446" t="str">
        <f t="shared" si="160"/>
        <v>_awesome_data_science_repository_</v>
      </c>
      <c r="F446" s="7">
        <f t="shared" si="166"/>
        <v>7.5579949585308057</v>
      </c>
      <c r="G446">
        <f t="shared" si="161"/>
        <v>75</v>
      </c>
      <c r="H446" s="11">
        <f t="shared" si="167"/>
        <v>1</v>
      </c>
      <c r="I446" s="11">
        <f t="shared" si="182"/>
        <v>1</v>
      </c>
      <c r="J446" s="11">
        <f t="shared" si="182"/>
        <v>0</v>
      </c>
      <c r="K446" s="11">
        <f t="shared" si="183"/>
        <v>0</v>
      </c>
      <c r="L446" s="11">
        <f t="shared" si="183"/>
        <v>0</v>
      </c>
      <c r="M446" s="11">
        <f t="shared" si="183"/>
        <v>0</v>
      </c>
      <c r="N446" s="11">
        <f t="shared" si="183"/>
        <v>1</v>
      </c>
      <c r="O446" s="11">
        <f t="shared" si="183"/>
        <v>1</v>
      </c>
      <c r="P446" s="11">
        <f t="shared" si="183"/>
        <v>0</v>
      </c>
      <c r="Q446" s="4" t="str">
        <f t="shared" si="168"/>
        <v>N-110-000110</v>
      </c>
      <c r="R446">
        <f t="shared" si="169"/>
        <v>30</v>
      </c>
      <c r="S446" s="8">
        <f t="shared" si="170"/>
        <v>6.8313617432708362</v>
      </c>
      <c r="T446" s="8">
        <f t="shared" si="171"/>
        <v>6.8313617432708362</v>
      </c>
      <c r="U446" s="10">
        <f t="shared" si="162"/>
        <v>7.5488218960680591</v>
      </c>
      <c r="V446" s="10">
        <f t="shared" si="172"/>
        <v>-0.41468131611090092</v>
      </c>
      <c r="W446" s="10">
        <f t="shared" si="173"/>
        <v>0.72460278181545057</v>
      </c>
      <c r="X446" s="10">
        <f t="shared" si="163"/>
        <v>9.1730624627465642E-3</v>
      </c>
      <c r="Y446" s="22">
        <f t="shared" si="174"/>
        <v>6.5583965455920241</v>
      </c>
      <c r="Z446" s="22">
        <f t="shared" si="164"/>
        <v>6.6067544714367257</v>
      </c>
      <c r="AA446" s="22">
        <f t="shared" si="165"/>
        <v>6.8313617432708362</v>
      </c>
      <c r="AB446" s="35"/>
      <c r="AC446" s="10"/>
      <c r="AD446" s="10"/>
    </row>
    <row r="447" spans="1:30" x14ac:dyDescent="0.25">
      <c r="A447" t="s">
        <v>3589</v>
      </c>
      <c r="B447" t="s">
        <v>973</v>
      </c>
      <c r="C447" s="1">
        <v>42237</v>
      </c>
      <c r="D447">
        <v>4114</v>
      </c>
      <c r="E447" t="str">
        <f t="shared" si="160"/>
        <v>_awesome_data_viz_-_curated_list_of_data_viz_frameworks,_libraries,_software_</v>
      </c>
      <c r="F447" s="7">
        <f t="shared" si="166"/>
        <v>8.3223941131111694</v>
      </c>
      <c r="G447">
        <f t="shared" si="161"/>
        <v>10</v>
      </c>
      <c r="H447" s="11">
        <f t="shared" si="167"/>
        <v>1</v>
      </c>
      <c r="I447" s="11">
        <f t="shared" si="182"/>
        <v>0</v>
      </c>
      <c r="J447" s="11">
        <f t="shared" si="182"/>
        <v>1</v>
      </c>
      <c r="K447" s="11">
        <f t="shared" si="183"/>
        <v>0</v>
      </c>
      <c r="L447" s="11">
        <f t="shared" si="183"/>
        <v>0</v>
      </c>
      <c r="M447" s="11">
        <f t="shared" si="183"/>
        <v>0</v>
      </c>
      <c r="N447" s="11">
        <f t="shared" si="183"/>
        <v>0</v>
      </c>
      <c r="O447" s="11">
        <f t="shared" si="183"/>
        <v>1</v>
      </c>
      <c r="P447" s="11">
        <f t="shared" si="183"/>
        <v>0</v>
      </c>
      <c r="Q447" s="4" t="str">
        <f t="shared" si="168"/>
        <v>N-101-000010</v>
      </c>
      <c r="R447">
        <f t="shared" si="169"/>
        <v>382</v>
      </c>
      <c r="S447" s="8">
        <f t="shared" si="170"/>
        <v>6.8802841839920132</v>
      </c>
      <c r="T447" s="8">
        <f t="shared" si="171"/>
        <v>6.8802841839920132</v>
      </c>
      <c r="U447" s="10">
        <f t="shared" si="162"/>
        <v>7.9160402525956446</v>
      </c>
      <c r="V447" s="10">
        <f t="shared" si="172"/>
        <v>0.18424985744159661</v>
      </c>
      <c r="W447" s="10">
        <f t="shared" si="173"/>
        <v>1.4890019363958142</v>
      </c>
      <c r="X447" s="10">
        <f t="shared" si="163"/>
        <v>0.40635386051552441</v>
      </c>
      <c r="Y447" s="22">
        <f t="shared" si="174"/>
        <v>6.9555773436448023</v>
      </c>
      <c r="Z447" s="22">
        <f t="shared" si="164"/>
        <v>6.8151536771936527</v>
      </c>
      <c r="AA447" s="22">
        <f t="shared" si="165"/>
        <v>6.8802841839920132</v>
      </c>
      <c r="AB447" s="35"/>
      <c r="AC447" s="10"/>
      <c r="AD447" s="10"/>
    </row>
    <row r="448" spans="1:30" x14ac:dyDescent="0.25">
      <c r="A448" t="s">
        <v>3590</v>
      </c>
      <c r="B448" t="s">
        <v>974</v>
      </c>
      <c r="C448" s="1">
        <v>42262</v>
      </c>
      <c r="D448">
        <v>448</v>
      </c>
      <c r="E448" t="str">
        <f t="shared" si="160"/>
        <v>_baby_steps_</v>
      </c>
      <c r="F448" s="7">
        <f t="shared" si="166"/>
        <v>6.1070228877422545</v>
      </c>
      <c r="G448">
        <f t="shared" si="161"/>
        <v>32</v>
      </c>
      <c r="H448" s="11">
        <f t="shared" si="167"/>
        <v>1</v>
      </c>
      <c r="I448" s="11">
        <f t="shared" si="182"/>
        <v>0</v>
      </c>
      <c r="J448" s="11">
        <f t="shared" si="182"/>
        <v>1</v>
      </c>
      <c r="K448" s="11">
        <f t="shared" si="183"/>
        <v>0</v>
      </c>
      <c r="L448" s="11">
        <f t="shared" si="183"/>
        <v>0</v>
      </c>
      <c r="M448" s="11">
        <f t="shared" si="183"/>
        <v>0</v>
      </c>
      <c r="N448" s="11">
        <f t="shared" si="183"/>
        <v>0</v>
      </c>
      <c r="O448" s="11">
        <f t="shared" si="183"/>
        <v>0</v>
      </c>
      <c r="P448" s="11">
        <f t="shared" si="183"/>
        <v>0</v>
      </c>
      <c r="Q448" s="4" t="str">
        <f t="shared" si="168"/>
        <v>N-101-000000</v>
      </c>
      <c r="R448">
        <f t="shared" si="169"/>
        <v>419</v>
      </c>
      <c r="S448" s="8">
        <f t="shared" si="170"/>
        <v>6.5697596378225285</v>
      </c>
      <c r="T448" s="8">
        <f t="shared" si="171"/>
        <v>6.5697596378225285</v>
      </c>
      <c r="U448" s="10">
        <f t="shared" si="162"/>
        <v>5.9185539484261982</v>
      </c>
      <c r="V448" s="10">
        <f t="shared" si="172"/>
        <v>-0.14431102010629077</v>
      </c>
      <c r="W448" s="10">
        <f t="shared" si="173"/>
        <v>-0.7263692889731006</v>
      </c>
      <c r="X448" s="10">
        <f t="shared" si="163"/>
        <v>0.18846893931605621</v>
      </c>
      <c r="Y448" s="22">
        <f t="shared" si="174"/>
        <v>6.7376924224453338</v>
      </c>
      <c r="Z448" s="22">
        <f t="shared" si="164"/>
        <v>6.5922741434865042</v>
      </c>
      <c r="AA448" s="22">
        <f t="shared" si="165"/>
        <v>6.5697596378225285</v>
      </c>
      <c r="AB448" s="35"/>
      <c r="AC448" s="10"/>
      <c r="AD448" s="10"/>
    </row>
    <row r="449" spans="1:30" x14ac:dyDescent="0.25">
      <c r="A449" t="s">
        <v>3591</v>
      </c>
      <c r="B449" t="s">
        <v>975</v>
      </c>
      <c r="C449" s="1">
        <v>41771</v>
      </c>
      <c r="D449">
        <v>774</v>
      </c>
      <c r="E449" t="str">
        <f t="shared" si="160"/>
        <v>_bad_data_science_and_woody_allen_</v>
      </c>
      <c r="F449" s="7">
        <f t="shared" si="166"/>
        <v>6.6528630293533473</v>
      </c>
      <c r="G449">
        <f t="shared" si="161"/>
        <v>74</v>
      </c>
      <c r="H449" s="11">
        <f t="shared" si="167"/>
        <v>0</v>
      </c>
      <c r="I449" s="11">
        <f t="shared" si="182"/>
        <v>0</v>
      </c>
      <c r="J449" s="11">
        <f t="shared" si="182"/>
        <v>1</v>
      </c>
      <c r="K449" s="11">
        <f t="shared" si="183"/>
        <v>0</v>
      </c>
      <c r="L449" s="11">
        <f t="shared" si="183"/>
        <v>0</v>
      </c>
      <c r="M449" s="11">
        <f t="shared" si="183"/>
        <v>0</v>
      </c>
      <c r="N449" s="11">
        <f t="shared" si="183"/>
        <v>1</v>
      </c>
      <c r="O449" s="11">
        <f t="shared" si="183"/>
        <v>1</v>
      </c>
      <c r="P449" s="11">
        <f t="shared" si="183"/>
        <v>0</v>
      </c>
      <c r="Q449" s="4" t="str">
        <f t="shared" si="168"/>
        <v>N-001-000110</v>
      </c>
      <c r="R449">
        <f t="shared" si="169"/>
        <v>130</v>
      </c>
      <c r="S449" s="8">
        <f t="shared" si="170"/>
        <v>7.6818150714618501</v>
      </c>
      <c r="T449" s="8">
        <f t="shared" si="171"/>
        <v>7.6818150714618501</v>
      </c>
      <c r="U449" s="10">
        <f t="shared" si="162"/>
        <v>5.6643792781896414</v>
      </c>
      <c r="V449" s="10">
        <f t="shared" si="172"/>
        <v>1.0620761276823165</v>
      </c>
      <c r="W449" s="10">
        <f t="shared" si="173"/>
        <v>-0.18052914736200787</v>
      </c>
      <c r="X449" s="10">
        <f t="shared" si="163"/>
        <v>0.98848375116370624</v>
      </c>
      <c r="Y449" s="22">
        <f t="shared" si="174"/>
        <v>7.5377072342929834</v>
      </c>
      <c r="Z449" s="22">
        <f t="shared" si="164"/>
        <v>7.6004759766059404</v>
      </c>
      <c r="AA449" s="22">
        <f t="shared" si="165"/>
        <v>7.6818150714618501</v>
      </c>
      <c r="AB449" s="35"/>
      <c r="AC449" s="10"/>
      <c r="AD449" s="10"/>
    </row>
    <row r="450" spans="1:30" x14ac:dyDescent="0.25">
      <c r="A450" t="s">
        <v>3592</v>
      </c>
      <c r="B450" t="s">
        <v>976</v>
      </c>
      <c r="C450" s="1">
        <v>41536</v>
      </c>
      <c r="D450">
        <v>977</v>
      </c>
      <c r="E450" t="str">
        <f t="shared" ref="E450:E513" si="184">CONCATENATE("_",LOWER(A450),"_")</f>
        <v>_balanced_scorecard_secrets_that_book-smart_professionals_do_not_talk_about_</v>
      </c>
      <c r="F450" s="7">
        <f t="shared" si="166"/>
        <v>6.8855096700348177</v>
      </c>
      <c r="G450">
        <f t="shared" ref="G450:G513" si="185">LEN(A451)</f>
        <v>20</v>
      </c>
      <c r="H450" s="11">
        <f t="shared" si="167"/>
        <v>0</v>
      </c>
      <c r="I450" s="11">
        <f t="shared" si="182"/>
        <v>0</v>
      </c>
      <c r="J450" s="11">
        <f t="shared" si="182"/>
        <v>1</v>
      </c>
      <c r="K450" s="11">
        <f t="shared" si="183"/>
        <v>0</v>
      </c>
      <c r="L450" s="11">
        <f t="shared" si="183"/>
        <v>0</v>
      </c>
      <c r="M450" s="11">
        <f t="shared" si="183"/>
        <v>0</v>
      </c>
      <c r="N450" s="11">
        <f t="shared" si="183"/>
        <v>0</v>
      </c>
      <c r="O450" s="11">
        <f t="shared" si="183"/>
        <v>0</v>
      </c>
      <c r="P450" s="11">
        <f t="shared" si="183"/>
        <v>0</v>
      </c>
      <c r="Q450" s="4" t="str">
        <f t="shared" si="168"/>
        <v>N-001-000000</v>
      </c>
      <c r="R450">
        <f t="shared" si="169"/>
        <v>313</v>
      </c>
      <c r="S450" s="8">
        <f t="shared" si="170"/>
        <v>6.8822553953446945</v>
      </c>
      <c r="T450" s="8">
        <f t="shared" si="171"/>
        <v>6.8822553953446945</v>
      </c>
      <c r="U450" s="10">
        <f t="shared" ref="U450:U513" si="186">F450-$AQ$29*SUMPRODUCT(H450:P450,$AH$25:$AP$25)</f>
        <v>6.4985736763760649</v>
      </c>
      <c r="V450" s="10">
        <f t="shared" si="172"/>
        <v>0.15496856831223904</v>
      </c>
      <c r="W450" s="10">
        <f t="shared" si="173"/>
        <v>5.2117493319462582E-2</v>
      </c>
      <c r="X450" s="10">
        <f t="shared" ref="X450:X513" si="187">$AQ$29*SUMPRODUCT(H450:P450,$AH$25:$AP$25)</f>
        <v>0.38693599365875281</v>
      </c>
      <c r="Y450" s="22">
        <f t="shared" si="174"/>
        <v>6.9361594767880304</v>
      </c>
      <c r="Z450" s="22">
        <f t="shared" ref="Z450:Z513" si="188">$AG$36+SUMPRODUCT($AH$36:$AP$36,H450:P450)</f>
        <v>6.9661540865059681</v>
      </c>
      <c r="AA450" s="22">
        <f t="shared" ref="AA450:AA513" si="189">IF(R450&gt;=$AC$2,S450,Y450)</f>
        <v>6.8822553953446945</v>
      </c>
      <c r="AB450" s="35"/>
      <c r="AC450" s="10"/>
      <c r="AD450" s="10"/>
    </row>
    <row r="451" spans="1:30" x14ac:dyDescent="0.25">
      <c r="A451" t="s">
        <v>3593</v>
      </c>
      <c r="B451" t="s">
        <v>977</v>
      </c>
      <c r="C451" s="1">
        <v>42284</v>
      </c>
      <c r="D451">
        <v>326</v>
      </c>
      <c r="E451" t="str">
        <f t="shared" si="184"/>
        <v>_bank'ing_on_big_data_</v>
      </c>
      <c r="F451" s="7">
        <f t="shared" ref="F451:F514" si="190">LN(1+D451)</f>
        <v>5.7899601708972535</v>
      </c>
      <c r="G451">
        <f t="shared" si="185"/>
        <v>68</v>
      </c>
      <c r="H451" s="11">
        <f t="shared" ref="H451:H514" si="191">IF(YEAR(C451)&gt;2014,1,0)</f>
        <v>1</v>
      </c>
      <c r="I451" s="11">
        <f t="shared" si="182"/>
        <v>0</v>
      </c>
      <c r="J451" s="11">
        <f t="shared" si="182"/>
        <v>1</v>
      </c>
      <c r="K451" s="11">
        <f t="shared" si="183"/>
        <v>0</v>
      </c>
      <c r="L451" s="11">
        <f t="shared" si="183"/>
        <v>0</v>
      </c>
      <c r="M451" s="11">
        <f t="shared" si="183"/>
        <v>0</v>
      </c>
      <c r="N451" s="11">
        <f t="shared" si="183"/>
        <v>0</v>
      </c>
      <c r="O451" s="11">
        <f t="shared" si="183"/>
        <v>1</v>
      </c>
      <c r="P451" s="11">
        <f t="shared" si="183"/>
        <v>0</v>
      </c>
      <c r="Q451" s="4" t="str">
        <f t="shared" ref="Q451:Q514" si="192">CONCATENATE("N-",H451,I451,J451,"-",K451,L451,M451,N451,O451,P451)</f>
        <v>N-101-000010</v>
      </c>
      <c r="R451">
        <f t="shared" ref="R451:R514" si="193">COUNTIF(Q:Q,Q451)</f>
        <v>382</v>
      </c>
      <c r="S451" s="8">
        <f t="shared" ref="S451:S514" si="194">AVERAGEIF(R:R,R451,F:F)</f>
        <v>6.8802841839920132</v>
      </c>
      <c r="T451" s="8">
        <f t="shared" ref="T451:T514" si="195">IF(R451&gt;=10,S451,AVERAGEIF(R:R,"&lt;10",F:F))</f>
        <v>6.8802841839920132</v>
      </c>
      <c r="U451" s="10">
        <f t="shared" si="186"/>
        <v>5.3836063103817287</v>
      </c>
      <c r="V451" s="10">
        <f t="shared" ref="V451:V514" si="196">SUMPRODUCT(H451:P451,$AH$25:$AP$25)-$AQ$28</f>
        <v>0.18424985744159661</v>
      </c>
      <c r="W451" s="10">
        <f t="shared" ref="W451:W514" si="197">F451-AVERAGE(F:F)</f>
        <v>-1.0434320058181017</v>
      </c>
      <c r="X451" s="10">
        <f t="shared" si="187"/>
        <v>0.40635386051552441</v>
      </c>
      <c r="Y451" s="22">
        <f t="shared" ref="Y451:Y514" si="198">AVERAGE(F:F)-AVERAGE(X:X)+X451</f>
        <v>6.9555773436448023</v>
      </c>
      <c r="Z451" s="22">
        <f t="shared" si="188"/>
        <v>6.8151536771936527</v>
      </c>
      <c r="AA451" s="22">
        <f t="shared" si="189"/>
        <v>6.8802841839920132</v>
      </c>
      <c r="AB451" s="35"/>
      <c r="AC451" s="10"/>
      <c r="AD451" s="10"/>
    </row>
    <row r="452" spans="1:30" x14ac:dyDescent="0.25">
      <c r="A452" t="s">
        <v>3594</v>
      </c>
      <c r="B452" t="s">
        <v>978</v>
      </c>
      <c r="C452" s="1">
        <v>41660</v>
      </c>
      <c r="D452">
        <v>1222</v>
      </c>
      <c r="E452" t="str">
        <f t="shared" si="184"/>
        <v>_banks_gain_value_out_of_big_data_focusing_on_the_customer_experience_</v>
      </c>
      <c r="F452" s="7">
        <f t="shared" si="190"/>
        <v>7.1090621356871724</v>
      </c>
      <c r="G452">
        <f t="shared" si="185"/>
        <v>61</v>
      </c>
      <c r="H452" s="11">
        <f t="shared" si="191"/>
        <v>0</v>
      </c>
      <c r="I452" s="11">
        <f t="shared" si="182"/>
        <v>0</v>
      </c>
      <c r="J452" s="11">
        <f t="shared" si="182"/>
        <v>1</v>
      </c>
      <c r="K452" s="11">
        <f t="shared" ref="K452:P461" si="199">IF(ISNUMBER(SEARCH(K$1,$E452)),1,0)</f>
        <v>0</v>
      </c>
      <c r="L452" s="11">
        <f t="shared" si="199"/>
        <v>0</v>
      </c>
      <c r="M452" s="11">
        <f t="shared" si="199"/>
        <v>0</v>
      </c>
      <c r="N452" s="11">
        <f t="shared" si="199"/>
        <v>0</v>
      </c>
      <c r="O452" s="11">
        <f t="shared" si="199"/>
        <v>1</v>
      </c>
      <c r="P452" s="11">
        <f t="shared" si="199"/>
        <v>0</v>
      </c>
      <c r="Q452" s="4" t="str">
        <f t="shared" si="192"/>
        <v>N-001-000010</v>
      </c>
      <c r="R452">
        <f t="shared" si="193"/>
        <v>276</v>
      </c>
      <c r="S452" s="8">
        <f t="shared" si="194"/>
        <v>7.1371246496698326</v>
      </c>
      <c r="T452" s="8">
        <f t="shared" si="195"/>
        <v>7.1371246496698326</v>
      </c>
      <c r="U452" s="10">
        <f t="shared" si="186"/>
        <v>6.5042412208289511</v>
      </c>
      <c r="V452" s="10">
        <f t="shared" si="196"/>
        <v>0.48352944586012636</v>
      </c>
      <c r="W452" s="10">
        <f t="shared" si="197"/>
        <v>0.27566995897181723</v>
      </c>
      <c r="X452" s="10">
        <f t="shared" si="187"/>
        <v>0.60482091485822098</v>
      </c>
      <c r="Y452" s="22">
        <f t="shared" si="198"/>
        <v>7.1540443979874988</v>
      </c>
      <c r="Z452" s="22">
        <f t="shared" si="188"/>
        <v>7.1890336202131158</v>
      </c>
      <c r="AA452" s="22">
        <f t="shared" si="189"/>
        <v>7.1371246496698326</v>
      </c>
      <c r="AB452" s="35"/>
      <c r="AC452" s="10"/>
      <c r="AD452" s="10"/>
    </row>
    <row r="453" spans="1:30" x14ac:dyDescent="0.25">
      <c r="A453" t="s">
        <v>3595</v>
      </c>
      <c r="B453" t="s">
        <v>979</v>
      </c>
      <c r="C453" s="1">
        <v>41612</v>
      </c>
      <c r="D453">
        <v>156</v>
      </c>
      <c r="E453" t="str">
        <f t="shared" si="184"/>
        <v>_banks_want_more_wallet-share?_stop_competing_with_each_other._</v>
      </c>
      <c r="F453" s="7">
        <f t="shared" si="190"/>
        <v>5.0562458053483077</v>
      </c>
      <c r="G453">
        <f t="shared" si="185"/>
        <v>45</v>
      </c>
      <c r="H453" s="11">
        <f t="shared" si="191"/>
        <v>0</v>
      </c>
      <c r="I453" s="11">
        <f t="shared" si="182"/>
        <v>0</v>
      </c>
      <c r="J453" s="11">
        <f t="shared" si="182"/>
        <v>1</v>
      </c>
      <c r="K453" s="11">
        <f t="shared" si="199"/>
        <v>0</v>
      </c>
      <c r="L453" s="11">
        <f t="shared" si="199"/>
        <v>0</v>
      </c>
      <c r="M453" s="11">
        <f t="shared" si="199"/>
        <v>0</v>
      </c>
      <c r="N453" s="11">
        <f t="shared" si="199"/>
        <v>0</v>
      </c>
      <c r="O453" s="11">
        <f t="shared" si="199"/>
        <v>0</v>
      </c>
      <c r="P453" s="11">
        <f t="shared" si="199"/>
        <v>0</v>
      </c>
      <c r="Q453" s="4" t="str">
        <f t="shared" si="192"/>
        <v>N-001-000000</v>
      </c>
      <c r="R453">
        <f t="shared" si="193"/>
        <v>313</v>
      </c>
      <c r="S453" s="8">
        <f t="shared" si="194"/>
        <v>6.8822553953446945</v>
      </c>
      <c r="T453" s="8">
        <f t="shared" si="195"/>
        <v>6.8822553953446945</v>
      </c>
      <c r="U453" s="10">
        <f t="shared" si="186"/>
        <v>4.6693098116895548</v>
      </c>
      <c r="V453" s="10">
        <f t="shared" si="196"/>
        <v>0.15496856831223904</v>
      </c>
      <c r="W453" s="10">
        <f t="shared" si="197"/>
        <v>-1.7771463713670475</v>
      </c>
      <c r="X453" s="10">
        <f t="shared" si="187"/>
        <v>0.38693599365875281</v>
      </c>
      <c r="Y453" s="22">
        <f t="shared" si="198"/>
        <v>6.9361594767880304</v>
      </c>
      <c r="Z453" s="22">
        <f t="shared" si="188"/>
        <v>6.9661540865059681</v>
      </c>
      <c r="AA453" s="22">
        <f t="shared" si="189"/>
        <v>6.8822553953446945</v>
      </c>
      <c r="AB453" s="35"/>
      <c r="AC453" s="10"/>
      <c r="AD453" s="10"/>
    </row>
    <row r="454" spans="1:30" x14ac:dyDescent="0.25">
      <c r="A454" t="s">
        <v>3596</v>
      </c>
      <c r="B454" t="s">
        <v>980</v>
      </c>
      <c r="C454" s="1">
        <v>41842</v>
      </c>
      <c r="D454">
        <v>326</v>
      </c>
      <c r="E454" t="str">
        <f t="shared" si="184"/>
        <v>_banned_on_google:_how_to_fight_eu_censorship?_</v>
      </c>
      <c r="F454" s="7">
        <f t="shared" si="190"/>
        <v>5.7899601708972535</v>
      </c>
      <c r="G454">
        <f t="shared" si="185"/>
        <v>40</v>
      </c>
      <c r="H454" s="11">
        <f t="shared" si="191"/>
        <v>0</v>
      </c>
      <c r="I454" s="11">
        <f t="shared" si="182"/>
        <v>0</v>
      </c>
      <c r="J454" s="11">
        <f t="shared" si="182"/>
        <v>1</v>
      </c>
      <c r="K454" s="11">
        <f t="shared" si="199"/>
        <v>0</v>
      </c>
      <c r="L454" s="11">
        <f t="shared" si="199"/>
        <v>0</v>
      </c>
      <c r="M454" s="11">
        <f t="shared" si="199"/>
        <v>0</v>
      </c>
      <c r="N454" s="11">
        <f t="shared" si="199"/>
        <v>0</v>
      </c>
      <c r="O454" s="11">
        <f t="shared" si="199"/>
        <v>0</v>
      </c>
      <c r="P454" s="11">
        <f t="shared" si="199"/>
        <v>0</v>
      </c>
      <c r="Q454" s="4" t="str">
        <f t="shared" si="192"/>
        <v>N-001-000000</v>
      </c>
      <c r="R454">
        <f t="shared" si="193"/>
        <v>313</v>
      </c>
      <c r="S454" s="8">
        <f t="shared" si="194"/>
        <v>6.8822553953446945</v>
      </c>
      <c r="T454" s="8">
        <f t="shared" si="195"/>
        <v>6.8822553953446945</v>
      </c>
      <c r="U454" s="10">
        <f t="shared" si="186"/>
        <v>5.4030241772385006</v>
      </c>
      <c r="V454" s="10">
        <f t="shared" si="196"/>
        <v>0.15496856831223904</v>
      </c>
      <c r="W454" s="10">
        <f t="shared" si="197"/>
        <v>-1.0434320058181017</v>
      </c>
      <c r="X454" s="10">
        <f t="shared" si="187"/>
        <v>0.38693599365875281</v>
      </c>
      <c r="Y454" s="22">
        <f t="shared" si="198"/>
        <v>6.9361594767880304</v>
      </c>
      <c r="Z454" s="22">
        <f t="shared" si="188"/>
        <v>6.9661540865059681</v>
      </c>
      <c r="AA454" s="22">
        <f t="shared" si="189"/>
        <v>6.8822553953446945</v>
      </c>
      <c r="AB454" s="35"/>
      <c r="AC454" s="10"/>
      <c r="AD454" s="10"/>
    </row>
    <row r="455" spans="1:30" x14ac:dyDescent="0.25">
      <c r="A455" t="s">
        <v>3597</v>
      </c>
      <c r="B455" t="s">
        <v>981</v>
      </c>
      <c r="C455" s="1">
        <v>41187</v>
      </c>
      <c r="D455">
        <v>326</v>
      </c>
      <c r="E455" t="str">
        <f t="shared" si="184"/>
        <v>_baseball_+_big_data_is_actually_databall_</v>
      </c>
      <c r="F455" s="7">
        <f t="shared" si="190"/>
        <v>5.7899601708972535</v>
      </c>
      <c r="G455">
        <f t="shared" si="185"/>
        <v>40</v>
      </c>
      <c r="H455" s="11">
        <f t="shared" si="191"/>
        <v>0</v>
      </c>
      <c r="I455" s="11">
        <f t="shared" si="182"/>
        <v>0</v>
      </c>
      <c r="J455" s="11">
        <f t="shared" si="182"/>
        <v>1</v>
      </c>
      <c r="K455" s="11">
        <f t="shared" si="199"/>
        <v>0</v>
      </c>
      <c r="L455" s="11">
        <f t="shared" si="199"/>
        <v>0</v>
      </c>
      <c r="M455" s="11">
        <f t="shared" si="199"/>
        <v>0</v>
      </c>
      <c r="N455" s="11">
        <f t="shared" si="199"/>
        <v>0</v>
      </c>
      <c r="O455" s="11">
        <f t="shared" si="199"/>
        <v>1</v>
      </c>
      <c r="P455" s="11">
        <f t="shared" si="199"/>
        <v>0</v>
      </c>
      <c r="Q455" s="4" t="str">
        <f t="shared" si="192"/>
        <v>N-001-000010</v>
      </c>
      <c r="R455">
        <f t="shared" si="193"/>
        <v>276</v>
      </c>
      <c r="S455" s="8">
        <f t="shared" si="194"/>
        <v>7.1371246496698326</v>
      </c>
      <c r="T455" s="8">
        <f t="shared" si="195"/>
        <v>7.1371246496698326</v>
      </c>
      <c r="U455" s="10">
        <f t="shared" si="186"/>
        <v>5.1851392560390321</v>
      </c>
      <c r="V455" s="10">
        <f t="shared" si="196"/>
        <v>0.48352944586012636</v>
      </c>
      <c r="W455" s="10">
        <f t="shared" si="197"/>
        <v>-1.0434320058181017</v>
      </c>
      <c r="X455" s="10">
        <f t="shared" si="187"/>
        <v>0.60482091485822098</v>
      </c>
      <c r="Y455" s="22">
        <f t="shared" si="198"/>
        <v>7.1540443979874988</v>
      </c>
      <c r="Z455" s="22">
        <f t="shared" si="188"/>
        <v>7.1890336202131158</v>
      </c>
      <c r="AA455" s="22">
        <f t="shared" si="189"/>
        <v>7.1371246496698326</v>
      </c>
      <c r="AB455" s="35"/>
      <c r="AC455" s="10"/>
      <c r="AD455" s="10"/>
    </row>
    <row r="456" spans="1:30" x14ac:dyDescent="0.25">
      <c r="A456" t="s">
        <v>5196</v>
      </c>
      <c r="B456" t="s">
        <v>2582</v>
      </c>
      <c r="C456" s="1">
        <v>42324</v>
      </c>
      <c r="D456">
        <v>260</v>
      </c>
      <c r="E456" t="str">
        <f t="shared" si="184"/>
        <v>_basic_concepts_of_inferential_statistics_</v>
      </c>
      <c r="F456" s="7">
        <f t="shared" si="190"/>
        <v>5.5645204073226937</v>
      </c>
      <c r="G456">
        <f t="shared" si="185"/>
        <v>90</v>
      </c>
      <c r="H456" s="11">
        <f t="shared" si="191"/>
        <v>1</v>
      </c>
      <c r="I456" s="11">
        <f t="shared" si="182"/>
        <v>0</v>
      </c>
      <c r="J456" s="11">
        <f t="shared" si="182"/>
        <v>0</v>
      </c>
      <c r="K456" s="11">
        <f t="shared" si="199"/>
        <v>0</v>
      </c>
      <c r="L456" s="11">
        <f t="shared" si="199"/>
        <v>0</v>
      </c>
      <c r="M456" s="11">
        <f t="shared" si="199"/>
        <v>0</v>
      </c>
      <c r="N456" s="11">
        <f t="shared" si="199"/>
        <v>0</v>
      </c>
      <c r="O456" s="11">
        <f t="shared" si="199"/>
        <v>0</v>
      </c>
      <c r="P456" s="11">
        <f t="shared" si="199"/>
        <v>0</v>
      </c>
      <c r="Q456" s="4" t="str">
        <f t="shared" si="192"/>
        <v>N-100-000000</v>
      </c>
      <c r="R456">
        <f t="shared" si="193"/>
        <v>10</v>
      </c>
      <c r="S456" s="8">
        <f t="shared" si="194"/>
        <v>5.8482281909542762</v>
      </c>
      <c r="T456" s="8">
        <f t="shared" si="195"/>
        <v>5.8482281909542762</v>
      </c>
      <c r="U456" s="10">
        <f t="shared" si="186"/>
        <v>5.7629874616653902</v>
      </c>
      <c r="V456" s="10">
        <f t="shared" si="196"/>
        <v>-0.72779347924809357</v>
      </c>
      <c r="W456" s="10">
        <f t="shared" si="197"/>
        <v>-1.2688717693926614</v>
      </c>
      <c r="X456" s="10">
        <f t="shared" si="187"/>
        <v>-0.19846705434269657</v>
      </c>
      <c r="Y456" s="22">
        <f t="shared" si="198"/>
        <v>6.350756428786581</v>
      </c>
      <c r="Z456" s="22">
        <f t="shared" si="188"/>
        <v>6.2357976877689199</v>
      </c>
      <c r="AA456" s="22">
        <f t="shared" si="189"/>
        <v>5.8482281909542762</v>
      </c>
      <c r="AB456" s="35"/>
      <c r="AC456" s="10"/>
      <c r="AD456" s="10"/>
    </row>
    <row r="457" spans="1:30" x14ac:dyDescent="0.25">
      <c r="A457" t="s">
        <v>3599</v>
      </c>
      <c r="B457" t="s">
        <v>983</v>
      </c>
      <c r="C457" s="1">
        <v>41557</v>
      </c>
      <c r="D457">
        <v>3096</v>
      </c>
      <c r="E457" t="str">
        <f t="shared" si="184"/>
        <v>_basic_understanding_of_big_data._what_is_this_and_how_it_is_going_to_solvecomplex_problems_</v>
      </c>
      <c r="F457" s="7">
        <f t="shared" si="190"/>
        <v>8.0381891799732035</v>
      </c>
      <c r="G457">
        <f t="shared" si="185"/>
        <v>37</v>
      </c>
      <c r="H457" s="11">
        <f t="shared" si="191"/>
        <v>0</v>
      </c>
      <c r="I457" s="11">
        <f t="shared" si="182"/>
        <v>0</v>
      </c>
      <c r="J457" s="11">
        <f t="shared" si="182"/>
        <v>1</v>
      </c>
      <c r="K457" s="11">
        <f t="shared" si="199"/>
        <v>0</v>
      </c>
      <c r="L457" s="11">
        <f t="shared" si="199"/>
        <v>0</v>
      </c>
      <c r="M457" s="11">
        <f t="shared" si="199"/>
        <v>0</v>
      </c>
      <c r="N457" s="11">
        <f t="shared" si="199"/>
        <v>0</v>
      </c>
      <c r="O457" s="11">
        <f t="shared" si="199"/>
        <v>0</v>
      </c>
      <c r="P457" s="11">
        <f t="shared" si="199"/>
        <v>0</v>
      </c>
      <c r="Q457" s="4" t="str">
        <f t="shared" si="192"/>
        <v>N-001-000000</v>
      </c>
      <c r="R457">
        <f t="shared" si="193"/>
        <v>313</v>
      </c>
      <c r="S457" s="8">
        <f t="shared" si="194"/>
        <v>6.8822553953446945</v>
      </c>
      <c r="T457" s="8">
        <f t="shared" si="195"/>
        <v>6.8822553953446945</v>
      </c>
      <c r="U457" s="10">
        <f t="shared" si="186"/>
        <v>7.6512531863144506</v>
      </c>
      <c r="V457" s="10">
        <f t="shared" si="196"/>
        <v>0.15496856831223904</v>
      </c>
      <c r="W457" s="10">
        <f t="shared" si="197"/>
        <v>1.2047970032578483</v>
      </c>
      <c r="X457" s="10">
        <f t="shared" si="187"/>
        <v>0.38693599365875281</v>
      </c>
      <c r="Y457" s="22">
        <f t="shared" si="198"/>
        <v>6.9361594767880304</v>
      </c>
      <c r="Z457" s="22">
        <f t="shared" si="188"/>
        <v>6.9661540865059681</v>
      </c>
      <c r="AA457" s="22">
        <f t="shared" si="189"/>
        <v>6.8822553953446945</v>
      </c>
      <c r="AB457" s="35"/>
      <c r="AC457" s="10"/>
      <c r="AD457" s="10"/>
    </row>
    <row r="458" spans="1:30" x14ac:dyDescent="0.25">
      <c r="A458" t="s">
        <v>3598</v>
      </c>
      <c r="B458" t="s">
        <v>982</v>
      </c>
      <c r="C458" s="1">
        <v>42262</v>
      </c>
      <c r="D458">
        <v>244</v>
      </c>
      <c r="E458" t="str">
        <f t="shared" si="184"/>
        <v>_basics_of_hdfs_architecture_in_hadoop_</v>
      </c>
      <c r="F458" s="7">
        <f t="shared" si="190"/>
        <v>5.5012582105447274</v>
      </c>
      <c r="G458">
        <f t="shared" si="185"/>
        <v>35</v>
      </c>
      <c r="H458" s="11">
        <f t="shared" si="191"/>
        <v>1</v>
      </c>
      <c r="I458" s="11">
        <f t="shared" si="182"/>
        <v>0</v>
      </c>
      <c r="J458" s="11">
        <f t="shared" si="182"/>
        <v>1</v>
      </c>
      <c r="K458" s="11">
        <f t="shared" si="199"/>
        <v>0</v>
      </c>
      <c r="L458" s="11">
        <f t="shared" si="199"/>
        <v>0</v>
      </c>
      <c r="M458" s="11">
        <f t="shared" si="199"/>
        <v>0</v>
      </c>
      <c r="N458" s="11">
        <f t="shared" si="199"/>
        <v>0</v>
      </c>
      <c r="O458" s="11">
        <f t="shared" si="199"/>
        <v>0</v>
      </c>
      <c r="P458" s="11">
        <f t="shared" si="199"/>
        <v>0</v>
      </c>
      <c r="Q458" s="4" t="str">
        <f t="shared" si="192"/>
        <v>N-101-000000</v>
      </c>
      <c r="R458">
        <f t="shared" si="193"/>
        <v>419</v>
      </c>
      <c r="S458" s="8">
        <f t="shared" si="194"/>
        <v>6.5697596378225285</v>
      </c>
      <c r="T458" s="8">
        <f t="shared" si="195"/>
        <v>6.5697596378225285</v>
      </c>
      <c r="U458" s="10">
        <f t="shared" si="186"/>
        <v>5.3127892712286711</v>
      </c>
      <c r="V458" s="10">
        <f t="shared" si="196"/>
        <v>-0.14431102010629077</v>
      </c>
      <c r="W458" s="10">
        <f t="shared" si="197"/>
        <v>-1.3321339661706277</v>
      </c>
      <c r="X458" s="10">
        <f t="shared" si="187"/>
        <v>0.18846893931605621</v>
      </c>
      <c r="Y458" s="22">
        <f t="shared" si="198"/>
        <v>6.7376924224453338</v>
      </c>
      <c r="Z458" s="22">
        <f t="shared" si="188"/>
        <v>6.5922741434865042</v>
      </c>
      <c r="AA458" s="22">
        <f t="shared" si="189"/>
        <v>6.5697596378225285</v>
      </c>
      <c r="AB458" s="35"/>
      <c r="AC458" s="10"/>
      <c r="AD458" s="10"/>
    </row>
    <row r="459" spans="1:30" x14ac:dyDescent="0.25">
      <c r="A459" t="s">
        <v>3600</v>
      </c>
      <c r="B459" t="s">
        <v>984</v>
      </c>
      <c r="C459" s="1">
        <v>41499</v>
      </c>
      <c r="D459">
        <v>65378</v>
      </c>
      <c r="E459" t="str">
        <f t="shared" si="184"/>
        <v>_batch_vs._real_time_data_processing_</v>
      </c>
      <c r="F459" s="7">
        <f t="shared" si="190"/>
        <v>11.08795638496392</v>
      </c>
      <c r="G459">
        <f t="shared" si="185"/>
        <v>63</v>
      </c>
      <c r="H459" s="11">
        <f t="shared" si="191"/>
        <v>0</v>
      </c>
      <c r="I459" s="11">
        <f t="shared" si="182"/>
        <v>0</v>
      </c>
      <c r="J459" s="11">
        <f t="shared" si="182"/>
        <v>1</v>
      </c>
      <c r="K459" s="11">
        <f t="shared" si="199"/>
        <v>0</v>
      </c>
      <c r="L459" s="11">
        <f t="shared" si="199"/>
        <v>0</v>
      </c>
      <c r="M459" s="11">
        <f t="shared" si="199"/>
        <v>0</v>
      </c>
      <c r="N459" s="11">
        <f t="shared" si="199"/>
        <v>0</v>
      </c>
      <c r="O459" s="11">
        <f t="shared" si="199"/>
        <v>1</v>
      </c>
      <c r="P459" s="11">
        <f t="shared" si="199"/>
        <v>0</v>
      </c>
      <c r="Q459" s="4" t="str">
        <f t="shared" si="192"/>
        <v>N-001-000010</v>
      </c>
      <c r="R459">
        <f t="shared" si="193"/>
        <v>276</v>
      </c>
      <c r="S459" s="8">
        <f t="shared" si="194"/>
        <v>7.1371246496698326</v>
      </c>
      <c r="T459" s="8">
        <f t="shared" si="195"/>
        <v>7.1371246496698326</v>
      </c>
      <c r="U459" s="10">
        <f t="shared" si="186"/>
        <v>10.483135470105699</v>
      </c>
      <c r="V459" s="10">
        <f t="shared" si="196"/>
        <v>0.48352944586012636</v>
      </c>
      <c r="W459" s="10">
        <f t="shared" si="197"/>
        <v>4.2545642082485653</v>
      </c>
      <c r="X459" s="10">
        <f t="shared" si="187"/>
        <v>0.60482091485822098</v>
      </c>
      <c r="Y459" s="22">
        <f t="shared" si="198"/>
        <v>7.1540443979874988</v>
      </c>
      <c r="Z459" s="22">
        <f t="shared" si="188"/>
        <v>7.1890336202131158</v>
      </c>
      <c r="AA459" s="22">
        <f t="shared" si="189"/>
        <v>7.1371246496698326</v>
      </c>
      <c r="AB459" s="35"/>
      <c r="AC459" s="10"/>
      <c r="AD459" s="10"/>
    </row>
    <row r="460" spans="1:30" x14ac:dyDescent="0.25">
      <c r="A460" t="s">
        <v>3602</v>
      </c>
      <c r="B460" t="s">
        <v>986</v>
      </c>
      <c r="C460" s="1">
        <v>42351</v>
      </c>
      <c r="D460">
        <v>1344</v>
      </c>
      <c r="E460" t="str">
        <f t="shared" si="184"/>
        <v>_be_a_star_data_scientist:_certifications_for_overall_excellence_</v>
      </c>
      <c r="F460" s="7">
        <f t="shared" si="190"/>
        <v>7.2041492920359396</v>
      </c>
      <c r="G460">
        <f t="shared" si="185"/>
        <v>49</v>
      </c>
      <c r="H460" s="11">
        <f t="shared" si="191"/>
        <v>1</v>
      </c>
      <c r="I460" s="11">
        <f t="shared" si="182"/>
        <v>0</v>
      </c>
      <c r="J460" s="11">
        <f t="shared" si="182"/>
        <v>1</v>
      </c>
      <c r="K460" s="11">
        <f t="shared" si="199"/>
        <v>0</v>
      </c>
      <c r="L460" s="11">
        <f t="shared" si="199"/>
        <v>0</v>
      </c>
      <c r="M460" s="11">
        <f t="shared" si="199"/>
        <v>0</v>
      </c>
      <c r="N460" s="11">
        <f t="shared" si="199"/>
        <v>0</v>
      </c>
      <c r="O460" s="11">
        <f t="shared" si="199"/>
        <v>1</v>
      </c>
      <c r="P460" s="11">
        <f t="shared" si="199"/>
        <v>0</v>
      </c>
      <c r="Q460" s="4" t="str">
        <f t="shared" si="192"/>
        <v>N-101-000010</v>
      </c>
      <c r="R460">
        <f t="shared" si="193"/>
        <v>382</v>
      </c>
      <c r="S460" s="8">
        <f t="shared" si="194"/>
        <v>6.8802841839920132</v>
      </c>
      <c r="T460" s="8">
        <f t="shared" si="195"/>
        <v>6.8802841839920132</v>
      </c>
      <c r="U460" s="10">
        <f t="shared" si="186"/>
        <v>6.7977954315204148</v>
      </c>
      <c r="V460" s="10">
        <f t="shared" si="196"/>
        <v>0.18424985744159661</v>
      </c>
      <c r="W460" s="10">
        <f t="shared" si="197"/>
        <v>0.37075711532058442</v>
      </c>
      <c r="X460" s="10">
        <f t="shared" si="187"/>
        <v>0.40635386051552441</v>
      </c>
      <c r="Y460" s="22">
        <f t="shared" si="198"/>
        <v>6.9555773436448023</v>
      </c>
      <c r="Z460" s="22">
        <f t="shared" si="188"/>
        <v>6.8151536771936527</v>
      </c>
      <c r="AA460" s="22">
        <f t="shared" si="189"/>
        <v>6.8802841839920132</v>
      </c>
      <c r="AB460" s="35"/>
      <c r="AC460" s="10"/>
      <c r="AD460" s="10"/>
    </row>
    <row r="461" spans="1:30" x14ac:dyDescent="0.25">
      <c r="A461" t="s">
        <v>3601</v>
      </c>
      <c r="B461" t="s">
        <v>985</v>
      </c>
      <c r="C461" s="1">
        <v>42086</v>
      </c>
      <c r="D461">
        <v>743</v>
      </c>
      <c r="E461" t="str">
        <f t="shared" si="184"/>
        <v>_be_as_smart_as_your_devices:_learn_about_big_data_</v>
      </c>
      <c r="F461" s="7">
        <f t="shared" si="190"/>
        <v>6.6120410348330916</v>
      </c>
      <c r="G461">
        <f t="shared" si="185"/>
        <v>67</v>
      </c>
      <c r="H461" s="11">
        <f t="shared" si="191"/>
        <v>1</v>
      </c>
      <c r="I461" s="11">
        <f t="shared" si="182"/>
        <v>0</v>
      </c>
      <c r="J461" s="11">
        <f t="shared" si="182"/>
        <v>1</v>
      </c>
      <c r="K461" s="11">
        <f t="shared" si="199"/>
        <v>0</v>
      </c>
      <c r="L461" s="11">
        <f t="shared" si="199"/>
        <v>0</v>
      </c>
      <c r="M461" s="11">
        <f t="shared" si="199"/>
        <v>0</v>
      </c>
      <c r="N461" s="11">
        <f t="shared" si="199"/>
        <v>0</v>
      </c>
      <c r="O461" s="11">
        <f t="shared" si="199"/>
        <v>1</v>
      </c>
      <c r="P461" s="11">
        <f t="shared" si="199"/>
        <v>0</v>
      </c>
      <c r="Q461" s="4" t="str">
        <f t="shared" si="192"/>
        <v>N-101-000010</v>
      </c>
      <c r="R461">
        <f t="shared" si="193"/>
        <v>382</v>
      </c>
      <c r="S461" s="8">
        <f t="shared" si="194"/>
        <v>6.8802841839920132</v>
      </c>
      <c r="T461" s="8">
        <f t="shared" si="195"/>
        <v>6.8802841839920132</v>
      </c>
      <c r="U461" s="10">
        <f t="shared" si="186"/>
        <v>6.2056871743175668</v>
      </c>
      <c r="V461" s="10">
        <f t="shared" si="196"/>
        <v>0.18424985744159661</v>
      </c>
      <c r="W461" s="10">
        <f t="shared" si="197"/>
        <v>-0.22135114188226357</v>
      </c>
      <c r="X461" s="10">
        <f t="shared" si="187"/>
        <v>0.40635386051552441</v>
      </c>
      <c r="Y461" s="22">
        <f t="shared" si="198"/>
        <v>6.9555773436448023</v>
      </c>
      <c r="Z461" s="22">
        <f t="shared" si="188"/>
        <v>6.8151536771936527</v>
      </c>
      <c r="AA461" s="22">
        <f t="shared" si="189"/>
        <v>6.8802841839920132</v>
      </c>
      <c r="AB461" s="35"/>
      <c r="AC461" s="10"/>
      <c r="AD461" s="10"/>
    </row>
    <row r="462" spans="1:30" x14ac:dyDescent="0.25">
      <c r="A462" t="s">
        <v>3603</v>
      </c>
      <c r="B462" t="s">
        <v>987</v>
      </c>
      <c r="C462" s="1">
        <v>41784</v>
      </c>
      <c r="D462">
        <v>1642</v>
      </c>
      <c r="E462" t="str">
        <f t="shared" si="184"/>
        <v>_being_a_data_scientist_in_a_small_country:_challenges_and_solutions_</v>
      </c>
      <c r="F462" s="7">
        <f t="shared" si="190"/>
        <v>7.4042791180372678</v>
      </c>
      <c r="G462">
        <f t="shared" si="185"/>
        <v>74</v>
      </c>
      <c r="H462" s="11">
        <f t="shared" si="191"/>
        <v>0</v>
      </c>
      <c r="I462" s="11">
        <f t="shared" ref="I462:J481" si="200">IF(ISNUMBER(SEARCH(I$1,$B462)),1,0)</f>
        <v>0</v>
      </c>
      <c r="J462" s="11">
        <f t="shared" si="200"/>
        <v>1</v>
      </c>
      <c r="K462" s="11">
        <f t="shared" ref="K462:P471" si="201">IF(ISNUMBER(SEARCH(K$1,$E462)),1,0)</f>
        <v>0</v>
      </c>
      <c r="L462" s="11">
        <f t="shared" si="201"/>
        <v>0</v>
      </c>
      <c r="M462" s="11">
        <f t="shared" si="201"/>
        <v>0</v>
      </c>
      <c r="N462" s="11">
        <f t="shared" si="201"/>
        <v>0</v>
      </c>
      <c r="O462" s="11">
        <f t="shared" si="201"/>
        <v>1</v>
      </c>
      <c r="P462" s="11">
        <f t="shared" si="201"/>
        <v>0</v>
      </c>
      <c r="Q462" s="4" t="str">
        <f t="shared" si="192"/>
        <v>N-001-000010</v>
      </c>
      <c r="R462">
        <f t="shared" si="193"/>
        <v>276</v>
      </c>
      <c r="S462" s="8">
        <f t="shared" si="194"/>
        <v>7.1371246496698326</v>
      </c>
      <c r="T462" s="8">
        <f t="shared" si="195"/>
        <v>7.1371246496698326</v>
      </c>
      <c r="U462" s="10">
        <f t="shared" si="186"/>
        <v>6.7994582031790465</v>
      </c>
      <c r="V462" s="10">
        <f t="shared" si="196"/>
        <v>0.48352944586012636</v>
      </c>
      <c r="W462" s="10">
        <f t="shared" si="197"/>
        <v>0.57088694132191264</v>
      </c>
      <c r="X462" s="10">
        <f t="shared" si="187"/>
        <v>0.60482091485822098</v>
      </c>
      <c r="Y462" s="22">
        <f t="shared" si="198"/>
        <v>7.1540443979874988</v>
      </c>
      <c r="Z462" s="22">
        <f t="shared" si="188"/>
        <v>7.1890336202131158</v>
      </c>
      <c r="AA462" s="22">
        <f t="shared" si="189"/>
        <v>7.1371246496698326</v>
      </c>
      <c r="AB462" s="35"/>
      <c r="AC462" s="10"/>
      <c r="AD462" s="10"/>
    </row>
    <row r="463" spans="1:30" x14ac:dyDescent="0.25">
      <c r="A463" t="s">
        <v>2646</v>
      </c>
      <c r="B463" t="s">
        <v>26</v>
      </c>
      <c r="C463" s="1">
        <v>41071</v>
      </c>
      <c r="D463">
        <v>1759</v>
      </c>
      <c r="E463" t="str">
        <f t="shared" si="184"/>
        <v>_being_obese_is_worse_than_smoking._do_you_agree?_how_do_you_measure_costs?_</v>
      </c>
      <c r="F463" s="7">
        <f t="shared" si="190"/>
        <v>7.4730690880321973</v>
      </c>
      <c r="G463">
        <f t="shared" si="185"/>
        <v>58</v>
      </c>
      <c r="H463" s="11">
        <f t="shared" si="191"/>
        <v>0</v>
      </c>
      <c r="I463" s="11">
        <f t="shared" si="200"/>
        <v>1</v>
      </c>
      <c r="J463" s="11">
        <f t="shared" si="200"/>
        <v>0</v>
      </c>
      <c r="K463" s="11">
        <f t="shared" si="201"/>
        <v>0</v>
      </c>
      <c r="L463" s="11">
        <f t="shared" si="201"/>
        <v>0</v>
      </c>
      <c r="M463" s="11">
        <f t="shared" si="201"/>
        <v>0</v>
      </c>
      <c r="N463" s="11">
        <f t="shared" si="201"/>
        <v>0</v>
      </c>
      <c r="O463" s="11">
        <f t="shared" si="201"/>
        <v>0</v>
      </c>
      <c r="P463" s="11">
        <f t="shared" si="201"/>
        <v>0</v>
      </c>
      <c r="Q463" s="4" t="str">
        <f t="shared" si="192"/>
        <v>N-010-000000</v>
      </c>
      <c r="R463">
        <f t="shared" si="193"/>
        <v>99</v>
      </c>
      <c r="S463" s="8">
        <f t="shared" si="194"/>
        <v>6.480946823676728</v>
      </c>
      <c r="T463" s="8">
        <f t="shared" si="195"/>
        <v>6.480946823676728</v>
      </c>
      <c r="U463" s="10">
        <f t="shared" si="186"/>
        <v>7.8669767287317072</v>
      </c>
      <c r="V463" s="10">
        <f t="shared" si="196"/>
        <v>-1.0225092870624488</v>
      </c>
      <c r="W463" s="10">
        <f t="shared" si="197"/>
        <v>0.63967691131684212</v>
      </c>
      <c r="X463" s="10">
        <f t="shared" si="187"/>
        <v>-0.39390764069951029</v>
      </c>
      <c r="Y463" s="22">
        <f t="shared" si="198"/>
        <v>6.1553158424297676</v>
      </c>
      <c r="Z463" s="22">
        <f t="shared" si="188"/>
        <v>6.3463125243562173</v>
      </c>
      <c r="AA463" s="22">
        <f t="shared" si="189"/>
        <v>6.480946823676728</v>
      </c>
      <c r="AB463" s="35"/>
      <c r="AC463" s="10"/>
      <c r="AD463" s="10"/>
    </row>
    <row r="464" spans="1:30" x14ac:dyDescent="0.25">
      <c r="A464" t="s">
        <v>3097</v>
      </c>
      <c r="B464" t="s">
        <v>481</v>
      </c>
      <c r="C464" s="1">
        <v>42471</v>
      </c>
      <c r="D464">
        <v>815</v>
      </c>
      <c r="E464" t="str">
        <f t="shared" si="184"/>
        <v>_benchmarking_20_machine_learning_models_accuracy_and_speed_</v>
      </c>
      <c r="F464" s="7">
        <f t="shared" si="190"/>
        <v>6.7044143549641069</v>
      </c>
      <c r="G464">
        <f t="shared" si="185"/>
        <v>52</v>
      </c>
      <c r="H464" s="11">
        <f t="shared" si="191"/>
        <v>1</v>
      </c>
      <c r="I464" s="11">
        <f t="shared" si="200"/>
        <v>1</v>
      </c>
      <c r="J464" s="11">
        <f t="shared" si="200"/>
        <v>0</v>
      </c>
      <c r="K464" s="11">
        <f t="shared" si="201"/>
        <v>0</v>
      </c>
      <c r="L464" s="11">
        <f t="shared" si="201"/>
        <v>0</v>
      </c>
      <c r="M464" s="11">
        <f t="shared" si="201"/>
        <v>1</v>
      </c>
      <c r="N464" s="11">
        <f t="shared" si="201"/>
        <v>0</v>
      </c>
      <c r="O464" s="11">
        <f t="shared" si="201"/>
        <v>0</v>
      </c>
      <c r="P464" s="11">
        <f t="shared" si="201"/>
        <v>0</v>
      </c>
      <c r="Q464" s="4" t="str">
        <f t="shared" si="192"/>
        <v>N-110-001000</v>
      </c>
      <c r="R464">
        <f t="shared" si="193"/>
        <v>6</v>
      </c>
      <c r="S464" s="8">
        <f t="shared" si="194"/>
        <v>7.6981890511931148</v>
      </c>
      <c r="T464" s="8">
        <f t="shared" si="195"/>
        <v>7.3546782491486216</v>
      </c>
      <c r="U464" s="10">
        <f t="shared" si="186"/>
        <v>6.8188697937304292</v>
      </c>
      <c r="V464" s="10">
        <f t="shared" si="196"/>
        <v>-0.6011076581915753</v>
      </c>
      <c r="W464" s="10">
        <f t="shared" si="197"/>
        <v>-0.12897782175124828</v>
      </c>
      <c r="X464" s="10">
        <f t="shared" si="187"/>
        <v>-0.11445543876632198</v>
      </c>
      <c r="Y464" s="22">
        <f t="shared" si="198"/>
        <v>6.4347680443629551</v>
      </c>
      <c r="Z464" s="22">
        <f t="shared" si="188"/>
        <v>6.8086063085950572</v>
      </c>
      <c r="AA464" s="22">
        <f t="shared" si="189"/>
        <v>7.6981890511931148</v>
      </c>
      <c r="AB464" s="35"/>
      <c r="AC464" s="10"/>
      <c r="AD464" s="10"/>
    </row>
    <row r="465" spans="1:30" x14ac:dyDescent="0.25">
      <c r="A465" t="s">
        <v>3604</v>
      </c>
      <c r="B465" t="s">
        <v>988</v>
      </c>
      <c r="C465" s="1">
        <v>41763</v>
      </c>
      <c r="D465">
        <v>2037</v>
      </c>
      <c r="E465" t="str">
        <f t="shared" si="184"/>
        <v>_benefits_of_data_warehouse_and_business_intelligence_</v>
      </c>
      <c r="F465" s="7">
        <f t="shared" si="190"/>
        <v>7.6197242137826704</v>
      </c>
      <c r="G465">
        <f t="shared" si="185"/>
        <v>31</v>
      </c>
      <c r="H465" s="11">
        <f t="shared" si="191"/>
        <v>0</v>
      </c>
      <c r="I465" s="11">
        <f t="shared" si="200"/>
        <v>0</v>
      </c>
      <c r="J465" s="11">
        <f t="shared" si="200"/>
        <v>1</v>
      </c>
      <c r="K465" s="11">
        <f t="shared" si="201"/>
        <v>0</v>
      </c>
      <c r="L465" s="11">
        <f t="shared" si="201"/>
        <v>0</v>
      </c>
      <c r="M465" s="11">
        <f t="shared" si="201"/>
        <v>0</v>
      </c>
      <c r="N465" s="11">
        <f t="shared" si="201"/>
        <v>0</v>
      </c>
      <c r="O465" s="11">
        <f t="shared" si="201"/>
        <v>1</v>
      </c>
      <c r="P465" s="11">
        <f t="shared" si="201"/>
        <v>0</v>
      </c>
      <c r="Q465" s="4" t="str">
        <f t="shared" si="192"/>
        <v>N-001-000010</v>
      </c>
      <c r="R465">
        <f t="shared" si="193"/>
        <v>276</v>
      </c>
      <c r="S465" s="8">
        <f t="shared" si="194"/>
        <v>7.1371246496698326</v>
      </c>
      <c r="T465" s="8">
        <f t="shared" si="195"/>
        <v>7.1371246496698326</v>
      </c>
      <c r="U465" s="10">
        <f t="shared" si="186"/>
        <v>7.0149032989244491</v>
      </c>
      <c r="V465" s="10">
        <f t="shared" si="196"/>
        <v>0.48352944586012636</v>
      </c>
      <c r="W465" s="10">
        <f t="shared" si="197"/>
        <v>0.78633203706731525</v>
      </c>
      <c r="X465" s="10">
        <f t="shared" si="187"/>
        <v>0.60482091485822098</v>
      </c>
      <c r="Y465" s="22">
        <f t="shared" si="198"/>
        <v>7.1540443979874988</v>
      </c>
      <c r="Z465" s="22">
        <f t="shared" si="188"/>
        <v>7.1890336202131158</v>
      </c>
      <c r="AA465" s="22">
        <f t="shared" si="189"/>
        <v>7.1371246496698326</v>
      </c>
      <c r="AB465" s="35"/>
      <c r="AC465" s="10"/>
      <c r="AD465" s="10"/>
    </row>
    <row r="466" spans="1:30" x14ac:dyDescent="0.25">
      <c r="A466" t="s">
        <v>3605</v>
      </c>
      <c r="B466" t="s">
        <v>989</v>
      </c>
      <c r="C466" s="1">
        <v>40992</v>
      </c>
      <c r="D466">
        <v>16661</v>
      </c>
      <c r="E466" t="str">
        <f t="shared" si="184"/>
        <v>_berkeley_course_on_data_science_</v>
      </c>
      <c r="F466" s="7">
        <f t="shared" si="190"/>
        <v>9.720885956534854</v>
      </c>
      <c r="G466">
        <f t="shared" si="185"/>
        <v>21</v>
      </c>
      <c r="H466" s="11">
        <f t="shared" si="191"/>
        <v>0</v>
      </c>
      <c r="I466" s="11">
        <f t="shared" si="200"/>
        <v>0</v>
      </c>
      <c r="J466" s="11">
        <f t="shared" si="200"/>
        <v>1</v>
      </c>
      <c r="K466" s="11">
        <f t="shared" si="201"/>
        <v>0</v>
      </c>
      <c r="L466" s="11">
        <f t="shared" si="201"/>
        <v>0</v>
      </c>
      <c r="M466" s="11">
        <f t="shared" si="201"/>
        <v>0</v>
      </c>
      <c r="N466" s="11">
        <f t="shared" si="201"/>
        <v>1</v>
      </c>
      <c r="O466" s="11">
        <f t="shared" si="201"/>
        <v>1</v>
      </c>
      <c r="P466" s="11">
        <f t="shared" si="201"/>
        <v>0</v>
      </c>
      <c r="Q466" s="4" t="str">
        <f t="shared" si="192"/>
        <v>N-001-000110</v>
      </c>
      <c r="R466">
        <f t="shared" si="193"/>
        <v>130</v>
      </c>
      <c r="S466" s="8">
        <f t="shared" si="194"/>
        <v>7.6818150714618501</v>
      </c>
      <c r="T466" s="8">
        <f t="shared" si="195"/>
        <v>7.6818150714618501</v>
      </c>
      <c r="U466" s="10">
        <f t="shared" si="186"/>
        <v>8.7324022053711481</v>
      </c>
      <c r="V466" s="10">
        <f t="shared" si="196"/>
        <v>1.0620761276823165</v>
      </c>
      <c r="W466" s="10">
        <f t="shared" si="197"/>
        <v>2.8874937798194988</v>
      </c>
      <c r="X466" s="10">
        <f t="shared" si="187"/>
        <v>0.98848375116370624</v>
      </c>
      <c r="Y466" s="22">
        <f t="shared" si="198"/>
        <v>7.5377072342929834</v>
      </c>
      <c r="Z466" s="22">
        <f t="shared" si="188"/>
        <v>7.6004759766059404</v>
      </c>
      <c r="AA466" s="22">
        <f t="shared" si="189"/>
        <v>7.6818150714618501</v>
      </c>
      <c r="AB466" s="35"/>
      <c r="AC466" s="10"/>
      <c r="AD466" s="10"/>
    </row>
    <row r="467" spans="1:30" x14ac:dyDescent="0.25">
      <c r="A467" t="s">
        <v>3199</v>
      </c>
      <c r="B467" t="s">
        <v>583</v>
      </c>
      <c r="C467" s="1">
        <v>42434</v>
      </c>
      <c r="D467">
        <v>81</v>
      </c>
      <c r="E467" t="str">
        <f t="shared" si="184"/>
        <v>_berlin_and_narratives_</v>
      </c>
      <c r="F467" s="7">
        <f t="shared" si="190"/>
        <v>4.4067192472642533</v>
      </c>
      <c r="G467">
        <f t="shared" si="185"/>
        <v>65</v>
      </c>
      <c r="H467" s="11">
        <f t="shared" si="191"/>
        <v>1</v>
      </c>
      <c r="I467" s="11">
        <f t="shared" si="200"/>
        <v>0</v>
      </c>
      <c r="J467" s="11">
        <f t="shared" si="200"/>
        <v>1</v>
      </c>
      <c r="K467" s="11">
        <f t="shared" si="201"/>
        <v>0</v>
      </c>
      <c r="L467" s="11">
        <f t="shared" si="201"/>
        <v>0</v>
      </c>
      <c r="M467" s="11">
        <f t="shared" si="201"/>
        <v>0</v>
      </c>
      <c r="N467" s="11">
        <f t="shared" si="201"/>
        <v>0</v>
      </c>
      <c r="O467" s="11">
        <f t="shared" si="201"/>
        <v>0</v>
      </c>
      <c r="P467" s="11">
        <f t="shared" si="201"/>
        <v>0</v>
      </c>
      <c r="Q467" s="4" t="str">
        <f t="shared" si="192"/>
        <v>N-101-000000</v>
      </c>
      <c r="R467">
        <f t="shared" si="193"/>
        <v>419</v>
      </c>
      <c r="S467" s="8">
        <f t="shared" si="194"/>
        <v>6.5697596378225285</v>
      </c>
      <c r="T467" s="8">
        <f t="shared" si="195"/>
        <v>6.5697596378225285</v>
      </c>
      <c r="U467" s="10">
        <f t="shared" si="186"/>
        <v>4.218250307948197</v>
      </c>
      <c r="V467" s="10">
        <f t="shared" si="196"/>
        <v>-0.14431102010629077</v>
      </c>
      <c r="W467" s="10">
        <f t="shared" si="197"/>
        <v>-2.4266729294511018</v>
      </c>
      <c r="X467" s="10">
        <f t="shared" si="187"/>
        <v>0.18846893931605621</v>
      </c>
      <c r="Y467" s="22">
        <f t="shared" si="198"/>
        <v>6.7376924224453338</v>
      </c>
      <c r="Z467" s="22">
        <f t="shared" si="188"/>
        <v>6.5922741434865042</v>
      </c>
      <c r="AA467" s="22">
        <f t="shared" si="189"/>
        <v>6.5697596378225285</v>
      </c>
      <c r="AB467" s="35"/>
      <c r="AC467" s="10"/>
      <c r="AD467" s="10"/>
    </row>
    <row r="468" spans="1:30" x14ac:dyDescent="0.25">
      <c r="A468" t="s">
        <v>3606</v>
      </c>
      <c r="B468" t="s">
        <v>990</v>
      </c>
      <c r="C468" s="1">
        <v>42248</v>
      </c>
      <c r="D468">
        <v>260</v>
      </c>
      <c r="E468" t="str">
        <f t="shared" si="184"/>
        <v>_bernoulli_trials_-_binomial_experiment's_usage_in_fraud_detection_</v>
      </c>
      <c r="F468" s="7">
        <f t="shared" si="190"/>
        <v>5.5645204073226937</v>
      </c>
      <c r="G468">
        <f t="shared" si="185"/>
        <v>38</v>
      </c>
      <c r="H468" s="11">
        <f t="shared" si="191"/>
        <v>1</v>
      </c>
      <c r="I468" s="11">
        <f t="shared" si="200"/>
        <v>0</v>
      </c>
      <c r="J468" s="11">
        <f t="shared" si="200"/>
        <v>1</v>
      </c>
      <c r="K468" s="11">
        <f t="shared" si="201"/>
        <v>0</v>
      </c>
      <c r="L468" s="11">
        <f t="shared" si="201"/>
        <v>0</v>
      </c>
      <c r="M468" s="11">
        <f t="shared" si="201"/>
        <v>0</v>
      </c>
      <c r="N468" s="11">
        <f t="shared" si="201"/>
        <v>0</v>
      </c>
      <c r="O468" s="11">
        <f t="shared" si="201"/>
        <v>0</v>
      </c>
      <c r="P468" s="11">
        <f t="shared" si="201"/>
        <v>0</v>
      </c>
      <c r="Q468" s="4" t="str">
        <f t="shared" si="192"/>
        <v>N-101-000000</v>
      </c>
      <c r="R468">
        <f t="shared" si="193"/>
        <v>419</v>
      </c>
      <c r="S468" s="8">
        <f t="shared" si="194"/>
        <v>6.5697596378225285</v>
      </c>
      <c r="T468" s="8">
        <f t="shared" si="195"/>
        <v>6.5697596378225285</v>
      </c>
      <c r="U468" s="10">
        <f t="shared" si="186"/>
        <v>5.3760514680066374</v>
      </c>
      <c r="V468" s="10">
        <f t="shared" si="196"/>
        <v>-0.14431102010629077</v>
      </c>
      <c r="W468" s="10">
        <f t="shared" si="197"/>
        <v>-1.2688717693926614</v>
      </c>
      <c r="X468" s="10">
        <f t="shared" si="187"/>
        <v>0.18846893931605621</v>
      </c>
      <c r="Y468" s="22">
        <f t="shared" si="198"/>
        <v>6.7376924224453338</v>
      </c>
      <c r="Z468" s="22">
        <f t="shared" si="188"/>
        <v>6.5922741434865042</v>
      </c>
      <c r="AA468" s="22">
        <f t="shared" si="189"/>
        <v>6.5697596378225285</v>
      </c>
      <c r="AB468" s="35"/>
      <c r="AC468" s="10"/>
      <c r="AD468" s="10"/>
    </row>
    <row r="469" spans="1:30" x14ac:dyDescent="0.25">
      <c r="A469" t="s">
        <v>5203</v>
      </c>
      <c r="B469" t="s">
        <v>2589</v>
      </c>
      <c r="C469" s="1">
        <v>42332</v>
      </c>
      <c r="D469">
        <v>285</v>
      </c>
      <c r="E469" t="str">
        <f t="shared" si="184"/>
        <v>_best_fit_engineering_for_sql_on_hadoop_</v>
      </c>
      <c r="F469" s="7">
        <f t="shared" si="190"/>
        <v>5.6559918108198524</v>
      </c>
      <c r="G469">
        <f t="shared" si="185"/>
        <v>48</v>
      </c>
      <c r="H469" s="11">
        <f t="shared" si="191"/>
        <v>1</v>
      </c>
      <c r="I469" s="11">
        <f t="shared" si="200"/>
        <v>0</v>
      </c>
      <c r="J469" s="11">
        <f t="shared" si="200"/>
        <v>0</v>
      </c>
      <c r="K469" s="11">
        <f t="shared" si="201"/>
        <v>0</v>
      </c>
      <c r="L469" s="11">
        <f t="shared" si="201"/>
        <v>0</v>
      </c>
      <c r="M469" s="11">
        <f t="shared" si="201"/>
        <v>0</v>
      </c>
      <c r="N469" s="11">
        <f t="shared" si="201"/>
        <v>0</v>
      </c>
      <c r="O469" s="11">
        <f t="shared" si="201"/>
        <v>0</v>
      </c>
      <c r="P469" s="11">
        <f t="shared" si="201"/>
        <v>0</v>
      </c>
      <c r="Q469" s="4" t="str">
        <f t="shared" si="192"/>
        <v>N-100-000000</v>
      </c>
      <c r="R469">
        <f t="shared" si="193"/>
        <v>10</v>
      </c>
      <c r="S469" s="8">
        <f t="shared" si="194"/>
        <v>5.8482281909542762</v>
      </c>
      <c r="T469" s="8">
        <f t="shared" si="195"/>
        <v>5.8482281909542762</v>
      </c>
      <c r="U469" s="10">
        <f t="shared" si="186"/>
        <v>5.8544588651625489</v>
      </c>
      <c r="V469" s="10">
        <f t="shared" si="196"/>
        <v>-0.72779347924809357</v>
      </c>
      <c r="W469" s="10">
        <f t="shared" si="197"/>
        <v>-1.1774003658955028</v>
      </c>
      <c r="X469" s="10">
        <f t="shared" si="187"/>
        <v>-0.19846705434269657</v>
      </c>
      <c r="Y469" s="22">
        <f t="shared" si="198"/>
        <v>6.350756428786581</v>
      </c>
      <c r="Z469" s="22">
        <f t="shared" si="188"/>
        <v>6.2357976877689199</v>
      </c>
      <c r="AA469" s="22">
        <f t="shared" si="189"/>
        <v>5.8482281909542762</v>
      </c>
      <c r="AB469" s="35"/>
      <c r="AC469" s="10"/>
      <c r="AD469" s="10"/>
    </row>
    <row r="470" spans="1:30" x14ac:dyDescent="0.25">
      <c r="A470" t="s">
        <v>2671</v>
      </c>
      <c r="B470" t="s">
        <v>51</v>
      </c>
      <c r="C470" s="1">
        <v>41810</v>
      </c>
      <c r="D470">
        <v>15420</v>
      </c>
      <c r="E470" t="str">
        <f t="shared" si="184"/>
        <v>_best_kept_secret_about_data_science_competitions_</v>
      </c>
      <c r="F470" s="7">
        <f t="shared" si="190"/>
        <v>9.6434854958576572</v>
      </c>
      <c r="G470">
        <f t="shared" si="185"/>
        <v>45</v>
      </c>
      <c r="H470" s="11">
        <f t="shared" si="191"/>
        <v>0</v>
      </c>
      <c r="I470" s="11">
        <f t="shared" si="200"/>
        <v>1</v>
      </c>
      <c r="J470" s="11">
        <f t="shared" si="200"/>
        <v>0</v>
      </c>
      <c r="K470" s="11">
        <f t="shared" si="201"/>
        <v>0</v>
      </c>
      <c r="L470" s="11">
        <f t="shared" si="201"/>
        <v>0</v>
      </c>
      <c r="M470" s="11">
        <f t="shared" si="201"/>
        <v>0</v>
      </c>
      <c r="N470" s="11">
        <f t="shared" si="201"/>
        <v>1</v>
      </c>
      <c r="O470" s="11">
        <f t="shared" si="201"/>
        <v>1</v>
      </c>
      <c r="P470" s="11">
        <f t="shared" si="201"/>
        <v>0</v>
      </c>
      <c r="Q470" s="4" t="str">
        <f t="shared" si="192"/>
        <v>N-010-000110</v>
      </c>
      <c r="R470">
        <f t="shared" si="193"/>
        <v>30</v>
      </c>
      <c r="S470" s="8">
        <f t="shared" si="194"/>
        <v>6.8313617432708362</v>
      </c>
      <c r="T470" s="8">
        <f t="shared" si="195"/>
        <v>6.8313617432708362</v>
      </c>
      <c r="U470" s="10">
        <f t="shared" si="186"/>
        <v>9.4358453790522141</v>
      </c>
      <c r="V470" s="10">
        <f t="shared" si="196"/>
        <v>-0.11540172769237117</v>
      </c>
      <c r="W470" s="10">
        <f t="shared" si="197"/>
        <v>2.8100933191423021</v>
      </c>
      <c r="X470" s="10">
        <f t="shared" si="187"/>
        <v>0.20764011680544309</v>
      </c>
      <c r="Y470" s="22">
        <f t="shared" si="198"/>
        <v>6.7568635999347206</v>
      </c>
      <c r="Z470" s="22">
        <f t="shared" si="188"/>
        <v>6.9806344144561896</v>
      </c>
      <c r="AA470" s="22">
        <f t="shared" si="189"/>
        <v>6.8313617432708362</v>
      </c>
      <c r="AB470" s="35"/>
      <c r="AC470" s="10"/>
      <c r="AD470" s="10"/>
    </row>
    <row r="471" spans="1:30" x14ac:dyDescent="0.25">
      <c r="A471" t="s">
        <v>2672</v>
      </c>
      <c r="B471" t="s">
        <v>52</v>
      </c>
      <c r="C471" s="1">
        <v>41941</v>
      </c>
      <c r="D471">
        <v>1152</v>
      </c>
      <c r="E471" t="str">
        <f t="shared" si="184"/>
        <v>_best_method_for_revenue_and_sales_forecasting_</v>
      </c>
      <c r="F471" s="7">
        <f t="shared" si="190"/>
        <v>7.0501225202690589</v>
      </c>
      <c r="G471">
        <f t="shared" si="185"/>
        <v>58</v>
      </c>
      <c r="H471" s="11">
        <f t="shared" si="191"/>
        <v>0</v>
      </c>
      <c r="I471" s="11">
        <f t="shared" si="200"/>
        <v>1</v>
      </c>
      <c r="J471" s="11">
        <f t="shared" si="200"/>
        <v>0</v>
      </c>
      <c r="K471" s="11">
        <f t="shared" si="201"/>
        <v>0</v>
      </c>
      <c r="L471" s="11">
        <f t="shared" si="201"/>
        <v>0</v>
      </c>
      <c r="M471" s="11">
        <f t="shared" si="201"/>
        <v>0</v>
      </c>
      <c r="N471" s="11">
        <f t="shared" si="201"/>
        <v>0</v>
      </c>
      <c r="O471" s="11">
        <f t="shared" si="201"/>
        <v>0</v>
      </c>
      <c r="P471" s="11">
        <f t="shared" si="201"/>
        <v>0</v>
      </c>
      <c r="Q471" s="4" t="str">
        <f t="shared" si="192"/>
        <v>N-010-000000</v>
      </c>
      <c r="R471">
        <f t="shared" si="193"/>
        <v>99</v>
      </c>
      <c r="S471" s="8">
        <f t="shared" si="194"/>
        <v>6.480946823676728</v>
      </c>
      <c r="T471" s="8">
        <f t="shared" si="195"/>
        <v>6.480946823676728</v>
      </c>
      <c r="U471" s="10">
        <f t="shared" si="186"/>
        <v>7.4440301609685688</v>
      </c>
      <c r="V471" s="10">
        <f t="shared" si="196"/>
        <v>-1.0225092870624488</v>
      </c>
      <c r="W471" s="10">
        <f t="shared" si="197"/>
        <v>0.2167303435537038</v>
      </c>
      <c r="X471" s="10">
        <f t="shared" si="187"/>
        <v>-0.39390764069951029</v>
      </c>
      <c r="Y471" s="22">
        <f t="shared" si="198"/>
        <v>6.1553158424297676</v>
      </c>
      <c r="Z471" s="22">
        <f t="shared" si="188"/>
        <v>6.3463125243562173</v>
      </c>
      <c r="AA471" s="22">
        <f t="shared" si="189"/>
        <v>6.480946823676728</v>
      </c>
      <c r="AB471" s="35"/>
      <c r="AC471" s="10"/>
      <c r="AD471" s="10"/>
    </row>
    <row r="472" spans="1:30" x14ac:dyDescent="0.25">
      <c r="A472" t="s">
        <v>2673</v>
      </c>
      <c r="B472" t="s">
        <v>53</v>
      </c>
      <c r="C472" s="1">
        <v>41849</v>
      </c>
      <c r="D472">
        <v>122</v>
      </c>
      <c r="E472" t="str">
        <f t="shared" si="184"/>
        <v>_best_practices_for_achieving_bi_agility_-_tdwi_white_paper_</v>
      </c>
      <c r="F472" s="7">
        <f t="shared" si="190"/>
        <v>4.8121843553724171</v>
      </c>
      <c r="G472">
        <f t="shared" si="185"/>
        <v>47</v>
      </c>
      <c r="H472" s="11">
        <f t="shared" si="191"/>
        <v>0</v>
      </c>
      <c r="I472" s="11">
        <f t="shared" si="200"/>
        <v>1</v>
      </c>
      <c r="J472" s="11">
        <f t="shared" si="200"/>
        <v>0</v>
      </c>
      <c r="K472" s="11">
        <f t="shared" ref="K472:P481" si="202">IF(ISNUMBER(SEARCH(K$1,$E472)),1,0)</f>
        <v>0</v>
      </c>
      <c r="L472" s="11">
        <f t="shared" si="202"/>
        <v>0</v>
      </c>
      <c r="M472" s="11">
        <f t="shared" si="202"/>
        <v>0</v>
      </c>
      <c r="N472" s="11">
        <f t="shared" si="202"/>
        <v>0</v>
      </c>
      <c r="O472" s="11">
        <f t="shared" si="202"/>
        <v>0</v>
      </c>
      <c r="P472" s="11">
        <f t="shared" si="202"/>
        <v>0</v>
      </c>
      <c r="Q472" s="4" t="str">
        <f t="shared" si="192"/>
        <v>N-010-000000</v>
      </c>
      <c r="R472">
        <f t="shared" si="193"/>
        <v>99</v>
      </c>
      <c r="S472" s="8">
        <f t="shared" si="194"/>
        <v>6.480946823676728</v>
      </c>
      <c r="T472" s="8">
        <f t="shared" si="195"/>
        <v>6.480946823676728</v>
      </c>
      <c r="U472" s="10">
        <f t="shared" si="186"/>
        <v>5.206091996071927</v>
      </c>
      <c r="V472" s="10">
        <f t="shared" si="196"/>
        <v>-1.0225092870624488</v>
      </c>
      <c r="W472" s="10">
        <f t="shared" si="197"/>
        <v>-2.0212078213429381</v>
      </c>
      <c r="X472" s="10">
        <f t="shared" si="187"/>
        <v>-0.39390764069951029</v>
      </c>
      <c r="Y472" s="22">
        <f t="shared" si="198"/>
        <v>6.1553158424297676</v>
      </c>
      <c r="Z472" s="22">
        <f t="shared" si="188"/>
        <v>6.3463125243562173</v>
      </c>
      <c r="AA472" s="22">
        <f t="shared" si="189"/>
        <v>6.480946823676728</v>
      </c>
      <c r="AB472" s="35"/>
      <c r="AC472" s="10"/>
      <c r="AD472" s="10"/>
    </row>
    <row r="473" spans="1:30" x14ac:dyDescent="0.25">
      <c r="A473" t="s">
        <v>2972</v>
      </c>
      <c r="B473" t="s">
        <v>354</v>
      </c>
      <c r="C473" s="1">
        <v>42333</v>
      </c>
      <c r="D473">
        <v>122</v>
      </c>
      <c r="E473" t="str">
        <f t="shared" si="184"/>
        <v>_best_practices_for_advanced_analytics_in_hadoop_</v>
      </c>
      <c r="F473" s="7">
        <f t="shared" si="190"/>
        <v>4.8121843553724171</v>
      </c>
      <c r="G473">
        <f t="shared" si="185"/>
        <v>68</v>
      </c>
      <c r="H473" s="11">
        <f t="shared" si="191"/>
        <v>1</v>
      </c>
      <c r="I473" s="11">
        <f t="shared" si="200"/>
        <v>1</v>
      </c>
      <c r="J473" s="11">
        <f t="shared" si="200"/>
        <v>0</v>
      </c>
      <c r="K473" s="11">
        <f t="shared" si="202"/>
        <v>0</v>
      </c>
      <c r="L473" s="11">
        <f t="shared" si="202"/>
        <v>0</v>
      </c>
      <c r="M473" s="11">
        <f t="shared" si="202"/>
        <v>0</v>
      </c>
      <c r="N473" s="11">
        <f t="shared" si="202"/>
        <v>0</v>
      </c>
      <c r="O473" s="11">
        <f t="shared" si="202"/>
        <v>0</v>
      </c>
      <c r="P473" s="11">
        <f t="shared" si="202"/>
        <v>1</v>
      </c>
      <c r="Q473" s="4" t="str">
        <f t="shared" si="192"/>
        <v>N-110-000001</v>
      </c>
      <c r="R473">
        <f t="shared" si="193"/>
        <v>34</v>
      </c>
      <c r="S473" s="8">
        <f t="shared" si="194"/>
        <v>5.7632303215384431</v>
      </c>
      <c r="T473" s="8">
        <f t="shared" si="195"/>
        <v>5.7632303215384431</v>
      </c>
      <c r="U473" s="10">
        <f t="shared" si="186"/>
        <v>5.6193091935496744</v>
      </c>
      <c r="V473" s="10">
        <f t="shared" si="196"/>
        <v>-1.6456226455902563</v>
      </c>
      <c r="W473" s="10">
        <f t="shared" si="197"/>
        <v>-2.0212078213429381</v>
      </c>
      <c r="X473" s="10">
        <f t="shared" si="187"/>
        <v>-0.80712483817725755</v>
      </c>
      <c r="Y473" s="22">
        <f t="shared" si="198"/>
        <v>5.7420986449520202</v>
      </c>
      <c r="Z473" s="22">
        <f t="shared" si="188"/>
        <v>5.8049157075351516</v>
      </c>
      <c r="AA473" s="22">
        <f t="shared" si="189"/>
        <v>5.7632303215384431</v>
      </c>
      <c r="AB473" s="35"/>
      <c r="AC473" s="10"/>
      <c r="AD473" s="10"/>
    </row>
    <row r="474" spans="1:30" x14ac:dyDescent="0.25">
      <c r="A474" t="s">
        <v>3610</v>
      </c>
      <c r="B474" t="s">
        <v>994</v>
      </c>
      <c r="C474" s="1">
        <v>41987</v>
      </c>
      <c r="D474">
        <v>3557</v>
      </c>
      <c r="E474" t="str">
        <f t="shared" si="184"/>
        <v>_best_solution_to_a_problem:_data_science_versus_statistical_paradigm_</v>
      </c>
      <c r="F474" s="7">
        <f t="shared" si="190"/>
        <v>8.1769538682257803</v>
      </c>
      <c r="G474">
        <f t="shared" si="185"/>
        <v>47</v>
      </c>
      <c r="H474" s="11">
        <f t="shared" si="191"/>
        <v>0</v>
      </c>
      <c r="I474" s="11">
        <f t="shared" si="200"/>
        <v>0</v>
      </c>
      <c r="J474" s="11">
        <f t="shared" si="200"/>
        <v>1</v>
      </c>
      <c r="K474" s="11">
        <f t="shared" si="202"/>
        <v>0</v>
      </c>
      <c r="L474" s="11">
        <f t="shared" si="202"/>
        <v>0</v>
      </c>
      <c r="M474" s="11">
        <f t="shared" si="202"/>
        <v>0</v>
      </c>
      <c r="N474" s="11">
        <f t="shared" si="202"/>
        <v>1</v>
      </c>
      <c r="O474" s="11">
        <f t="shared" si="202"/>
        <v>1</v>
      </c>
      <c r="P474" s="11">
        <f t="shared" si="202"/>
        <v>0</v>
      </c>
      <c r="Q474" s="4" t="str">
        <f t="shared" si="192"/>
        <v>N-001-000110</v>
      </c>
      <c r="R474">
        <f t="shared" si="193"/>
        <v>130</v>
      </c>
      <c r="S474" s="8">
        <f t="shared" si="194"/>
        <v>7.6818150714618501</v>
      </c>
      <c r="T474" s="8">
        <f t="shared" si="195"/>
        <v>7.6818150714618501</v>
      </c>
      <c r="U474" s="10">
        <f t="shared" si="186"/>
        <v>7.1884701170620744</v>
      </c>
      <c r="V474" s="10">
        <f t="shared" si="196"/>
        <v>1.0620761276823165</v>
      </c>
      <c r="W474" s="10">
        <f t="shared" si="197"/>
        <v>1.3435616915104251</v>
      </c>
      <c r="X474" s="10">
        <f t="shared" si="187"/>
        <v>0.98848375116370624</v>
      </c>
      <c r="Y474" s="22">
        <f t="shared" si="198"/>
        <v>7.5377072342929834</v>
      </c>
      <c r="Z474" s="22">
        <f t="shared" si="188"/>
        <v>7.6004759766059404</v>
      </c>
      <c r="AA474" s="22">
        <f t="shared" si="189"/>
        <v>7.6818150714618501</v>
      </c>
      <c r="AB474" s="35"/>
      <c r="AC474" s="10"/>
      <c r="AD474" s="10"/>
    </row>
    <row r="475" spans="1:30" x14ac:dyDescent="0.25">
      <c r="A475" t="s">
        <v>2973</v>
      </c>
      <c r="B475" t="s">
        <v>355</v>
      </c>
      <c r="C475" s="1">
        <v>41905</v>
      </c>
      <c r="D475">
        <v>117</v>
      </c>
      <c r="E475" t="str">
        <f t="shared" si="184"/>
        <v>_better_together:_cloudera,_mongodb_and_teradata_</v>
      </c>
      <c r="F475" s="7">
        <f t="shared" si="190"/>
        <v>4.7706846244656651</v>
      </c>
      <c r="G475">
        <f t="shared" si="185"/>
        <v>59</v>
      </c>
      <c r="H475" s="11">
        <f t="shared" si="191"/>
        <v>0</v>
      </c>
      <c r="I475" s="11">
        <f t="shared" si="200"/>
        <v>1</v>
      </c>
      <c r="J475" s="11">
        <f t="shared" si="200"/>
        <v>0</v>
      </c>
      <c r="K475" s="11">
        <f t="shared" si="202"/>
        <v>0</v>
      </c>
      <c r="L475" s="11">
        <f t="shared" si="202"/>
        <v>0</v>
      </c>
      <c r="M475" s="11">
        <f t="shared" si="202"/>
        <v>0</v>
      </c>
      <c r="N475" s="11">
        <f t="shared" si="202"/>
        <v>0</v>
      </c>
      <c r="O475" s="11">
        <f t="shared" si="202"/>
        <v>0</v>
      </c>
      <c r="P475" s="11">
        <f t="shared" si="202"/>
        <v>0</v>
      </c>
      <c r="Q475" s="4" t="str">
        <f t="shared" si="192"/>
        <v>N-010-000000</v>
      </c>
      <c r="R475">
        <f t="shared" si="193"/>
        <v>99</v>
      </c>
      <c r="S475" s="8">
        <f t="shared" si="194"/>
        <v>6.480946823676728</v>
      </c>
      <c r="T475" s="8">
        <f t="shared" si="195"/>
        <v>6.480946823676728</v>
      </c>
      <c r="U475" s="10">
        <f t="shared" si="186"/>
        <v>5.164592265165175</v>
      </c>
      <c r="V475" s="10">
        <f t="shared" si="196"/>
        <v>-1.0225092870624488</v>
      </c>
      <c r="W475" s="10">
        <f t="shared" si="197"/>
        <v>-2.06270755224969</v>
      </c>
      <c r="X475" s="10">
        <f t="shared" si="187"/>
        <v>-0.39390764069951029</v>
      </c>
      <c r="Y475" s="22">
        <f t="shared" si="198"/>
        <v>6.1553158424297676</v>
      </c>
      <c r="Z475" s="22">
        <f t="shared" si="188"/>
        <v>6.3463125243562173</v>
      </c>
      <c r="AA475" s="22">
        <f t="shared" si="189"/>
        <v>6.480946823676728</v>
      </c>
      <c r="AB475" s="35"/>
      <c r="AC475" s="10"/>
      <c r="AD475" s="10"/>
    </row>
    <row r="476" spans="1:30" x14ac:dyDescent="0.25">
      <c r="A476" t="s">
        <v>3611</v>
      </c>
      <c r="B476" t="s">
        <v>995</v>
      </c>
      <c r="C476" s="1">
        <v>42418</v>
      </c>
      <c r="D476">
        <v>149</v>
      </c>
      <c r="E476" t="str">
        <f t="shared" si="184"/>
        <v>_beware:_employers_mine_your_personal_data_to_predict_health_</v>
      </c>
      <c r="F476" s="7">
        <f t="shared" si="190"/>
        <v>5.0106352940962555</v>
      </c>
      <c r="G476">
        <f t="shared" si="185"/>
        <v>71</v>
      </c>
      <c r="H476" s="11">
        <f t="shared" si="191"/>
        <v>1</v>
      </c>
      <c r="I476" s="11">
        <f t="shared" si="200"/>
        <v>0</v>
      </c>
      <c r="J476" s="11">
        <f t="shared" si="200"/>
        <v>1</v>
      </c>
      <c r="K476" s="11">
        <f t="shared" si="202"/>
        <v>0</v>
      </c>
      <c r="L476" s="11">
        <f t="shared" si="202"/>
        <v>0</v>
      </c>
      <c r="M476" s="11">
        <f t="shared" si="202"/>
        <v>0</v>
      </c>
      <c r="N476" s="11">
        <f t="shared" si="202"/>
        <v>0</v>
      </c>
      <c r="O476" s="11">
        <f t="shared" si="202"/>
        <v>1</v>
      </c>
      <c r="P476" s="11">
        <f t="shared" si="202"/>
        <v>0</v>
      </c>
      <c r="Q476" s="4" t="str">
        <f t="shared" si="192"/>
        <v>N-101-000010</v>
      </c>
      <c r="R476">
        <f t="shared" si="193"/>
        <v>382</v>
      </c>
      <c r="S476" s="8">
        <f t="shared" si="194"/>
        <v>6.8802841839920132</v>
      </c>
      <c r="T476" s="8">
        <f t="shared" si="195"/>
        <v>6.8802841839920132</v>
      </c>
      <c r="U476" s="10">
        <f t="shared" si="186"/>
        <v>4.6042814335807307</v>
      </c>
      <c r="V476" s="10">
        <f t="shared" si="196"/>
        <v>0.18424985744159661</v>
      </c>
      <c r="W476" s="10">
        <f t="shared" si="197"/>
        <v>-1.8227568826190996</v>
      </c>
      <c r="X476" s="10">
        <f t="shared" si="187"/>
        <v>0.40635386051552441</v>
      </c>
      <c r="Y476" s="22">
        <f t="shared" si="198"/>
        <v>6.9555773436448023</v>
      </c>
      <c r="Z476" s="22">
        <f t="shared" si="188"/>
        <v>6.8151536771936527</v>
      </c>
      <c r="AA476" s="22">
        <f t="shared" si="189"/>
        <v>6.8802841839920132</v>
      </c>
      <c r="AB476" s="35"/>
      <c r="AC476" s="10"/>
      <c r="AD476" s="10"/>
    </row>
    <row r="477" spans="1:30" x14ac:dyDescent="0.25">
      <c r="A477" t="s">
        <v>2674</v>
      </c>
      <c r="B477" t="s">
        <v>54</v>
      </c>
      <c r="C477" s="1">
        <v>42068</v>
      </c>
      <c r="D477">
        <v>326</v>
      </c>
      <c r="E477" t="str">
        <f t="shared" si="184"/>
        <v>_beyond_internet_of_things_(iot)_or_industrial_internet_of_things_(iiot)_</v>
      </c>
      <c r="F477" s="7">
        <f t="shared" si="190"/>
        <v>5.7899601708972535</v>
      </c>
      <c r="G477">
        <f t="shared" si="185"/>
        <v>71</v>
      </c>
      <c r="H477" s="11">
        <f t="shared" si="191"/>
        <v>1</v>
      </c>
      <c r="I477" s="11">
        <f t="shared" si="200"/>
        <v>1</v>
      </c>
      <c r="J477" s="11">
        <f t="shared" si="200"/>
        <v>0</v>
      </c>
      <c r="K477" s="11">
        <f t="shared" si="202"/>
        <v>0</v>
      </c>
      <c r="L477" s="11">
        <f t="shared" si="202"/>
        <v>0</v>
      </c>
      <c r="M477" s="11">
        <f t="shared" si="202"/>
        <v>0</v>
      </c>
      <c r="N477" s="11">
        <f t="shared" si="202"/>
        <v>0</v>
      </c>
      <c r="O477" s="11">
        <f t="shared" si="202"/>
        <v>0</v>
      </c>
      <c r="P477" s="11">
        <f t="shared" si="202"/>
        <v>0</v>
      </c>
      <c r="Q477" s="4" t="str">
        <f t="shared" si="192"/>
        <v>N-110-000000</v>
      </c>
      <c r="R477">
        <f t="shared" si="193"/>
        <v>84</v>
      </c>
      <c r="S477" s="8">
        <f t="shared" si="194"/>
        <v>6.1102020039575136</v>
      </c>
      <c r="T477" s="8">
        <f t="shared" si="195"/>
        <v>6.1102020039575136</v>
      </c>
      <c r="U477" s="10">
        <f t="shared" si="186"/>
        <v>6.3823348659394608</v>
      </c>
      <c r="V477" s="10">
        <f t="shared" si="196"/>
        <v>-1.3217888754809786</v>
      </c>
      <c r="W477" s="10">
        <f t="shared" si="197"/>
        <v>-1.0434320058181017</v>
      </c>
      <c r="X477" s="10">
        <f t="shared" si="187"/>
        <v>-0.59237469504220686</v>
      </c>
      <c r="Y477" s="22">
        <f t="shared" si="198"/>
        <v>5.9568487880870702</v>
      </c>
      <c r="Z477" s="22">
        <f t="shared" si="188"/>
        <v>5.9724325813367543</v>
      </c>
      <c r="AA477" s="22">
        <f t="shared" si="189"/>
        <v>6.1102020039575136</v>
      </c>
      <c r="AB477" s="35"/>
      <c r="AC477" s="10"/>
      <c r="AD477" s="10"/>
    </row>
    <row r="478" spans="1:30" x14ac:dyDescent="0.25">
      <c r="A478" t="s">
        <v>5197</v>
      </c>
      <c r="B478" t="s">
        <v>2583</v>
      </c>
      <c r="C478" s="1">
        <v>41452</v>
      </c>
      <c r="D478">
        <v>626</v>
      </c>
      <c r="E478" t="str">
        <f t="shared" si="184"/>
        <v>_beyond_simple_visualizations_-_adventures_in_interactive_model_building_</v>
      </c>
      <c r="F478" s="7">
        <f t="shared" si="190"/>
        <v>6.4409465406329209</v>
      </c>
      <c r="G478">
        <f t="shared" si="185"/>
        <v>32</v>
      </c>
      <c r="H478" s="11">
        <f t="shared" si="191"/>
        <v>0</v>
      </c>
      <c r="I478" s="11">
        <f t="shared" si="200"/>
        <v>0</v>
      </c>
      <c r="J478" s="11">
        <f t="shared" si="200"/>
        <v>0</v>
      </c>
      <c r="K478" s="11">
        <f t="shared" si="202"/>
        <v>0</v>
      </c>
      <c r="L478" s="11">
        <f t="shared" si="202"/>
        <v>0</v>
      </c>
      <c r="M478" s="11">
        <f t="shared" si="202"/>
        <v>0</v>
      </c>
      <c r="N478" s="11">
        <f t="shared" si="202"/>
        <v>0</v>
      </c>
      <c r="O478" s="11">
        <f t="shared" si="202"/>
        <v>0</v>
      </c>
      <c r="P478" s="11">
        <f t="shared" si="202"/>
        <v>0</v>
      </c>
      <c r="Q478" s="4" t="str">
        <f t="shared" si="192"/>
        <v>N-000-000000</v>
      </c>
      <c r="R478">
        <f t="shared" si="193"/>
        <v>8</v>
      </c>
      <c r="S478" s="8">
        <f t="shared" si="194"/>
        <v>6.9872647124089218</v>
      </c>
      <c r="T478" s="8">
        <f t="shared" si="195"/>
        <v>7.3546782491486216</v>
      </c>
      <c r="U478" s="10">
        <f t="shared" si="186"/>
        <v>6.4409465406329209</v>
      </c>
      <c r="V478" s="10">
        <f t="shared" si="196"/>
        <v>-0.4285138908295637</v>
      </c>
      <c r="W478" s="10">
        <f t="shared" si="197"/>
        <v>-0.39244563608243421</v>
      </c>
      <c r="X478" s="10">
        <f t="shared" si="187"/>
        <v>0</v>
      </c>
      <c r="Y478" s="22">
        <f t="shared" si="198"/>
        <v>6.5492234831292775</v>
      </c>
      <c r="Z478" s="22">
        <f t="shared" si="188"/>
        <v>6.6096776307883829</v>
      </c>
      <c r="AA478" s="22">
        <f t="shared" si="189"/>
        <v>6.9872647124089218</v>
      </c>
      <c r="AB478" s="35"/>
      <c r="AC478" s="10"/>
      <c r="AD478" s="10"/>
    </row>
    <row r="479" spans="1:30" x14ac:dyDescent="0.25">
      <c r="A479" t="s">
        <v>3612</v>
      </c>
      <c r="B479" t="s">
        <v>996</v>
      </c>
      <c r="C479" s="1">
        <v>41843</v>
      </c>
      <c r="D479">
        <v>2563</v>
      </c>
      <c r="E479" t="str">
        <f t="shared" si="184"/>
        <v>_beyond_the_4_ms_of_manufacturing_</v>
      </c>
      <c r="F479" s="7">
        <f t="shared" si="190"/>
        <v>7.8493238180405607</v>
      </c>
      <c r="G479">
        <f t="shared" si="185"/>
        <v>28</v>
      </c>
      <c r="H479" s="11">
        <f t="shared" si="191"/>
        <v>0</v>
      </c>
      <c r="I479" s="11">
        <f t="shared" si="200"/>
        <v>0</v>
      </c>
      <c r="J479" s="11">
        <f t="shared" si="200"/>
        <v>1</v>
      </c>
      <c r="K479" s="11">
        <f t="shared" si="202"/>
        <v>0</v>
      </c>
      <c r="L479" s="11">
        <f t="shared" si="202"/>
        <v>0</v>
      </c>
      <c r="M479" s="11">
        <f t="shared" si="202"/>
        <v>0</v>
      </c>
      <c r="N479" s="11">
        <f t="shared" si="202"/>
        <v>0</v>
      </c>
      <c r="O479" s="11">
        <f t="shared" si="202"/>
        <v>0</v>
      </c>
      <c r="P479" s="11">
        <f t="shared" si="202"/>
        <v>0</v>
      </c>
      <c r="Q479" s="4" t="str">
        <f t="shared" si="192"/>
        <v>N-001-000000</v>
      </c>
      <c r="R479">
        <f t="shared" si="193"/>
        <v>313</v>
      </c>
      <c r="S479" s="8">
        <f t="shared" si="194"/>
        <v>6.8822553953446945</v>
      </c>
      <c r="T479" s="8">
        <f t="shared" si="195"/>
        <v>6.8822553953446945</v>
      </c>
      <c r="U479" s="10">
        <f t="shared" si="186"/>
        <v>7.4623878243818078</v>
      </c>
      <c r="V479" s="10">
        <f t="shared" si="196"/>
        <v>0.15496856831223904</v>
      </c>
      <c r="W479" s="10">
        <f t="shared" si="197"/>
        <v>1.0159316413252055</v>
      </c>
      <c r="X479" s="10">
        <f t="shared" si="187"/>
        <v>0.38693599365875281</v>
      </c>
      <c r="Y479" s="22">
        <f t="shared" si="198"/>
        <v>6.9361594767880304</v>
      </c>
      <c r="Z479" s="22">
        <f t="shared" si="188"/>
        <v>6.9661540865059681</v>
      </c>
      <c r="AA479" s="22">
        <f t="shared" si="189"/>
        <v>6.8822553953446945</v>
      </c>
      <c r="AB479" s="35"/>
      <c r="AC479" s="10"/>
      <c r="AD479" s="10"/>
    </row>
    <row r="480" spans="1:30" x14ac:dyDescent="0.25">
      <c r="A480" t="s">
        <v>3613</v>
      </c>
      <c r="B480" t="s">
        <v>997</v>
      </c>
      <c r="C480" s="1">
        <v>41824</v>
      </c>
      <c r="D480">
        <v>4237</v>
      </c>
      <c r="E480" t="str">
        <f t="shared" si="184"/>
        <v>_beyond_the_visualization_zoo_</v>
      </c>
      <c r="F480" s="7">
        <f t="shared" si="190"/>
        <v>8.3518467388282449</v>
      </c>
      <c r="G480">
        <f t="shared" si="185"/>
        <v>64</v>
      </c>
      <c r="H480" s="11">
        <f t="shared" si="191"/>
        <v>0</v>
      </c>
      <c r="I480" s="11">
        <f t="shared" si="200"/>
        <v>0</v>
      </c>
      <c r="J480" s="11">
        <f t="shared" si="200"/>
        <v>1</v>
      </c>
      <c r="K480" s="11">
        <f t="shared" si="202"/>
        <v>0</v>
      </c>
      <c r="L480" s="11">
        <f t="shared" si="202"/>
        <v>0</v>
      </c>
      <c r="M480" s="11">
        <f t="shared" si="202"/>
        <v>0</v>
      </c>
      <c r="N480" s="11">
        <f t="shared" si="202"/>
        <v>0</v>
      </c>
      <c r="O480" s="11">
        <f t="shared" si="202"/>
        <v>0</v>
      </c>
      <c r="P480" s="11">
        <f t="shared" si="202"/>
        <v>0</v>
      </c>
      <c r="Q480" s="4" t="str">
        <f t="shared" si="192"/>
        <v>N-001-000000</v>
      </c>
      <c r="R480">
        <f t="shared" si="193"/>
        <v>313</v>
      </c>
      <c r="S480" s="8">
        <f t="shared" si="194"/>
        <v>6.8822553953446945</v>
      </c>
      <c r="T480" s="8">
        <f t="shared" si="195"/>
        <v>6.8822553953446945</v>
      </c>
      <c r="U480" s="10">
        <f t="shared" si="186"/>
        <v>7.964910745169492</v>
      </c>
      <c r="V480" s="10">
        <f t="shared" si="196"/>
        <v>0.15496856831223904</v>
      </c>
      <c r="W480" s="10">
        <f t="shared" si="197"/>
        <v>1.5184545621128898</v>
      </c>
      <c r="X480" s="10">
        <f t="shared" si="187"/>
        <v>0.38693599365875281</v>
      </c>
      <c r="Y480" s="22">
        <f t="shared" si="198"/>
        <v>6.9361594767880304</v>
      </c>
      <c r="Z480" s="22">
        <f t="shared" si="188"/>
        <v>6.9661540865059681</v>
      </c>
      <c r="AA480" s="22">
        <f t="shared" si="189"/>
        <v>6.8822553953446945</v>
      </c>
      <c r="AB480" s="35"/>
      <c r="AC480" s="10"/>
      <c r="AD480" s="10"/>
    </row>
    <row r="481" spans="1:30" x14ac:dyDescent="0.25">
      <c r="A481" t="s">
        <v>3713</v>
      </c>
      <c r="B481" t="s">
        <v>1097</v>
      </c>
      <c r="C481" s="1">
        <v>41929</v>
      </c>
      <c r="D481">
        <v>855</v>
      </c>
      <c r="E481" t="str">
        <f t="shared" si="184"/>
        <v>_bi_invades_hr:_how_analytics_are_transforming_the_hiring_process_</v>
      </c>
      <c r="F481" s="7">
        <f t="shared" si="190"/>
        <v>6.752270376141742</v>
      </c>
      <c r="G481">
        <f t="shared" si="185"/>
        <v>41</v>
      </c>
      <c r="H481" s="11">
        <f t="shared" si="191"/>
        <v>0</v>
      </c>
      <c r="I481" s="11">
        <f t="shared" si="200"/>
        <v>0</v>
      </c>
      <c r="J481" s="11">
        <f t="shared" si="200"/>
        <v>1</v>
      </c>
      <c r="K481" s="11">
        <f t="shared" si="202"/>
        <v>0</v>
      </c>
      <c r="L481" s="11">
        <f t="shared" si="202"/>
        <v>0</v>
      </c>
      <c r="M481" s="11">
        <f t="shared" si="202"/>
        <v>0</v>
      </c>
      <c r="N481" s="11">
        <f t="shared" si="202"/>
        <v>0</v>
      </c>
      <c r="O481" s="11">
        <f t="shared" si="202"/>
        <v>0</v>
      </c>
      <c r="P481" s="11">
        <f t="shared" si="202"/>
        <v>1</v>
      </c>
      <c r="Q481" s="4" t="str">
        <f t="shared" si="192"/>
        <v>N-001-000001</v>
      </c>
      <c r="R481">
        <f t="shared" si="193"/>
        <v>75</v>
      </c>
      <c r="S481" s="8">
        <f t="shared" si="194"/>
        <v>6.7053553975541869</v>
      </c>
      <c r="T481" s="8">
        <f t="shared" si="195"/>
        <v>6.7053553975541869</v>
      </c>
      <c r="U481" s="10">
        <f t="shared" si="186"/>
        <v>6.58008452561804</v>
      </c>
      <c r="V481" s="10">
        <f t="shared" si="196"/>
        <v>-0.16886520179703862</v>
      </c>
      <c r="W481" s="10">
        <f t="shared" si="197"/>
        <v>-8.1121800573613179E-2</v>
      </c>
      <c r="X481" s="10">
        <f t="shared" si="187"/>
        <v>0.17218585052370217</v>
      </c>
      <c r="Y481" s="22">
        <f t="shared" si="198"/>
        <v>6.7214093336529794</v>
      </c>
      <c r="Z481" s="22">
        <f t="shared" si="188"/>
        <v>6.7986372127043664</v>
      </c>
      <c r="AA481" s="22">
        <f t="shared" si="189"/>
        <v>6.7053553975541869</v>
      </c>
      <c r="AB481" s="35"/>
      <c r="AC481" s="10"/>
      <c r="AD481" s="10"/>
    </row>
    <row r="482" spans="1:30" x14ac:dyDescent="0.25">
      <c r="A482" t="s">
        <v>3715</v>
      </c>
      <c r="B482" t="s">
        <v>1099</v>
      </c>
      <c r="C482" s="1">
        <v>41372</v>
      </c>
      <c r="D482">
        <v>5662</v>
      </c>
      <c r="E482" t="str">
        <f t="shared" si="184"/>
        <v>_bi_reporting_tools:_to_pay_or_not_to_pay._</v>
      </c>
      <c r="F482" s="7">
        <f t="shared" si="190"/>
        <v>8.6417090661138047</v>
      </c>
      <c r="G482">
        <f t="shared" si="185"/>
        <v>45</v>
      </c>
      <c r="H482" s="11">
        <f t="shared" si="191"/>
        <v>0</v>
      </c>
      <c r="I482" s="11">
        <f t="shared" ref="I482:J501" si="203">IF(ISNUMBER(SEARCH(I$1,$B482)),1,0)</f>
        <v>0</v>
      </c>
      <c r="J482" s="11">
        <f t="shared" si="203"/>
        <v>1</v>
      </c>
      <c r="K482" s="11">
        <f t="shared" ref="K482:P491" si="204">IF(ISNUMBER(SEARCH(K$1,$E482)),1,0)</f>
        <v>0</v>
      </c>
      <c r="L482" s="11">
        <f t="shared" si="204"/>
        <v>0</v>
      </c>
      <c r="M482" s="11">
        <f t="shared" si="204"/>
        <v>0</v>
      </c>
      <c r="N482" s="11">
        <f t="shared" si="204"/>
        <v>0</v>
      </c>
      <c r="O482" s="11">
        <f t="shared" si="204"/>
        <v>0</v>
      </c>
      <c r="P482" s="11">
        <f t="shared" si="204"/>
        <v>0</v>
      </c>
      <c r="Q482" s="4" t="str">
        <f t="shared" si="192"/>
        <v>N-001-000000</v>
      </c>
      <c r="R482">
        <f t="shared" si="193"/>
        <v>313</v>
      </c>
      <c r="S482" s="8">
        <f t="shared" si="194"/>
        <v>6.8822553953446945</v>
      </c>
      <c r="T482" s="8">
        <f t="shared" si="195"/>
        <v>6.8822553953446945</v>
      </c>
      <c r="U482" s="10">
        <f t="shared" si="186"/>
        <v>8.2547730724550519</v>
      </c>
      <c r="V482" s="10">
        <f t="shared" si="196"/>
        <v>0.15496856831223904</v>
      </c>
      <c r="W482" s="10">
        <f t="shared" si="197"/>
        <v>1.8083168893984496</v>
      </c>
      <c r="X482" s="10">
        <f t="shared" si="187"/>
        <v>0.38693599365875281</v>
      </c>
      <c r="Y482" s="22">
        <f t="shared" si="198"/>
        <v>6.9361594767880304</v>
      </c>
      <c r="Z482" s="22">
        <f t="shared" si="188"/>
        <v>6.9661540865059681</v>
      </c>
      <c r="AA482" s="22">
        <f t="shared" si="189"/>
        <v>6.8822553953446945</v>
      </c>
      <c r="AB482" s="35"/>
      <c r="AC482" s="10"/>
      <c r="AD482" s="10"/>
    </row>
    <row r="483" spans="1:30" x14ac:dyDescent="0.25">
      <c r="A483" t="s">
        <v>3717</v>
      </c>
      <c r="B483" t="s">
        <v>1101</v>
      </c>
      <c r="C483" s="1">
        <v>41511</v>
      </c>
      <c r="D483">
        <v>32058</v>
      </c>
      <c r="E483" t="str">
        <f t="shared" si="184"/>
        <v>_bi_vs._big_data_vs._data_analytics_by_example_</v>
      </c>
      <c r="F483" s="7">
        <f t="shared" si="190"/>
        <v>10.375333234161172</v>
      </c>
      <c r="G483">
        <f t="shared" si="185"/>
        <v>47</v>
      </c>
      <c r="H483" s="11">
        <f t="shared" si="191"/>
        <v>0</v>
      </c>
      <c r="I483" s="11">
        <f t="shared" si="203"/>
        <v>0</v>
      </c>
      <c r="J483" s="11">
        <f t="shared" si="203"/>
        <v>1</v>
      </c>
      <c r="K483" s="11">
        <f t="shared" si="204"/>
        <v>0</v>
      </c>
      <c r="L483" s="11">
        <f t="shared" si="204"/>
        <v>0</v>
      </c>
      <c r="M483" s="11">
        <f t="shared" si="204"/>
        <v>0</v>
      </c>
      <c r="N483" s="11">
        <f t="shared" si="204"/>
        <v>0</v>
      </c>
      <c r="O483" s="11">
        <f t="shared" si="204"/>
        <v>1</v>
      </c>
      <c r="P483" s="11">
        <f t="shared" si="204"/>
        <v>1</v>
      </c>
      <c r="Q483" s="4" t="str">
        <f t="shared" si="192"/>
        <v>N-001-000011</v>
      </c>
      <c r="R483">
        <f t="shared" si="193"/>
        <v>44</v>
      </c>
      <c r="S483" s="8">
        <f t="shared" si="194"/>
        <v>7.1577607103781817</v>
      </c>
      <c r="T483" s="8">
        <f t="shared" si="195"/>
        <v>7.1577607103781817</v>
      </c>
      <c r="U483" s="10">
        <f t="shared" si="186"/>
        <v>9.9852624624380013</v>
      </c>
      <c r="V483" s="10">
        <f t="shared" si="196"/>
        <v>0.15969567575084864</v>
      </c>
      <c r="W483" s="10">
        <f t="shared" si="197"/>
        <v>3.5419410574458166</v>
      </c>
      <c r="X483" s="10">
        <f t="shared" si="187"/>
        <v>0.39007077172317028</v>
      </c>
      <c r="Y483" s="22">
        <f t="shared" si="198"/>
        <v>6.9392942548524479</v>
      </c>
      <c r="Z483" s="22">
        <f t="shared" si="188"/>
        <v>7.021516746411514</v>
      </c>
      <c r="AA483" s="22">
        <f t="shared" si="189"/>
        <v>7.1577607103781817</v>
      </c>
      <c r="AB483" s="35"/>
      <c r="AC483" s="10"/>
      <c r="AD483" s="10"/>
    </row>
    <row r="484" spans="1:30" x14ac:dyDescent="0.25">
      <c r="A484" t="s">
        <v>3614</v>
      </c>
      <c r="B484" t="s">
        <v>998</v>
      </c>
      <c r="C484" s="1">
        <v>42448</v>
      </c>
      <c r="D484">
        <v>2729</v>
      </c>
      <c r="E484" t="str">
        <f t="shared" si="184"/>
        <v>_biased_vs_unbiased:_debunking_statistical_myths_</v>
      </c>
      <c r="F484" s="7">
        <f t="shared" si="190"/>
        <v>7.9120568881790057</v>
      </c>
      <c r="G484">
        <f t="shared" si="185"/>
        <v>78</v>
      </c>
      <c r="H484" s="11">
        <f t="shared" si="191"/>
        <v>1</v>
      </c>
      <c r="I484" s="11">
        <f t="shared" si="203"/>
        <v>0</v>
      </c>
      <c r="J484" s="11">
        <f t="shared" si="203"/>
        <v>1</v>
      </c>
      <c r="K484" s="11">
        <f t="shared" si="204"/>
        <v>0</v>
      </c>
      <c r="L484" s="11">
        <f t="shared" si="204"/>
        <v>0</v>
      </c>
      <c r="M484" s="11">
        <f t="shared" si="204"/>
        <v>0</v>
      </c>
      <c r="N484" s="11">
        <f t="shared" si="204"/>
        <v>0</v>
      </c>
      <c r="O484" s="11">
        <f t="shared" si="204"/>
        <v>0</v>
      </c>
      <c r="P484" s="11">
        <f t="shared" si="204"/>
        <v>0</v>
      </c>
      <c r="Q484" s="4" t="str">
        <f t="shared" si="192"/>
        <v>N-101-000000</v>
      </c>
      <c r="R484">
        <f t="shared" si="193"/>
        <v>419</v>
      </c>
      <c r="S484" s="8">
        <f t="shared" si="194"/>
        <v>6.5697596378225285</v>
      </c>
      <c r="T484" s="8">
        <f t="shared" si="195"/>
        <v>6.5697596378225285</v>
      </c>
      <c r="U484" s="10">
        <f t="shared" si="186"/>
        <v>7.7235879488629493</v>
      </c>
      <c r="V484" s="10">
        <f t="shared" si="196"/>
        <v>-0.14431102010629077</v>
      </c>
      <c r="W484" s="10">
        <f t="shared" si="197"/>
        <v>1.0786647114636505</v>
      </c>
      <c r="X484" s="10">
        <f t="shared" si="187"/>
        <v>0.18846893931605621</v>
      </c>
      <c r="Y484" s="22">
        <f t="shared" si="198"/>
        <v>6.7376924224453338</v>
      </c>
      <c r="Z484" s="22">
        <f t="shared" si="188"/>
        <v>6.5922741434865042</v>
      </c>
      <c r="AA484" s="22">
        <f t="shared" si="189"/>
        <v>6.5697596378225285</v>
      </c>
      <c r="AB484" s="35"/>
      <c r="AC484" s="10"/>
      <c r="AD484" s="10"/>
    </row>
    <row r="485" spans="1:30" x14ac:dyDescent="0.25">
      <c r="A485" t="s">
        <v>3616</v>
      </c>
      <c r="B485" t="s">
        <v>1000</v>
      </c>
      <c r="C485" s="1">
        <v>41562</v>
      </c>
      <c r="D485">
        <v>1337</v>
      </c>
      <c r="E485" t="str">
        <f t="shared" si="184"/>
        <v>_big_big_love,_how_big_data's_influencing_the_future_of_the_online_dating_scene_</v>
      </c>
      <c r="F485" s="7">
        <f t="shared" si="190"/>
        <v>7.1989312406881734</v>
      </c>
      <c r="G485">
        <f t="shared" si="185"/>
        <v>8</v>
      </c>
      <c r="H485" s="11">
        <f t="shared" si="191"/>
        <v>0</v>
      </c>
      <c r="I485" s="11">
        <f t="shared" si="203"/>
        <v>0</v>
      </c>
      <c r="J485" s="11">
        <f t="shared" si="203"/>
        <v>1</v>
      </c>
      <c r="K485" s="11">
        <f t="shared" si="204"/>
        <v>0</v>
      </c>
      <c r="L485" s="11">
        <f t="shared" si="204"/>
        <v>0</v>
      </c>
      <c r="M485" s="11">
        <f t="shared" si="204"/>
        <v>0</v>
      </c>
      <c r="N485" s="11">
        <f t="shared" si="204"/>
        <v>0</v>
      </c>
      <c r="O485" s="11">
        <f t="shared" si="204"/>
        <v>0</v>
      </c>
      <c r="P485" s="11">
        <f t="shared" si="204"/>
        <v>0</v>
      </c>
      <c r="Q485" s="4" t="str">
        <f t="shared" si="192"/>
        <v>N-001-000000</v>
      </c>
      <c r="R485">
        <f t="shared" si="193"/>
        <v>313</v>
      </c>
      <c r="S485" s="8">
        <f t="shared" si="194"/>
        <v>6.8822553953446945</v>
      </c>
      <c r="T485" s="8">
        <f t="shared" si="195"/>
        <v>6.8822553953446945</v>
      </c>
      <c r="U485" s="10">
        <f t="shared" si="186"/>
        <v>6.8119952470294205</v>
      </c>
      <c r="V485" s="10">
        <f t="shared" si="196"/>
        <v>0.15496856831223904</v>
      </c>
      <c r="W485" s="10">
        <f t="shared" si="197"/>
        <v>0.36553906397281821</v>
      </c>
      <c r="X485" s="10">
        <f t="shared" si="187"/>
        <v>0.38693599365875281</v>
      </c>
      <c r="Y485" s="22">
        <f t="shared" si="198"/>
        <v>6.9361594767880304</v>
      </c>
      <c r="Z485" s="22">
        <f t="shared" si="188"/>
        <v>6.9661540865059681</v>
      </c>
      <c r="AA485" s="22">
        <f t="shared" si="189"/>
        <v>6.8822553953446945</v>
      </c>
      <c r="AB485" s="35"/>
      <c r="AC485" s="10"/>
      <c r="AD485" s="10"/>
    </row>
    <row r="486" spans="1:30" x14ac:dyDescent="0.25">
      <c r="A486" t="s">
        <v>2675</v>
      </c>
      <c r="B486" t="s">
        <v>55</v>
      </c>
      <c r="C486" s="1">
        <v>41659</v>
      </c>
      <c r="D486">
        <v>122</v>
      </c>
      <c r="E486" t="str">
        <f t="shared" si="184"/>
        <v>_big_data_</v>
      </c>
      <c r="F486" s="7">
        <f t="shared" si="190"/>
        <v>4.8121843553724171</v>
      </c>
      <c r="G486">
        <f t="shared" si="185"/>
        <v>50</v>
      </c>
      <c r="H486" s="11">
        <f t="shared" si="191"/>
        <v>0</v>
      </c>
      <c r="I486" s="11">
        <f t="shared" si="203"/>
        <v>1</v>
      </c>
      <c r="J486" s="11">
        <f t="shared" si="203"/>
        <v>0</v>
      </c>
      <c r="K486" s="11">
        <f t="shared" si="204"/>
        <v>0</v>
      </c>
      <c r="L486" s="11">
        <f t="shared" si="204"/>
        <v>0</v>
      </c>
      <c r="M486" s="11">
        <f t="shared" si="204"/>
        <v>0</v>
      </c>
      <c r="N486" s="11">
        <f t="shared" si="204"/>
        <v>0</v>
      </c>
      <c r="O486" s="11">
        <f t="shared" si="204"/>
        <v>1</v>
      </c>
      <c r="P486" s="11">
        <f t="shared" si="204"/>
        <v>0</v>
      </c>
      <c r="Q486" s="4" t="str">
        <f t="shared" si="192"/>
        <v>N-010-000010</v>
      </c>
      <c r="R486">
        <f t="shared" si="193"/>
        <v>51</v>
      </c>
      <c r="S486" s="8">
        <f t="shared" si="194"/>
        <v>6.7640449341040307</v>
      </c>
      <c r="T486" s="8">
        <f t="shared" si="195"/>
        <v>6.7640449341040307</v>
      </c>
      <c r="U486" s="10">
        <f t="shared" si="186"/>
        <v>4.9882070748724594</v>
      </c>
      <c r="V486" s="10">
        <f t="shared" si="196"/>
        <v>-0.69394840951456138</v>
      </c>
      <c r="W486" s="10">
        <f t="shared" si="197"/>
        <v>-2.0212078213429381</v>
      </c>
      <c r="X486" s="10">
        <f t="shared" si="187"/>
        <v>-0.17602271950004214</v>
      </c>
      <c r="Y486" s="22">
        <f t="shared" si="198"/>
        <v>6.3732007636292352</v>
      </c>
      <c r="Z486" s="22">
        <f t="shared" si="188"/>
        <v>6.5691920580633658</v>
      </c>
      <c r="AA486" s="22">
        <f t="shared" si="189"/>
        <v>6.7640449341040307</v>
      </c>
      <c r="AB486" s="35"/>
      <c r="AC486" s="10"/>
      <c r="AD486" s="10"/>
    </row>
    <row r="487" spans="1:30" x14ac:dyDescent="0.25">
      <c r="A487" t="s">
        <v>3639</v>
      </c>
      <c r="B487" t="s">
        <v>1023</v>
      </c>
      <c r="C487" s="1">
        <v>42054</v>
      </c>
      <c r="D487">
        <v>367</v>
      </c>
      <c r="E487" t="str">
        <f t="shared" si="184"/>
        <v>_big_data,_a_promised_land_where_the_big_bucks_grow_</v>
      </c>
      <c r="F487" s="7">
        <f t="shared" si="190"/>
        <v>5.9080829381689313</v>
      </c>
      <c r="G487">
        <f t="shared" si="185"/>
        <v>23</v>
      </c>
      <c r="H487" s="11">
        <f t="shared" si="191"/>
        <v>1</v>
      </c>
      <c r="I487" s="11">
        <f t="shared" si="203"/>
        <v>0</v>
      </c>
      <c r="J487" s="11">
        <f t="shared" si="203"/>
        <v>1</v>
      </c>
      <c r="K487" s="11">
        <f t="shared" si="204"/>
        <v>0</v>
      </c>
      <c r="L487" s="11">
        <f t="shared" si="204"/>
        <v>0</v>
      </c>
      <c r="M487" s="11">
        <f t="shared" si="204"/>
        <v>0</v>
      </c>
      <c r="N487" s="11">
        <f t="shared" si="204"/>
        <v>0</v>
      </c>
      <c r="O487" s="11">
        <f t="shared" si="204"/>
        <v>0</v>
      </c>
      <c r="P487" s="11">
        <f t="shared" si="204"/>
        <v>0</v>
      </c>
      <c r="Q487" s="4" t="str">
        <f t="shared" si="192"/>
        <v>N-101-000000</v>
      </c>
      <c r="R487">
        <f t="shared" si="193"/>
        <v>419</v>
      </c>
      <c r="S487" s="8">
        <f t="shared" si="194"/>
        <v>6.5697596378225285</v>
      </c>
      <c r="T487" s="8">
        <f t="shared" si="195"/>
        <v>6.5697596378225285</v>
      </c>
      <c r="U487" s="10">
        <f t="shared" si="186"/>
        <v>5.7196139988528749</v>
      </c>
      <c r="V487" s="10">
        <f t="shared" si="196"/>
        <v>-0.14431102010629077</v>
      </c>
      <c r="W487" s="10">
        <f t="shared" si="197"/>
        <v>-0.92530923854642388</v>
      </c>
      <c r="X487" s="10">
        <f t="shared" si="187"/>
        <v>0.18846893931605621</v>
      </c>
      <c r="Y487" s="22">
        <f t="shared" si="198"/>
        <v>6.7376924224453338</v>
      </c>
      <c r="Z487" s="22">
        <f t="shared" si="188"/>
        <v>6.5922741434865042</v>
      </c>
      <c r="AA487" s="22">
        <f t="shared" si="189"/>
        <v>6.5697596378225285</v>
      </c>
      <c r="AB487" s="35"/>
      <c r="AC487" s="10"/>
      <c r="AD487" s="10"/>
    </row>
    <row r="488" spans="1:30" x14ac:dyDescent="0.25">
      <c r="A488" t="s">
        <v>3645</v>
      </c>
      <c r="B488" t="s">
        <v>1029</v>
      </c>
      <c r="C488" s="1">
        <v>41397</v>
      </c>
      <c r="D488">
        <v>407</v>
      </c>
      <c r="E488" t="str">
        <f t="shared" si="184"/>
        <v>_big_data,_big_relevance_</v>
      </c>
      <c r="F488" s="7">
        <f t="shared" si="190"/>
        <v>6.0112671744041615</v>
      </c>
      <c r="G488">
        <f t="shared" si="185"/>
        <v>61</v>
      </c>
      <c r="H488" s="11">
        <f t="shared" si="191"/>
        <v>0</v>
      </c>
      <c r="I488" s="11">
        <f t="shared" si="203"/>
        <v>0</v>
      </c>
      <c r="J488" s="11">
        <f t="shared" si="203"/>
        <v>1</v>
      </c>
      <c r="K488" s="11">
        <f t="shared" si="204"/>
        <v>0</v>
      </c>
      <c r="L488" s="11">
        <f t="shared" si="204"/>
        <v>0</v>
      </c>
      <c r="M488" s="11">
        <f t="shared" si="204"/>
        <v>0</v>
      </c>
      <c r="N488" s="11">
        <f t="shared" si="204"/>
        <v>0</v>
      </c>
      <c r="O488" s="11">
        <f t="shared" si="204"/>
        <v>0</v>
      </c>
      <c r="P488" s="11">
        <f t="shared" si="204"/>
        <v>0</v>
      </c>
      <c r="Q488" s="4" t="str">
        <f t="shared" si="192"/>
        <v>N-001-000000</v>
      </c>
      <c r="R488">
        <f t="shared" si="193"/>
        <v>313</v>
      </c>
      <c r="S488" s="8">
        <f t="shared" si="194"/>
        <v>6.8822553953446945</v>
      </c>
      <c r="T488" s="8">
        <f t="shared" si="195"/>
        <v>6.8822553953446945</v>
      </c>
      <c r="U488" s="10">
        <f t="shared" si="186"/>
        <v>5.6243311807454086</v>
      </c>
      <c r="V488" s="10">
        <f t="shared" si="196"/>
        <v>0.15496856831223904</v>
      </c>
      <c r="W488" s="10">
        <f t="shared" si="197"/>
        <v>-0.82212500231119368</v>
      </c>
      <c r="X488" s="10">
        <f t="shared" si="187"/>
        <v>0.38693599365875281</v>
      </c>
      <c r="Y488" s="22">
        <f t="shared" si="198"/>
        <v>6.9361594767880304</v>
      </c>
      <c r="Z488" s="22">
        <f t="shared" si="188"/>
        <v>6.9661540865059681</v>
      </c>
      <c r="AA488" s="22">
        <f t="shared" si="189"/>
        <v>6.8822553953446945</v>
      </c>
      <c r="AB488" s="35"/>
      <c r="AC488" s="10"/>
      <c r="AD488" s="10"/>
    </row>
    <row r="489" spans="1:30" x14ac:dyDescent="0.25">
      <c r="A489" t="s">
        <v>3646</v>
      </c>
      <c r="B489" t="s">
        <v>1030</v>
      </c>
      <c r="C489" s="1">
        <v>41724</v>
      </c>
      <c r="D489">
        <v>223</v>
      </c>
      <c r="E489" t="str">
        <f t="shared" si="184"/>
        <v>_big_data,_big_savings:_environmentalism_and_high-tech_collide_</v>
      </c>
      <c r="F489" s="7">
        <f t="shared" si="190"/>
        <v>5.4116460518550396</v>
      </c>
      <c r="G489">
        <f t="shared" si="185"/>
        <v>20</v>
      </c>
      <c r="H489" s="11">
        <f t="shared" si="191"/>
        <v>0</v>
      </c>
      <c r="I489" s="11">
        <f t="shared" si="203"/>
        <v>0</v>
      </c>
      <c r="J489" s="11">
        <f t="shared" si="203"/>
        <v>1</v>
      </c>
      <c r="K489" s="11">
        <f t="shared" si="204"/>
        <v>0</v>
      </c>
      <c r="L489" s="11">
        <f t="shared" si="204"/>
        <v>0</v>
      </c>
      <c r="M489" s="11">
        <f t="shared" si="204"/>
        <v>0</v>
      </c>
      <c r="N489" s="11">
        <f t="shared" si="204"/>
        <v>0</v>
      </c>
      <c r="O489" s="11">
        <f t="shared" si="204"/>
        <v>0</v>
      </c>
      <c r="P489" s="11">
        <f t="shared" si="204"/>
        <v>0</v>
      </c>
      <c r="Q489" s="4" t="str">
        <f t="shared" si="192"/>
        <v>N-001-000000</v>
      </c>
      <c r="R489">
        <f t="shared" si="193"/>
        <v>313</v>
      </c>
      <c r="S489" s="8">
        <f t="shared" si="194"/>
        <v>6.8822553953446945</v>
      </c>
      <c r="T489" s="8">
        <f t="shared" si="195"/>
        <v>6.8822553953446945</v>
      </c>
      <c r="U489" s="10">
        <f t="shared" si="186"/>
        <v>5.0247100581962867</v>
      </c>
      <c r="V489" s="10">
        <f t="shared" si="196"/>
        <v>0.15496856831223904</v>
      </c>
      <c r="W489" s="10">
        <f t="shared" si="197"/>
        <v>-1.4217461248603156</v>
      </c>
      <c r="X489" s="10">
        <f t="shared" si="187"/>
        <v>0.38693599365875281</v>
      </c>
      <c r="Y489" s="22">
        <f t="shared" si="198"/>
        <v>6.9361594767880304</v>
      </c>
      <c r="Z489" s="22">
        <f t="shared" si="188"/>
        <v>6.9661540865059681</v>
      </c>
      <c r="AA489" s="22">
        <f t="shared" si="189"/>
        <v>6.8822553953446945</v>
      </c>
      <c r="AB489" s="35"/>
      <c r="AC489" s="10"/>
      <c r="AD489" s="10"/>
    </row>
    <row r="490" spans="1:30" x14ac:dyDescent="0.25">
      <c r="A490" t="s">
        <v>3647</v>
      </c>
      <c r="B490" t="s">
        <v>1031</v>
      </c>
      <c r="C490" s="1">
        <v>42331</v>
      </c>
      <c r="D490">
        <v>244</v>
      </c>
      <c r="E490" t="str">
        <f t="shared" si="184"/>
        <v>_big_data,_big_smiles_</v>
      </c>
      <c r="F490" s="7">
        <f t="shared" si="190"/>
        <v>5.5012582105447274</v>
      </c>
      <c r="G490">
        <f t="shared" si="185"/>
        <v>31</v>
      </c>
      <c r="H490" s="11">
        <f t="shared" si="191"/>
        <v>1</v>
      </c>
      <c r="I490" s="11">
        <f t="shared" si="203"/>
        <v>0</v>
      </c>
      <c r="J490" s="11">
        <f t="shared" si="203"/>
        <v>1</v>
      </c>
      <c r="K490" s="11">
        <f t="shared" si="204"/>
        <v>0</v>
      </c>
      <c r="L490" s="11">
        <f t="shared" si="204"/>
        <v>0</v>
      </c>
      <c r="M490" s="11">
        <f t="shared" si="204"/>
        <v>0</v>
      </c>
      <c r="N490" s="11">
        <f t="shared" si="204"/>
        <v>0</v>
      </c>
      <c r="O490" s="11">
        <f t="shared" si="204"/>
        <v>0</v>
      </c>
      <c r="P490" s="11">
        <f t="shared" si="204"/>
        <v>0</v>
      </c>
      <c r="Q490" s="4" t="str">
        <f t="shared" si="192"/>
        <v>N-101-000000</v>
      </c>
      <c r="R490">
        <f t="shared" si="193"/>
        <v>419</v>
      </c>
      <c r="S490" s="8">
        <f t="shared" si="194"/>
        <v>6.5697596378225285</v>
      </c>
      <c r="T490" s="8">
        <f t="shared" si="195"/>
        <v>6.5697596378225285</v>
      </c>
      <c r="U490" s="10">
        <f t="shared" si="186"/>
        <v>5.3127892712286711</v>
      </c>
      <c r="V490" s="10">
        <f t="shared" si="196"/>
        <v>-0.14431102010629077</v>
      </c>
      <c r="W490" s="10">
        <f t="shared" si="197"/>
        <v>-1.3321339661706277</v>
      </c>
      <c r="X490" s="10">
        <f t="shared" si="187"/>
        <v>0.18846893931605621</v>
      </c>
      <c r="Y490" s="22">
        <f t="shared" si="198"/>
        <v>6.7376924224453338</v>
      </c>
      <c r="Z490" s="22">
        <f t="shared" si="188"/>
        <v>6.5922741434865042</v>
      </c>
      <c r="AA490" s="22">
        <f t="shared" si="189"/>
        <v>6.5697596378225285</v>
      </c>
      <c r="AB490" s="35"/>
      <c r="AC490" s="10"/>
      <c r="AD490" s="10"/>
    </row>
    <row r="491" spans="1:30" x14ac:dyDescent="0.25">
      <c r="A491" t="s">
        <v>3653</v>
      </c>
      <c r="B491" t="s">
        <v>1037</v>
      </c>
      <c r="C491" s="1">
        <v>41376</v>
      </c>
      <c r="D491">
        <v>489</v>
      </c>
      <c r="E491" t="str">
        <f t="shared" si="184"/>
        <v>_big_data,_fast_data,_smart_data_</v>
      </c>
      <c r="F491" s="7">
        <f t="shared" si="190"/>
        <v>6.1944053911046719</v>
      </c>
      <c r="G491">
        <f t="shared" si="185"/>
        <v>63</v>
      </c>
      <c r="H491" s="11">
        <f t="shared" si="191"/>
        <v>0</v>
      </c>
      <c r="I491" s="11">
        <f t="shared" si="203"/>
        <v>0</v>
      </c>
      <c r="J491" s="11">
        <f t="shared" si="203"/>
        <v>1</v>
      </c>
      <c r="K491" s="11">
        <f t="shared" si="204"/>
        <v>0</v>
      </c>
      <c r="L491" s="11">
        <f t="shared" si="204"/>
        <v>0</v>
      </c>
      <c r="M491" s="11">
        <f t="shared" si="204"/>
        <v>0</v>
      </c>
      <c r="N491" s="11">
        <f t="shared" si="204"/>
        <v>0</v>
      </c>
      <c r="O491" s="11">
        <f t="shared" si="204"/>
        <v>1</v>
      </c>
      <c r="P491" s="11">
        <f t="shared" si="204"/>
        <v>0</v>
      </c>
      <c r="Q491" s="4" t="str">
        <f t="shared" si="192"/>
        <v>N-001-000010</v>
      </c>
      <c r="R491">
        <f t="shared" si="193"/>
        <v>276</v>
      </c>
      <c r="S491" s="8">
        <f t="shared" si="194"/>
        <v>7.1371246496698326</v>
      </c>
      <c r="T491" s="8">
        <f t="shared" si="195"/>
        <v>7.1371246496698326</v>
      </c>
      <c r="U491" s="10">
        <f t="shared" si="186"/>
        <v>5.5895844762464506</v>
      </c>
      <c r="V491" s="10">
        <f t="shared" si="196"/>
        <v>0.48352944586012636</v>
      </c>
      <c r="W491" s="10">
        <f t="shared" si="197"/>
        <v>-0.63898678561068323</v>
      </c>
      <c r="X491" s="10">
        <f t="shared" si="187"/>
        <v>0.60482091485822098</v>
      </c>
      <c r="Y491" s="22">
        <f t="shared" si="198"/>
        <v>7.1540443979874988</v>
      </c>
      <c r="Z491" s="22">
        <f t="shared" si="188"/>
        <v>7.1890336202131158</v>
      </c>
      <c r="AA491" s="22">
        <f t="shared" si="189"/>
        <v>7.1371246496698326</v>
      </c>
      <c r="AB491" s="35"/>
      <c r="AC491" s="10"/>
      <c r="AD491" s="10"/>
    </row>
    <row r="492" spans="1:30" x14ac:dyDescent="0.25">
      <c r="A492" t="s">
        <v>2678</v>
      </c>
      <c r="B492" t="s">
        <v>58</v>
      </c>
      <c r="C492" s="1">
        <v>41984</v>
      </c>
      <c r="D492">
        <v>846</v>
      </c>
      <c r="E492" t="str">
        <f t="shared" si="184"/>
        <v>_big_data,_hadoop,_data_science_courses:_big_discount_ends_12/22_</v>
      </c>
      <c r="F492" s="7">
        <f t="shared" si="190"/>
        <v>6.7417006946520548</v>
      </c>
      <c r="G492">
        <f t="shared" si="185"/>
        <v>61</v>
      </c>
      <c r="H492" s="11">
        <f t="shared" si="191"/>
        <v>0</v>
      </c>
      <c r="I492" s="11">
        <f t="shared" si="203"/>
        <v>1</v>
      </c>
      <c r="J492" s="11">
        <f t="shared" si="203"/>
        <v>0</v>
      </c>
      <c r="K492" s="11">
        <f t="shared" ref="K492:P501" si="205">IF(ISNUMBER(SEARCH(K$1,$E492)),1,0)</f>
        <v>0</v>
      </c>
      <c r="L492" s="11">
        <f t="shared" si="205"/>
        <v>0</v>
      </c>
      <c r="M492" s="11">
        <f t="shared" si="205"/>
        <v>0</v>
      </c>
      <c r="N492" s="11">
        <f t="shared" si="205"/>
        <v>1</v>
      </c>
      <c r="O492" s="11">
        <f t="shared" si="205"/>
        <v>1</v>
      </c>
      <c r="P492" s="11">
        <f t="shared" si="205"/>
        <v>0</v>
      </c>
      <c r="Q492" s="4" t="str">
        <f t="shared" si="192"/>
        <v>N-010-000110</v>
      </c>
      <c r="R492">
        <f t="shared" si="193"/>
        <v>30</v>
      </c>
      <c r="S492" s="8">
        <f t="shared" si="194"/>
        <v>6.8313617432708362</v>
      </c>
      <c r="T492" s="8">
        <f t="shared" si="195"/>
        <v>6.8313617432708362</v>
      </c>
      <c r="U492" s="10">
        <f t="shared" si="186"/>
        <v>6.5340605778466117</v>
      </c>
      <c r="V492" s="10">
        <f t="shared" si="196"/>
        <v>-0.11540172769237117</v>
      </c>
      <c r="W492" s="10">
        <f t="shared" si="197"/>
        <v>-9.1691482063300356E-2</v>
      </c>
      <c r="X492" s="10">
        <f t="shared" si="187"/>
        <v>0.20764011680544309</v>
      </c>
      <c r="Y492" s="22">
        <f t="shared" si="198"/>
        <v>6.7568635999347206</v>
      </c>
      <c r="Z492" s="22">
        <f t="shared" si="188"/>
        <v>6.9806344144561896</v>
      </c>
      <c r="AA492" s="22">
        <f t="shared" si="189"/>
        <v>6.8313617432708362</v>
      </c>
      <c r="AB492" s="35"/>
      <c r="AC492" s="10"/>
      <c r="AD492" s="10"/>
    </row>
    <row r="493" spans="1:30" x14ac:dyDescent="0.25">
      <c r="A493" t="s">
        <v>3670</v>
      </c>
      <c r="B493" t="s">
        <v>1054</v>
      </c>
      <c r="C493" s="1">
        <v>42039</v>
      </c>
      <c r="D493">
        <v>742</v>
      </c>
      <c r="E493" t="str">
        <f t="shared" si="184"/>
        <v>_big_data,_iot,_wearables:_a_connected_world_with_intelligence_</v>
      </c>
      <c r="F493" s="7">
        <f t="shared" si="190"/>
        <v>6.6106960447177592</v>
      </c>
      <c r="G493">
        <f t="shared" si="185"/>
        <v>35</v>
      </c>
      <c r="H493" s="11">
        <f t="shared" si="191"/>
        <v>1</v>
      </c>
      <c r="I493" s="11">
        <f t="shared" si="203"/>
        <v>0</v>
      </c>
      <c r="J493" s="11">
        <f t="shared" si="203"/>
        <v>1</v>
      </c>
      <c r="K493" s="11">
        <f t="shared" si="205"/>
        <v>0</v>
      </c>
      <c r="L493" s="11">
        <f t="shared" si="205"/>
        <v>0</v>
      </c>
      <c r="M493" s="11">
        <f t="shared" si="205"/>
        <v>0</v>
      </c>
      <c r="N493" s="11">
        <f t="shared" si="205"/>
        <v>0</v>
      </c>
      <c r="O493" s="11">
        <f t="shared" si="205"/>
        <v>0</v>
      </c>
      <c r="P493" s="11">
        <f t="shared" si="205"/>
        <v>0</v>
      </c>
      <c r="Q493" s="4" t="str">
        <f t="shared" si="192"/>
        <v>N-101-000000</v>
      </c>
      <c r="R493">
        <f t="shared" si="193"/>
        <v>419</v>
      </c>
      <c r="S493" s="8">
        <f t="shared" si="194"/>
        <v>6.5697596378225285</v>
      </c>
      <c r="T493" s="8">
        <f t="shared" si="195"/>
        <v>6.5697596378225285</v>
      </c>
      <c r="U493" s="10">
        <f t="shared" si="186"/>
        <v>6.4222271054017028</v>
      </c>
      <c r="V493" s="10">
        <f t="shared" si="196"/>
        <v>-0.14431102010629077</v>
      </c>
      <c r="W493" s="10">
        <f t="shared" si="197"/>
        <v>-0.22269613199759597</v>
      </c>
      <c r="X493" s="10">
        <f t="shared" si="187"/>
        <v>0.18846893931605621</v>
      </c>
      <c r="Y493" s="22">
        <f t="shared" si="198"/>
        <v>6.7376924224453338</v>
      </c>
      <c r="Z493" s="22">
        <f t="shared" si="188"/>
        <v>6.5922741434865042</v>
      </c>
      <c r="AA493" s="22">
        <f t="shared" si="189"/>
        <v>6.5697596378225285</v>
      </c>
      <c r="AB493" s="35"/>
      <c r="AC493" s="10"/>
      <c r="AD493" s="10"/>
    </row>
    <row r="494" spans="1:30" x14ac:dyDescent="0.25">
      <c r="A494" t="s">
        <v>3669</v>
      </c>
      <c r="B494" t="s">
        <v>1053</v>
      </c>
      <c r="C494" s="1">
        <v>41981</v>
      </c>
      <c r="D494">
        <v>1018</v>
      </c>
      <c r="E494" t="str">
        <f t="shared" si="184"/>
        <v>_big_data,_iot_and_security_-_oh_my!_</v>
      </c>
      <c r="F494" s="7">
        <f t="shared" si="190"/>
        <v>6.926577033222725</v>
      </c>
      <c r="G494">
        <f t="shared" si="185"/>
        <v>88</v>
      </c>
      <c r="H494" s="11">
        <f t="shared" si="191"/>
        <v>0</v>
      </c>
      <c r="I494" s="11">
        <f t="shared" si="203"/>
        <v>0</v>
      </c>
      <c r="J494" s="11">
        <f t="shared" si="203"/>
        <v>1</v>
      </c>
      <c r="K494" s="11">
        <f t="shared" si="205"/>
        <v>0</v>
      </c>
      <c r="L494" s="11">
        <f t="shared" si="205"/>
        <v>0</v>
      </c>
      <c r="M494" s="11">
        <f t="shared" si="205"/>
        <v>0</v>
      </c>
      <c r="N494" s="11">
        <f t="shared" si="205"/>
        <v>0</v>
      </c>
      <c r="O494" s="11">
        <f t="shared" si="205"/>
        <v>0</v>
      </c>
      <c r="P494" s="11">
        <f t="shared" si="205"/>
        <v>0</v>
      </c>
      <c r="Q494" s="4" t="str">
        <f t="shared" si="192"/>
        <v>N-001-000000</v>
      </c>
      <c r="R494">
        <f t="shared" si="193"/>
        <v>313</v>
      </c>
      <c r="S494" s="8">
        <f t="shared" si="194"/>
        <v>6.8822553953446945</v>
      </c>
      <c r="T494" s="8">
        <f t="shared" si="195"/>
        <v>6.8822553953446945</v>
      </c>
      <c r="U494" s="10">
        <f t="shared" si="186"/>
        <v>6.5396410395639721</v>
      </c>
      <c r="V494" s="10">
        <f t="shared" si="196"/>
        <v>0.15496856831223904</v>
      </c>
      <c r="W494" s="10">
        <f t="shared" si="197"/>
        <v>9.3184856507369851E-2</v>
      </c>
      <c r="X494" s="10">
        <f t="shared" si="187"/>
        <v>0.38693599365875281</v>
      </c>
      <c r="Y494" s="22">
        <f t="shared" si="198"/>
        <v>6.9361594767880304</v>
      </c>
      <c r="Z494" s="22">
        <f t="shared" si="188"/>
        <v>6.9661540865059681</v>
      </c>
      <c r="AA494" s="22">
        <f t="shared" si="189"/>
        <v>6.8822553953446945</v>
      </c>
      <c r="AB494" s="35"/>
      <c r="AC494" s="10"/>
      <c r="AD494" s="10"/>
    </row>
    <row r="495" spans="1:30" x14ac:dyDescent="0.25">
      <c r="A495" t="s">
        <v>3677</v>
      </c>
      <c r="B495" t="s">
        <v>1061</v>
      </c>
      <c r="C495" s="1">
        <v>42122</v>
      </c>
      <c r="D495">
        <v>285</v>
      </c>
      <c r="E495" t="str">
        <f t="shared" si="184"/>
        <v>_big_data,_meet_dynamic_semantic_publishing:_altering_the_media_&amp;amp;publishing_landscape_</v>
      </c>
      <c r="F495" s="7">
        <f t="shared" si="190"/>
        <v>5.6559918108198524</v>
      </c>
      <c r="G495">
        <f t="shared" si="185"/>
        <v>28</v>
      </c>
      <c r="H495" s="11">
        <f t="shared" si="191"/>
        <v>1</v>
      </c>
      <c r="I495" s="11">
        <f t="shared" si="203"/>
        <v>0</v>
      </c>
      <c r="J495" s="11">
        <f t="shared" si="203"/>
        <v>1</v>
      </c>
      <c r="K495" s="11">
        <f t="shared" si="205"/>
        <v>0</v>
      </c>
      <c r="L495" s="11">
        <f t="shared" si="205"/>
        <v>0</v>
      </c>
      <c r="M495" s="11">
        <f t="shared" si="205"/>
        <v>0</v>
      </c>
      <c r="N495" s="11">
        <f t="shared" si="205"/>
        <v>0</v>
      </c>
      <c r="O495" s="11">
        <f t="shared" si="205"/>
        <v>0</v>
      </c>
      <c r="P495" s="11">
        <f t="shared" si="205"/>
        <v>0</v>
      </c>
      <c r="Q495" s="4" t="str">
        <f t="shared" si="192"/>
        <v>N-101-000000</v>
      </c>
      <c r="R495">
        <f t="shared" si="193"/>
        <v>419</v>
      </c>
      <c r="S495" s="8">
        <f t="shared" si="194"/>
        <v>6.5697596378225285</v>
      </c>
      <c r="T495" s="8">
        <f t="shared" si="195"/>
        <v>6.5697596378225285</v>
      </c>
      <c r="U495" s="10">
        <f t="shared" si="186"/>
        <v>5.467522871503796</v>
      </c>
      <c r="V495" s="10">
        <f t="shared" si="196"/>
        <v>-0.14431102010629077</v>
      </c>
      <c r="W495" s="10">
        <f t="shared" si="197"/>
        <v>-1.1774003658955028</v>
      </c>
      <c r="X495" s="10">
        <f t="shared" si="187"/>
        <v>0.18846893931605621</v>
      </c>
      <c r="Y495" s="22">
        <f t="shared" si="198"/>
        <v>6.7376924224453338</v>
      </c>
      <c r="Z495" s="22">
        <f t="shared" si="188"/>
        <v>6.5922741434865042</v>
      </c>
      <c r="AA495" s="22">
        <f t="shared" si="189"/>
        <v>6.5697596378225285</v>
      </c>
      <c r="AB495" s="35"/>
      <c r="AC495" s="10"/>
      <c r="AD495" s="10"/>
    </row>
    <row r="496" spans="1:30" x14ac:dyDescent="0.25">
      <c r="A496" t="s">
        <v>3643</v>
      </c>
      <c r="B496" t="s">
        <v>1027</v>
      </c>
      <c r="C496" s="1">
        <v>41369</v>
      </c>
      <c r="D496">
        <v>81</v>
      </c>
      <c r="E496" t="str">
        <f t="shared" si="184"/>
        <v>_big_data...better_decisions._</v>
      </c>
      <c r="F496" s="7">
        <f t="shared" si="190"/>
        <v>4.4067192472642533</v>
      </c>
      <c r="G496">
        <f t="shared" si="185"/>
        <v>43</v>
      </c>
      <c r="H496" s="11">
        <f t="shared" si="191"/>
        <v>0</v>
      </c>
      <c r="I496" s="11">
        <f t="shared" si="203"/>
        <v>0</v>
      </c>
      <c r="J496" s="11">
        <f t="shared" si="203"/>
        <v>1</v>
      </c>
      <c r="K496" s="11">
        <f t="shared" si="205"/>
        <v>0</v>
      </c>
      <c r="L496" s="11">
        <f t="shared" si="205"/>
        <v>0</v>
      </c>
      <c r="M496" s="11">
        <f t="shared" si="205"/>
        <v>0</v>
      </c>
      <c r="N496" s="11">
        <f t="shared" si="205"/>
        <v>0</v>
      </c>
      <c r="O496" s="11">
        <f t="shared" si="205"/>
        <v>0</v>
      </c>
      <c r="P496" s="11">
        <f t="shared" si="205"/>
        <v>0</v>
      </c>
      <c r="Q496" s="4" t="str">
        <f t="shared" si="192"/>
        <v>N-001-000000</v>
      </c>
      <c r="R496">
        <f t="shared" si="193"/>
        <v>313</v>
      </c>
      <c r="S496" s="8">
        <f t="shared" si="194"/>
        <v>6.8822553953446945</v>
      </c>
      <c r="T496" s="8">
        <f t="shared" si="195"/>
        <v>6.8822553953446945</v>
      </c>
      <c r="U496" s="10">
        <f t="shared" si="186"/>
        <v>4.0197832536055005</v>
      </c>
      <c r="V496" s="10">
        <f t="shared" si="196"/>
        <v>0.15496856831223904</v>
      </c>
      <c r="W496" s="10">
        <f t="shared" si="197"/>
        <v>-2.4266729294511018</v>
      </c>
      <c r="X496" s="10">
        <f t="shared" si="187"/>
        <v>0.38693599365875281</v>
      </c>
      <c r="Y496" s="22">
        <f t="shared" si="198"/>
        <v>6.9361594767880304</v>
      </c>
      <c r="Z496" s="22">
        <f t="shared" si="188"/>
        <v>6.9661540865059681</v>
      </c>
      <c r="AA496" s="22">
        <f t="shared" si="189"/>
        <v>6.8822553953446945</v>
      </c>
      <c r="AB496" s="35"/>
      <c r="AC496" s="10"/>
      <c r="AD496" s="10"/>
    </row>
    <row r="497" spans="1:30" x14ac:dyDescent="0.25">
      <c r="A497" t="s">
        <v>3617</v>
      </c>
      <c r="B497" t="s">
        <v>1001</v>
      </c>
      <c r="C497" s="1">
        <v>42370</v>
      </c>
      <c r="D497">
        <v>1303</v>
      </c>
      <c r="E497" t="str">
        <f t="shared" si="184"/>
        <v>_big_data:_12_amazing_highs_and_lows_of_2015_</v>
      </c>
      <c r="F497" s="7">
        <f t="shared" si="190"/>
        <v>7.1731917424865985</v>
      </c>
      <c r="G497">
        <f t="shared" si="185"/>
        <v>51</v>
      </c>
      <c r="H497" s="11">
        <f t="shared" si="191"/>
        <v>1</v>
      </c>
      <c r="I497" s="11">
        <f t="shared" si="203"/>
        <v>0</v>
      </c>
      <c r="J497" s="11">
        <f t="shared" si="203"/>
        <v>1</v>
      </c>
      <c r="K497" s="11">
        <f t="shared" si="205"/>
        <v>0</v>
      </c>
      <c r="L497" s="11">
        <f t="shared" si="205"/>
        <v>0</v>
      </c>
      <c r="M497" s="11">
        <f t="shared" si="205"/>
        <v>0</v>
      </c>
      <c r="N497" s="11">
        <f t="shared" si="205"/>
        <v>0</v>
      </c>
      <c r="O497" s="11">
        <f t="shared" si="205"/>
        <v>0</v>
      </c>
      <c r="P497" s="11">
        <f t="shared" si="205"/>
        <v>0</v>
      </c>
      <c r="Q497" s="4" t="str">
        <f t="shared" si="192"/>
        <v>N-101-000000</v>
      </c>
      <c r="R497">
        <f t="shared" si="193"/>
        <v>419</v>
      </c>
      <c r="S497" s="8">
        <f t="shared" si="194"/>
        <v>6.5697596378225285</v>
      </c>
      <c r="T497" s="8">
        <f t="shared" si="195"/>
        <v>6.5697596378225285</v>
      </c>
      <c r="U497" s="10">
        <f t="shared" si="186"/>
        <v>6.9847228031705422</v>
      </c>
      <c r="V497" s="10">
        <f t="shared" si="196"/>
        <v>-0.14431102010629077</v>
      </c>
      <c r="W497" s="10">
        <f t="shared" si="197"/>
        <v>0.33979956577124337</v>
      </c>
      <c r="X497" s="10">
        <f t="shared" si="187"/>
        <v>0.18846893931605621</v>
      </c>
      <c r="Y497" s="22">
        <f t="shared" si="198"/>
        <v>6.7376924224453338</v>
      </c>
      <c r="Z497" s="22">
        <f t="shared" si="188"/>
        <v>6.5922741434865042</v>
      </c>
      <c r="AA497" s="22">
        <f t="shared" si="189"/>
        <v>6.5697596378225285</v>
      </c>
      <c r="AB497" s="35"/>
      <c r="AC497" s="10"/>
      <c r="AD497" s="10"/>
    </row>
    <row r="498" spans="1:30" x14ac:dyDescent="0.25">
      <c r="A498" t="s">
        <v>3618</v>
      </c>
      <c r="B498" t="s">
        <v>1002</v>
      </c>
      <c r="C498" s="1">
        <v>42294</v>
      </c>
      <c r="D498">
        <v>4562</v>
      </c>
      <c r="E498" t="str">
        <f t="shared" si="184"/>
        <v>_big_data:_20_mind-boggling_facts_everyone_must_read_</v>
      </c>
      <c r="F498" s="7">
        <f t="shared" si="190"/>
        <v>8.4257355809274017</v>
      </c>
      <c r="G498">
        <f t="shared" si="185"/>
        <v>26</v>
      </c>
      <c r="H498" s="11">
        <f t="shared" si="191"/>
        <v>1</v>
      </c>
      <c r="I498" s="11">
        <f t="shared" si="203"/>
        <v>0</v>
      </c>
      <c r="J498" s="11">
        <f t="shared" si="203"/>
        <v>1</v>
      </c>
      <c r="K498" s="11">
        <f t="shared" si="205"/>
        <v>0</v>
      </c>
      <c r="L498" s="11">
        <f t="shared" si="205"/>
        <v>0</v>
      </c>
      <c r="M498" s="11">
        <f t="shared" si="205"/>
        <v>0</v>
      </c>
      <c r="N498" s="11">
        <f t="shared" si="205"/>
        <v>0</v>
      </c>
      <c r="O498" s="11">
        <f t="shared" si="205"/>
        <v>0</v>
      </c>
      <c r="P498" s="11">
        <f t="shared" si="205"/>
        <v>0</v>
      </c>
      <c r="Q498" s="4" t="str">
        <f t="shared" si="192"/>
        <v>N-101-000000</v>
      </c>
      <c r="R498">
        <f t="shared" si="193"/>
        <v>419</v>
      </c>
      <c r="S498" s="8">
        <f t="shared" si="194"/>
        <v>6.5697596378225285</v>
      </c>
      <c r="T498" s="8">
        <f t="shared" si="195"/>
        <v>6.5697596378225285</v>
      </c>
      <c r="U498" s="10">
        <f t="shared" si="186"/>
        <v>8.2372666416113454</v>
      </c>
      <c r="V498" s="10">
        <f t="shared" si="196"/>
        <v>-0.14431102010629077</v>
      </c>
      <c r="W498" s="10">
        <f t="shared" si="197"/>
        <v>1.5923434042120466</v>
      </c>
      <c r="X498" s="10">
        <f t="shared" si="187"/>
        <v>0.18846893931605621</v>
      </c>
      <c r="Y498" s="22">
        <f t="shared" si="198"/>
        <v>6.7376924224453338</v>
      </c>
      <c r="Z498" s="22">
        <f t="shared" si="188"/>
        <v>6.5922741434865042</v>
      </c>
      <c r="AA498" s="22">
        <f t="shared" si="189"/>
        <v>6.5697596378225285</v>
      </c>
      <c r="AB498" s="35"/>
      <c r="AC498" s="10"/>
      <c r="AD498" s="10"/>
    </row>
    <row r="499" spans="1:30" x14ac:dyDescent="0.25">
      <c r="A499" t="s">
        <v>3635</v>
      </c>
      <c r="B499" t="s">
        <v>1019</v>
      </c>
      <c r="C499" s="1">
        <v>41607</v>
      </c>
      <c r="D499">
        <v>547</v>
      </c>
      <c r="E499" t="str">
        <f t="shared" si="184"/>
        <v>_big_data:_an_understanding_</v>
      </c>
      <c r="F499" s="7">
        <f t="shared" si="190"/>
        <v>6.3062752869480159</v>
      </c>
      <c r="G499">
        <f t="shared" si="185"/>
        <v>50</v>
      </c>
      <c r="H499" s="11">
        <f t="shared" si="191"/>
        <v>0</v>
      </c>
      <c r="I499" s="11">
        <f t="shared" si="203"/>
        <v>0</v>
      </c>
      <c r="J499" s="11">
        <f t="shared" si="203"/>
        <v>1</v>
      </c>
      <c r="K499" s="11">
        <f t="shared" si="205"/>
        <v>0</v>
      </c>
      <c r="L499" s="11">
        <f t="shared" si="205"/>
        <v>0</v>
      </c>
      <c r="M499" s="11">
        <f t="shared" si="205"/>
        <v>0</v>
      </c>
      <c r="N499" s="11">
        <f t="shared" si="205"/>
        <v>0</v>
      </c>
      <c r="O499" s="11">
        <f t="shared" si="205"/>
        <v>0</v>
      </c>
      <c r="P499" s="11">
        <f t="shared" si="205"/>
        <v>0</v>
      </c>
      <c r="Q499" s="4" t="str">
        <f t="shared" si="192"/>
        <v>N-001-000000</v>
      </c>
      <c r="R499">
        <f t="shared" si="193"/>
        <v>313</v>
      </c>
      <c r="S499" s="8">
        <f t="shared" si="194"/>
        <v>6.8822553953446945</v>
      </c>
      <c r="T499" s="8">
        <f t="shared" si="195"/>
        <v>6.8822553953446945</v>
      </c>
      <c r="U499" s="10">
        <f t="shared" si="186"/>
        <v>5.919339293289263</v>
      </c>
      <c r="V499" s="10">
        <f t="shared" si="196"/>
        <v>0.15496856831223904</v>
      </c>
      <c r="W499" s="10">
        <f t="shared" si="197"/>
        <v>-0.52711688976733928</v>
      </c>
      <c r="X499" s="10">
        <f t="shared" si="187"/>
        <v>0.38693599365875281</v>
      </c>
      <c r="Y499" s="22">
        <f t="shared" si="198"/>
        <v>6.9361594767880304</v>
      </c>
      <c r="Z499" s="22">
        <f t="shared" si="188"/>
        <v>6.9661540865059681</v>
      </c>
      <c r="AA499" s="22">
        <f t="shared" si="189"/>
        <v>6.8822553953446945</v>
      </c>
      <c r="AB499" s="35"/>
      <c r="AC499" s="10"/>
      <c r="AD499" s="10"/>
    </row>
    <row r="500" spans="1:30" x14ac:dyDescent="0.25">
      <c r="A500" t="s">
        <v>3640</v>
      </c>
      <c r="B500" t="s">
        <v>1024</v>
      </c>
      <c r="C500" s="1">
        <v>41739</v>
      </c>
      <c r="D500">
        <v>1792</v>
      </c>
      <c r="E500" t="str">
        <f t="shared" si="184"/>
        <v>_big_data:_are_we_making_a_big_mistake?_my_reaction_</v>
      </c>
      <c r="F500" s="7">
        <f t="shared" si="190"/>
        <v>7.491645473605133</v>
      </c>
      <c r="G500">
        <f t="shared" si="185"/>
        <v>60</v>
      </c>
      <c r="H500" s="11">
        <f t="shared" si="191"/>
        <v>0</v>
      </c>
      <c r="I500" s="11">
        <f t="shared" si="203"/>
        <v>0</v>
      </c>
      <c r="J500" s="11">
        <f t="shared" si="203"/>
        <v>1</v>
      </c>
      <c r="K500" s="11">
        <f t="shared" si="205"/>
        <v>0</v>
      </c>
      <c r="L500" s="11">
        <f t="shared" si="205"/>
        <v>0</v>
      </c>
      <c r="M500" s="11">
        <f t="shared" si="205"/>
        <v>0</v>
      </c>
      <c r="N500" s="11">
        <f t="shared" si="205"/>
        <v>0</v>
      </c>
      <c r="O500" s="11">
        <f t="shared" si="205"/>
        <v>0</v>
      </c>
      <c r="P500" s="11">
        <f t="shared" si="205"/>
        <v>0</v>
      </c>
      <c r="Q500" s="4" t="str">
        <f t="shared" si="192"/>
        <v>N-001-000000</v>
      </c>
      <c r="R500">
        <f t="shared" si="193"/>
        <v>313</v>
      </c>
      <c r="S500" s="8">
        <f t="shared" si="194"/>
        <v>6.8822553953446945</v>
      </c>
      <c r="T500" s="8">
        <f t="shared" si="195"/>
        <v>6.8822553953446945</v>
      </c>
      <c r="U500" s="10">
        <f t="shared" si="186"/>
        <v>7.1047094799463801</v>
      </c>
      <c r="V500" s="10">
        <f t="shared" si="196"/>
        <v>0.15496856831223904</v>
      </c>
      <c r="W500" s="10">
        <f t="shared" si="197"/>
        <v>0.65825329688977785</v>
      </c>
      <c r="X500" s="10">
        <f t="shared" si="187"/>
        <v>0.38693599365875281</v>
      </c>
      <c r="Y500" s="22">
        <f t="shared" si="198"/>
        <v>6.9361594767880304</v>
      </c>
      <c r="Z500" s="22">
        <f t="shared" si="188"/>
        <v>6.9661540865059681</v>
      </c>
      <c r="AA500" s="22">
        <f t="shared" si="189"/>
        <v>6.8822553953446945</v>
      </c>
      <c r="AB500" s="35"/>
      <c r="AC500" s="10"/>
      <c r="AD500" s="10"/>
    </row>
    <row r="501" spans="1:30" x14ac:dyDescent="0.25">
      <c r="A501" t="s">
        <v>3644</v>
      </c>
      <c r="B501" t="s">
        <v>1028</v>
      </c>
      <c r="C501" s="1">
        <v>41504</v>
      </c>
      <c r="D501">
        <v>1262</v>
      </c>
      <c r="E501" t="str">
        <f t="shared" si="184"/>
        <v>_big_data:_big_dud?_or_big_excuse_for_nonscientific_thinking?_</v>
      </c>
      <c r="F501" s="7">
        <f t="shared" si="190"/>
        <v>7.1412451223504911</v>
      </c>
      <c r="G501">
        <f t="shared" si="185"/>
        <v>41</v>
      </c>
      <c r="H501" s="11">
        <f t="shared" si="191"/>
        <v>0</v>
      </c>
      <c r="I501" s="11">
        <f t="shared" si="203"/>
        <v>0</v>
      </c>
      <c r="J501" s="11">
        <f t="shared" si="203"/>
        <v>1</v>
      </c>
      <c r="K501" s="11">
        <f t="shared" si="205"/>
        <v>0</v>
      </c>
      <c r="L501" s="11">
        <f t="shared" si="205"/>
        <v>0</v>
      </c>
      <c r="M501" s="11">
        <f t="shared" si="205"/>
        <v>0</v>
      </c>
      <c r="N501" s="11">
        <f t="shared" si="205"/>
        <v>0</v>
      </c>
      <c r="O501" s="11">
        <f t="shared" si="205"/>
        <v>0</v>
      </c>
      <c r="P501" s="11">
        <f t="shared" si="205"/>
        <v>0</v>
      </c>
      <c r="Q501" s="4" t="str">
        <f t="shared" si="192"/>
        <v>N-001-000000</v>
      </c>
      <c r="R501">
        <f t="shared" si="193"/>
        <v>313</v>
      </c>
      <c r="S501" s="8">
        <f t="shared" si="194"/>
        <v>6.8822553953446945</v>
      </c>
      <c r="T501" s="8">
        <f t="shared" si="195"/>
        <v>6.8822553953446945</v>
      </c>
      <c r="U501" s="10">
        <f t="shared" si="186"/>
        <v>6.7543091286917383</v>
      </c>
      <c r="V501" s="10">
        <f t="shared" si="196"/>
        <v>0.15496856831223904</v>
      </c>
      <c r="W501" s="10">
        <f t="shared" si="197"/>
        <v>0.30785294563513599</v>
      </c>
      <c r="X501" s="10">
        <f t="shared" si="187"/>
        <v>0.38693599365875281</v>
      </c>
      <c r="Y501" s="22">
        <f t="shared" si="198"/>
        <v>6.9361594767880304</v>
      </c>
      <c r="Z501" s="22">
        <f t="shared" si="188"/>
        <v>6.9661540865059681</v>
      </c>
      <c r="AA501" s="22">
        <f t="shared" si="189"/>
        <v>6.8822553953446945</v>
      </c>
      <c r="AB501" s="35"/>
      <c r="AC501" s="10"/>
      <c r="AD501" s="10"/>
    </row>
    <row r="502" spans="1:30" x14ac:dyDescent="0.25">
      <c r="A502" t="s">
        <v>3656</v>
      </c>
      <c r="B502" t="s">
        <v>1040</v>
      </c>
      <c r="C502" s="1">
        <v>42096</v>
      </c>
      <c r="D502">
        <v>326</v>
      </c>
      <c r="E502" t="str">
        <f t="shared" si="184"/>
        <v>_big_data:_from_a_junk_yard_to_a_gold_mine_</v>
      </c>
      <c r="F502" s="7">
        <f t="shared" si="190"/>
        <v>5.7899601708972535</v>
      </c>
      <c r="G502">
        <f t="shared" si="185"/>
        <v>45</v>
      </c>
      <c r="H502" s="11">
        <f t="shared" si="191"/>
        <v>1</v>
      </c>
      <c r="I502" s="11">
        <f t="shared" ref="I502:J521" si="206">IF(ISNUMBER(SEARCH(I$1,$B502)),1,0)</f>
        <v>0</v>
      </c>
      <c r="J502" s="11">
        <f t="shared" si="206"/>
        <v>1</v>
      </c>
      <c r="K502" s="11">
        <f t="shared" ref="K502:P511" si="207">IF(ISNUMBER(SEARCH(K$1,$E502)),1,0)</f>
        <v>0</v>
      </c>
      <c r="L502" s="11">
        <f t="shared" si="207"/>
        <v>0</v>
      </c>
      <c r="M502" s="11">
        <f t="shared" si="207"/>
        <v>0</v>
      </c>
      <c r="N502" s="11">
        <f t="shared" si="207"/>
        <v>0</v>
      </c>
      <c r="O502" s="11">
        <f t="shared" si="207"/>
        <v>0</v>
      </c>
      <c r="P502" s="11">
        <f t="shared" si="207"/>
        <v>0</v>
      </c>
      <c r="Q502" s="4" t="str">
        <f t="shared" si="192"/>
        <v>N-101-000000</v>
      </c>
      <c r="R502">
        <f t="shared" si="193"/>
        <v>419</v>
      </c>
      <c r="S502" s="8">
        <f t="shared" si="194"/>
        <v>6.5697596378225285</v>
      </c>
      <c r="T502" s="8">
        <f t="shared" si="195"/>
        <v>6.5697596378225285</v>
      </c>
      <c r="U502" s="10">
        <f t="shared" si="186"/>
        <v>5.6014912315811971</v>
      </c>
      <c r="V502" s="10">
        <f t="shared" si="196"/>
        <v>-0.14431102010629077</v>
      </c>
      <c r="W502" s="10">
        <f t="shared" si="197"/>
        <v>-1.0434320058181017</v>
      </c>
      <c r="X502" s="10">
        <f t="shared" si="187"/>
        <v>0.18846893931605621</v>
      </c>
      <c r="Y502" s="22">
        <f t="shared" si="198"/>
        <v>6.7376924224453338</v>
      </c>
      <c r="Z502" s="22">
        <f t="shared" si="188"/>
        <v>6.5922741434865042</v>
      </c>
      <c r="AA502" s="22">
        <f t="shared" si="189"/>
        <v>6.5697596378225285</v>
      </c>
      <c r="AB502" s="35"/>
      <c r="AC502" s="10"/>
      <c r="AD502" s="10"/>
    </row>
    <row r="503" spans="1:30" x14ac:dyDescent="0.25">
      <c r="A503" t="s">
        <v>3659</v>
      </c>
      <c r="B503" t="s">
        <v>1043</v>
      </c>
      <c r="C503" s="1">
        <v>41309</v>
      </c>
      <c r="D503">
        <v>530</v>
      </c>
      <c r="E503" t="str">
        <f t="shared" si="184"/>
        <v>_big_data:_hadoop_is_not_the_universal_panacea_</v>
      </c>
      <c r="F503" s="7">
        <f t="shared" si="190"/>
        <v>6.2747620212419388</v>
      </c>
      <c r="G503">
        <f t="shared" si="185"/>
        <v>63</v>
      </c>
      <c r="H503" s="11">
        <f t="shared" si="191"/>
        <v>0</v>
      </c>
      <c r="I503" s="11">
        <f t="shared" si="206"/>
        <v>0</v>
      </c>
      <c r="J503" s="11">
        <f t="shared" si="206"/>
        <v>1</v>
      </c>
      <c r="K503" s="11">
        <f t="shared" si="207"/>
        <v>0</v>
      </c>
      <c r="L503" s="11">
        <f t="shared" si="207"/>
        <v>0</v>
      </c>
      <c r="M503" s="11">
        <f t="shared" si="207"/>
        <v>0</v>
      </c>
      <c r="N503" s="11">
        <f t="shared" si="207"/>
        <v>0</v>
      </c>
      <c r="O503" s="11">
        <f t="shared" si="207"/>
        <v>0</v>
      </c>
      <c r="P503" s="11">
        <f t="shared" si="207"/>
        <v>0</v>
      </c>
      <c r="Q503" s="4" t="str">
        <f t="shared" si="192"/>
        <v>N-001-000000</v>
      </c>
      <c r="R503">
        <f t="shared" si="193"/>
        <v>313</v>
      </c>
      <c r="S503" s="8">
        <f t="shared" si="194"/>
        <v>6.8822553953446945</v>
      </c>
      <c r="T503" s="8">
        <f t="shared" si="195"/>
        <v>6.8822553953446945</v>
      </c>
      <c r="U503" s="10">
        <f t="shared" si="186"/>
        <v>5.887826027583186</v>
      </c>
      <c r="V503" s="10">
        <f t="shared" si="196"/>
        <v>0.15496856831223904</v>
      </c>
      <c r="W503" s="10">
        <f t="shared" si="197"/>
        <v>-0.55863015547341632</v>
      </c>
      <c r="X503" s="10">
        <f t="shared" si="187"/>
        <v>0.38693599365875281</v>
      </c>
      <c r="Y503" s="22">
        <f t="shared" si="198"/>
        <v>6.9361594767880304</v>
      </c>
      <c r="Z503" s="22">
        <f t="shared" si="188"/>
        <v>6.9661540865059681</v>
      </c>
      <c r="AA503" s="22">
        <f t="shared" si="189"/>
        <v>6.8822553953446945</v>
      </c>
      <c r="AB503" s="35"/>
      <c r="AC503" s="10"/>
      <c r="AD503" s="10"/>
    </row>
    <row r="504" spans="1:30" x14ac:dyDescent="0.25">
      <c r="A504" t="s">
        <v>3665</v>
      </c>
      <c r="B504" t="s">
        <v>1049</v>
      </c>
      <c r="C504" s="1">
        <v>41368</v>
      </c>
      <c r="D504">
        <v>693</v>
      </c>
      <c r="E504" t="str">
        <f t="shared" si="184"/>
        <v>_big_data:_information,_propaganda,_disinformation_and_deception_</v>
      </c>
      <c r="F504" s="7">
        <f t="shared" si="190"/>
        <v>6.5424719605068047</v>
      </c>
      <c r="G504">
        <f t="shared" si="185"/>
        <v>32</v>
      </c>
      <c r="H504" s="11">
        <f t="shared" si="191"/>
        <v>0</v>
      </c>
      <c r="I504" s="11">
        <f t="shared" si="206"/>
        <v>0</v>
      </c>
      <c r="J504" s="11">
        <f t="shared" si="206"/>
        <v>1</v>
      </c>
      <c r="K504" s="11">
        <f t="shared" si="207"/>
        <v>0</v>
      </c>
      <c r="L504" s="11">
        <f t="shared" si="207"/>
        <v>0</v>
      </c>
      <c r="M504" s="11">
        <f t="shared" si="207"/>
        <v>0</v>
      </c>
      <c r="N504" s="11">
        <f t="shared" si="207"/>
        <v>0</v>
      </c>
      <c r="O504" s="11">
        <f t="shared" si="207"/>
        <v>0</v>
      </c>
      <c r="P504" s="11">
        <f t="shared" si="207"/>
        <v>0</v>
      </c>
      <c r="Q504" s="4" t="str">
        <f t="shared" si="192"/>
        <v>N-001-000000</v>
      </c>
      <c r="R504">
        <f t="shared" si="193"/>
        <v>313</v>
      </c>
      <c r="S504" s="8">
        <f t="shared" si="194"/>
        <v>6.8822553953446945</v>
      </c>
      <c r="T504" s="8">
        <f t="shared" si="195"/>
        <v>6.8822553953446945</v>
      </c>
      <c r="U504" s="10">
        <f t="shared" si="186"/>
        <v>6.1555359668480518</v>
      </c>
      <c r="V504" s="10">
        <f t="shared" si="196"/>
        <v>0.15496856831223904</v>
      </c>
      <c r="W504" s="10">
        <f t="shared" si="197"/>
        <v>-0.29092021620855046</v>
      </c>
      <c r="X504" s="10">
        <f t="shared" si="187"/>
        <v>0.38693599365875281</v>
      </c>
      <c r="Y504" s="22">
        <f t="shared" si="198"/>
        <v>6.9361594767880304</v>
      </c>
      <c r="Z504" s="22">
        <f t="shared" si="188"/>
        <v>6.9661540865059681</v>
      </c>
      <c r="AA504" s="22">
        <f t="shared" si="189"/>
        <v>6.8822553953446945</v>
      </c>
      <c r="AB504" s="35"/>
      <c r="AC504" s="10"/>
      <c r="AD504" s="10"/>
    </row>
    <row r="505" spans="1:30" x14ac:dyDescent="0.25">
      <c r="A505" t="s">
        <v>2976</v>
      </c>
      <c r="B505" t="s">
        <v>358</v>
      </c>
      <c r="C505" s="1">
        <v>42417</v>
      </c>
      <c r="D505">
        <v>204</v>
      </c>
      <c r="E505" t="str">
        <f t="shared" si="184"/>
        <v>_big_data:_living_up_to_the_hype?_</v>
      </c>
      <c r="F505" s="7">
        <f t="shared" si="190"/>
        <v>5.3230099791384085</v>
      </c>
      <c r="G505">
        <f t="shared" si="185"/>
        <v>25</v>
      </c>
      <c r="H505" s="11">
        <f t="shared" si="191"/>
        <v>1</v>
      </c>
      <c r="I505" s="11">
        <f t="shared" si="206"/>
        <v>1</v>
      </c>
      <c r="J505" s="11">
        <f t="shared" si="206"/>
        <v>0</v>
      </c>
      <c r="K505" s="11">
        <f t="shared" si="207"/>
        <v>0</v>
      </c>
      <c r="L505" s="11">
        <f t="shared" si="207"/>
        <v>0</v>
      </c>
      <c r="M505" s="11">
        <f t="shared" si="207"/>
        <v>0</v>
      </c>
      <c r="N505" s="11">
        <f t="shared" si="207"/>
        <v>0</v>
      </c>
      <c r="O505" s="11">
        <f t="shared" si="207"/>
        <v>0</v>
      </c>
      <c r="P505" s="11">
        <f t="shared" si="207"/>
        <v>0</v>
      </c>
      <c r="Q505" s="4" t="str">
        <f t="shared" si="192"/>
        <v>N-110-000000</v>
      </c>
      <c r="R505">
        <f t="shared" si="193"/>
        <v>84</v>
      </c>
      <c r="S505" s="8">
        <f t="shared" si="194"/>
        <v>6.1102020039575136</v>
      </c>
      <c r="T505" s="8">
        <f t="shared" si="195"/>
        <v>6.1102020039575136</v>
      </c>
      <c r="U505" s="10">
        <f t="shared" si="186"/>
        <v>5.9153846741806149</v>
      </c>
      <c r="V505" s="10">
        <f t="shared" si="196"/>
        <v>-1.3217888754809786</v>
      </c>
      <c r="W505" s="10">
        <f t="shared" si="197"/>
        <v>-1.5103821975769467</v>
      </c>
      <c r="X505" s="10">
        <f t="shared" si="187"/>
        <v>-0.59237469504220686</v>
      </c>
      <c r="Y505" s="22">
        <f t="shared" si="198"/>
        <v>5.9568487880870702</v>
      </c>
      <c r="Z505" s="22">
        <f t="shared" si="188"/>
        <v>5.9724325813367543</v>
      </c>
      <c r="AA505" s="22">
        <f t="shared" si="189"/>
        <v>6.1102020039575136</v>
      </c>
      <c r="AB505" s="35"/>
      <c r="AC505" s="10"/>
      <c r="AD505" s="10"/>
    </row>
    <row r="506" spans="1:30" x14ac:dyDescent="0.25">
      <c r="A506" t="s">
        <v>3680</v>
      </c>
      <c r="B506" t="s">
        <v>1064</v>
      </c>
      <c r="C506" s="1">
        <v>41439</v>
      </c>
      <c r="D506">
        <v>204</v>
      </c>
      <c r="E506" t="str">
        <f t="shared" si="184"/>
        <v>_big_data:_next_best_offer_</v>
      </c>
      <c r="F506" s="7">
        <f t="shared" si="190"/>
        <v>5.3230099791384085</v>
      </c>
      <c r="G506">
        <f t="shared" si="185"/>
        <v>44</v>
      </c>
      <c r="H506" s="11">
        <f t="shared" si="191"/>
        <v>0</v>
      </c>
      <c r="I506" s="11">
        <f t="shared" si="206"/>
        <v>0</v>
      </c>
      <c r="J506" s="11">
        <f t="shared" si="206"/>
        <v>1</v>
      </c>
      <c r="K506" s="11">
        <f t="shared" si="207"/>
        <v>0</v>
      </c>
      <c r="L506" s="11">
        <f t="shared" si="207"/>
        <v>0</v>
      </c>
      <c r="M506" s="11">
        <f t="shared" si="207"/>
        <v>0</v>
      </c>
      <c r="N506" s="11">
        <f t="shared" si="207"/>
        <v>0</v>
      </c>
      <c r="O506" s="11">
        <f t="shared" si="207"/>
        <v>0</v>
      </c>
      <c r="P506" s="11">
        <f t="shared" si="207"/>
        <v>0</v>
      </c>
      <c r="Q506" s="4" t="str">
        <f t="shared" si="192"/>
        <v>N-001-000000</v>
      </c>
      <c r="R506">
        <f t="shared" si="193"/>
        <v>313</v>
      </c>
      <c r="S506" s="8">
        <f t="shared" si="194"/>
        <v>6.8822553953446945</v>
      </c>
      <c r="T506" s="8">
        <f t="shared" si="195"/>
        <v>6.8822553953446945</v>
      </c>
      <c r="U506" s="10">
        <f t="shared" si="186"/>
        <v>4.9360739854796556</v>
      </c>
      <c r="V506" s="10">
        <f t="shared" si="196"/>
        <v>0.15496856831223904</v>
      </c>
      <c r="W506" s="10">
        <f t="shared" si="197"/>
        <v>-1.5103821975769467</v>
      </c>
      <c r="X506" s="10">
        <f t="shared" si="187"/>
        <v>0.38693599365875281</v>
      </c>
      <c r="Y506" s="22">
        <f t="shared" si="198"/>
        <v>6.9361594767880304</v>
      </c>
      <c r="Z506" s="22">
        <f t="shared" si="188"/>
        <v>6.9661540865059681</v>
      </c>
      <c r="AA506" s="22">
        <f t="shared" si="189"/>
        <v>6.8822553953446945</v>
      </c>
      <c r="AB506" s="35"/>
      <c r="AC506" s="10"/>
      <c r="AD506" s="10"/>
    </row>
    <row r="507" spans="1:30" x14ac:dyDescent="0.25">
      <c r="A507" t="s">
        <v>3684</v>
      </c>
      <c r="B507" t="s">
        <v>1068</v>
      </c>
      <c r="C507" s="1">
        <v>41184</v>
      </c>
      <c r="D507">
        <v>489</v>
      </c>
      <c r="E507" t="str">
        <f t="shared" si="184"/>
        <v>_big_data:_opinions_&amp;amp;_sentiments_analysis_</v>
      </c>
      <c r="F507" s="7">
        <f t="shared" si="190"/>
        <v>6.1944053911046719</v>
      </c>
      <c r="G507">
        <f t="shared" si="185"/>
        <v>41</v>
      </c>
      <c r="H507" s="11">
        <f t="shared" si="191"/>
        <v>0</v>
      </c>
      <c r="I507" s="11">
        <f t="shared" si="206"/>
        <v>0</v>
      </c>
      <c r="J507" s="11">
        <f t="shared" si="206"/>
        <v>1</v>
      </c>
      <c r="K507" s="11">
        <f t="shared" si="207"/>
        <v>0</v>
      </c>
      <c r="L507" s="11">
        <f t="shared" si="207"/>
        <v>0</v>
      </c>
      <c r="M507" s="11">
        <f t="shared" si="207"/>
        <v>0</v>
      </c>
      <c r="N507" s="11">
        <f t="shared" si="207"/>
        <v>0</v>
      </c>
      <c r="O507" s="11">
        <f t="shared" si="207"/>
        <v>0</v>
      </c>
      <c r="P507" s="11">
        <f t="shared" si="207"/>
        <v>1</v>
      </c>
      <c r="Q507" s="4" t="str">
        <f t="shared" si="192"/>
        <v>N-001-000001</v>
      </c>
      <c r="R507">
        <f t="shared" si="193"/>
        <v>75</v>
      </c>
      <c r="S507" s="8">
        <f t="shared" si="194"/>
        <v>6.7053553975541869</v>
      </c>
      <c r="T507" s="8">
        <f t="shared" si="195"/>
        <v>6.7053553975541869</v>
      </c>
      <c r="U507" s="10">
        <f t="shared" si="186"/>
        <v>6.02221954058097</v>
      </c>
      <c r="V507" s="10">
        <f t="shared" si="196"/>
        <v>-0.16886520179703862</v>
      </c>
      <c r="W507" s="10">
        <f t="shared" si="197"/>
        <v>-0.63898678561068323</v>
      </c>
      <c r="X507" s="10">
        <f t="shared" si="187"/>
        <v>0.17218585052370217</v>
      </c>
      <c r="Y507" s="22">
        <f t="shared" si="198"/>
        <v>6.7214093336529794</v>
      </c>
      <c r="Z507" s="22">
        <f t="shared" si="188"/>
        <v>6.7986372127043664</v>
      </c>
      <c r="AA507" s="22">
        <f t="shared" si="189"/>
        <v>6.7053553975541869</v>
      </c>
      <c r="AB507" s="35"/>
      <c r="AC507" s="10"/>
      <c r="AD507" s="10"/>
    </row>
    <row r="508" spans="1:30" x14ac:dyDescent="0.25">
      <c r="A508" t="s">
        <v>3698</v>
      </c>
      <c r="B508" t="s">
        <v>1082</v>
      </c>
      <c r="C508" s="1">
        <v>42055</v>
      </c>
      <c r="D508">
        <v>2322</v>
      </c>
      <c r="E508" t="str">
        <f t="shared" si="184"/>
        <v>_big_data:_the_4_layers_everyone_must_know_</v>
      </c>
      <c r="F508" s="7">
        <f t="shared" si="190"/>
        <v>7.7506147327704094</v>
      </c>
      <c r="G508">
        <f t="shared" si="185"/>
        <v>55</v>
      </c>
      <c r="H508" s="11">
        <f t="shared" si="191"/>
        <v>1</v>
      </c>
      <c r="I508" s="11">
        <f t="shared" si="206"/>
        <v>0</v>
      </c>
      <c r="J508" s="11">
        <f t="shared" si="206"/>
        <v>1</v>
      </c>
      <c r="K508" s="11">
        <f t="shared" si="207"/>
        <v>0</v>
      </c>
      <c r="L508" s="11">
        <f t="shared" si="207"/>
        <v>0</v>
      </c>
      <c r="M508" s="11">
        <f t="shared" si="207"/>
        <v>0</v>
      </c>
      <c r="N508" s="11">
        <f t="shared" si="207"/>
        <v>0</v>
      </c>
      <c r="O508" s="11">
        <f t="shared" si="207"/>
        <v>0</v>
      </c>
      <c r="P508" s="11">
        <f t="shared" si="207"/>
        <v>0</v>
      </c>
      <c r="Q508" s="4" t="str">
        <f t="shared" si="192"/>
        <v>N-101-000000</v>
      </c>
      <c r="R508">
        <f t="shared" si="193"/>
        <v>419</v>
      </c>
      <c r="S508" s="8">
        <f t="shared" si="194"/>
        <v>6.5697596378225285</v>
      </c>
      <c r="T508" s="8">
        <f t="shared" si="195"/>
        <v>6.5697596378225285</v>
      </c>
      <c r="U508" s="10">
        <f t="shared" si="186"/>
        <v>7.562145793454353</v>
      </c>
      <c r="V508" s="10">
        <f t="shared" si="196"/>
        <v>-0.14431102010629077</v>
      </c>
      <c r="W508" s="10">
        <f t="shared" si="197"/>
        <v>0.91722255605505421</v>
      </c>
      <c r="X508" s="10">
        <f t="shared" si="187"/>
        <v>0.18846893931605621</v>
      </c>
      <c r="Y508" s="22">
        <f t="shared" si="198"/>
        <v>6.7376924224453338</v>
      </c>
      <c r="Z508" s="22">
        <f t="shared" si="188"/>
        <v>6.5922741434865042</v>
      </c>
      <c r="AA508" s="22">
        <f t="shared" si="189"/>
        <v>6.5697596378225285</v>
      </c>
      <c r="AB508" s="35"/>
      <c r="AC508" s="10"/>
      <c r="AD508" s="10"/>
    </row>
    <row r="509" spans="1:30" x14ac:dyDescent="0.25">
      <c r="A509" t="s">
        <v>3700</v>
      </c>
      <c r="B509" t="s">
        <v>1084</v>
      </c>
      <c r="C509" s="1">
        <v>41985</v>
      </c>
      <c r="D509">
        <v>7819</v>
      </c>
      <c r="E509" t="str">
        <f t="shared" si="184"/>
        <v>_big_data:_the_key_vocabulary_everyone_should_understand_</v>
      </c>
      <c r="F509" s="7">
        <f t="shared" si="190"/>
        <v>8.9644398335393571</v>
      </c>
      <c r="G509">
        <f t="shared" si="185"/>
        <v>48</v>
      </c>
      <c r="H509" s="11">
        <f t="shared" si="191"/>
        <v>0</v>
      </c>
      <c r="I509" s="11">
        <f t="shared" si="206"/>
        <v>0</v>
      </c>
      <c r="J509" s="11">
        <f t="shared" si="206"/>
        <v>1</v>
      </c>
      <c r="K509" s="11">
        <f t="shared" si="207"/>
        <v>0</v>
      </c>
      <c r="L509" s="11">
        <f t="shared" si="207"/>
        <v>0</v>
      </c>
      <c r="M509" s="11">
        <f t="shared" si="207"/>
        <v>0</v>
      </c>
      <c r="N509" s="11">
        <f t="shared" si="207"/>
        <v>0</v>
      </c>
      <c r="O509" s="11">
        <f t="shared" si="207"/>
        <v>0</v>
      </c>
      <c r="P509" s="11">
        <f t="shared" si="207"/>
        <v>0</v>
      </c>
      <c r="Q509" s="4" t="str">
        <f t="shared" si="192"/>
        <v>N-001-000000</v>
      </c>
      <c r="R509">
        <f t="shared" si="193"/>
        <v>313</v>
      </c>
      <c r="S509" s="8">
        <f t="shared" si="194"/>
        <v>6.8822553953446945</v>
      </c>
      <c r="T509" s="8">
        <f t="shared" si="195"/>
        <v>6.8822553953446945</v>
      </c>
      <c r="U509" s="10">
        <f t="shared" si="186"/>
        <v>8.5775038398806043</v>
      </c>
      <c r="V509" s="10">
        <f t="shared" si="196"/>
        <v>0.15496856831223904</v>
      </c>
      <c r="W509" s="10">
        <f t="shared" si="197"/>
        <v>2.131047656824002</v>
      </c>
      <c r="X509" s="10">
        <f t="shared" si="187"/>
        <v>0.38693599365875281</v>
      </c>
      <c r="Y509" s="22">
        <f t="shared" si="198"/>
        <v>6.9361594767880304</v>
      </c>
      <c r="Z509" s="22">
        <f t="shared" si="188"/>
        <v>6.9661540865059681</v>
      </c>
      <c r="AA509" s="22">
        <f t="shared" si="189"/>
        <v>6.8822553953446945</v>
      </c>
      <c r="AB509" s="35"/>
      <c r="AC509" s="10"/>
      <c r="AD509" s="10"/>
    </row>
    <row r="510" spans="1:30" x14ac:dyDescent="0.25">
      <c r="A510" t="s">
        <v>3703</v>
      </c>
      <c r="B510" t="s">
        <v>1087</v>
      </c>
      <c r="C510" s="1">
        <v>42250</v>
      </c>
      <c r="D510">
        <v>1018</v>
      </c>
      <c r="E510" t="str">
        <f t="shared" si="184"/>
        <v>_big_data:_too_many_answers,_not_enough_questions_</v>
      </c>
      <c r="F510" s="7">
        <f t="shared" si="190"/>
        <v>6.926577033222725</v>
      </c>
      <c r="G510">
        <f t="shared" si="185"/>
        <v>56</v>
      </c>
      <c r="H510" s="11">
        <f t="shared" si="191"/>
        <v>1</v>
      </c>
      <c r="I510" s="11">
        <f t="shared" si="206"/>
        <v>0</v>
      </c>
      <c r="J510" s="11">
        <f t="shared" si="206"/>
        <v>1</v>
      </c>
      <c r="K510" s="11">
        <f t="shared" si="207"/>
        <v>0</v>
      </c>
      <c r="L510" s="11">
        <f t="shared" si="207"/>
        <v>0</v>
      </c>
      <c r="M510" s="11">
        <f t="shared" si="207"/>
        <v>0</v>
      </c>
      <c r="N510" s="11">
        <f t="shared" si="207"/>
        <v>0</v>
      </c>
      <c r="O510" s="11">
        <f t="shared" si="207"/>
        <v>0</v>
      </c>
      <c r="P510" s="11">
        <f t="shared" si="207"/>
        <v>0</v>
      </c>
      <c r="Q510" s="4" t="str">
        <f t="shared" si="192"/>
        <v>N-101-000000</v>
      </c>
      <c r="R510">
        <f t="shared" si="193"/>
        <v>419</v>
      </c>
      <c r="S510" s="8">
        <f t="shared" si="194"/>
        <v>6.5697596378225285</v>
      </c>
      <c r="T510" s="8">
        <f t="shared" si="195"/>
        <v>6.5697596378225285</v>
      </c>
      <c r="U510" s="10">
        <f t="shared" si="186"/>
        <v>6.7381080939066686</v>
      </c>
      <c r="V510" s="10">
        <f t="shared" si="196"/>
        <v>-0.14431102010629077</v>
      </c>
      <c r="W510" s="10">
        <f t="shared" si="197"/>
        <v>9.3184856507369851E-2</v>
      </c>
      <c r="X510" s="10">
        <f t="shared" si="187"/>
        <v>0.18846893931605621</v>
      </c>
      <c r="Y510" s="22">
        <f t="shared" si="198"/>
        <v>6.7376924224453338</v>
      </c>
      <c r="Z510" s="22">
        <f t="shared" si="188"/>
        <v>6.5922741434865042</v>
      </c>
      <c r="AA510" s="22">
        <f t="shared" si="189"/>
        <v>6.5697596378225285</v>
      </c>
      <c r="AB510" s="35"/>
      <c r="AC510" s="10"/>
      <c r="AD510" s="10"/>
    </row>
    <row r="511" spans="1:30" x14ac:dyDescent="0.25">
      <c r="A511" t="s">
        <v>3705</v>
      </c>
      <c r="B511" t="s">
        <v>1089</v>
      </c>
      <c r="C511" s="1">
        <v>42146</v>
      </c>
      <c r="D511">
        <v>1345</v>
      </c>
      <c r="E511" t="str">
        <f t="shared" si="184"/>
        <v>_big_data:_uncovering_the_secrets_of_our_universe_at_cern_</v>
      </c>
      <c r="F511" s="7">
        <f t="shared" si="190"/>
        <v>7.2048925102046733</v>
      </c>
      <c r="G511">
        <f t="shared" si="185"/>
        <v>55</v>
      </c>
      <c r="H511" s="11">
        <f t="shared" si="191"/>
        <v>1</v>
      </c>
      <c r="I511" s="11">
        <f t="shared" si="206"/>
        <v>0</v>
      </c>
      <c r="J511" s="11">
        <f t="shared" si="206"/>
        <v>1</v>
      </c>
      <c r="K511" s="11">
        <f t="shared" si="207"/>
        <v>0</v>
      </c>
      <c r="L511" s="11">
        <f t="shared" si="207"/>
        <v>0</v>
      </c>
      <c r="M511" s="11">
        <f t="shared" si="207"/>
        <v>0</v>
      </c>
      <c r="N511" s="11">
        <f t="shared" si="207"/>
        <v>0</v>
      </c>
      <c r="O511" s="11">
        <f t="shared" si="207"/>
        <v>0</v>
      </c>
      <c r="P511" s="11">
        <f t="shared" si="207"/>
        <v>0</v>
      </c>
      <c r="Q511" s="4" t="str">
        <f t="shared" si="192"/>
        <v>N-101-000000</v>
      </c>
      <c r="R511">
        <f t="shared" si="193"/>
        <v>419</v>
      </c>
      <c r="S511" s="8">
        <f t="shared" si="194"/>
        <v>6.5697596378225285</v>
      </c>
      <c r="T511" s="8">
        <f t="shared" si="195"/>
        <v>6.5697596378225285</v>
      </c>
      <c r="U511" s="10">
        <f t="shared" si="186"/>
        <v>7.0164235708886169</v>
      </c>
      <c r="V511" s="10">
        <f t="shared" si="196"/>
        <v>-0.14431102010629077</v>
      </c>
      <c r="W511" s="10">
        <f t="shared" si="197"/>
        <v>0.3715003334893181</v>
      </c>
      <c r="X511" s="10">
        <f t="shared" si="187"/>
        <v>0.18846893931605621</v>
      </c>
      <c r="Y511" s="22">
        <f t="shared" si="198"/>
        <v>6.7376924224453338</v>
      </c>
      <c r="Z511" s="22">
        <f t="shared" si="188"/>
        <v>6.5922741434865042</v>
      </c>
      <c r="AA511" s="22">
        <f t="shared" si="189"/>
        <v>6.5697596378225285</v>
      </c>
      <c r="AB511" s="35"/>
      <c r="AC511" s="10"/>
      <c r="AD511" s="10"/>
    </row>
    <row r="512" spans="1:30" x14ac:dyDescent="0.25">
      <c r="A512" t="s">
        <v>3708</v>
      </c>
      <c r="B512" t="s">
        <v>1092</v>
      </c>
      <c r="C512" s="1">
        <v>42047</v>
      </c>
      <c r="D512">
        <v>11284</v>
      </c>
      <c r="E512" t="str">
        <f t="shared" si="184"/>
        <v>_big_data:_what_are_the_key_jobs_and_salaries_available?_</v>
      </c>
      <c r="F512" s="7">
        <f t="shared" si="190"/>
        <v>9.3312296892516358</v>
      </c>
      <c r="G512">
        <f t="shared" si="185"/>
        <v>47</v>
      </c>
      <c r="H512" s="11">
        <f t="shared" si="191"/>
        <v>1</v>
      </c>
      <c r="I512" s="11">
        <f t="shared" si="206"/>
        <v>0</v>
      </c>
      <c r="J512" s="11">
        <f t="shared" si="206"/>
        <v>1</v>
      </c>
      <c r="K512" s="11">
        <f t="shared" ref="K512:P521" si="208">IF(ISNUMBER(SEARCH(K$1,$E512)),1,0)</f>
        <v>0</v>
      </c>
      <c r="L512" s="11">
        <f t="shared" si="208"/>
        <v>0</v>
      </c>
      <c r="M512" s="11">
        <f t="shared" si="208"/>
        <v>0</v>
      </c>
      <c r="N512" s="11">
        <f t="shared" si="208"/>
        <v>0</v>
      </c>
      <c r="O512" s="11">
        <f t="shared" si="208"/>
        <v>0</v>
      </c>
      <c r="P512" s="11">
        <f t="shared" si="208"/>
        <v>0</v>
      </c>
      <c r="Q512" s="4" t="str">
        <f t="shared" si="192"/>
        <v>N-101-000000</v>
      </c>
      <c r="R512">
        <f t="shared" si="193"/>
        <v>419</v>
      </c>
      <c r="S512" s="8">
        <f t="shared" si="194"/>
        <v>6.5697596378225285</v>
      </c>
      <c r="T512" s="8">
        <f t="shared" si="195"/>
        <v>6.5697596378225285</v>
      </c>
      <c r="U512" s="10">
        <f t="shared" si="186"/>
        <v>9.1427607499355794</v>
      </c>
      <c r="V512" s="10">
        <f t="shared" si="196"/>
        <v>-0.14431102010629077</v>
      </c>
      <c r="W512" s="10">
        <f t="shared" si="197"/>
        <v>2.4978375125362806</v>
      </c>
      <c r="X512" s="10">
        <f t="shared" si="187"/>
        <v>0.18846893931605621</v>
      </c>
      <c r="Y512" s="22">
        <f t="shared" si="198"/>
        <v>6.7376924224453338</v>
      </c>
      <c r="Z512" s="22">
        <f t="shared" si="188"/>
        <v>6.5922741434865042</v>
      </c>
      <c r="AA512" s="22">
        <f t="shared" si="189"/>
        <v>6.5697596378225285</v>
      </c>
      <c r="AB512" s="35"/>
      <c r="AC512" s="10"/>
      <c r="AD512" s="10"/>
    </row>
    <row r="513" spans="1:30" x14ac:dyDescent="0.25">
      <c r="A513" t="s">
        <v>3709</v>
      </c>
      <c r="B513" t="s">
        <v>1093</v>
      </c>
      <c r="C513" s="1">
        <v>41879</v>
      </c>
      <c r="D513">
        <v>117</v>
      </c>
      <c r="E513" t="str">
        <f t="shared" si="184"/>
        <v>_big_data:_what's_the_buzz_mean_beyond_the_hype?_</v>
      </c>
      <c r="F513" s="7">
        <f t="shared" si="190"/>
        <v>4.7706846244656651</v>
      </c>
      <c r="G513">
        <f t="shared" si="185"/>
        <v>75</v>
      </c>
      <c r="H513" s="11">
        <f t="shared" si="191"/>
        <v>0</v>
      </c>
      <c r="I513" s="11">
        <f t="shared" si="206"/>
        <v>0</v>
      </c>
      <c r="J513" s="11">
        <f t="shared" si="206"/>
        <v>1</v>
      </c>
      <c r="K513" s="11">
        <f t="shared" si="208"/>
        <v>0</v>
      </c>
      <c r="L513" s="11">
        <f t="shared" si="208"/>
        <v>0</v>
      </c>
      <c r="M513" s="11">
        <f t="shared" si="208"/>
        <v>0</v>
      </c>
      <c r="N513" s="11">
        <f t="shared" si="208"/>
        <v>0</v>
      </c>
      <c r="O513" s="11">
        <f t="shared" si="208"/>
        <v>0</v>
      </c>
      <c r="P513" s="11">
        <f t="shared" si="208"/>
        <v>0</v>
      </c>
      <c r="Q513" s="4" t="str">
        <f t="shared" si="192"/>
        <v>N-001-000000</v>
      </c>
      <c r="R513">
        <f t="shared" si="193"/>
        <v>313</v>
      </c>
      <c r="S513" s="8">
        <f t="shared" si="194"/>
        <v>6.8822553953446945</v>
      </c>
      <c r="T513" s="8">
        <f t="shared" si="195"/>
        <v>6.8822553953446945</v>
      </c>
      <c r="U513" s="10">
        <f t="shared" si="186"/>
        <v>4.3837486308069122</v>
      </c>
      <c r="V513" s="10">
        <f t="shared" si="196"/>
        <v>0.15496856831223904</v>
      </c>
      <c r="W513" s="10">
        <f t="shared" si="197"/>
        <v>-2.06270755224969</v>
      </c>
      <c r="X513" s="10">
        <f t="shared" si="187"/>
        <v>0.38693599365875281</v>
      </c>
      <c r="Y513" s="22">
        <f t="shared" si="198"/>
        <v>6.9361594767880304</v>
      </c>
      <c r="Z513" s="22">
        <f t="shared" si="188"/>
        <v>6.9661540865059681</v>
      </c>
      <c r="AA513" s="22">
        <f t="shared" si="189"/>
        <v>6.8822553953446945</v>
      </c>
      <c r="AB513" s="35"/>
      <c r="AC513" s="10"/>
      <c r="AD513" s="10"/>
    </row>
    <row r="514" spans="1:30" x14ac:dyDescent="0.25">
      <c r="A514" t="s">
        <v>3625</v>
      </c>
      <c r="B514" t="s">
        <v>1009</v>
      </c>
      <c r="C514" s="1">
        <v>42395</v>
      </c>
      <c r="D514">
        <v>2403</v>
      </c>
      <c r="E514" t="str">
        <f t="shared" ref="E514:E577" si="209">CONCATENATE("_",LOWER(A514),"_")</f>
        <v>_big_data_&amp;amp;_analytics,_data_science,_machine_learning_-_random_insights!_</v>
      </c>
      <c r="F514" s="7">
        <f t="shared" si="190"/>
        <v>7.7848892956550984</v>
      </c>
      <c r="G514">
        <f t="shared" ref="G514:G577" si="210">LEN(A515)</f>
        <v>52</v>
      </c>
      <c r="H514" s="11">
        <f t="shared" si="191"/>
        <v>1</v>
      </c>
      <c r="I514" s="11">
        <f t="shared" si="206"/>
        <v>0</v>
      </c>
      <c r="J514" s="11">
        <f t="shared" si="206"/>
        <v>1</v>
      </c>
      <c r="K514" s="11">
        <f t="shared" si="208"/>
        <v>0</v>
      </c>
      <c r="L514" s="11">
        <f t="shared" si="208"/>
        <v>0</v>
      </c>
      <c r="M514" s="11">
        <f t="shared" si="208"/>
        <v>1</v>
      </c>
      <c r="N514" s="11">
        <f t="shared" si="208"/>
        <v>0</v>
      </c>
      <c r="O514" s="11">
        <f t="shared" si="208"/>
        <v>1</v>
      </c>
      <c r="P514" s="11">
        <f t="shared" si="208"/>
        <v>1</v>
      </c>
      <c r="Q514" s="4" t="str">
        <f t="shared" si="192"/>
        <v>N-101-001011</v>
      </c>
      <c r="R514">
        <f t="shared" si="193"/>
        <v>2</v>
      </c>
      <c r="S514" s="8">
        <f t="shared" si="194"/>
        <v>7.600207430413267</v>
      </c>
      <c r="T514" s="8">
        <f t="shared" si="195"/>
        <v>7.3546782491486216</v>
      </c>
      <c r="U514" s="10">
        <f t="shared" ref="U514:U577" si="211">F514-$AQ$29*SUMPRODUCT(H514:P514,$AH$25:$AP$25)</f>
        <v>7.1153663219987395</v>
      </c>
      <c r="V514" s="10">
        <f t="shared" si="196"/>
        <v>0.58109730462172215</v>
      </c>
      <c r="W514" s="10">
        <f t="shared" si="197"/>
        <v>0.9514971189397432</v>
      </c>
      <c r="X514" s="10">
        <f t="shared" ref="X514:X577" si="212">$AQ$29*SUMPRODUCT(H514:P514,$AH$25:$AP$25)</f>
        <v>0.66952297365635871</v>
      </c>
      <c r="Y514" s="22">
        <f t="shared" si="198"/>
        <v>7.2187464567856363</v>
      </c>
      <c r="Z514" s="22">
        <f t="shared" ref="Z514:Z577" si="213">$AG$36+SUMPRODUCT($AH$36:$AP$36,H514:P514)</f>
        <v>7.483810530650354</v>
      </c>
      <c r="AA514" s="22">
        <f t="shared" ref="AA514:AA577" si="214">IF(R514&gt;=$AC$2,S514,Y514)</f>
        <v>7.2187464567856363</v>
      </c>
      <c r="AB514" s="35"/>
      <c r="AC514" s="10"/>
      <c r="AD514" s="10"/>
    </row>
    <row r="515" spans="1:30" x14ac:dyDescent="0.25">
      <c r="A515" t="s">
        <v>2679</v>
      </c>
      <c r="B515" t="s">
        <v>59</v>
      </c>
      <c r="C515" s="1">
        <v>41569</v>
      </c>
      <c r="D515">
        <v>774</v>
      </c>
      <c r="E515" t="str">
        <f t="shared" si="209"/>
        <v>_big_data_&amp;amp;_hadoop_online_training_by_simplilearn_</v>
      </c>
      <c r="F515" s="7">
        <f t="shared" ref="F515:F578" si="215">LN(1+D515)</f>
        <v>6.6528630293533473</v>
      </c>
      <c r="G515">
        <f t="shared" si="210"/>
        <v>28</v>
      </c>
      <c r="H515" s="11">
        <f t="shared" ref="H515:H578" si="216">IF(YEAR(C515)&gt;2014,1,0)</f>
        <v>0</v>
      </c>
      <c r="I515" s="11">
        <f t="shared" si="206"/>
        <v>1</v>
      </c>
      <c r="J515" s="11">
        <f t="shared" si="206"/>
        <v>0</v>
      </c>
      <c r="K515" s="11">
        <f t="shared" si="208"/>
        <v>0</v>
      </c>
      <c r="L515" s="11">
        <f t="shared" si="208"/>
        <v>0</v>
      </c>
      <c r="M515" s="11">
        <f t="shared" si="208"/>
        <v>0</v>
      </c>
      <c r="N515" s="11">
        <f t="shared" si="208"/>
        <v>0</v>
      </c>
      <c r="O515" s="11">
        <f t="shared" si="208"/>
        <v>1</v>
      </c>
      <c r="P515" s="11">
        <f t="shared" si="208"/>
        <v>0</v>
      </c>
      <c r="Q515" s="4" t="str">
        <f t="shared" ref="Q515:Q578" si="217">CONCATENATE("N-",H515,I515,J515,"-",K515,L515,M515,N515,O515,P515)</f>
        <v>N-010-000010</v>
      </c>
      <c r="R515">
        <f t="shared" ref="R515:R578" si="218">COUNTIF(Q:Q,Q515)</f>
        <v>51</v>
      </c>
      <c r="S515" s="8">
        <f t="shared" ref="S515:S578" si="219">AVERAGEIF(R:R,R515,F:F)</f>
        <v>6.7640449341040307</v>
      </c>
      <c r="T515" s="8">
        <f t="shared" ref="T515:T578" si="220">IF(R515&gt;=10,S515,AVERAGEIF(R:R,"&lt;10",F:F))</f>
        <v>6.7640449341040307</v>
      </c>
      <c r="U515" s="10">
        <f t="shared" si="211"/>
        <v>6.8288857488533896</v>
      </c>
      <c r="V515" s="10">
        <f t="shared" ref="V515:V578" si="221">SUMPRODUCT(H515:P515,$AH$25:$AP$25)-$AQ$28</f>
        <v>-0.69394840951456138</v>
      </c>
      <c r="W515" s="10">
        <f t="shared" ref="W515:W578" si="222">F515-AVERAGE(F:F)</f>
        <v>-0.18052914736200787</v>
      </c>
      <c r="X515" s="10">
        <f t="shared" si="212"/>
        <v>-0.17602271950004214</v>
      </c>
      <c r="Y515" s="22">
        <f t="shared" ref="Y515:Y578" si="223">AVERAGE(F:F)-AVERAGE(X:X)+X515</f>
        <v>6.3732007636292352</v>
      </c>
      <c r="Z515" s="22">
        <f t="shared" si="213"/>
        <v>6.5691920580633658</v>
      </c>
      <c r="AA515" s="22">
        <f t="shared" si="214"/>
        <v>6.7640449341040307</v>
      </c>
      <c r="AB515" s="35"/>
      <c r="AC515" s="10"/>
      <c r="AD515" s="10"/>
    </row>
    <row r="516" spans="1:30" x14ac:dyDescent="0.25">
      <c r="A516" t="s">
        <v>3112</v>
      </c>
      <c r="B516" t="s">
        <v>496</v>
      </c>
      <c r="C516" s="1">
        <v>41976</v>
      </c>
      <c r="D516">
        <v>319</v>
      </c>
      <c r="E516" t="str">
        <f t="shared" si="209"/>
        <v>_big_data_&amp;amp;_haute_cuisine_</v>
      </c>
      <c r="F516" s="7">
        <f t="shared" si="215"/>
        <v>5.768320995793772</v>
      </c>
      <c r="G516">
        <f t="shared" si="210"/>
        <v>38</v>
      </c>
      <c r="H516" s="11">
        <f t="shared" si="216"/>
        <v>0</v>
      </c>
      <c r="I516" s="11">
        <f t="shared" si="206"/>
        <v>0</v>
      </c>
      <c r="J516" s="11">
        <f t="shared" si="206"/>
        <v>1</v>
      </c>
      <c r="K516" s="11">
        <f t="shared" si="208"/>
        <v>0</v>
      </c>
      <c r="L516" s="11">
        <f t="shared" si="208"/>
        <v>0</v>
      </c>
      <c r="M516" s="11">
        <f t="shared" si="208"/>
        <v>0</v>
      </c>
      <c r="N516" s="11">
        <f t="shared" si="208"/>
        <v>0</v>
      </c>
      <c r="O516" s="11">
        <f t="shared" si="208"/>
        <v>1</v>
      </c>
      <c r="P516" s="11">
        <f t="shared" si="208"/>
        <v>0</v>
      </c>
      <c r="Q516" s="4" t="str">
        <f t="shared" si="217"/>
        <v>N-001-000010</v>
      </c>
      <c r="R516">
        <f t="shared" si="218"/>
        <v>276</v>
      </c>
      <c r="S516" s="8">
        <f t="shared" si="219"/>
        <v>7.1371246496698326</v>
      </c>
      <c r="T516" s="8">
        <f t="shared" si="220"/>
        <v>7.1371246496698326</v>
      </c>
      <c r="U516" s="10">
        <f t="shared" si="211"/>
        <v>5.1635000809355507</v>
      </c>
      <c r="V516" s="10">
        <f t="shared" si="221"/>
        <v>0.48352944586012636</v>
      </c>
      <c r="W516" s="10">
        <f t="shared" si="222"/>
        <v>-1.0650711809215831</v>
      </c>
      <c r="X516" s="10">
        <f t="shared" si="212"/>
        <v>0.60482091485822098</v>
      </c>
      <c r="Y516" s="22">
        <f t="shared" si="223"/>
        <v>7.1540443979874988</v>
      </c>
      <c r="Z516" s="22">
        <f t="shared" si="213"/>
        <v>7.1890336202131158</v>
      </c>
      <c r="AA516" s="22">
        <f t="shared" si="214"/>
        <v>7.1371246496698326</v>
      </c>
      <c r="AB516" s="35"/>
      <c r="AC516" s="10"/>
      <c r="AD516" s="10"/>
    </row>
    <row r="517" spans="1:30" x14ac:dyDescent="0.25">
      <c r="A517" t="s">
        <v>3694</v>
      </c>
      <c r="B517" t="s">
        <v>1078</v>
      </c>
      <c r="C517" s="1">
        <v>41550</v>
      </c>
      <c r="D517">
        <v>297</v>
      </c>
      <c r="E517" t="str">
        <f t="shared" si="209"/>
        <v>_big_data_&amp;amp;_social_network_analysis_</v>
      </c>
      <c r="F517" s="7">
        <f t="shared" si="215"/>
        <v>5.6970934865054046</v>
      </c>
      <c r="G517">
        <f t="shared" si="210"/>
        <v>55</v>
      </c>
      <c r="H517" s="11">
        <f t="shared" si="216"/>
        <v>0</v>
      </c>
      <c r="I517" s="11">
        <f t="shared" si="206"/>
        <v>0</v>
      </c>
      <c r="J517" s="11">
        <f t="shared" si="206"/>
        <v>1</v>
      </c>
      <c r="K517" s="11">
        <f t="shared" si="208"/>
        <v>0</v>
      </c>
      <c r="L517" s="11">
        <f t="shared" si="208"/>
        <v>0</v>
      </c>
      <c r="M517" s="11">
        <f t="shared" si="208"/>
        <v>0</v>
      </c>
      <c r="N517" s="11">
        <f t="shared" si="208"/>
        <v>0</v>
      </c>
      <c r="O517" s="11">
        <f t="shared" si="208"/>
        <v>1</v>
      </c>
      <c r="P517" s="11">
        <f t="shared" si="208"/>
        <v>1</v>
      </c>
      <c r="Q517" s="4" t="str">
        <f t="shared" si="217"/>
        <v>N-001-000011</v>
      </c>
      <c r="R517">
        <f t="shared" si="218"/>
        <v>44</v>
      </c>
      <c r="S517" s="8">
        <f t="shared" si="219"/>
        <v>7.1577607103781817</v>
      </c>
      <c r="T517" s="8">
        <f t="shared" si="220"/>
        <v>7.1577607103781817</v>
      </c>
      <c r="U517" s="10">
        <f t="shared" si="211"/>
        <v>5.3070227147822342</v>
      </c>
      <c r="V517" s="10">
        <f t="shared" si="221"/>
        <v>0.15969567575084864</v>
      </c>
      <c r="W517" s="10">
        <f t="shared" si="222"/>
        <v>-1.1362986902099506</v>
      </c>
      <c r="X517" s="10">
        <f t="shared" si="212"/>
        <v>0.39007077172317028</v>
      </c>
      <c r="Y517" s="22">
        <f t="shared" si="223"/>
        <v>6.9392942548524479</v>
      </c>
      <c r="Z517" s="22">
        <f t="shared" si="213"/>
        <v>7.021516746411514</v>
      </c>
      <c r="AA517" s="22">
        <f t="shared" si="214"/>
        <v>7.1577607103781817</v>
      </c>
      <c r="AB517" s="35"/>
      <c r="AC517" s="10"/>
      <c r="AD517" s="10"/>
    </row>
    <row r="518" spans="1:30" x14ac:dyDescent="0.25">
      <c r="A518" t="s">
        <v>2681</v>
      </c>
      <c r="B518" t="s">
        <v>61</v>
      </c>
      <c r="C518" s="1">
        <v>41833</v>
      </c>
      <c r="D518">
        <v>223</v>
      </c>
      <c r="E518" t="str">
        <f t="shared" si="209"/>
        <v>_big_data_(public_and_private)_for_personalized_medicine_</v>
      </c>
      <c r="F518" s="7">
        <f t="shared" si="215"/>
        <v>5.4116460518550396</v>
      </c>
      <c r="G518">
        <f t="shared" si="210"/>
        <v>70</v>
      </c>
      <c r="H518" s="11">
        <f t="shared" si="216"/>
        <v>0</v>
      </c>
      <c r="I518" s="11">
        <f t="shared" si="206"/>
        <v>1</v>
      </c>
      <c r="J518" s="11">
        <f t="shared" si="206"/>
        <v>0</v>
      </c>
      <c r="K518" s="11">
        <f t="shared" si="208"/>
        <v>0</v>
      </c>
      <c r="L518" s="11">
        <f t="shared" si="208"/>
        <v>0</v>
      </c>
      <c r="M518" s="11">
        <f t="shared" si="208"/>
        <v>0</v>
      </c>
      <c r="N518" s="11">
        <f t="shared" si="208"/>
        <v>0</v>
      </c>
      <c r="O518" s="11">
        <f t="shared" si="208"/>
        <v>1</v>
      </c>
      <c r="P518" s="11">
        <f t="shared" si="208"/>
        <v>0</v>
      </c>
      <c r="Q518" s="4" t="str">
        <f t="shared" si="217"/>
        <v>N-010-000010</v>
      </c>
      <c r="R518">
        <f t="shared" si="218"/>
        <v>51</v>
      </c>
      <c r="S518" s="8">
        <f t="shared" si="219"/>
        <v>6.7640449341040307</v>
      </c>
      <c r="T518" s="8">
        <f t="shared" si="220"/>
        <v>6.7640449341040307</v>
      </c>
      <c r="U518" s="10">
        <f t="shared" si="211"/>
        <v>5.5876687713550819</v>
      </c>
      <c r="V518" s="10">
        <f t="shared" si="221"/>
        <v>-0.69394840951456138</v>
      </c>
      <c r="W518" s="10">
        <f t="shared" si="222"/>
        <v>-1.4217461248603156</v>
      </c>
      <c r="X518" s="10">
        <f t="shared" si="212"/>
        <v>-0.17602271950004214</v>
      </c>
      <c r="Y518" s="22">
        <f t="shared" si="223"/>
        <v>6.3732007636292352</v>
      </c>
      <c r="Z518" s="22">
        <f t="shared" si="213"/>
        <v>6.5691920580633658</v>
      </c>
      <c r="AA518" s="22">
        <f t="shared" si="214"/>
        <v>6.7640449341040307</v>
      </c>
      <c r="AB518" s="35"/>
      <c r="AC518" s="10"/>
      <c r="AD518" s="10"/>
    </row>
    <row r="519" spans="1:30" x14ac:dyDescent="0.25">
      <c r="A519" t="s">
        <v>3187</v>
      </c>
      <c r="B519" t="s">
        <v>571</v>
      </c>
      <c r="C519" s="1">
        <v>42417</v>
      </c>
      <c r="D519">
        <v>413</v>
      </c>
      <c r="E519" t="str">
        <f t="shared" si="209"/>
        <v>_big_data_-_before_you_jump_in_make_sure_you_are_planning_appropriately_</v>
      </c>
      <c r="F519" s="7">
        <f t="shared" si="215"/>
        <v>6.0258659738253142</v>
      </c>
      <c r="G519">
        <f t="shared" si="210"/>
        <v>27</v>
      </c>
      <c r="H519" s="11">
        <f t="shared" si="216"/>
        <v>1</v>
      </c>
      <c r="I519" s="11">
        <f t="shared" si="206"/>
        <v>0</v>
      </c>
      <c r="J519" s="11">
        <f t="shared" si="206"/>
        <v>1</v>
      </c>
      <c r="K519" s="11">
        <f t="shared" si="208"/>
        <v>0</v>
      </c>
      <c r="L519" s="11">
        <f t="shared" si="208"/>
        <v>0</v>
      </c>
      <c r="M519" s="11">
        <f t="shared" si="208"/>
        <v>0</v>
      </c>
      <c r="N519" s="11">
        <f t="shared" si="208"/>
        <v>0</v>
      </c>
      <c r="O519" s="11">
        <f t="shared" si="208"/>
        <v>1</v>
      </c>
      <c r="P519" s="11">
        <f t="shared" si="208"/>
        <v>0</v>
      </c>
      <c r="Q519" s="4" t="str">
        <f t="shared" si="217"/>
        <v>N-101-000010</v>
      </c>
      <c r="R519">
        <f t="shared" si="218"/>
        <v>382</v>
      </c>
      <c r="S519" s="8">
        <f t="shared" si="219"/>
        <v>6.8802841839920132</v>
      </c>
      <c r="T519" s="8">
        <f t="shared" si="220"/>
        <v>6.8802841839920132</v>
      </c>
      <c r="U519" s="10">
        <f t="shared" si="211"/>
        <v>5.6195121133097894</v>
      </c>
      <c r="V519" s="10">
        <f t="shared" si="221"/>
        <v>0.18424985744159661</v>
      </c>
      <c r="W519" s="10">
        <f t="shared" si="222"/>
        <v>-0.80752620289004096</v>
      </c>
      <c r="X519" s="10">
        <f t="shared" si="212"/>
        <v>0.40635386051552441</v>
      </c>
      <c r="Y519" s="22">
        <f t="shared" si="223"/>
        <v>6.9555773436448023</v>
      </c>
      <c r="Z519" s="22">
        <f t="shared" si="213"/>
        <v>6.8151536771936527</v>
      </c>
      <c r="AA519" s="22">
        <f t="shared" si="214"/>
        <v>6.8802841839920132</v>
      </c>
      <c r="AB519" s="35"/>
      <c r="AC519" s="10"/>
      <c r="AD519" s="10"/>
    </row>
    <row r="520" spans="1:30" x14ac:dyDescent="0.25">
      <c r="A520" t="s">
        <v>3679</v>
      </c>
      <c r="B520" t="s">
        <v>1063</v>
      </c>
      <c r="C520" s="1">
        <v>41631</v>
      </c>
      <c r="D520">
        <v>163</v>
      </c>
      <c r="E520" t="str">
        <f t="shared" si="209"/>
        <v>_big_data_-_naughty_or_nice?_</v>
      </c>
      <c r="F520" s="7">
        <f t="shared" si="215"/>
        <v>5.0998664278241987</v>
      </c>
      <c r="G520">
        <f t="shared" si="210"/>
        <v>110</v>
      </c>
      <c r="H520" s="11">
        <f t="shared" si="216"/>
        <v>0</v>
      </c>
      <c r="I520" s="11">
        <f t="shared" si="206"/>
        <v>0</v>
      </c>
      <c r="J520" s="11">
        <f t="shared" si="206"/>
        <v>1</v>
      </c>
      <c r="K520" s="11">
        <f t="shared" si="208"/>
        <v>0</v>
      </c>
      <c r="L520" s="11">
        <f t="shared" si="208"/>
        <v>0</v>
      </c>
      <c r="M520" s="11">
        <f t="shared" si="208"/>
        <v>0</v>
      </c>
      <c r="N520" s="11">
        <f t="shared" si="208"/>
        <v>0</v>
      </c>
      <c r="O520" s="11">
        <f t="shared" si="208"/>
        <v>1</v>
      </c>
      <c r="P520" s="11">
        <f t="shared" si="208"/>
        <v>0</v>
      </c>
      <c r="Q520" s="4" t="str">
        <f t="shared" si="217"/>
        <v>N-001-000010</v>
      </c>
      <c r="R520">
        <f t="shared" si="218"/>
        <v>276</v>
      </c>
      <c r="S520" s="8">
        <f t="shared" si="219"/>
        <v>7.1371246496698326</v>
      </c>
      <c r="T520" s="8">
        <f t="shared" si="220"/>
        <v>7.1371246496698326</v>
      </c>
      <c r="U520" s="10">
        <f t="shared" si="211"/>
        <v>4.4950455129659774</v>
      </c>
      <c r="V520" s="10">
        <f t="shared" si="221"/>
        <v>0.48352944586012636</v>
      </c>
      <c r="W520" s="10">
        <f t="shared" si="222"/>
        <v>-1.7335257488911564</v>
      </c>
      <c r="X520" s="10">
        <f t="shared" si="212"/>
        <v>0.60482091485822098</v>
      </c>
      <c r="Y520" s="22">
        <f t="shared" si="223"/>
        <v>7.1540443979874988</v>
      </c>
      <c r="Z520" s="22">
        <f t="shared" si="213"/>
        <v>7.1890336202131158</v>
      </c>
      <c r="AA520" s="22">
        <f t="shared" si="214"/>
        <v>7.1371246496698326</v>
      </c>
      <c r="AB520" s="35"/>
      <c r="AC520" s="10"/>
      <c r="AD520" s="10"/>
    </row>
    <row r="521" spans="1:30" x14ac:dyDescent="0.25">
      <c r="A521" t="s">
        <v>3690</v>
      </c>
      <c r="B521" t="s">
        <v>1074</v>
      </c>
      <c r="C521" s="1">
        <v>41734</v>
      </c>
      <c r="D521">
        <v>774</v>
      </c>
      <c r="E521" t="str">
        <f t="shared" si="209"/>
        <v>_big_data_--_seven_meta-resources_for_best_practices,_lessons_learned,_datastories,_opportunities,_and_insights_</v>
      </c>
      <c r="F521" s="7">
        <f t="shared" si="215"/>
        <v>6.6528630293533473</v>
      </c>
      <c r="G521">
        <f t="shared" si="210"/>
        <v>26</v>
      </c>
      <c r="H521" s="11">
        <f t="shared" si="216"/>
        <v>0</v>
      </c>
      <c r="I521" s="11">
        <f t="shared" si="206"/>
        <v>0</v>
      </c>
      <c r="J521" s="11">
        <f t="shared" si="206"/>
        <v>1</v>
      </c>
      <c r="K521" s="11">
        <f t="shared" si="208"/>
        <v>0</v>
      </c>
      <c r="L521" s="11">
        <f t="shared" si="208"/>
        <v>0</v>
      </c>
      <c r="M521" s="11">
        <f t="shared" si="208"/>
        <v>0</v>
      </c>
      <c r="N521" s="11">
        <f t="shared" si="208"/>
        <v>0</v>
      </c>
      <c r="O521" s="11">
        <f t="shared" si="208"/>
        <v>1</v>
      </c>
      <c r="P521" s="11">
        <f t="shared" si="208"/>
        <v>0</v>
      </c>
      <c r="Q521" s="4" t="str">
        <f t="shared" si="217"/>
        <v>N-001-000010</v>
      </c>
      <c r="R521">
        <f t="shared" si="218"/>
        <v>276</v>
      </c>
      <c r="S521" s="8">
        <f t="shared" si="219"/>
        <v>7.1371246496698326</v>
      </c>
      <c r="T521" s="8">
        <f t="shared" si="220"/>
        <v>7.1371246496698326</v>
      </c>
      <c r="U521" s="10">
        <f t="shared" si="211"/>
        <v>6.048042114495126</v>
      </c>
      <c r="V521" s="10">
        <f t="shared" si="221"/>
        <v>0.48352944586012636</v>
      </c>
      <c r="W521" s="10">
        <f t="shared" si="222"/>
        <v>-0.18052914736200787</v>
      </c>
      <c r="X521" s="10">
        <f t="shared" si="212"/>
        <v>0.60482091485822098</v>
      </c>
      <c r="Y521" s="22">
        <f t="shared" si="223"/>
        <v>7.1540443979874988</v>
      </c>
      <c r="Z521" s="22">
        <f t="shared" si="213"/>
        <v>7.1890336202131158</v>
      </c>
      <c r="AA521" s="22">
        <f t="shared" si="214"/>
        <v>7.1371246496698326</v>
      </c>
      <c r="AB521" s="35"/>
      <c r="AC521" s="10"/>
      <c r="AD521" s="10"/>
    </row>
    <row r="522" spans="1:30" x14ac:dyDescent="0.25">
      <c r="A522" t="s">
        <v>3699</v>
      </c>
      <c r="B522" t="s">
        <v>1083</v>
      </c>
      <c r="C522" s="1">
        <v>41403</v>
      </c>
      <c r="D522">
        <v>782</v>
      </c>
      <c r="E522" t="str">
        <f t="shared" si="209"/>
        <v>_big_data_-_the_big_picture_</v>
      </c>
      <c r="F522" s="7">
        <f t="shared" si="215"/>
        <v>6.6631326959908028</v>
      </c>
      <c r="G522">
        <f t="shared" si="210"/>
        <v>24</v>
      </c>
      <c r="H522" s="11">
        <f t="shared" si="216"/>
        <v>0</v>
      </c>
      <c r="I522" s="11">
        <f t="shared" ref="I522:J541" si="224">IF(ISNUMBER(SEARCH(I$1,$B522)),1,0)</f>
        <v>0</v>
      </c>
      <c r="J522" s="11">
        <f t="shared" si="224"/>
        <v>1</v>
      </c>
      <c r="K522" s="11">
        <f t="shared" ref="K522:P531" si="225">IF(ISNUMBER(SEARCH(K$1,$E522)),1,0)</f>
        <v>0</v>
      </c>
      <c r="L522" s="11">
        <f t="shared" si="225"/>
        <v>0</v>
      </c>
      <c r="M522" s="11">
        <f t="shared" si="225"/>
        <v>0</v>
      </c>
      <c r="N522" s="11">
        <f t="shared" si="225"/>
        <v>0</v>
      </c>
      <c r="O522" s="11">
        <f t="shared" si="225"/>
        <v>1</v>
      </c>
      <c r="P522" s="11">
        <f t="shared" si="225"/>
        <v>0</v>
      </c>
      <c r="Q522" s="4" t="str">
        <f t="shared" si="217"/>
        <v>N-001-000010</v>
      </c>
      <c r="R522">
        <f t="shared" si="218"/>
        <v>276</v>
      </c>
      <c r="S522" s="8">
        <f t="shared" si="219"/>
        <v>7.1371246496698326</v>
      </c>
      <c r="T522" s="8">
        <f t="shared" si="220"/>
        <v>7.1371246496698326</v>
      </c>
      <c r="U522" s="10">
        <f t="shared" si="211"/>
        <v>6.0583117811325815</v>
      </c>
      <c r="V522" s="10">
        <f t="shared" si="221"/>
        <v>0.48352944586012636</v>
      </c>
      <c r="W522" s="10">
        <f t="shared" si="222"/>
        <v>-0.17025948072455233</v>
      </c>
      <c r="X522" s="10">
        <f t="shared" si="212"/>
        <v>0.60482091485822098</v>
      </c>
      <c r="Y522" s="22">
        <f t="shared" si="223"/>
        <v>7.1540443979874988</v>
      </c>
      <c r="Z522" s="22">
        <f t="shared" si="213"/>
        <v>7.1890336202131158</v>
      </c>
      <c r="AA522" s="22">
        <f t="shared" si="214"/>
        <v>7.1371246496698326</v>
      </c>
      <c r="AB522" s="35"/>
      <c r="AC522" s="10"/>
      <c r="AD522" s="10"/>
    </row>
    <row r="523" spans="1:30" x14ac:dyDescent="0.25">
      <c r="A523" t="s">
        <v>3619</v>
      </c>
      <c r="B523" t="s">
        <v>1003</v>
      </c>
      <c r="C523" s="1">
        <v>42173</v>
      </c>
      <c r="D523">
        <v>774</v>
      </c>
      <c r="E523" t="str">
        <f t="shared" si="209"/>
        <v>_big_data_=_3_data_issues_</v>
      </c>
      <c r="F523" s="7">
        <f t="shared" si="215"/>
        <v>6.6528630293533473</v>
      </c>
      <c r="G523">
        <f t="shared" si="210"/>
        <v>44</v>
      </c>
      <c r="H523" s="11">
        <f t="shared" si="216"/>
        <v>1</v>
      </c>
      <c r="I523" s="11">
        <f t="shared" si="224"/>
        <v>0</v>
      </c>
      <c r="J523" s="11">
        <f t="shared" si="224"/>
        <v>1</v>
      </c>
      <c r="K523" s="11">
        <f t="shared" si="225"/>
        <v>0</v>
      </c>
      <c r="L523" s="11">
        <f t="shared" si="225"/>
        <v>0</v>
      </c>
      <c r="M523" s="11">
        <f t="shared" si="225"/>
        <v>0</v>
      </c>
      <c r="N523" s="11">
        <f t="shared" si="225"/>
        <v>0</v>
      </c>
      <c r="O523" s="11">
        <f t="shared" si="225"/>
        <v>1</v>
      </c>
      <c r="P523" s="11">
        <f t="shared" si="225"/>
        <v>0</v>
      </c>
      <c r="Q523" s="4" t="str">
        <f t="shared" si="217"/>
        <v>N-101-000010</v>
      </c>
      <c r="R523">
        <f t="shared" si="218"/>
        <v>382</v>
      </c>
      <c r="S523" s="8">
        <f t="shared" si="219"/>
        <v>6.8802841839920132</v>
      </c>
      <c r="T523" s="8">
        <f t="shared" si="220"/>
        <v>6.8802841839920132</v>
      </c>
      <c r="U523" s="10">
        <f t="shared" si="211"/>
        <v>6.2465091688378225</v>
      </c>
      <c r="V523" s="10">
        <f t="shared" si="221"/>
        <v>0.18424985744159661</v>
      </c>
      <c r="W523" s="10">
        <f t="shared" si="222"/>
        <v>-0.18052914736200787</v>
      </c>
      <c r="X523" s="10">
        <f t="shared" si="212"/>
        <v>0.40635386051552441</v>
      </c>
      <c r="Y523" s="22">
        <f t="shared" si="223"/>
        <v>6.9555773436448023</v>
      </c>
      <c r="Z523" s="22">
        <f t="shared" si="213"/>
        <v>6.8151536771936527</v>
      </c>
      <c r="AA523" s="22">
        <f t="shared" si="214"/>
        <v>6.8802841839920132</v>
      </c>
      <c r="AB523" s="35"/>
      <c r="AC523" s="10"/>
      <c r="AD523" s="10"/>
    </row>
    <row r="524" spans="1:30" x14ac:dyDescent="0.25">
      <c r="A524" t="s">
        <v>3662</v>
      </c>
      <c r="B524" t="s">
        <v>1046</v>
      </c>
      <c r="C524" s="1">
        <v>42125</v>
      </c>
      <c r="D524">
        <v>1792</v>
      </c>
      <c r="E524" t="str">
        <f t="shared" si="209"/>
        <v>_big_data_=_hype;_but_why_that_doesn't_matter_</v>
      </c>
      <c r="F524" s="7">
        <f t="shared" si="215"/>
        <v>7.491645473605133</v>
      </c>
      <c r="G524">
        <f t="shared" si="210"/>
        <v>64</v>
      </c>
      <c r="H524" s="11">
        <f t="shared" si="216"/>
        <v>1</v>
      </c>
      <c r="I524" s="11">
        <f t="shared" si="224"/>
        <v>0</v>
      </c>
      <c r="J524" s="11">
        <f t="shared" si="224"/>
        <v>1</v>
      </c>
      <c r="K524" s="11">
        <f t="shared" si="225"/>
        <v>0</v>
      </c>
      <c r="L524" s="11">
        <f t="shared" si="225"/>
        <v>0</v>
      </c>
      <c r="M524" s="11">
        <f t="shared" si="225"/>
        <v>0</v>
      </c>
      <c r="N524" s="11">
        <f t="shared" si="225"/>
        <v>0</v>
      </c>
      <c r="O524" s="11">
        <f t="shared" si="225"/>
        <v>1</v>
      </c>
      <c r="P524" s="11">
        <f t="shared" si="225"/>
        <v>0</v>
      </c>
      <c r="Q524" s="4" t="str">
        <f t="shared" si="217"/>
        <v>N-101-000010</v>
      </c>
      <c r="R524">
        <f t="shared" si="218"/>
        <v>382</v>
      </c>
      <c r="S524" s="8">
        <f t="shared" si="219"/>
        <v>6.8802841839920132</v>
      </c>
      <c r="T524" s="8">
        <f t="shared" si="220"/>
        <v>6.8802841839920132</v>
      </c>
      <c r="U524" s="10">
        <f t="shared" si="211"/>
        <v>7.0852916130896082</v>
      </c>
      <c r="V524" s="10">
        <f t="shared" si="221"/>
        <v>0.18424985744159661</v>
      </c>
      <c r="W524" s="10">
        <f t="shared" si="222"/>
        <v>0.65825329688977785</v>
      </c>
      <c r="X524" s="10">
        <f t="shared" si="212"/>
        <v>0.40635386051552441</v>
      </c>
      <c r="Y524" s="22">
        <f t="shared" si="223"/>
        <v>6.9555773436448023</v>
      </c>
      <c r="Z524" s="22">
        <f t="shared" si="213"/>
        <v>6.8151536771936527</v>
      </c>
      <c r="AA524" s="22">
        <f t="shared" si="214"/>
        <v>6.8802841839920132</v>
      </c>
      <c r="AB524" s="35"/>
      <c r="AC524" s="10"/>
      <c r="AD524" s="10"/>
    </row>
    <row r="525" spans="1:30" x14ac:dyDescent="0.25">
      <c r="A525" t="s">
        <v>3642</v>
      </c>
      <c r="B525" t="s">
        <v>1026</v>
      </c>
      <c r="C525" s="1">
        <v>41714</v>
      </c>
      <c r="D525">
        <v>1589</v>
      </c>
      <c r="E525" t="str">
        <f t="shared" si="209"/>
        <v>_big_data_a_to_zz_-_a_glossary_of_my_favorite_data_science_things_</v>
      </c>
      <c r="F525" s="7">
        <f t="shared" si="215"/>
        <v>7.3714892952142774</v>
      </c>
      <c r="G525">
        <f t="shared" si="210"/>
        <v>40</v>
      </c>
      <c r="H525" s="11">
        <f t="shared" si="216"/>
        <v>0</v>
      </c>
      <c r="I525" s="11">
        <f t="shared" si="224"/>
        <v>0</v>
      </c>
      <c r="J525" s="11">
        <f t="shared" si="224"/>
        <v>1</v>
      </c>
      <c r="K525" s="11">
        <f t="shared" si="225"/>
        <v>0</v>
      </c>
      <c r="L525" s="11">
        <f t="shared" si="225"/>
        <v>0</v>
      </c>
      <c r="M525" s="11">
        <f t="shared" si="225"/>
        <v>0</v>
      </c>
      <c r="N525" s="11">
        <f t="shared" si="225"/>
        <v>1</v>
      </c>
      <c r="O525" s="11">
        <f t="shared" si="225"/>
        <v>1</v>
      </c>
      <c r="P525" s="11">
        <f t="shared" si="225"/>
        <v>0</v>
      </c>
      <c r="Q525" s="4" t="str">
        <f t="shared" si="217"/>
        <v>N-001-000110</v>
      </c>
      <c r="R525">
        <f t="shared" si="218"/>
        <v>130</v>
      </c>
      <c r="S525" s="8">
        <f t="shared" si="219"/>
        <v>7.6818150714618501</v>
      </c>
      <c r="T525" s="8">
        <f t="shared" si="220"/>
        <v>7.6818150714618501</v>
      </c>
      <c r="U525" s="10">
        <f t="shared" si="211"/>
        <v>6.3830055440505715</v>
      </c>
      <c r="V525" s="10">
        <f t="shared" si="221"/>
        <v>1.0620761276823165</v>
      </c>
      <c r="W525" s="10">
        <f t="shared" si="222"/>
        <v>0.53809711849892228</v>
      </c>
      <c r="X525" s="10">
        <f t="shared" si="212"/>
        <v>0.98848375116370624</v>
      </c>
      <c r="Y525" s="22">
        <f t="shared" si="223"/>
        <v>7.5377072342929834</v>
      </c>
      <c r="Z525" s="22">
        <f t="shared" si="213"/>
        <v>7.6004759766059404</v>
      </c>
      <c r="AA525" s="22">
        <f t="shared" si="214"/>
        <v>7.6818150714618501</v>
      </c>
      <c r="AB525" s="35"/>
      <c r="AC525" s="10"/>
      <c r="AD525" s="10"/>
    </row>
    <row r="526" spans="1:30" x14ac:dyDescent="0.25">
      <c r="A526" t="s">
        <v>3620</v>
      </c>
      <c r="B526" t="s">
        <v>1004</v>
      </c>
      <c r="C526" s="1">
        <v>41588</v>
      </c>
      <c r="D526">
        <v>244</v>
      </c>
      <c r="E526" t="str">
        <f t="shared" si="209"/>
        <v>_big_data_analytic_and_important_question_</v>
      </c>
      <c r="F526" s="7">
        <f t="shared" si="215"/>
        <v>5.5012582105447274</v>
      </c>
      <c r="G526">
        <f t="shared" si="210"/>
        <v>56</v>
      </c>
      <c r="H526" s="11">
        <f t="shared" si="216"/>
        <v>0</v>
      </c>
      <c r="I526" s="11">
        <f t="shared" si="224"/>
        <v>0</v>
      </c>
      <c r="J526" s="11">
        <f t="shared" si="224"/>
        <v>1</v>
      </c>
      <c r="K526" s="11">
        <f t="shared" si="225"/>
        <v>0</v>
      </c>
      <c r="L526" s="11">
        <f t="shared" si="225"/>
        <v>0</v>
      </c>
      <c r="M526" s="11">
        <f t="shared" si="225"/>
        <v>0</v>
      </c>
      <c r="N526" s="11">
        <f t="shared" si="225"/>
        <v>0</v>
      </c>
      <c r="O526" s="11">
        <f t="shared" si="225"/>
        <v>1</v>
      </c>
      <c r="P526" s="11">
        <f t="shared" si="225"/>
        <v>1</v>
      </c>
      <c r="Q526" s="4" t="str">
        <f t="shared" si="217"/>
        <v>N-001-000011</v>
      </c>
      <c r="R526">
        <f t="shared" si="218"/>
        <v>44</v>
      </c>
      <c r="S526" s="8">
        <f t="shared" si="219"/>
        <v>7.1577607103781817</v>
      </c>
      <c r="T526" s="8">
        <f t="shared" si="220"/>
        <v>7.1577607103781817</v>
      </c>
      <c r="U526" s="10">
        <f t="shared" si="211"/>
        <v>5.111187438821557</v>
      </c>
      <c r="V526" s="10">
        <f t="shared" si="221"/>
        <v>0.15969567575084864</v>
      </c>
      <c r="W526" s="10">
        <f t="shared" si="222"/>
        <v>-1.3321339661706277</v>
      </c>
      <c r="X526" s="10">
        <f t="shared" si="212"/>
        <v>0.39007077172317028</v>
      </c>
      <c r="Y526" s="22">
        <f t="shared" si="223"/>
        <v>6.9392942548524479</v>
      </c>
      <c r="Z526" s="22">
        <f t="shared" si="213"/>
        <v>7.021516746411514</v>
      </c>
      <c r="AA526" s="22">
        <f t="shared" si="214"/>
        <v>7.1577607103781817</v>
      </c>
      <c r="AB526" s="35"/>
      <c r="AC526" s="10"/>
      <c r="AD526" s="10"/>
    </row>
    <row r="527" spans="1:30" x14ac:dyDescent="0.25">
      <c r="A527" t="s">
        <v>3178</v>
      </c>
      <c r="B527" t="s">
        <v>562</v>
      </c>
      <c r="C527" s="1">
        <v>42400</v>
      </c>
      <c r="D527">
        <v>223</v>
      </c>
      <c r="E527" t="str">
        <f t="shared" si="209"/>
        <v>_big_data_analytics:_from_ugly_duckling_to_beautiful_swan_</v>
      </c>
      <c r="F527" s="7">
        <f t="shared" si="215"/>
        <v>5.4116460518550396</v>
      </c>
      <c r="G527">
        <f t="shared" si="210"/>
        <v>36</v>
      </c>
      <c r="H527" s="11">
        <f t="shared" si="216"/>
        <v>1</v>
      </c>
      <c r="I527" s="11">
        <f t="shared" si="224"/>
        <v>0</v>
      </c>
      <c r="J527" s="11">
        <f t="shared" si="224"/>
        <v>1</v>
      </c>
      <c r="K527" s="11">
        <f t="shared" si="225"/>
        <v>0</v>
      </c>
      <c r="L527" s="11">
        <f t="shared" si="225"/>
        <v>0</v>
      </c>
      <c r="M527" s="11">
        <f t="shared" si="225"/>
        <v>0</v>
      </c>
      <c r="N527" s="11">
        <f t="shared" si="225"/>
        <v>0</v>
      </c>
      <c r="O527" s="11">
        <f t="shared" si="225"/>
        <v>1</v>
      </c>
      <c r="P527" s="11">
        <f t="shared" si="225"/>
        <v>1</v>
      </c>
      <c r="Q527" s="4" t="str">
        <f t="shared" si="217"/>
        <v>N-101-000011</v>
      </c>
      <c r="R527">
        <f t="shared" si="218"/>
        <v>56</v>
      </c>
      <c r="S527" s="8">
        <f t="shared" si="219"/>
        <v>6.7077203067055775</v>
      </c>
      <c r="T527" s="8">
        <f t="shared" si="220"/>
        <v>6.7077203067055775</v>
      </c>
      <c r="U527" s="10">
        <f t="shared" si="211"/>
        <v>5.2200423344745657</v>
      </c>
      <c r="V527" s="10">
        <f t="shared" si="221"/>
        <v>-0.13958391266768105</v>
      </c>
      <c r="W527" s="10">
        <f t="shared" si="222"/>
        <v>-1.4217461248603156</v>
      </c>
      <c r="X527" s="10">
        <f t="shared" si="212"/>
        <v>0.19160371738047377</v>
      </c>
      <c r="Y527" s="22">
        <f t="shared" si="223"/>
        <v>6.7408272005097514</v>
      </c>
      <c r="Z527" s="22">
        <f t="shared" si="213"/>
        <v>6.647636803392051</v>
      </c>
      <c r="AA527" s="22">
        <f t="shared" si="214"/>
        <v>6.7077203067055775</v>
      </c>
      <c r="AB527" s="35"/>
      <c r="AC527" s="10"/>
      <c r="AD527" s="10"/>
    </row>
    <row r="528" spans="1:30" x14ac:dyDescent="0.25">
      <c r="A528" t="s">
        <v>3621</v>
      </c>
      <c r="B528" t="s">
        <v>1005</v>
      </c>
      <c r="C528" s="1">
        <v>41624</v>
      </c>
      <c r="D528">
        <v>1023</v>
      </c>
      <c r="E528" t="str">
        <f t="shared" si="209"/>
        <v>_big_data_analytics_-_2014_and_beyond_</v>
      </c>
      <c r="F528" s="7">
        <f t="shared" si="215"/>
        <v>6.9314718055994531</v>
      </c>
      <c r="G528">
        <f t="shared" si="210"/>
        <v>47</v>
      </c>
      <c r="H528" s="11">
        <f t="shared" si="216"/>
        <v>0</v>
      </c>
      <c r="I528" s="11">
        <f t="shared" si="224"/>
        <v>0</v>
      </c>
      <c r="J528" s="11">
        <f t="shared" si="224"/>
        <v>1</v>
      </c>
      <c r="K528" s="11">
        <f t="shared" si="225"/>
        <v>0</v>
      </c>
      <c r="L528" s="11">
        <f t="shared" si="225"/>
        <v>0</v>
      </c>
      <c r="M528" s="11">
        <f t="shared" si="225"/>
        <v>0</v>
      </c>
      <c r="N528" s="11">
        <f t="shared" si="225"/>
        <v>0</v>
      </c>
      <c r="O528" s="11">
        <f t="shared" si="225"/>
        <v>1</v>
      </c>
      <c r="P528" s="11">
        <f t="shared" si="225"/>
        <v>1</v>
      </c>
      <c r="Q528" s="4" t="str">
        <f t="shared" si="217"/>
        <v>N-001-000011</v>
      </c>
      <c r="R528">
        <f t="shared" si="218"/>
        <v>44</v>
      </c>
      <c r="S528" s="8">
        <f t="shared" si="219"/>
        <v>7.1577607103781817</v>
      </c>
      <c r="T528" s="8">
        <f t="shared" si="220"/>
        <v>7.1577607103781817</v>
      </c>
      <c r="U528" s="10">
        <f t="shared" si="211"/>
        <v>6.5414010338762827</v>
      </c>
      <c r="V528" s="10">
        <f t="shared" si="221"/>
        <v>0.15969567575084864</v>
      </c>
      <c r="W528" s="10">
        <f t="shared" si="222"/>
        <v>9.8079628884097936E-2</v>
      </c>
      <c r="X528" s="10">
        <f t="shared" si="212"/>
        <v>0.39007077172317028</v>
      </c>
      <c r="Y528" s="22">
        <f t="shared" si="223"/>
        <v>6.9392942548524479</v>
      </c>
      <c r="Z528" s="22">
        <f t="shared" si="213"/>
        <v>7.021516746411514</v>
      </c>
      <c r="AA528" s="22">
        <f t="shared" si="214"/>
        <v>7.1577607103781817</v>
      </c>
      <c r="AB528" s="35"/>
      <c r="AC528" s="10"/>
      <c r="AD528" s="10"/>
    </row>
    <row r="529" spans="1:30" x14ac:dyDescent="0.25">
      <c r="A529" t="s">
        <v>3622</v>
      </c>
      <c r="B529" t="s">
        <v>1006</v>
      </c>
      <c r="C529" s="1">
        <v>41237</v>
      </c>
      <c r="D529">
        <v>297</v>
      </c>
      <c r="E529" t="str">
        <f t="shared" si="209"/>
        <v>_big_data_analytics_-_a_disruptive_technology_!!_</v>
      </c>
      <c r="F529" s="7">
        <f t="shared" si="215"/>
        <v>5.6970934865054046</v>
      </c>
      <c r="G529">
        <f t="shared" si="210"/>
        <v>40</v>
      </c>
      <c r="H529" s="11">
        <f t="shared" si="216"/>
        <v>0</v>
      </c>
      <c r="I529" s="11">
        <f t="shared" si="224"/>
        <v>0</v>
      </c>
      <c r="J529" s="11">
        <f t="shared" si="224"/>
        <v>1</v>
      </c>
      <c r="K529" s="11">
        <f t="shared" si="225"/>
        <v>0</v>
      </c>
      <c r="L529" s="11">
        <f t="shared" si="225"/>
        <v>0</v>
      </c>
      <c r="M529" s="11">
        <f t="shared" si="225"/>
        <v>0</v>
      </c>
      <c r="N529" s="11">
        <f t="shared" si="225"/>
        <v>0</v>
      </c>
      <c r="O529" s="11">
        <f t="shared" si="225"/>
        <v>1</v>
      </c>
      <c r="P529" s="11">
        <f t="shared" si="225"/>
        <v>1</v>
      </c>
      <c r="Q529" s="4" t="str">
        <f t="shared" si="217"/>
        <v>N-001-000011</v>
      </c>
      <c r="R529">
        <f t="shared" si="218"/>
        <v>44</v>
      </c>
      <c r="S529" s="8">
        <f t="shared" si="219"/>
        <v>7.1577607103781817</v>
      </c>
      <c r="T529" s="8">
        <f t="shared" si="220"/>
        <v>7.1577607103781817</v>
      </c>
      <c r="U529" s="10">
        <f t="shared" si="211"/>
        <v>5.3070227147822342</v>
      </c>
      <c r="V529" s="10">
        <f t="shared" si="221"/>
        <v>0.15969567575084864</v>
      </c>
      <c r="W529" s="10">
        <f t="shared" si="222"/>
        <v>-1.1362986902099506</v>
      </c>
      <c r="X529" s="10">
        <f t="shared" si="212"/>
        <v>0.39007077172317028</v>
      </c>
      <c r="Y529" s="22">
        <f t="shared" si="223"/>
        <v>6.9392942548524479</v>
      </c>
      <c r="Z529" s="22">
        <f t="shared" si="213"/>
        <v>7.021516746411514</v>
      </c>
      <c r="AA529" s="22">
        <f t="shared" si="214"/>
        <v>7.1577607103781817</v>
      </c>
      <c r="AB529" s="35"/>
      <c r="AC529" s="10"/>
      <c r="AD529" s="10"/>
    </row>
    <row r="530" spans="1:30" x14ac:dyDescent="0.25">
      <c r="A530" t="s">
        <v>3630</v>
      </c>
      <c r="B530" t="s">
        <v>1014</v>
      </c>
      <c r="C530" s="1">
        <v>40886</v>
      </c>
      <c r="D530">
        <v>937</v>
      </c>
      <c r="E530" t="str">
        <f t="shared" si="209"/>
        <v>_big_data_analytics_-_visualization_tools_</v>
      </c>
      <c r="F530" s="7">
        <f t="shared" si="215"/>
        <v>6.8437499490062246</v>
      </c>
      <c r="G530">
        <f t="shared" si="210"/>
        <v>94</v>
      </c>
      <c r="H530" s="11">
        <f t="shared" si="216"/>
        <v>0</v>
      </c>
      <c r="I530" s="11">
        <f t="shared" si="224"/>
        <v>0</v>
      </c>
      <c r="J530" s="11">
        <f t="shared" si="224"/>
        <v>1</v>
      </c>
      <c r="K530" s="11">
        <f t="shared" si="225"/>
        <v>0</v>
      </c>
      <c r="L530" s="11">
        <f t="shared" si="225"/>
        <v>0</v>
      </c>
      <c r="M530" s="11">
        <f t="shared" si="225"/>
        <v>0</v>
      </c>
      <c r="N530" s="11">
        <f t="shared" si="225"/>
        <v>0</v>
      </c>
      <c r="O530" s="11">
        <f t="shared" si="225"/>
        <v>1</v>
      </c>
      <c r="P530" s="11">
        <f t="shared" si="225"/>
        <v>1</v>
      </c>
      <c r="Q530" s="4" t="str">
        <f t="shared" si="217"/>
        <v>N-001-000011</v>
      </c>
      <c r="R530">
        <f t="shared" si="218"/>
        <v>44</v>
      </c>
      <c r="S530" s="8">
        <f t="shared" si="219"/>
        <v>7.1577607103781817</v>
      </c>
      <c r="T530" s="8">
        <f t="shared" si="220"/>
        <v>7.1577607103781817</v>
      </c>
      <c r="U530" s="10">
        <f t="shared" si="211"/>
        <v>6.4536791772830542</v>
      </c>
      <c r="V530" s="10">
        <f t="shared" si="221"/>
        <v>0.15969567575084864</v>
      </c>
      <c r="W530" s="10">
        <f t="shared" si="222"/>
        <v>1.0357772290869427E-2</v>
      </c>
      <c r="X530" s="10">
        <f t="shared" si="212"/>
        <v>0.39007077172317028</v>
      </c>
      <c r="Y530" s="22">
        <f t="shared" si="223"/>
        <v>6.9392942548524479</v>
      </c>
      <c r="Z530" s="22">
        <f t="shared" si="213"/>
        <v>7.021516746411514</v>
      </c>
      <c r="AA530" s="22">
        <f t="shared" si="214"/>
        <v>7.1577607103781817</v>
      </c>
      <c r="AB530" s="35"/>
      <c r="AC530" s="10"/>
      <c r="AD530" s="10"/>
    </row>
    <row r="531" spans="1:30" x14ac:dyDescent="0.25">
      <c r="A531" t="s">
        <v>3623</v>
      </c>
      <c r="B531" t="s">
        <v>1007</v>
      </c>
      <c r="C531" s="1">
        <v>42241</v>
      </c>
      <c r="D531">
        <v>774</v>
      </c>
      <c r="E531" t="str">
        <f t="shared" si="209"/>
        <v>_big_data_analytics_and_business_intelligence_for_better_customer_experience_insmall_businesses_</v>
      </c>
      <c r="F531" s="7">
        <f t="shared" si="215"/>
        <v>6.6528630293533473</v>
      </c>
      <c r="G531">
        <f t="shared" si="210"/>
        <v>50</v>
      </c>
      <c r="H531" s="11">
        <f t="shared" si="216"/>
        <v>1</v>
      </c>
      <c r="I531" s="11">
        <f t="shared" si="224"/>
        <v>0</v>
      </c>
      <c r="J531" s="11">
        <f t="shared" si="224"/>
        <v>1</v>
      </c>
      <c r="K531" s="11">
        <f t="shared" si="225"/>
        <v>0</v>
      </c>
      <c r="L531" s="11">
        <f t="shared" si="225"/>
        <v>0</v>
      </c>
      <c r="M531" s="11">
        <f t="shared" si="225"/>
        <v>0</v>
      </c>
      <c r="N531" s="11">
        <f t="shared" si="225"/>
        <v>0</v>
      </c>
      <c r="O531" s="11">
        <f t="shared" si="225"/>
        <v>1</v>
      </c>
      <c r="P531" s="11">
        <f t="shared" si="225"/>
        <v>1</v>
      </c>
      <c r="Q531" s="4" t="str">
        <f t="shared" si="217"/>
        <v>N-101-000011</v>
      </c>
      <c r="R531">
        <f t="shared" si="218"/>
        <v>56</v>
      </c>
      <c r="S531" s="8">
        <f t="shared" si="219"/>
        <v>6.7077203067055775</v>
      </c>
      <c r="T531" s="8">
        <f t="shared" si="220"/>
        <v>6.7077203067055775</v>
      </c>
      <c r="U531" s="10">
        <f t="shared" si="211"/>
        <v>6.4612593119728734</v>
      </c>
      <c r="V531" s="10">
        <f t="shared" si="221"/>
        <v>-0.13958391266768105</v>
      </c>
      <c r="W531" s="10">
        <f t="shared" si="222"/>
        <v>-0.18052914736200787</v>
      </c>
      <c r="X531" s="10">
        <f t="shared" si="212"/>
        <v>0.19160371738047377</v>
      </c>
      <c r="Y531" s="22">
        <f t="shared" si="223"/>
        <v>6.7408272005097514</v>
      </c>
      <c r="Z531" s="22">
        <f t="shared" si="213"/>
        <v>6.647636803392051</v>
      </c>
      <c r="AA531" s="22">
        <f t="shared" si="214"/>
        <v>6.7077203067055775</v>
      </c>
      <c r="AB531" s="35"/>
      <c r="AC531" s="10"/>
      <c r="AD531" s="10"/>
    </row>
    <row r="532" spans="1:30" x14ac:dyDescent="0.25">
      <c r="A532" t="s">
        <v>3626</v>
      </c>
      <c r="B532" t="s">
        <v>1010</v>
      </c>
      <c r="C532" s="1">
        <v>42426</v>
      </c>
      <c r="D532">
        <v>408</v>
      </c>
      <c r="E532" t="str">
        <f t="shared" si="209"/>
        <v>_big_data_analytics_forecast_:_the_streaming_future_</v>
      </c>
      <c r="F532" s="7">
        <f t="shared" si="215"/>
        <v>6.0137151560428022</v>
      </c>
      <c r="G532">
        <f t="shared" si="210"/>
        <v>28</v>
      </c>
      <c r="H532" s="11">
        <f t="shared" si="216"/>
        <v>1</v>
      </c>
      <c r="I532" s="11">
        <f t="shared" si="224"/>
        <v>0</v>
      </c>
      <c r="J532" s="11">
        <f t="shared" si="224"/>
        <v>1</v>
      </c>
      <c r="K532" s="11">
        <f t="shared" ref="K532:P541" si="226">IF(ISNUMBER(SEARCH(K$1,$E532)),1,0)</f>
        <v>0</v>
      </c>
      <c r="L532" s="11">
        <f t="shared" si="226"/>
        <v>0</v>
      </c>
      <c r="M532" s="11">
        <f t="shared" si="226"/>
        <v>0</v>
      </c>
      <c r="N532" s="11">
        <f t="shared" si="226"/>
        <v>0</v>
      </c>
      <c r="O532" s="11">
        <f t="shared" si="226"/>
        <v>1</v>
      </c>
      <c r="P532" s="11">
        <f t="shared" si="226"/>
        <v>1</v>
      </c>
      <c r="Q532" s="4" t="str">
        <f t="shared" si="217"/>
        <v>N-101-000011</v>
      </c>
      <c r="R532">
        <f t="shared" si="218"/>
        <v>56</v>
      </c>
      <c r="S532" s="8">
        <f t="shared" si="219"/>
        <v>6.7077203067055775</v>
      </c>
      <c r="T532" s="8">
        <f t="shared" si="220"/>
        <v>6.7077203067055775</v>
      </c>
      <c r="U532" s="10">
        <f t="shared" si="211"/>
        <v>5.8221114386623283</v>
      </c>
      <c r="V532" s="10">
        <f t="shared" si="221"/>
        <v>-0.13958391266768105</v>
      </c>
      <c r="W532" s="10">
        <f t="shared" si="222"/>
        <v>-0.81967702067255299</v>
      </c>
      <c r="X532" s="10">
        <f t="shared" si="212"/>
        <v>0.19160371738047377</v>
      </c>
      <c r="Y532" s="22">
        <f t="shared" si="223"/>
        <v>6.7408272005097514</v>
      </c>
      <c r="Z532" s="22">
        <f t="shared" si="213"/>
        <v>6.647636803392051</v>
      </c>
      <c r="AA532" s="22">
        <f t="shared" si="214"/>
        <v>6.7077203067055775</v>
      </c>
      <c r="AB532" s="35"/>
      <c r="AC532" s="10"/>
      <c r="AD532" s="10"/>
    </row>
    <row r="533" spans="1:30" x14ac:dyDescent="0.25">
      <c r="A533" t="s">
        <v>3627</v>
      </c>
      <c r="B533" t="s">
        <v>1011</v>
      </c>
      <c r="C533" s="1">
        <v>42202</v>
      </c>
      <c r="D533">
        <v>407</v>
      </c>
      <c r="E533" t="str">
        <f t="shared" si="209"/>
        <v>_big_data_analytics_in_a_snap_</v>
      </c>
      <c r="F533" s="7">
        <f t="shared" si="215"/>
        <v>6.0112671744041615</v>
      </c>
      <c r="G533">
        <f t="shared" si="210"/>
        <v>33</v>
      </c>
      <c r="H533" s="11">
        <f t="shared" si="216"/>
        <v>1</v>
      </c>
      <c r="I533" s="11">
        <f t="shared" si="224"/>
        <v>0</v>
      </c>
      <c r="J533" s="11">
        <f t="shared" si="224"/>
        <v>1</v>
      </c>
      <c r="K533" s="11">
        <f t="shared" si="226"/>
        <v>0</v>
      </c>
      <c r="L533" s="11">
        <f t="shared" si="226"/>
        <v>0</v>
      </c>
      <c r="M533" s="11">
        <f t="shared" si="226"/>
        <v>0</v>
      </c>
      <c r="N533" s="11">
        <f t="shared" si="226"/>
        <v>0</v>
      </c>
      <c r="O533" s="11">
        <f t="shared" si="226"/>
        <v>1</v>
      </c>
      <c r="P533" s="11">
        <f t="shared" si="226"/>
        <v>1</v>
      </c>
      <c r="Q533" s="4" t="str">
        <f t="shared" si="217"/>
        <v>N-101-000011</v>
      </c>
      <c r="R533">
        <f t="shared" si="218"/>
        <v>56</v>
      </c>
      <c r="S533" s="8">
        <f t="shared" si="219"/>
        <v>6.7077203067055775</v>
      </c>
      <c r="T533" s="8">
        <f t="shared" si="220"/>
        <v>6.7077203067055775</v>
      </c>
      <c r="U533" s="10">
        <f t="shared" si="211"/>
        <v>5.8196634570236876</v>
      </c>
      <c r="V533" s="10">
        <f t="shared" si="221"/>
        <v>-0.13958391266768105</v>
      </c>
      <c r="W533" s="10">
        <f t="shared" si="222"/>
        <v>-0.82212500231119368</v>
      </c>
      <c r="X533" s="10">
        <f t="shared" si="212"/>
        <v>0.19160371738047377</v>
      </c>
      <c r="Y533" s="22">
        <f t="shared" si="223"/>
        <v>6.7408272005097514</v>
      </c>
      <c r="Z533" s="22">
        <f t="shared" si="213"/>
        <v>6.647636803392051</v>
      </c>
      <c r="AA533" s="22">
        <f t="shared" si="214"/>
        <v>6.7077203067055775</v>
      </c>
      <c r="AB533" s="35"/>
      <c r="AC533" s="10"/>
      <c r="AD533" s="10"/>
    </row>
    <row r="534" spans="1:30" x14ac:dyDescent="0.25">
      <c r="A534" t="s">
        <v>3628</v>
      </c>
      <c r="B534" t="s">
        <v>1012</v>
      </c>
      <c r="C534" s="1">
        <v>41269</v>
      </c>
      <c r="D534">
        <v>9328</v>
      </c>
      <c r="E534" t="str">
        <f t="shared" si="209"/>
        <v>_big_data_analytics_infrastructure_</v>
      </c>
      <c r="F534" s="7">
        <f t="shared" si="215"/>
        <v>9.1408831069609615</v>
      </c>
      <c r="G534">
        <f t="shared" si="210"/>
        <v>51</v>
      </c>
      <c r="H534" s="11">
        <f t="shared" si="216"/>
        <v>0</v>
      </c>
      <c r="I534" s="11">
        <f t="shared" si="224"/>
        <v>0</v>
      </c>
      <c r="J534" s="11">
        <f t="shared" si="224"/>
        <v>1</v>
      </c>
      <c r="K534" s="11">
        <f t="shared" si="226"/>
        <v>0</v>
      </c>
      <c r="L534" s="11">
        <f t="shared" si="226"/>
        <v>0</v>
      </c>
      <c r="M534" s="11">
        <f t="shared" si="226"/>
        <v>0</v>
      </c>
      <c r="N534" s="11">
        <f t="shared" si="226"/>
        <v>0</v>
      </c>
      <c r="O534" s="11">
        <f t="shared" si="226"/>
        <v>1</v>
      </c>
      <c r="P534" s="11">
        <f t="shared" si="226"/>
        <v>1</v>
      </c>
      <c r="Q534" s="4" t="str">
        <f t="shared" si="217"/>
        <v>N-001-000011</v>
      </c>
      <c r="R534">
        <f t="shared" si="218"/>
        <v>44</v>
      </c>
      <c r="S534" s="8">
        <f t="shared" si="219"/>
        <v>7.1577607103781817</v>
      </c>
      <c r="T534" s="8">
        <f t="shared" si="220"/>
        <v>7.1577607103781817</v>
      </c>
      <c r="U534" s="10">
        <f t="shared" si="211"/>
        <v>8.7508123352377911</v>
      </c>
      <c r="V534" s="10">
        <f t="shared" si="221"/>
        <v>0.15969567575084864</v>
      </c>
      <c r="W534" s="10">
        <f t="shared" si="222"/>
        <v>2.3074909302456064</v>
      </c>
      <c r="X534" s="10">
        <f t="shared" si="212"/>
        <v>0.39007077172317028</v>
      </c>
      <c r="Y534" s="22">
        <f t="shared" si="223"/>
        <v>6.9392942548524479</v>
      </c>
      <c r="Z534" s="22">
        <f t="shared" si="213"/>
        <v>7.021516746411514</v>
      </c>
      <c r="AA534" s="22">
        <f t="shared" si="214"/>
        <v>7.1577607103781817</v>
      </c>
      <c r="AB534" s="35"/>
      <c r="AC534" s="10"/>
      <c r="AD534" s="10"/>
    </row>
    <row r="535" spans="1:30" x14ac:dyDescent="0.25">
      <c r="A535" t="s">
        <v>2676</v>
      </c>
      <c r="B535" t="s">
        <v>56</v>
      </c>
      <c r="C535" s="1">
        <v>42110</v>
      </c>
      <c r="D535">
        <v>313</v>
      </c>
      <c r="E535" t="str">
        <f t="shared" si="209"/>
        <v>_big_data_analytics_london_2015_-_complimentary_pass_</v>
      </c>
      <c r="F535" s="7">
        <f t="shared" si="215"/>
        <v>5.7493929859082531</v>
      </c>
      <c r="G535">
        <f t="shared" si="210"/>
        <v>33</v>
      </c>
      <c r="H535" s="11">
        <f t="shared" si="216"/>
        <v>1</v>
      </c>
      <c r="I535" s="11">
        <f t="shared" si="224"/>
        <v>1</v>
      </c>
      <c r="J535" s="11">
        <f t="shared" si="224"/>
        <v>0</v>
      </c>
      <c r="K535" s="11">
        <f t="shared" si="226"/>
        <v>0</v>
      </c>
      <c r="L535" s="11">
        <f t="shared" si="226"/>
        <v>0</v>
      </c>
      <c r="M535" s="11">
        <f t="shared" si="226"/>
        <v>0</v>
      </c>
      <c r="N535" s="11">
        <f t="shared" si="226"/>
        <v>0</v>
      </c>
      <c r="O535" s="11">
        <f t="shared" si="226"/>
        <v>1</v>
      </c>
      <c r="P535" s="11">
        <f t="shared" si="226"/>
        <v>1</v>
      </c>
      <c r="Q535" s="4" t="str">
        <f t="shared" si="217"/>
        <v>N-110-000011</v>
      </c>
      <c r="R535">
        <f t="shared" si="218"/>
        <v>21</v>
      </c>
      <c r="S535" s="8">
        <f t="shared" si="219"/>
        <v>5.7614925343121861</v>
      </c>
      <c r="T535" s="8">
        <f t="shared" si="220"/>
        <v>5.7614925343121861</v>
      </c>
      <c r="U535" s="10">
        <f t="shared" si="211"/>
        <v>6.338632902886042</v>
      </c>
      <c r="V535" s="10">
        <f t="shared" si="221"/>
        <v>-1.3170617680423686</v>
      </c>
      <c r="W535" s="10">
        <f t="shared" si="222"/>
        <v>-1.0839991908071021</v>
      </c>
      <c r="X535" s="10">
        <f t="shared" si="212"/>
        <v>-0.58923991697778932</v>
      </c>
      <c r="Y535" s="22">
        <f t="shared" si="223"/>
        <v>5.9599835661514877</v>
      </c>
      <c r="Z535" s="22">
        <f t="shared" si="213"/>
        <v>6.0277952412423002</v>
      </c>
      <c r="AA535" s="22">
        <f t="shared" si="214"/>
        <v>5.7614925343121861</v>
      </c>
      <c r="AB535" s="35"/>
      <c r="AC535" s="10"/>
      <c r="AD535" s="10"/>
    </row>
    <row r="536" spans="1:30" x14ac:dyDescent="0.25">
      <c r="A536" t="s">
        <v>3629</v>
      </c>
      <c r="B536" t="s">
        <v>1013</v>
      </c>
      <c r="C536" s="1">
        <v>41185</v>
      </c>
      <c r="D536">
        <v>3218</v>
      </c>
      <c r="E536" t="str">
        <f t="shared" si="209"/>
        <v>_big_data_analytics_maturity_model_</v>
      </c>
      <c r="F536" s="7">
        <f t="shared" si="215"/>
        <v>8.0768260312988076</v>
      </c>
      <c r="G536">
        <f t="shared" si="210"/>
        <v>41</v>
      </c>
      <c r="H536" s="11">
        <f t="shared" si="216"/>
        <v>0</v>
      </c>
      <c r="I536" s="11">
        <f t="shared" si="224"/>
        <v>0</v>
      </c>
      <c r="J536" s="11">
        <f t="shared" si="224"/>
        <v>1</v>
      </c>
      <c r="K536" s="11">
        <f t="shared" si="226"/>
        <v>0</v>
      </c>
      <c r="L536" s="11">
        <f t="shared" si="226"/>
        <v>0</v>
      </c>
      <c r="M536" s="11">
        <f t="shared" si="226"/>
        <v>0</v>
      </c>
      <c r="N536" s="11">
        <f t="shared" si="226"/>
        <v>0</v>
      </c>
      <c r="O536" s="11">
        <f t="shared" si="226"/>
        <v>1</v>
      </c>
      <c r="P536" s="11">
        <f t="shared" si="226"/>
        <v>1</v>
      </c>
      <c r="Q536" s="4" t="str">
        <f t="shared" si="217"/>
        <v>N-001-000011</v>
      </c>
      <c r="R536">
        <f t="shared" si="218"/>
        <v>44</v>
      </c>
      <c r="S536" s="8">
        <f t="shared" si="219"/>
        <v>7.1577607103781817</v>
      </c>
      <c r="T536" s="8">
        <f t="shared" si="220"/>
        <v>7.1577607103781817</v>
      </c>
      <c r="U536" s="10">
        <f t="shared" si="211"/>
        <v>7.6867552595756372</v>
      </c>
      <c r="V536" s="10">
        <f t="shared" si="221"/>
        <v>0.15969567575084864</v>
      </c>
      <c r="W536" s="10">
        <f t="shared" si="222"/>
        <v>1.2434338545834525</v>
      </c>
      <c r="X536" s="10">
        <f t="shared" si="212"/>
        <v>0.39007077172317028</v>
      </c>
      <c r="Y536" s="22">
        <f t="shared" si="223"/>
        <v>6.9392942548524479</v>
      </c>
      <c r="Z536" s="22">
        <f t="shared" si="213"/>
        <v>7.021516746411514</v>
      </c>
      <c r="AA536" s="22">
        <f t="shared" si="214"/>
        <v>7.1577607103781817</v>
      </c>
      <c r="AB536" s="35"/>
      <c r="AC536" s="10"/>
      <c r="AD536" s="10"/>
    </row>
    <row r="537" spans="1:30" x14ac:dyDescent="0.25">
      <c r="A537" t="s">
        <v>2677</v>
      </c>
      <c r="B537" t="s">
        <v>57</v>
      </c>
      <c r="C537" s="1">
        <v>42317</v>
      </c>
      <c r="D537">
        <v>204</v>
      </c>
      <c r="E537" t="str">
        <f t="shared" si="209"/>
        <v>_big_data_and_data_science_online_training_</v>
      </c>
      <c r="F537" s="7">
        <f t="shared" si="215"/>
        <v>5.3230099791384085</v>
      </c>
      <c r="G537">
        <f t="shared" si="210"/>
        <v>34</v>
      </c>
      <c r="H537" s="11">
        <f t="shared" si="216"/>
        <v>1</v>
      </c>
      <c r="I537" s="11">
        <f t="shared" si="224"/>
        <v>1</v>
      </c>
      <c r="J537" s="11">
        <f t="shared" si="224"/>
        <v>0</v>
      </c>
      <c r="K537" s="11">
        <f t="shared" si="226"/>
        <v>0</v>
      </c>
      <c r="L537" s="11">
        <f t="shared" si="226"/>
        <v>0</v>
      </c>
      <c r="M537" s="11">
        <f t="shared" si="226"/>
        <v>0</v>
      </c>
      <c r="N537" s="11">
        <f t="shared" si="226"/>
        <v>1</v>
      </c>
      <c r="O537" s="11">
        <f t="shared" si="226"/>
        <v>1</v>
      </c>
      <c r="P537" s="11">
        <f t="shared" si="226"/>
        <v>0</v>
      </c>
      <c r="Q537" s="4" t="str">
        <f t="shared" si="217"/>
        <v>N-110-000110</v>
      </c>
      <c r="R537">
        <f t="shared" si="218"/>
        <v>30</v>
      </c>
      <c r="S537" s="8">
        <f t="shared" si="219"/>
        <v>6.8313617432708362</v>
      </c>
      <c r="T537" s="8">
        <f t="shared" si="220"/>
        <v>6.8313617432708362</v>
      </c>
      <c r="U537" s="10">
        <f t="shared" si="211"/>
        <v>5.3138369166756618</v>
      </c>
      <c r="V537" s="10">
        <f t="shared" si="221"/>
        <v>-0.41468131611090092</v>
      </c>
      <c r="W537" s="10">
        <f t="shared" si="222"/>
        <v>-1.5103821975769467</v>
      </c>
      <c r="X537" s="10">
        <f t="shared" si="212"/>
        <v>9.1730624627465642E-3</v>
      </c>
      <c r="Y537" s="22">
        <f t="shared" si="223"/>
        <v>6.5583965455920241</v>
      </c>
      <c r="Z537" s="22">
        <f t="shared" si="213"/>
        <v>6.6067544714367257</v>
      </c>
      <c r="AA537" s="22">
        <f t="shared" si="214"/>
        <v>6.8313617432708362</v>
      </c>
      <c r="AB537" s="35"/>
      <c r="AC537" s="10"/>
      <c r="AD537" s="10"/>
    </row>
    <row r="538" spans="1:30" x14ac:dyDescent="0.25">
      <c r="A538" t="s">
        <v>3631</v>
      </c>
      <c r="B538" t="s">
        <v>1015</v>
      </c>
      <c r="C538" s="1">
        <v>41574</v>
      </c>
      <c r="D538">
        <v>547</v>
      </c>
      <c r="E538" t="str">
        <f t="shared" si="209"/>
        <v>_big_data_and_education_data_mining_</v>
      </c>
      <c r="F538" s="7">
        <f t="shared" si="215"/>
        <v>6.3062752869480159</v>
      </c>
      <c r="G538">
        <f t="shared" si="210"/>
        <v>55</v>
      </c>
      <c r="H538" s="11">
        <f t="shared" si="216"/>
        <v>0</v>
      </c>
      <c r="I538" s="11">
        <f t="shared" si="224"/>
        <v>0</v>
      </c>
      <c r="J538" s="11">
        <f t="shared" si="224"/>
        <v>1</v>
      </c>
      <c r="K538" s="11">
        <f t="shared" si="226"/>
        <v>0</v>
      </c>
      <c r="L538" s="11">
        <f t="shared" si="226"/>
        <v>0</v>
      </c>
      <c r="M538" s="11">
        <f t="shared" si="226"/>
        <v>0</v>
      </c>
      <c r="N538" s="11">
        <f t="shared" si="226"/>
        <v>0</v>
      </c>
      <c r="O538" s="11">
        <f t="shared" si="226"/>
        <v>1</v>
      </c>
      <c r="P538" s="11">
        <f t="shared" si="226"/>
        <v>0</v>
      </c>
      <c r="Q538" s="4" t="str">
        <f t="shared" si="217"/>
        <v>N-001-000010</v>
      </c>
      <c r="R538">
        <f t="shared" si="218"/>
        <v>276</v>
      </c>
      <c r="S538" s="8">
        <f t="shared" si="219"/>
        <v>7.1371246496698326</v>
      </c>
      <c r="T538" s="8">
        <f t="shared" si="220"/>
        <v>7.1371246496698326</v>
      </c>
      <c r="U538" s="10">
        <f t="shared" si="211"/>
        <v>5.7014543720897946</v>
      </c>
      <c r="V538" s="10">
        <f t="shared" si="221"/>
        <v>0.48352944586012636</v>
      </c>
      <c r="W538" s="10">
        <f t="shared" si="222"/>
        <v>-0.52711688976733928</v>
      </c>
      <c r="X538" s="10">
        <f t="shared" si="212"/>
        <v>0.60482091485822098</v>
      </c>
      <c r="Y538" s="22">
        <f t="shared" si="223"/>
        <v>7.1540443979874988</v>
      </c>
      <c r="Z538" s="22">
        <f t="shared" si="213"/>
        <v>7.1890336202131158</v>
      </c>
      <c r="AA538" s="22">
        <f t="shared" si="214"/>
        <v>7.1371246496698326</v>
      </c>
      <c r="AB538" s="35"/>
      <c r="AC538" s="10"/>
      <c r="AD538" s="10"/>
    </row>
    <row r="539" spans="1:30" x14ac:dyDescent="0.25">
      <c r="A539" t="s">
        <v>2974</v>
      </c>
      <c r="B539" t="s">
        <v>356</v>
      </c>
      <c r="C539" s="1">
        <v>42097</v>
      </c>
      <c r="D539">
        <v>855</v>
      </c>
      <c r="E539" t="str">
        <f t="shared" si="209"/>
        <v>_big_data_and_hadoop:_moving_from_strategy_to_production_</v>
      </c>
      <c r="F539" s="7">
        <f t="shared" si="215"/>
        <v>6.752270376141742</v>
      </c>
      <c r="G539">
        <f t="shared" si="210"/>
        <v>39</v>
      </c>
      <c r="H539" s="11">
        <f t="shared" si="216"/>
        <v>1</v>
      </c>
      <c r="I539" s="11">
        <f t="shared" si="224"/>
        <v>1</v>
      </c>
      <c r="J539" s="11">
        <f t="shared" si="224"/>
        <v>0</v>
      </c>
      <c r="K539" s="11">
        <f t="shared" si="226"/>
        <v>0</v>
      </c>
      <c r="L539" s="11">
        <f t="shared" si="226"/>
        <v>0</v>
      </c>
      <c r="M539" s="11">
        <f t="shared" si="226"/>
        <v>0</v>
      </c>
      <c r="N539" s="11">
        <f t="shared" si="226"/>
        <v>0</v>
      </c>
      <c r="O539" s="11">
        <f t="shared" si="226"/>
        <v>1</v>
      </c>
      <c r="P539" s="11">
        <f t="shared" si="226"/>
        <v>0</v>
      </c>
      <c r="Q539" s="4" t="str">
        <f t="shared" si="217"/>
        <v>N-110-000010</v>
      </c>
      <c r="R539">
        <f t="shared" si="218"/>
        <v>58</v>
      </c>
      <c r="S539" s="8">
        <f t="shared" si="219"/>
        <v>5.7492453157171877</v>
      </c>
      <c r="T539" s="8">
        <f t="shared" si="220"/>
        <v>5.7492453157171877</v>
      </c>
      <c r="U539" s="10">
        <f t="shared" si="211"/>
        <v>7.1267601499844808</v>
      </c>
      <c r="V539" s="10">
        <f t="shared" si="221"/>
        <v>-0.99322799793309102</v>
      </c>
      <c r="W539" s="10">
        <f t="shared" si="222"/>
        <v>-8.1121800573613179E-2</v>
      </c>
      <c r="X539" s="10">
        <f t="shared" si="212"/>
        <v>-0.37448977384273863</v>
      </c>
      <c r="Y539" s="22">
        <f t="shared" si="223"/>
        <v>6.1747337092865386</v>
      </c>
      <c r="Z539" s="22">
        <f t="shared" si="213"/>
        <v>6.1953121150439019</v>
      </c>
      <c r="AA539" s="22">
        <f t="shared" si="214"/>
        <v>5.7492453157171877</v>
      </c>
      <c r="AB539" s="35"/>
      <c r="AC539" s="10"/>
      <c r="AD539" s="10"/>
    </row>
    <row r="540" spans="1:30" x14ac:dyDescent="0.25">
      <c r="A540" t="s">
        <v>3632</v>
      </c>
      <c r="B540" t="s">
        <v>1016</v>
      </c>
      <c r="C540" s="1">
        <v>41463</v>
      </c>
      <c r="D540">
        <v>367</v>
      </c>
      <c r="E540" t="str">
        <f t="shared" si="209"/>
        <v>_big_data_and_meaningful_storage_metrics_</v>
      </c>
      <c r="F540" s="7">
        <f t="shared" si="215"/>
        <v>5.9080829381689313</v>
      </c>
      <c r="G540">
        <f t="shared" si="210"/>
        <v>69</v>
      </c>
      <c r="H540" s="11">
        <f t="shared" si="216"/>
        <v>0</v>
      </c>
      <c r="I540" s="11">
        <f t="shared" si="224"/>
        <v>0</v>
      </c>
      <c r="J540" s="11">
        <f t="shared" si="224"/>
        <v>1</v>
      </c>
      <c r="K540" s="11">
        <f t="shared" si="226"/>
        <v>0</v>
      </c>
      <c r="L540" s="11">
        <f t="shared" si="226"/>
        <v>0</v>
      </c>
      <c r="M540" s="11">
        <f t="shared" si="226"/>
        <v>0</v>
      </c>
      <c r="N540" s="11">
        <f t="shared" si="226"/>
        <v>0</v>
      </c>
      <c r="O540" s="11">
        <f t="shared" si="226"/>
        <v>1</v>
      </c>
      <c r="P540" s="11">
        <f t="shared" si="226"/>
        <v>0</v>
      </c>
      <c r="Q540" s="4" t="str">
        <f t="shared" si="217"/>
        <v>N-001-000010</v>
      </c>
      <c r="R540">
        <f t="shared" si="218"/>
        <v>276</v>
      </c>
      <c r="S540" s="8">
        <f t="shared" si="219"/>
        <v>7.1371246496698326</v>
      </c>
      <c r="T540" s="8">
        <f t="shared" si="220"/>
        <v>7.1371246496698326</v>
      </c>
      <c r="U540" s="10">
        <f t="shared" si="211"/>
        <v>5.3032620233107099</v>
      </c>
      <c r="V540" s="10">
        <f t="shared" si="221"/>
        <v>0.48352944586012636</v>
      </c>
      <c r="W540" s="10">
        <f t="shared" si="222"/>
        <v>-0.92530923854642388</v>
      </c>
      <c r="X540" s="10">
        <f t="shared" si="212"/>
        <v>0.60482091485822098</v>
      </c>
      <c r="Y540" s="22">
        <f t="shared" si="223"/>
        <v>7.1540443979874988</v>
      </c>
      <c r="Z540" s="22">
        <f t="shared" si="213"/>
        <v>7.1890336202131158</v>
      </c>
      <c r="AA540" s="22">
        <f t="shared" si="214"/>
        <v>7.1371246496698326</v>
      </c>
      <c r="AB540" s="35"/>
      <c r="AC540" s="10"/>
      <c r="AD540" s="10"/>
    </row>
    <row r="541" spans="1:30" x14ac:dyDescent="0.25">
      <c r="A541" t="s">
        <v>3633</v>
      </c>
      <c r="B541" t="s">
        <v>1017</v>
      </c>
      <c r="C541" s="1">
        <v>42341</v>
      </c>
      <c r="D541">
        <v>149</v>
      </c>
      <c r="E541" t="str">
        <f t="shared" si="209"/>
        <v>_big_data_and_product_intelligence:_how_they_can_work_for_your_company_</v>
      </c>
      <c r="F541" s="7">
        <f t="shared" si="215"/>
        <v>5.0106352940962555</v>
      </c>
      <c r="G541">
        <f t="shared" si="210"/>
        <v>46</v>
      </c>
      <c r="H541" s="11">
        <f t="shared" si="216"/>
        <v>1</v>
      </c>
      <c r="I541" s="11">
        <f t="shared" si="224"/>
        <v>0</v>
      </c>
      <c r="J541" s="11">
        <f t="shared" si="224"/>
        <v>1</v>
      </c>
      <c r="K541" s="11">
        <f t="shared" si="226"/>
        <v>0</v>
      </c>
      <c r="L541" s="11">
        <f t="shared" si="226"/>
        <v>0</v>
      </c>
      <c r="M541" s="11">
        <f t="shared" si="226"/>
        <v>0</v>
      </c>
      <c r="N541" s="11">
        <f t="shared" si="226"/>
        <v>0</v>
      </c>
      <c r="O541" s="11">
        <f t="shared" si="226"/>
        <v>1</v>
      </c>
      <c r="P541" s="11">
        <f t="shared" si="226"/>
        <v>0</v>
      </c>
      <c r="Q541" s="4" t="str">
        <f t="shared" si="217"/>
        <v>N-101-000010</v>
      </c>
      <c r="R541">
        <f t="shared" si="218"/>
        <v>382</v>
      </c>
      <c r="S541" s="8">
        <f t="shared" si="219"/>
        <v>6.8802841839920132</v>
      </c>
      <c r="T541" s="8">
        <f t="shared" si="220"/>
        <v>6.8802841839920132</v>
      </c>
      <c r="U541" s="10">
        <f t="shared" si="211"/>
        <v>4.6042814335807307</v>
      </c>
      <c r="V541" s="10">
        <f t="shared" si="221"/>
        <v>0.18424985744159661</v>
      </c>
      <c r="W541" s="10">
        <f t="shared" si="222"/>
        <v>-1.8227568826190996</v>
      </c>
      <c r="X541" s="10">
        <f t="shared" si="212"/>
        <v>0.40635386051552441</v>
      </c>
      <c r="Y541" s="22">
        <f t="shared" si="223"/>
        <v>6.9555773436448023</v>
      </c>
      <c r="Z541" s="22">
        <f t="shared" si="213"/>
        <v>6.8151536771936527</v>
      </c>
      <c r="AA541" s="22">
        <f t="shared" si="214"/>
        <v>6.8802841839920132</v>
      </c>
      <c r="AB541" s="35"/>
      <c r="AC541" s="10"/>
      <c r="AD541" s="10"/>
    </row>
    <row r="542" spans="1:30" x14ac:dyDescent="0.25">
      <c r="A542" t="s">
        <v>3634</v>
      </c>
      <c r="B542" t="s">
        <v>1018</v>
      </c>
      <c r="C542" s="1">
        <v>42061</v>
      </c>
      <c r="D542">
        <v>1681</v>
      </c>
      <c r="E542" t="str">
        <f t="shared" si="209"/>
        <v>_big_data_and_the_retail_industry:_infographics_</v>
      </c>
      <c r="F542" s="7">
        <f t="shared" si="215"/>
        <v>7.4277388405328937</v>
      </c>
      <c r="G542">
        <f t="shared" si="210"/>
        <v>80</v>
      </c>
      <c r="H542" s="11">
        <f t="shared" si="216"/>
        <v>1</v>
      </c>
      <c r="I542" s="11">
        <f t="shared" ref="I542:J561" si="227">IF(ISNUMBER(SEARCH(I$1,$B542)),1,0)</f>
        <v>0</v>
      </c>
      <c r="J542" s="11">
        <f t="shared" si="227"/>
        <v>1</v>
      </c>
      <c r="K542" s="11">
        <f t="shared" ref="K542:P551" si="228">IF(ISNUMBER(SEARCH(K$1,$E542)),1,0)</f>
        <v>0</v>
      </c>
      <c r="L542" s="11">
        <f t="shared" si="228"/>
        <v>0</v>
      </c>
      <c r="M542" s="11">
        <f t="shared" si="228"/>
        <v>0</v>
      </c>
      <c r="N542" s="11">
        <f t="shared" si="228"/>
        <v>0</v>
      </c>
      <c r="O542" s="11">
        <f t="shared" si="228"/>
        <v>1</v>
      </c>
      <c r="P542" s="11">
        <f t="shared" si="228"/>
        <v>0</v>
      </c>
      <c r="Q542" s="4" t="str">
        <f t="shared" si="217"/>
        <v>N-101-000010</v>
      </c>
      <c r="R542">
        <f t="shared" si="218"/>
        <v>382</v>
      </c>
      <c r="S542" s="8">
        <f t="shared" si="219"/>
        <v>6.8802841839920132</v>
      </c>
      <c r="T542" s="8">
        <f t="shared" si="220"/>
        <v>6.8802841839920132</v>
      </c>
      <c r="U542" s="10">
        <f t="shared" si="211"/>
        <v>7.0213849800173689</v>
      </c>
      <c r="V542" s="10">
        <f t="shared" si="221"/>
        <v>0.18424985744159661</v>
      </c>
      <c r="W542" s="10">
        <f t="shared" si="222"/>
        <v>0.59434666381753853</v>
      </c>
      <c r="X542" s="10">
        <f t="shared" si="212"/>
        <v>0.40635386051552441</v>
      </c>
      <c r="Y542" s="22">
        <f t="shared" si="223"/>
        <v>6.9555773436448023</v>
      </c>
      <c r="Z542" s="22">
        <f t="shared" si="213"/>
        <v>6.8151536771936527</v>
      </c>
      <c r="AA542" s="22">
        <f t="shared" si="214"/>
        <v>6.8802841839920132</v>
      </c>
      <c r="AB542" s="35"/>
      <c r="AC542" s="10"/>
      <c r="AD542" s="10"/>
    </row>
    <row r="543" spans="1:30" x14ac:dyDescent="0.25">
      <c r="A543" t="s">
        <v>3636</v>
      </c>
      <c r="B543" t="s">
        <v>1020</v>
      </c>
      <c r="C543" s="1">
        <v>42327</v>
      </c>
      <c r="D543">
        <v>122</v>
      </c>
      <c r="E543" t="str">
        <f t="shared" si="209"/>
        <v>_big_data_applications_in_healthcare_likely_to_propel_market_to_us$48.3_bn_by2018_</v>
      </c>
      <c r="F543" s="7">
        <f t="shared" si="215"/>
        <v>4.8121843553724171</v>
      </c>
      <c r="G543">
        <f t="shared" si="210"/>
        <v>66</v>
      </c>
      <c r="H543" s="11">
        <f t="shared" si="216"/>
        <v>1</v>
      </c>
      <c r="I543" s="11">
        <f t="shared" si="227"/>
        <v>0</v>
      </c>
      <c r="J543" s="11">
        <f t="shared" si="227"/>
        <v>1</v>
      </c>
      <c r="K543" s="11">
        <f t="shared" si="228"/>
        <v>0</v>
      </c>
      <c r="L543" s="11">
        <f t="shared" si="228"/>
        <v>0</v>
      </c>
      <c r="M543" s="11">
        <f t="shared" si="228"/>
        <v>0</v>
      </c>
      <c r="N543" s="11">
        <f t="shared" si="228"/>
        <v>0</v>
      </c>
      <c r="O543" s="11">
        <f t="shared" si="228"/>
        <v>1</v>
      </c>
      <c r="P543" s="11">
        <f t="shared" si="228"/>
        <v>0</v>
      </c>
      <c r="Q543" s="4" t="str">
        <f t="shared" si="217"/>
        <v>N-101-000010</v>
      </c>
      <c r="R543">
        <f t="shared" si="218"/>
        <v>382</v>
      </c>
      <c r="S543" s="8">
        <f t="shared" si="219"/>
        <v>6.8802841839920132</v>
      </c>
      <c r="T543" s="8">
        <f t="shared" si="220"/>
        <v>6.8802841839920132</v>
      </c>
      <c r="U543" s="10">
        <f t="shared" si="211"/>
        <v>4.4058304948568923</v>
      </c>
      <c r="V543" s="10">
        <f t="shared" si="221"/>
        <v>0.18424985744159661</v>
      </c>
      <c r="W543" s="10">
        <f t="shared" si="222"/>
        <v>-2.0212078213429381</v>
      </c>
      <c r="X543" s="10">
        <f t="shared" si="212"/>
        <v>0.40635386051552441</v>
      </c>
      <c r="Y543" s="22">
        <f t="shared" si="223"/>
        <v>6.9555773436448023</v>
      </c>
      <c r="Z543" s="22">
        <f t="shared" si="213"/>
        <v>6.8151536771936527</v>
      </c>
      <c r="AA543" s="22">
        <f t="shared" si="214"/>
        <v>6.8802841839920132</v>
      </c>
      <c r="AB543" s="35"/>
      <c r="AC543" s="10"/>
      <c r="AD543" s="10"/>
    </row>
    <row r="544" spans="1:30" x14ac:dyDescent="0.25">
      <c r="A544" t="s">
        <v>3637</v>
      </c>
      <c r="B544" t="s">
        <v>1021</v>
      </c>
      <c r="C544" s="1">
        <v>41618</v>
      </c>
      <c r="D544">
        <v>489</v>
      </c>
      <c r="E544" t="str">
        <f t="shared" si="209"/>
        <v>_big_data_applications_scaling_using_java_architecture_in_the_cloud_</v>
      </c>
      <c r="F544" s="7">
        <f t="shared" si="215"/>
        <v>6.1944053911046719</v>
      </c>
      <c r="G544">
        <f t="shared" si="210"/>
        <v>46</v>
      </c>
      <c r="H544" s="11">
        <f t="shared" si="216"/>
        <v>0</v>
      </c>
      <c r="I544" s="11">
        <f t="shared" si="227"/>
        <v>0</v>
      </c>
      <c r="J544" s="11">
        <f t="shared" si="227"/>
        <v>1</v>
      </c>
      <c r="K544" s="11">
        <f t="shared" si="228"/>
        <v>0</v>
      </c>
      <c r="L544" s="11">
        <f t="shared" si="228"/>
        <v>0</v>
      </c>
      <c r="M544" s="11">
        <f t="shared" si="228"/>
        <v>0</v>
      </c>
      <c r="N544" s="11">
        <f t="shared" si="228"/>
        <v>0</v>
      </c>
      <c r="O544" s="11">
        <f t="shared" si="228"/>
        <v>1</v>
      </c>
      <c r="P544" s="11">
        <f t="shared" si="228"/>
        <v>0</v>
      </c>
      <c r="Q544" s="4" t="str">
        <f t="shared" si="217"/>
        <v>N-001-000010</v>
      </c>
      <c r="R544">
        <f t="shared" si="218"/>
        <v>276</v>
      </c>
      <c r="S544" s="8">
        <f t="shared" si="219"/>
        <v>7.1371246496698326</v>
      </c>
      <c r="T544" s="8">
        <f t="shared" si="220"/>
        <v>7.1371246496698326</v>
      </c>
      <c r="U544" s="10">
        <f t="shared" si="211"/>
        <v>5.5895844762464506</v>
      </c>
      <c r="V544" s="10">
        <f t="shared" si="221"/>
        <v>0.48352944586012636</v>
      </c>
      <c r="W544" s="10">
        <f t="shared" si="222"/>
        <v>-0.63898678561068323</v>
      </c>
      <c r="X544" s="10">
        <f t="shared" si="212"/>
        <v>0.60482091485822098</v>
      </c>
      <c r="Y544" s="22">
        <f t="shared" si="223"/>
        <v>7.1540443979874988</v>
      </c>
      <c r="Z544" s="22">
        <f t="shared" si="213"/>
        <v>7.1890336202131158</v>
      </c>
      <c r="AA544" s="22">
        <f t="shared" si="214"/>
        <v>7.1371246496698326</v>
      </c>
      <c r="AB544" s="35"/>
      <c r="AC544" s="10"/>
      <c r="AD544" s="10"/>
    </row>
    <row r="545" spans="1:30" x14ac:dyDescent="0.25">
      <c r="A545" t="s">
        <v>3638</v>
      </c>
      <c r="B545" t="s">
        <v>1022</v>
      </c>
      <c r="C545" s="1">
        <v>41460</v>
      </c>
      <c r="D545">
        <v>204</v>
      </c>
      <c r="E545" t="str">
        <f t="shared" si="209"/>
        <v>_big_data_applications_to_financial_instituions_</v>
      </c>
      <c r="F545" s="7">
        <f t="shared" si="215"/>
        <v>5.3230099791384085</v>
      </c>
      <c r="G545">
        <f t="shared" si="210"/>
        <v>16</v>
      </c>
      <c r="H545" s="11">
        <f t="shared" si="216"/>
        <v>0</v>
      </c>
      <c r="I545" s="11">
        <f t="shared" si="227"/>
        <v>0</v>
      </c>
      <c r="J545" s="11">
        <f t="shared" si="227"/>
        <v>1</v>
      </c>
      <c r="K545" s="11">
        <f t="shared" si="228"/>
        <v>0</v>
      </c>
      <c r="L545" s="11">
        <f t="shared" si="228"/>
        <v>0</v>
      </c>
      <c r="M545" s="11">
        <f t="shared" si="228"/>
        <v>0</v>
      </c>
      <c r="N545" s="11">
        <f t="shared" si="228"/>
        <v>0</v>
      </c>
      <c r="O545" s="11">
        <f t="shared" si="228"/>
        <v>1</v>
      </c>
      <c r="P545" s="11">
        <f t="shared" si="228"/>
        <v>0</v>
      </c>
      <c r="Q545" s="4" t="str">
        <f t="shared" si="217"/>
        <v>N-001-000010</v>
      </c>
      <c r="R545">
        <f t="shared" si="218"/>
        <v>276</v>
      </c>
      <c r="S545" s="8">
        <f t="shared" si="219"/>
        <v>7.1371246496698326</v>
      </c>
      <c r="T545" s="8">
        <f t="shared" si="220"/>
        <v>7.1371246496698326</v>
      </c>
      <c r="U545" s="10">
        <f t="shared" si="211"/>
        <v>4.7181890642801871</v>
      </c>
      <c r="V545" s="10">
        <f t="shared" si="221"/>
        <v>0.48352944586012636</v>
      </c>
      <c r="W545" s="10">
        <f t="shared" si="222"/>
        <v>-1.5103821975769467</v>
      </c>
      <c r="X545" s="10">
        <f t="shared" si="212"/>
        <v>0.60482091485822098</v>
      </c>
      <c r="Y545" s="22">
        <f t="shared" si="223"/>
        <v>7.1540443979874988</v>
      </c>
      <c r="Z545" s="22">
        <f t="shared" si="213"/>
        <v>7.1890336202131158</v>
      </c>
      <c r="AA545" s="22">
        <f t="shared" si="214"/>
        <v>7.1371246496698326</v>
      </c>
      <c r="AB545" s="35"/>
      <c r="AC545" s="10"/>
      <c r="AD545" s="10"/>
    </row>
    <row r="546" spans="1:30" x14ac:dyDescent="0.25">
      <c r="A546" t="s">
        <v>3641</v>
      </c>
      <c r="B546" t="s">
        <v>1025</v>
      </c>
      <c r="C546" s="1">
        <v>42343</v>
      </c>
      <c r="D546">
        <v>1939</v>
      </c>
      <c r="E546" t="str">
        <f t="shared" si="209"/>
        <v>_big_data_at_nasa_</v>
      </c>
      <c r="F546" s="7">
        <f t="shared" si="215"/>
        <v>7.5704432520573741</v>
      </c>
      <c r="G546">
        <f t="shared" si="210"/>
        <v>70</v>
      </c>
      <c r="H546" s="11">
        <f t="shared" si="216"/>
        <v>1</v>
      </c>
      <c r="I546" s="11">
        <f t="shared" si="227"/>
        <v>0</v>
      </c>
      <c r="J546" s="11">
        <f t="shared" si="227"/>
        <v>1</v>
      </c>
      <c r="K546" s="11">
        <f t="shared" si="228"/>
        <v>0</v>
      </c>
      <c r="L546" s="11">
        <f t="shared" si="228"/>
        <v>0</v>
      </c>
      <c r="M546" s="11">
        <f t="shared" si="228"/>
        <v>0</v>
      </c>
      <c r="N546" s="11">
        <f t="shared" si="228"/>
        <v>0</v>
      </c>
      <c r="O546" s="11">
        <f t="shared" si="228"/>
        <v>1</v>
      </c>
      <c r="P546" s="11">
        <f t="shared" si="228"/>
        <v>0</v>
      </c>
      <c r="Q546" s="4" t="str">
        <f t="shared" si="217"/>
        <v>N-101-000010</v>
      </c>
      <c r="R546">
        <f t="shared" si="218"/>
        <v>382</v>
      </c>
      <c r="S546" s="8">
        <f t="shared" si="219"/>
        <v>6.8802841839920132</v>
      </c>
      <c r="T546" s="8">
        <f t="shared" si="220"/>
        <v>6.8802841839920132</v>
      </c>
      <c r="U546" s="10">
        <f t="shared" si="211"/>
        <v>7.1640893915418493</v>
      </c>
      <c r="V546" s="10">
        <f t="shared" si="221"/>
        <v>0.18424985744159661</v>
      </c>
      <c r="W546" s="10">
        <f t="shared" si="222"/>
        <v>0.73705107534201897</v>
      </c>
      <c r="X546" s="10">
        <f t="shared" si="212"/>
        <v>0.40635386051552441</v>
      </c>
      <c r="Y546" s="22">
        <f t="shared" si="223"/>
        <v>6.9555773436448023</v>
      </c>
      <c r="Z546" s="22">
        <f t="shared" si="213"/>
        <v>6.8151536771936527</v>
      </c>
      <c r="AA546" s="22">
        <f t="shared" si="214"/>
        <v>6.8802841839920132</v>
      </c>
      <c r="AB546" s="35"/>
      <c r="AC546" s="10"/>
      <c r="AD546" s="10"/>
    </row>
    <row r="547" spans="1:30" x14ac:dyDescent="0.25">
      <c r="A547" t="s">
        <v>3648</v>
      </c>
      <c r="B547" t="s">
        <v>1032</v>
      </c>
      <c r="C547" s="1">
        <v>41660</v>
      </c>
      <c r="D547">
        <v>5051</v>
      </c>
      <c r="E547" t="str">
        <f t="shared" si="209"/>
        <v>_big_data_books_-_data_science,_analytics,_and_machine_learning._oh_my!_</v>
      </c>
      <c r="F547" s="7">
        <f t="shared" si="215"/>
        <v>8.527539483470381</v>
      </c>
      <c r="G547">
        <f t="shared" si="210"/>
        <v>35</v>
      </c>
      <c r="H547" s="11">
        <f t="shared" si="216"/>
        <v>0</v>
      </c>
      <c r="I547" s="11">
        <f t="shared" si="227"/>
        <v>0</v>
      </c>
      <c r="J547" s="11">
        <f t="shared" si="227"/>
        <v>1</v>
      </c>
      <c r="K547" s="11">
        <f t="shared" si="228"/>
        <v>0</v>
      </c>
      <c r="L547" s="11">
        <f t="shared" si="228"/>
        <v>0</v>
      </c>
      <c r="M547" s="11">
        <f t="shared" si="228"/>
        <v>0</v>
      </c>
      <c r="N547" s="11">
        <f t="shared" si="228"/>
        <v>0</v>
      </c>
      <c r="O547" s="11">
        <f t="shared" si="228"/>
        <v>1</v>
      </c>
      <c r="P547" s="11">
        <f t="shared" si="228"/>
        <v>1</v>
      </c>
      <c r="Q547" s="4" t="str">
        <f t="shared" si="217"/>
        <v>N-001-000011</v>
      </c>
      <c r="R547">
        <f t="shared" si="218"/>
        <v>44</v>
      </c>
      <c r="S547" s="8">
        <f t="shared" si="219"/>
        <v>7.1577607103781817</v>
      </c>
      <c r="T547" s="8">
        <f t="shared" si="220"/>
        <v>7.1577607103781817</v>
      </c>
      <c r="U547" s="10">
        <f t="shared" si="211"/>
        <v>8.1374687117472106</v>
      </c>
      <c r="V547" s="10">
        <f t="shared" si="221"/>
        <v>0.15969567575084864</v>
      </c>
      <c r="W547" s="10">
        <f t="shared" si="222"/>
        <v>1.6941473067550259</v>
      </c>
      <c r="X547" s="10">
        <f t="shared" si="212"/>
        <v>0.39007077172317028</v>
      </c>
      <c r="Y547" s="22">
        <f t="shared" si="223"/>
        <v>6.9392942548524479</v>
      </c>
      <c r="Z547" s="22">
        <f t="shared" si="213"/>
        <v>7.021516746411514</v>
      </c>
      <c r="AA547" s="22">
        <f t="shared" si="214"/>
        <v>7.1577607103781817</v>
      </c>
      <c r="AB547" s="35"/>
      <c r="AC547" s="10"/>
      <c r="AD547" s="10"/>
    </row>
    <row r="548" spans="1:30" x14ac:dyDescent="0.25">
      <c r="A548" t="s">
        <v>3649</v>
      </c>
      <c r="B548" t="s">
        <v>1033</v>
      </c>
      <c r="C548" s="1">
        <v>41539</v>
      </c>
      <c r="D548">
        <v>937</v>
      </c>
      <c r="E548" t="str">
        <f t="shared" si="209"/>
        <v>_big_data_cloud_analytics_by_example_</v>
      </c>
      <c r="F548" s="7">
        <f t="shared" si="215"/>
        <v>6.8437499490062246</v>
      </c>
      <c r="G548">
        <f t="shared" si="210"/>
        <v>62</v>
      </c>
      <c r="H548" s="11">
        <f t="shared" si="216"/>
        <v>0</v>
      </c>
      <c r="I548" s="11">
        <f t="shared" si="227"/>
        <v>0</v>
      </c>
      <c r="J548" s="11">
        <f t="shared" si="227"/>
        <v>1</v>
      </c>
      <c r="K548" s="11">
        <f t="shared" si="228"/>
        <v>0</v>
      </c>
      <c r="L548" s="11">
        <f t="shared" si="228"/>
        <v>0</v>
      </c>
      <c r="M548" s="11">
        <f t="shared" si="228"/>
        <v>0</v>
      </c>
      <c r="N548" s="11">
        <f t="shared" si="228"/>
        <v>0</v>
      </c>
      <c r="O548" s="11">
        <f t="shared" si="228"/>
        <v>1</v>
      </c>
      <c r="P548" s="11">
        <f t="shared" si="228"/>
        <v>1</v>
      </c>
      <c r="Q548" s="4" t="str">
        <f t="shared" si="217"/>
        <v>N-001-000011</v>
      </c>
      <c r="R548">
        <f t="shared" si="218"/>
        <v>44</v>
      </c>
      <c r="S548" s="8">
        <f t="shared" si="219"/>
        <v>7.1577607103781817</v>
      </c>
      <c r="T548" s="8">
        <f t="shared" si="220"/>
        <v>7.1577607103781817</v>
      </c>
      <c r="U548" s="10">
        <f t="shared" si="211"/>
        <v>6.4536791772830542</v>
      </c>
      <c r="V548" s="10">
        <f t="shared" si="221"/>
        <v>0.15969567575084864</v>
      </c>
      <c r="W548" s="10">
        <f t="shared" si="222"/>
        <v>1.0357772290869427E-2</v>
      </c>
      <c r="X548" s="10">
        <f t="shared" si="212"/>
        <v>0.39007077172317028</v>
      </c>
      <c r="Y548" s="22">
        <f t="shared" si="223"/>
        <v>6.9392942548524479</v>
      </c>
      <c r="Z548" s="22">
        <f t="shared" si="213"/>
        <v>7.021516746411514</v>
      </c>
      <c r="AA548" s="22">
        <f t="shared" si="214"/>
        <v>7.1577607103781817</v>
      </c>
      <c r="AB548" s="35"/>
      <c r="AC548" s="10"/>
      <c r="AD548" s="10"/>
    </row>
    <row r="549" spans="1:30" x14ac:dyDescent="0.25">
      <c r="A549" t="s">
        <v>3650</v>
      </c>
      <c r="B549" t="s">
        <v>1034</v>
      </c>
      <c r="C549" s="1">
        <v>41221</v>
      </c>
      <c r="D549">
        <v>367</v>
      </c>
      <c r="E549" t="str">
        <f t="shared" si="209"/>
        <v>_big_data_debunks_view_that_job-hoppers_make_bad_hires_|_forbes_</v>
      </c>
      <c r="F549" s="7">
        <f t="shared" si="215"/>
        <v>5.9080829381689313</v>
      </c>
      <c r="G549">
        <f t="shared" si="210"/>
        <v>112</v>
      </c>
      <c r="H549" s="11">
        <f t="shared" si="216"/>
        <v>0</v>
      </c>
      <c r="I549" s="11">
        <f t="shared" si="227"/>
        <v>0</v>
      </c>
      <c r="J549" s="11">
        <f t="shared" si="227"/>
        <v>1</v>
      </c>
      <c r="K549" s="11">
        <f t="shared" si="228"/>
        <v>0</v>
      </c>
      <c r="L549" s="11">
        <f t="shared" si="228"/>
        <v>0</v>
      </c>
      <c r="M549" s="11">
        <f t="shared" si="228"/>
        <v>0</v>
      </c>
      <c r="N549" s="11">
        <f t="shared" si="228"/>
        <v>0</v>
      </c>
      <c r="O549" s="11">
        <f t="shared" si="228"/>
        <v>1</v>
      </c>
      <c r="P549" s="11">
        <f t="shared" si="228"/>
        <v>0</v>
      </c>
      <c r="Q549" s="4" t="str">
        <f t="shared" si="217"/>
        <v>N-001-000010</v>
      </c>
      <c r="R549">
        <f t="shared" si="218"/>
        <v>276</v>
      </c>
      <c r="S549" s="8">
        <f t="shared" si="219"/>
        <v>7.1371246496698326</v>
      </c>
      <c r="T549" s="8">
        <f t="shared" si="220"/>
        <v>7.1371246496698326</v>
      </c>
      <c r="U549" s="10">
        <f t="shared" si="211"/>
        <v>5.3032620233107099</v>
      </c>
      <c r="V549" s="10">
        <f t="shared" si="221"/>
        <v>0.48352944586012636</v>
      </c>
      <c r="W549" s="10">
        <f t="shared" si="222"/>
        <v>-0.92530923854642388</v>
      </c>
      <c r="X549" s="10">
        <f t="shared" si="212"/>
        <v>0.60482091485822098</v>
      </c>
      <c r="Y549" s="22">
        <f t="shared" si="223"/>
        <v>7.1540443979874988</v>
      </c>
      <c r="Z549" s="22">
        <f t="shared" si="213"/>
        <v>7.1890336202131158</v>
      </c>
      <c r="AA549" s="22">
        <f t="shared" si="214"/>
        <v>7.1371246496698326</v>
      </c>
      <c r="AB549" s="35"/>
      <c r="AC549" s="10"/>
      <c r="AD549" s="10"/>
    </row>
    <row r="550" spans="1:30" x14ac:dyDescent="0.25">
      <c r="A550" t="s">
        <v>3651</v>
      </c>
      <c r="B550" t="s">
        <v>1035</v>
      </c>
      <c r="C550" s="1">
        <v>41876</v>
      </c>
      <c r="D550">
        <v>529</v>
      </c>
      <c r="E550" t="str">
        <f t="shared" si="209"/>
        <v>_big_data_divide:_the_challenge_of_a_modern-day_data_&amp;amp;_analytics_platformwhen_you're_not_google_(part_1_of_2)_</v>
      </c>
      <c r="F550" s="7">
        <f t="shared" si="215"/>
        <v>6.2728770065461674</v>
      </c>
      <c r="G550">
        <f t="shared" si="210"/>
        <v>33</v>
      </c>
      <c r="H550" s="11">
        <f t="shared" si="216"/>
        <v>0</v>
      </c>
      <c r="I550" s="11">
        <f t="shared" si="227"/>
        <v>0</v>
      </c>
      <c r="J550" s="11">
        <f t="shared" si="227"/>
        <v>1</v>
      </c>
      <c r="K550" s="11">
        <f t="shared" si="228"/>
        <v>0</v>
      </c>
      <c r="L550" s="11">
        <f t="shared" si="228"/>
        <v>0</v>
      </c>
      <c r="M550" s="11">
        <f t="shared" si="228"/>
        <v>0</v>
      </c>
      <c r="N550" s="11">
        <f t="shared" si="228"/>
        <v>0</v>
      </c>
      <c r="O550" s="11">
        <f t="shared" si="228"/>
        <v>1</v>
      </c>
      <c r="P550" s="11">
        <f t="shared" si="228"/>
        <v>1</v>
      </c>
      <c r="Q550" s="4" t="str">
        <f t="shared" si="217"/>
        <v>N-001-000011</v>
      </c>
      <c r="R550">
        <f t="shared" si="218"/>
        <v>44</v>
      </c>
      <c r="S550" s="8">
        <f t="shared" si="219"/>
        <v>7.1577607103781817</v>
      </c>
      <c r="T550" s="8">
        <f t="shared" si="220"/>
        <v>7.1577607103781817</v>
      </c>
      <c r="U550" s="10">
        <f t="shared" si="211"/>
        <v>5.882806234822997</v>
      </c>
      <c r="V550" s="10">
        <f t="shared" si="221"/>
        <v>0.15969567575084864</v>
      </c>
      <c r="W550" s="10">
        <f t="shared" si="222"/>
        <v>-0.56051517016918773</v>
      </c>
      <c r="X550" s="10">
        <f t="shared" si="212"/>
        <v>0.39007077172317028</v>
      </c>
      <c r="Y550" s="22">
        <f t="shared" si="223"/>
        <v>6.9392942548524479</v>
      </c>
      <c r="Z550" s="22">
        <f t="shared" si="213"/>
        <v>7.021516746411514</v>
      </c>
      <c r="AA550" s="22">
        <f t="shared" si="214"/>
        <v>7.1577607103781817</v>
      </c>
      <c r="AB550" s="35"/>
      <c r="AC550" s="10"/>
      <c r="AD550" s="10"/>
    </row>
    <row r="551" spans="1:30" x14ac:dyDescent="0.25">
      <c r="A551" t="s">
        <v>3652</v>
      </c>
      <c r="B551" t="s">
        <v>1036</v>
      </c>
      <c r="C551" s="1">
        <v>42233</v>
      </c>
      <c r="D551">
        <v>7362</v>
      </c>
      <c r="E551" t="str">
        <f t="shared" si="209"/>
        <v>_big_data_falls_off_the_hype_cycle_</v>
      </c>
      <c r="F551" s="7">
        <f t="shared" si="215"/>
        <v>8.9042227373687162</v>
      </c>
      <c r="G551">
        <f t="shared" si="210"/>
        <v>59</v>
      </c>
      <c r="H551" s="11">
        <f t="shared" si="216"/>
        <v>1</v>
      </c>
      <c r="I551" s="11">
        <f t="shared" si="227"/>
        <v>0</v>
      </c>
      <c r="J551" s="11">
        <f t="shared" si="227"/>
        <v>1</v>
      </c>
      <c r="K551" s="11">
        <f t="shared" si="228"/>
        <v>0</v>
      </c>
      <c r="L551" s="11">
        <f t="shared" si="228"/>
        <v>0</v>
      </c>
      <c r="M551" s="11">
        <f t="shared" si="228"/>
        <v>0</v>
      </c>
      <c r="N551" s="11">
        <f t="shared" si="228"/>
        <v>0</v>
      </c>
      <c r="O551" s="11">
        <f t="shared" si="228"/>
        <v>1</v>
      </c>
      <c r="P551" s="11">
        <f t="shared" si="228"/>
        <v>0</v>
      </c>
      <c r="Q551" s="4" t="str">
        <f t="shared" si="217"/>
        <v>N-101-000010</v>
      </c>
      <c r="R551">
        <f t="shared" si="218"/>
        <v>382</v>
      </c>
      <c r="S551" s="8">
        <f t="shared" si="219"/>
        <v>6.8802841839920132</v>
      </c>
      <c r="T551" s="8">
        <f t="shared" si="220"/>
        <v>6.8802841839920132</v>
      </c>
      <c r="U551" s="10">
        <f t="shared" si="211"/>
        <v>8.4978688768531914</v>
      </c>
      <c r="V551" s="10">
        <f t="shared" si="221"/>
        <v>0.18424985744159661</v>
      </c>
      <c r="W551" s="10">
        <f t="shared" si="222"/>
        <v>2.070830560653361</v>
      </c>
      <c r="X551" s="10">
        <f t="shared" si="212"/>
        <v>0.40635386051552441</v>
      </c>
      <c r="Y551" s="22">
        <f t="shared" si="223"/>
        <v>6.9555773436448023</v>
      </c>
      <c r="Z551" s="22">
        <f t="shared" si="213"/>
        <v>6.8151536771936527</v>
      </c>
      <c r="AA551" s="22">
        <f t="shared" si="214"/>
        <v>6.8802841839920132</v>
      </c>
      <c r="AB551" s="35"/>
      <c r="AC551" s="10"/>
      <c r="AD551" s="10"/>
    </row>
    <row r="552" spans="1:30" x14ac:dyDescent="0.25">
      <c r="A552" t="s">
        <v>3655</v>
      </c>
      <c r="B552" t="s">
        <v>1039</v>
      </c>
      <c r="C552" s="1">
        <v>41850</v>
      </c>
      <c r="D552">
        <v>557</v>
      </c>
      <c r="E552" t="str">
        <f t="shared" si="209"/>
        <v>_big_data_for_cfos,_auditors_and_other_finance_professionals_</v>
      </c>
      <c r="F552" s="7">
        <f t="shared" si="215"/>
        <v>6.3243589623813108</v>
      </c>
      <c r="G552">
        <f t="shared" si="210"/>
        <v>28</v>
      </c>
      <c r="H552" s="11">
        <f t="shared" si="216"/>
        <v>0</v>
      </c>
      <c r="I552" s="11">
        <f t="shared" si="227"/>
        <v>0</v>
      </c>
      <c r="J552" s="11">
        <f t="shared" si="227"/>
        <v>1</v>
      </c>
      <c r="K552" s="11">
        <f t="shared" ref="K552:P561" si="229">IF(ISNUMBER(SEARCH(K$1,$E552)),1,0)</f>
        <v>0</v>
      </c>
      <c r="L552" s="11">
        <f t="shared" si="229"/>
        <v>0</v>
      </c>
      <c r="M552" s="11">
        <f t="shared" si="229"/>
        <v>0</v>
      </c>
      <c r="N552" s="11">
        <f t="shared" si="229"/>
        <v>0</v>
      </c>
      <c r="O552" s="11">
        <f t="shared" si="229"/>
        <v>1</v>
      </c>
      <c r="P552" s="11">
        <f t="shared" si="229"/>
        <v>0</v>
      </c>
      <c r="Q552" s="4" t="str">
        <f t="shared" si="217"/>
        <v>N-001-000010</v>
      </c>
      <c r="R552">
        <f t="shared" si="218"/>
        <v>276</v>
      </c>
      <c r="S552" s="8">
        <f t="shared" si="219"/>
        <v>7.1371246496698326</v>
      </c>
      <c r="T552" s="8">
        <f t="shared" si="220"/>
        <v>7.1371246496698326</v>
      </c>
      <c r="U552" s="10">
        <f t="shared" si="211"/>
        <v>5.7195380475230895</v>
      </c>
      <c r="V552" s="10">
        <f t="shared" si="221"/>
        <v>0.48352944586012636</v>
      </c>
      <c r="W552" s="10">
        <f t="shared" si="222"/>
        <v>-0.50903321433404436</v>
      </c>
      <c r="X552" s="10">
        <f t="shared" si="212"/>
        <v>0.60482091485822098</v>
      </c>
      <c r="Y552" s="22">
        <f t="shared" si="223"/>
        <v>7.1540443979874988</v>
      </c>
      <c r="Z552" s="22">
        <f t="shared" si="213"/>
        <v>7.1890336202131158</v>
      </c>
      <c r="AA552" s="22">
        <f t="shared" si="214"/>
        <v>7.1371246496698326</v>
      </c>
      <c r="AB552" s="35"/>
      <c r="AC552" s="10"/>
      <c r="AD552" s="10"/>
    </row>
    <row r="553" spans="1:30" x14ac:dyDescent="0.25">
      <c r="A553" t="s">
        <v>3657</v>
      </c>
      <c r="B553" t="s">
        <v>1041</v>
      </c>
      <c r="C553" s="1">
        <v>41645</v>
      </c>
      <c r="D553">
        <v>409</v>
      </c>
      <c r="E553" t="str">
        <f t="shared" si="209"/>
        <v>_big_data_from_small_devices?_</v>
      </c>
      <c r="F553" s="7">
        <f t="shared" si="215"/>
        <v>6.0161571596983539</v>
      </c>
      <c r="G553">
        <f t="shared" si="210"/>
        <v>30</v>
      </c>
      <c r="H553" s="11">
        <f t="shared" si="216"/>
        <v>0</v>
      </c>
      <c r="I553" s="11">
        <f t="shared" si="227"/>
        <v>0</v>
      </c>
      <c r="J553" s="11">
        <f t="shared" si="227"/>
        <v>1</v>
      </c>
      <c r="K553" s="11">
        <f t="shared" si="229"/>
        <v>0</v>
      </c>
      <c r="L553" s="11">
        <f t="shared" si="229"/>
        <v>0</v>
      </c>
      <c r="M553" s="11">
        <f t="shared" si="229"/>
        <v>0</v>
      </c>
      <c r="N553" s="11">
        <f t="shared" si="229"/>
        <v>0</v>
      </c>
      <c r="O553" s="11">
        <f t="shared" si="229"/>
        <v>1</v>
      </c>
      <c r="P553" s="11">
        <f t="shared" si="229"/>
        <v>0</v>
      </c>
      <c r="Q553" s="4" t="str">
        <f t="shared" si="217"/>
        <v>N-001-000010</v>
      </c>
      <c r="R553">
        <f t="shared" si="218"/>
        <v>276</v>
      </c>
      <c r="S553" s="8">
        <f t="shared" si="219"/>
        <v>7.1371246496698326</v>
      </c>
      <c r="T553" s="8">
        <f t="shared" si="220"/>
        <v>7.1371246496698326</v>
      </c>
      <c r="U553" s="10">
        <f t="shared" si="211"/>
        <v>5.4113362448401325</v>
      </c>
      <c r="V553" s="10">
        <f t="shared" si="221"/>
        <v>0.48352944586012636</v>
      </c>
      <c r="W553" s="10">
        <f t="shared" si="222"/>
        <v>-0.8172350170170013</v>
      </c>
      <c r="X553" s="10">
        <f t="shared" si="212"/>
        <v>0.60482091485822098</v>
      </c>
      <c r="Y553" s="22">
        <f t="shared" si="223"/>
        <v>7.1540443979874988</v>
      </c>
      <c r="Z553" s="22">
        <f t="shared" si="213"/>
        <v>7.1890336202131158</v>
      </c>
      <c r="AA553" s="22">
        <f t="shared" si="214"/>
        <v>7.1371246496698326</v>
      </c>
      <c r="AB553" s="35"/>
      <c r="AC553" s="10"/>
      <c r="AD553" s="10"/>
    </row>
    <row r="554" spans="1:30" x14ac:dyDescent="0.25">
      <c r="A554" t="s">
        <v>3658</v>
      </c>
      <c r="B554" t="s">
        <v>1042</v>
      </c>
      <c r="C554" s="1">
        <v>41600</v>
      </c>
      <c r="D554">
        <v>2306</v>
      </c>
      <c r="E554" t="str">
        <f t="shared" si="209"/>
        <v>_big_data_getting_bigger_in_uae_</v>
      </c>
      <c r="F554" s="7">
        <f t="shared" si="215"/>
        <v>7.7437032581737535</v>
      </c>
      <c r="G554">
        <f t="shared" si="210"/>
        <v>75</v>
      </c>
      <c r="H554" s="11">
        <f t="shared" si="216"/>
        <v>0</v>
      </c>
      <c r="I554" s="11">
        <f t="shared" si="227"/>
        <v>0</v>
      </c>
      <c r="J554" s="11">
        <f t="shared" si="227"/>
        <v>1</v>
      </c>
      <c r="K554" s="11">
        <f t="shared" si="229"/>
        <v>0</v>
      </c>
      <c r="L554" s="11">
        <f t="shared" si="229"/>
        <v>0</v>
      </c>
      <c r="M554" s="11">
        <f t="shared" si="229"/>
        <v>0</v>
      </c>
      <c r="N554" s="11">
        <f t="shared" si="229"/>
        <v>0</v>
      </c>
      <c r="O554" s="11">
        <f t="shared" si="229"/>
        <v>1</v>
      </c>
      <c r="P554" s="11">
        <f t="shared" si="229"/>
        <v>0</v>
      </c>
      <c r="Q554" s="4" t="str">
        <f t="shared" si="217"/>
        <v>N-001-000010</v>
      </c>
      <c r="R554">
        <f t="shared" si="218"/>
        <v>276</v>
      </c>
      <c r="S554" s="8">
        <f t="shared" si="219"/>
        <v>7.1371246496698326</v>
      </c>
      <c r="T554" s="8">
        <f t="shared" si="220"/>
        <v>7.1371246496698326</v>
      </c>
      <c r="U554" s="10">
        <f t="shared" si="211"/>
        <v>7.1388823433155322</v>
      </c>
      <c r="V554" s="10">
        <f t="shared" si="221"/>
        <v>0.48352944586012636</v>
      </c>
      <c r="W554" s="10">
        <f t="shared" si="222"/>
        <v>0.91031108145839834</v>
      </c>
      <c r="X554" s="10">
        <f t="shared" si="212"/>
        <v>0.60482091485822098</v>
      </c>
      <c r="Y554" s="22">
        <f t="shared" si="223"/>
        <v>7.1540443979874988</v>
      </c>
      <c r="Z554" s="22">
        <f t="shared" si="213"/>
        <v>7.1890336202131158</v>
      </c>
      <c r="AA554" s="22">
        <f t="shared" si="214"/>
        <v>7.1371246496698326</v>
      </c>
      <c r="AB554" s="35"/>
      <c r="AC554" s="10"/>
      <c r="AD554" s="10"/>
    </row>
    <row r="555" spans="1:30" x14ac:dyDescent="0.25">
      <c r="A555" t="s">
        <v>3660</v>
      </c>
      <c r="B555" t="s">
        <v>1044</v>
      </c>
      <c r="C555" s="1">
        <v>42394</v>
      </c>
      <c r="D555">
        <v>204</v>
      </c>
      <c r="E555" t="str">
        <f t="shared" si="209"/>
        <v>_big_data_helps_businesses_identify_prospective_customers_and_increase_sales_</v>
      </c>
      <c r="F555" s="7">
        <f t="shared" si="215"/>
        <v>5.3230099791384085</v>
      </c>
      <c r="G555">
        <f t="shared" si="210"/>
        <v>86</v>
      </c>
      <c r="H555" s="11">
        <f t="shared" si="216"/>
        <v>1</v>
      </c>
      <c r="I555" s="11">
        <f t="shared" si="227"/>
        <v>0</v>
      </c>
      <c r="J555" s="11">
        <f t="shared" si="227"/>
        <v>1</v>
      </c>
      <c r="K555" s="11">
        <f t="shared" si="229"/>
        <v>0</v>
      </c>
      <c r="L555" s="11">
        <f t="shared" si="229"/>
        <v>0</v>
      </c>
      <c r="M555" s="11">
        <f t="shared" si="229"/>
        <v>0</v>
      </c>
      <c r="N555" s="11">
        <f t="shared" si="229"/>
        <v>0</v>
      </c>
      <c r="O555" s="11">
        <f t="shared" si="229"/>
        <v>1</v>
      </c>
      <c r="P555" s="11">
        <f t="shared" si="229"/>
        <v>0</v>
      </c>
      <c r="Q555" s="4" t="str">
        <f t="shared" si="217"/>
        <v>N-101-000010</v>
      </c>
      <c r="R555">
        <f t="shared" si="218"/>
        <v>382</v>
      </c>
      <c r="S555" s="8">
        <f t="shared" si="219"/>
        <v>6.8802841839920132</v>
      </c>
      <c r="T555" s="8">
        <f t="shared" si="220"/>
        <v>6.8802841839920132</v>
      </c>
      <c r="U555" s="10">
        <f t="shared" si="211"/>
        <v>4.9166561186228837</v>
      </c>
      <c r="V555" s="10">
        <f t="shared" si="221"/>
        <v>0.18424985744159661</v>
      </c>
      <c r="W555" s="10">
        <f t="shared" si="222"/>
        <v>-1.5103821975769467</v>
      </c>
      <c r="X555" s="10">
        <f t="shared" si="212"/>
        <v>0.40635386051552441</v>
      </c>
      <c r="Y555" s="22">
        <f t="shared" si="223"/>
        <v>6.9555773436448023</v>
      </c>
      <c r="Z555" s="22">
        <f t="shared" si="213"/>
        <v>6.8151536771936527</v>
      </c>
      <c r="AA555" s="22">
        <f t="shared" si="214"/>
        <v>6.8802841839920132</v>
      </c>
      <c r="AB555" s="35"/>
      <c r="AC555" s="10"/>
      <c r="AD555" s="10"/>
    </row>
    <row r="556" spans="1:30" x14ac:dyDescent="0.25">
      <c r="A556" t="s">
        <v>3661</v>
      </c>
      <c r="B556" t="s">
        <v>1045</v>
      </c>
      <c r="C556" s="1">
        <v>42038</v>
      </c>
      <c r="D556">
        <v>334</v>
      </c>
      <c r="E556" t="str">
        <f t="shared" si="209"/>
        <v>_big_data_humor:_top_10_conversations_that_you_don't_want_to_have_on_datainnovation_day_</v>
      </c>
      <c r="F556" s="7">
        <f t="shared" si="215"/>
        <v>5.8141305318250662</v>
      </c>
      <c r="G556">
        <f t="shared" si="210"/>
        <v>23</v>
      </c>
      <c r="H556" s="11">
        <f t="shared" si="216"/>
        <v>1</v>
      </c>
      <c r="I556" s="11">
        <f t="shared" si="227"/>
        <v>0</v>
      </c>
      <c r="J556" s="11">
        <f t="shared" si="227"/>
        <v>1</v>
      </c>
      <c r="K556" s="11">
        <f t="shared" si="229"/>
        <v>0</v>
      </c>
      <c r="L556" s="11">
        <f t="shared" si="229"/>
        <v>0</v>
      </c>
      <c r="M556" s="11">
        <f t="shared" si="229"/>
        <v>0</v>
      </c>
      <c r="N556" s="11">
        <f t="shared" si="229"/>
        <v>0</v>
      </c>
      <c r="O556" s="11">
        <f t="shared" si="229"/>
        <v>1</v>
      </c>
      <c r="P556" s="11">
        <f t="shared" si="229"/>
        <v>0</v>
      </c>
      <c r="Q556" s="4" t="str">
        <f t="shared" si="217"/>
        <v>N-101-000010</v>
      </c>
      <c r="R556">
        <f t="shared" si="218"/>
        <v>382</v>
      </c>
      <c r="S556" s="8">
        <f t="shared" si="219"/>
        <v>6.8802841839920132</v>
      </c>
      <c r="T556" s="8">
        <f t="shared" si="220"/>
        <v>6.8802841839920132</v>
      </c>
      <c r="U556" s="10">
        <f t="shared" si="211"/>
        <v>5.4077766713095414</v>
      </c>
      <c r="V556" s="10">
        <f t="shared" si="221"/>
        <v>0.18424985744159661</v>
      </c>
      <c r="W556" s="10">
        <f t="shared" si="222"/>
        <v>-1.0192616448902889</v>
      </c>
      <c r="X556" s="10">
        <f t="shared" si="212"/>
        <v>0.40635386051552441</v>
      </c>
      <c r="Y556" s="22">
        <f t="shared" si="223"/>
        <v>6.9555773436448023</v>
      </c>
      <c r="Z556" s="22">
        <f t="shared" si="213"/>
        <v>6.8151536771936527</v>
      </c>
      <c r="AA556" s="22">
        <f t="shared" si="214"/>
        <v>6.8802841839920132</v>
      </c>
      <c r="AB556" s="35"/>
      <c r="AC556" s="10"/>
      <c r="AD556" s="10"/>
    </row>
    <row r="557" spans="1:30" x14ac:dyDescent="0.25">
      <c r="A557" t="s">
        <v>3663</v>
      </c>
      <c r="B557" t="s">
        <v>1047</v>
      </c>
      <c r="C557" s="1">
        <v>42374</v>
      </c>
      <c r="D557">
        <v>547</v>
      </c>
      <c r="E557" t="str">
        <f t="shared" si="209"/>
        <v>_big_data_in_agriculture_</v>
      </c>
      <c r="F557" s="7">
        <f t="shared" si="215"/>
        <v>6.3062752869480159</v>
      </c>
      <c r="G557">
        <f t="shared" si="210"/>
        <v>19</v>
      </c>
      <c r="H557" s="11">
        <f t="shared" si="216"/>
        <v>1</v>
      </c>
      <c r="I557" s="11">
        <f t="shared" si="227"/>
        <v>0</v>
      </c>
      <c r="J557" s="11">
        <f t="shared" si="227"/>
        <v>1</v>
      </c>
      <c r="K557" s="11">
        <f t="shared" si="229"/>
        <v>0</v>
      </c>
      <c r="L557" s="11">
        <f t="shared" si="229"/>
        <v>0</v>
      </c>
      <c r="M557" s="11">
        <f t="shared" si="229"/>
        <v>0</v>
      </c>
      <c r="N557" s="11">
        <f t="shared" si="229"/>
        <v>0</v>
      </c>
      <c r="O557" s="11">
        <f t="shared" si="229"/>
        <v>1</v>
      </c>
      <c r="P557" s="11">
        <f t="shared" si="229"/>
        <v>0</v>
      </c>
      <c r="Q557" s="4" t="str">
        <f t="shared" si="217"/>
        <v>N-101-000010</v>
      </c>
      <c r="R557">
        <f t="shared" si="218"/>
        <v>382</v>
      </c>
      <c r="S557" s="8">
        <f t="shared" si="219"/>
        <v>6.8802841839920132</v>
      </c>
      <c r="T557" s="8">
        <f t="shared" si="220"/>
        <v>6.8802841839920132</v>
      </c>
      <c r="U557" s="10">
        <f t="shared" si="211"/>
        <v>5.8999214264324911</v>
      </c>
      <c r="V557" s="10">
        <f t="shared" si="221"/>
        <v>0.18424985744159661</v>
      </c>
      <c r="W557" s="10">
        <f t="shared" si="222"/>
        <v>-0.52711688976733928</v>
      </c>
      <c r="X557" s="10">
        <f t="shared" si="212"/>
        <v>0.40635386051552441</v>
      </c>
      <c r="Y557" s="22">
        <f t="shared" si="223"/>
        <v>6.9555773436448023</v>
      </c>
      <c r="Z557" s="22">
        <f t="shared" si="213"/>
        <v>6.8151536771936527</v>
      </c>
      <c r="AA557" s="22">
        <f t="shared" si="214"/>
        <v>6.8802841839920132</v>
      </c>
      <c r="AB557" s="35"/>
      <c r="AC557" s="10"/>
      <c r="AD557" s="10"/>
    </row>
    <row r="558" spans="1:30" x14ac:dyDescent="0.25">
      <c r="A558" t="s">
        <v>3664</v>
      </c>
      <c r="B558" t="s">
        <v>1048</v>
      </c>
      <c r="C558" s="1">
        <v>42288</v>
      </c>
      <c r="D558">
        <v>489</v>
      </c>
      <c r="E558" t="str">
        <f t="shared" si="209"/>
        <v>_big_data_in_banking_</v>
      </c>
      <c r="F558" s="7">
        <f t="shared" si="215"/>
        <v>6.1944053911046719</v>
      </c>
      <c r="G558">
        <f t="shared" si="210"/>
        <v>47</v>
      </c>
      <c r="H558" s="11">
        <f t="shared" si="216"/>
        <v>1</v>
      </c>
      <c r="I558" s="11">
        <f t="shared" si="227"/>
        <v>0</v>
      </c>
      <c r="J558" s="11">
        <f t="shared" si="227"/>
        <v>1</v>
      </c>
      <c r="K558" s="11">
        <f t="shared" si="229"/>
        <v>0</v>
      </c>
      <c r="L558" s="11">
        <f t="shared" si="229"/>
        <v>0</v>
      </c>
      <c r="M558" s="11">
        <f t="shared" si="229"/>
        <v>0</v>
      </c>
      <c r="N558" s="11">
        <f t="shared" si="229"/>
        <v>0</v>
      </c>
      <c r="O558" s="11">
        <f t="shared" si="229"/>
        <v>1</v>
      </c>
      <c r="P558" s="11">
        <f t="shared" si="229"/>
        <v>0</v>
      </c>
      <c r="Q558" s="4" t="str">
        <f t="shared" si="217"/>
        <v>N-101-000010</v>
      </c>
      <c r="R558">
        <f t="shared" si="218"/>
        <v>382</v>
      </c>
      <c r="S558" s="8">
        <f t="shared" si="219"/>
        <v>6.8802841839920132</v>
      </c>
      <c r="T558" s="8">
        <f t="shared" si="220"/>
        <v>6.8802841839920132</v>
      </c>
      <c r="U558" s="10">
        <f t="shared" si="211"/>
        <v>5.7880515305891471</v>
      </c>
      <c r="V558" s="10">
        <f t="shared" si="221"/>
        <v>0.18424985744159661</v>
      </c>
      <c r="W558" s="10">
        <f t="shared" si="222"/>
        <v>-0.63898678561068323</v>
      </c>
      <c r="X558" s="10">
        <f t="shared" si="212"/>
        <v>0.40635386051552441</v>
      </c>
      <c r="Y558" s="22">
        <f t="shared" si="223"/>
        <v>6.9555773436448023</v>
      </c>
      <c r="Z558" s="22">
        <f t="shared" si="213"/>
        <v>6.8151536771936527</v>
      </c>
      <c r="AA558" s="22">
        <f t="shared" si="214"/>
        <v>6.8802841839920132</v>
      </c>
      <c r="AB558" s="35"/>
      <c r="AC558" s="10"/>
      <c r="AD558" s="10"/>
    </row>
    <row r="559" spans="1:30" x14ac:dyDescent="0.25">
      <c r="A559" t="s">
        <v>3666</v>
      </c>
      <c r="B559" t="s">
        <v>1050</v>
      </c>
      <c r="C559" s="1">
        <v>42331</v>
      </c>
      <c r="D559">
        <v>1385</v>
      </c>
      <c r="E559" t="str">
        <f t="shared" si="209"/>
        <v>_big_data_in_medicine_-_evolution_and_revolution_</v>
      </c>
      <c r="F559" s="7">
        <f t="shared" si="215"/>
        <v>7.2341771797498486</v>
      </c>
      <c r="G559">
        <f t="shared" si="210"/>
        <v>41</v>
      </c>
      <c r="H559" s="11">
        <f t="shared" si="216"/>
        <v>1</v>
      </c>
      <c r="I559" s="11">
        <f t="shared" si="227"/>
        <v>0</v>
      </c>
      <c r="J559" s="11">
        <f t="shared" si="227"/>
        <v>1</v>
      </c>
      <c r="K559" s="11">
        <f t="shared" si="229"/>
        <v>0</v>
      </c>
      <c r="L559" s="11">
        <f t="shared" si="229"/>
        <v>0</v>
      </c>
      <c r="M559" s="11">
        <f t="shared" si="229"/>
        <v>0</v>
      </c>
      <c r="N559" s="11">
        <f t="shared" si="229"/>
        <v>0</v>
      </c>
      <c r="O559" s="11">
        <f t="shared" si="229"/>
        <v>1</v>
      </c>
      <c r="P559" s="11">
        <f t="shared" si="229"/>
        <v>0</v>
      </c>
      <c r="Q559" s="4" t="str">
        <f t="shared" si="217"/>
        <v>N-101-000010</v>
      </c>
      <c r="R559">
        <f t="shared" si="218"/>
        <v>382</v>
      </c>
      <c r="S559" s="8">
        <f t="shared" si="219"/>
        <v>6.8802841839920132</v>
      </c>
      <c r="T559" s="8">
        <f t="shared" si="220"/>
        <v>6.8802841839920132</v>
      </c>
      <c r="U559" s="10">
        <f t="shared" si="211"/>
        <v>6.8278233192343238</v>
      </c>
      <c r="V559" s="10">
        <f t="shared" si="221"/>
        <v>0.18424985744159661</v>
      </c>
      <c r="W559" s="10">
        <f t="shared" si="222"/>
        <v>0.40078500303449349</v>
      </c>
      <c r="X559" s="10">
        <f t="shared" si="212"/>
        <v>0.40635386051552441</v>
      </c>
      <c r="Y559" s="22">
        <f t="shared" si="223"/>
        <v>6.9555773436448023</v>
      </c>
      <c r="Z559" s="22">
        <f t="shared" si="213"/>
        <v>6.8151536771936527</v>
      </c>
      <c r="AA559" s="22">
        <f t="shared" si="214"/>
        <v>6.8802841839920132</v>
      </c>
      <c r="AB559" s="35"/>
      <c r="AC559" s="10"/>
      <c r="AD559" s="10"/>
    </row>
    <row r="560" spans="1:30" x14ac:dyDescent="0.25">
      <c r="A560" t="s">
        <v>3158</v>
      </c>
      <c r="B560" t="s">
        <v>542</v>
      </c>
      <c r="C560" s="1">
        <v>42389</v>
      </c>
      <c r="D560">
        <v>432</v>
      </c>
      <c r="E560" t="str">
        <f t="shared" si="209"/>
        <v>_big_data_in_ranching_and_animal_husbandry_</v>
      </c>
      <c r="F560" s="7">
        <f t="shared" si="215"/>
        <v>6.0707377280024897</v>
      </c>
      <c r="G560">
        <f t="shared" si="210"/>
        <v>39</v>
      </c>
      <c r="H560" s="11">
        <f t="shared" si="216"/>
        <v>1</v>
      </c>
      <c r="I560" s="11">
        <f t="shared" si="227"/>
        <v>0</v>
      </c>
      <c r="J560" s="11">
        <f t="shared" si="227"/>
        <v>1</v>
      </c>
      <c r="K560" s="11">
        <f t="shared" si="229"/>
        <v>0</v>
      </c>
      <c r="L560" s="11">
        <f t="shared" si="229"/>
        <v>0</v>
      </c>
      <c r="M560" s="11">
        <f t="shared" si="229"/>
        <v>0</v>
      </c>
      <c r="N560" s="11">
        <f t="shared" si="229"/>
        <v>0</v>
      </c>
      <c r="O560" s="11">
        <f t="shared" si="229"/>
        <v>1</v>
      </c>
      <c r="P560" s="11">
        <f t="shared" si="229"/>
        <v>0</v>
      </c>
      <c r="Q560" s="4" t="str">
        <f t="shared" si="217"/>
        <v>N-101-000010</v>
      </c>
      <c r="R560">
        <f t="shared" si="218"/>
        <v>382</v>
      </c>
      <c r="S560" s="8">
        <f t="shared" si="219"/>
        <v>6.8802841839920132</v>
      </c>
      <c r="T560" s="8">
        <f t="shared" si="220"/>
        <v>6.8802841839920132</v>
      </c>
      <c r="U560" s="10">
        <f t="shared" si="211"/>
        <v>5.6643838674869649</v>
      </c>
      <c r="V560" s="10">
        <f t="shared" si="221"/>
        <v>0.18424985744159661</v>
      </c>
      <c r="W560" s="10">
        <f t="shared" si="222"/>
        <v>-0.76265444871286547</v>
      </c>
      <c r="X560" s="10">
        <f t="shared" si="212"/>
        <v>0.40635386051552441</v>
      </c>
      <c r="Y560" s="22">
        <f t="shared" si="223"/>
        <v>6.9555773436448023</v>
      </c>
      <c r="Z560" s="22">
        <f t="shared" si="213"/>
        <v>6.8151536771936527</v>
      </c>
      <c r="AA560" s="22">
        <f t="shared" si="214"/>
        <v>6.8802841839920132</v>
      </c>
      <c r="AB560" s="35"/>
      <c r="AC560" s="10"/>
      <c r="AD560" s="10"/>
    </row>
    <row r="561" spans="1:30" x14ac:dyDescent="0.25">
      <c r="A561" t="s">
        <v>3667</v>
      </c>
      <c r="B561" t="s">
        <v>1051</v>
      </c>
      <c r="C561" s="1">
        <v>42167</v>
      </c>
      <c r="D561">
        <v>2933</v>
      </c>
      <c r="E561" t="str">
        <f t="shared" si="209"/>
        <v>_big_data_in_the_amazing_world_of_gaming_</v>
      </c>
      <c r="F561" s="7">
        <f t="shared" si="215"/>
        <v>7.9841219587029268</v>
      </c>
      <c r="G561">
        <f t="shared" si="210"/>
        <v>26</v>
      </c>
      <c r="H561" s="11">
        <f t="shared" si="216"/>
        <v>1</v>
      </c>
      <c r="I561" s="11">
        <f t="shared" si="227"/>
        <v>0</v>
      </c>
      <c r="J561" s="11">
        <f t="shared" si="227"/>
        <v>1</v>
      </c>
      <c r="K561" s="11">
        <f t="shared" si="229"/>
        <v>0</v>
      </c>
      <c r="L561" s="11">
        <f t="shared" si="229"/>
        <v>0</v>
      </c>
      <c r="M561" s="11">
        <f t="shared" si="229"/>
        <v>0</v>
      </c>
      <c r="N561" s="11">
        <f t="shared" si="229"/>
        <v>0</v>
      </c>
      <c r="O561" s="11">
        <f t="shared" si="229"/>
        <v>1</v>
      </c>
      <c r="P561" s="11">
        <f t="shared" si="229"/>
        <v>0</v>
      </c>
      <c r="Q561" s="4" t="str">
        <f t="shared" si="217"/>
        <v>N-101-000010</v>
      </c>
      <c r="R561">
        <f t="shared" si="218"/>
        <v>382</v>
      </c>
      <c r="S561" s="8">
        <f t="shared" si="219"/>
        <v>6.8802841839920132</v>
      </c>
      <c r="T561" s="8">
        <f t="shared" si="220"/>
        <v>6.8802841839920132</v>
      </c>
      <c r="U561" s="10">
        <f t="shared" si="211"/>
        <v>7.577768098187402</v>
      </c>
      <c r="V561" s="10">
        <f t="shared" si="221"/>
        <v>0.18424985744159661</v>
      </c>
      <c r="W561" s="10">
        <f t="shared" si="222"/>
        <v>1.1507297819875717</v>
      </c>
      <c r="X561" s="10">
        <f t="shared" si="212"/>
        <v>0.40635386051552441</v>
      </c>
      <c r="Y561" s="22">
        <f t="shared" si="223"/>
        <v>6.9555773436448023</v>
      </c>
      <c r="Z561" s="22">
        <f t="shared" si="213"/>
        <v>6.8151536771936527</v>
      </c>
      <c r="AA561" s="22">
        <f t="shared" si="214"/>
        <v>6.8802841839920132</v>
      </c>
      <c r="AB561" s="35"/>
      <c r="AC561" s="10"/>
      <c r="AD561" s="10"/>
    </row>
    <row r="562" spans="1:30" x14ac:dyDescent="0.25">
      <c r="A562" t="s">
        <v>3668</v>
      </c>
      <c r="B562" t="s">
        <v>1052</v>
      </c>
      <c r="C562" s="1">
        <v>40924</v>
      </c>
      <c r="D562">
        <v>244</v>
      </c>
      <c r="E562" t="str">
        <f t="shared" si="209"/>
        <v>_big_data_in_the_enterprise_</v>
      </c>
      <c r="F562" s="7">
        <f t="shared" si="215"/>
        <v>5.5012582105447274</v>
      </c>
      <c r="G562">
        <f t="shared" si="210"/>
        <v>58</v>
      </c>
      <c r="H562" s="11">
        <f t="shared" si="216"/>
        <v>0</v>
      </c>
      <c r="I562" s="11">
        <f t="shared" ref="I562:J581" si="230">IF(ISNUMBER(SEARCH(I$1,$B562)),1,0)</f>
        <v>0</v>
      </c>
      <c r="J562" s="11">
        <f t="shared" si="230"/>
        <v>1</v>
      </c>
      <c r="K562" s="11">
        <f t="shared" ref="K562:P571" si="231">IF(ISNUMBER(SEARCH(K$1,$E562)),1,0)</f>
        <v>0</v>
      </c>
      <c r="L562" s="11">
        <f t="shared" si="231"/>
        <v>0</v>
      </c>
      <c r="M562" s="11">
        <f t="shared" si="231"/>
        <v>0</v>
      </c>
      <c r="N562" s="11">
        <f t="shared" si="231"/>
        <v>0</v>
      </c>
      <c r="O562" s="11">
        <f t="shared" si="231"/>
        <v>1</v>
      </c>
      <c r="P562" s="11">
        <f t="shared" si="231"/>
        <v>0</v>
      </c>
      <c r="Q562" s="4" t="str">
        <f t="shared" si="217"/>
        <v>N-001-000010</v>
      </c>
      <c r="R562">
        <f t="shared" si="218"/>
        <v>276</v>
      </c>
      <c r="S562" s="8">
        <f t="shared" si="219"/>
        <v>7.1371246496698326</v>
      </c>
      <c r="T562" s="8">
        <f t="shared" si="220"/>
        <v>7.1371246496698326</v>
      </c>
      <c r="U562" s="10">
        <f t="shared" si="211"/>
        <v>4.8964372956865061</v>
      </c>
      <c r="V562" s="10">
        <f t="shared" si="221"/>
        <v>0.48352944586012636</v>
      </c>
      <c r="W562" s="10">
        <f t="shared" si="222"/>
        <v>-1.3321339661706277</v>
      </c>
      <c r="X562" s="10">
        <f t="shared" si="212"/>
        <v>0.60482091485822098</v>
      </c>
      <c r="Y562" s="22">
        <f t="shared" si="223"/>
        <v>7.1540443979874988</v>
      </c>
      <c r="Z562" s="22">
        <f t="shared" si="213"/>
        <v>7.1890336202131158</v>
      </c>
      <c r="AA562" s="22">
        <f t="shared" si="214"/>
        <v>7.1371246496698326</v>
      </c>
      <c r="AB562" s="35"/>
      <c r="AC562" s="10"/>
      <c r="AD562" s="10"/>
    </row>
    <row r="563" spans="1:30" x14ac:dyDescent="0.25">
      <c r="A563" t="s">
        <v>2975</v>
      </c>
      <c r="B563" t="s">
        <v>357</v>
      </c>
      <c r="C563" s="1">
        <v>42326</v>
      </c>
      <c r="D563">
        <v>285</v>
      </c>
      <c r="E563" t="str">
        <f t="shared" si="209"/>
        <v>_big_data_innovation:_the_tools_you_need_to_succeed_in_2016_</v>
      </c>
      <c r="F563" s="7">
        <f t="shared" si="215"/>
        <v>5.6559918108198524</v>
      </c>
      <c r="G563">
        <f t="shared" si="210"/>
        <v>25</v>
      </c>
      <c r="H563" s="11">
        <f t="shared" si="216"/>
        <v>1</v>
      </c>
      <c r="I563" s="11">
        <f t="shared" si="230"/>
        <v>1</v>
      </c>
      <c r="J563" s="11">
        <f t="shared" si="230"/>
        <v>0</v>
      </c>
      <c r="K563" s="11">
        <f t="shared" si="231"/>
        <v>0</v>
      </c>
      <c r="L563" s="11">
        <f t="shared" si="231"/>
        <v>0</v>
      </c>
      <c r="M563" s="11">
        <f t="shared" si="231"/>
        <v>0</v>
      </c>
      <c r="N563" s="11">
        <f t="shared" si="231"/>
        <v>0</v>
      </c>
      <c r="O563" s="11">
        <f t="shared" si="231"/>
        <v>1</v>
      </c>
      <c r="P563" s="11">
        <f t="shared" si="231"/>
        <v>0</v>
      </c>
      <c r="Q563" s="4" t="str">
        <f t="shared" si="217"/>
        <v>N-110-000010</v>
      </c>
      <c r="R563">
        <f t="shared" si="218"/>
        <v>58</v>
      </c>
      <c r="S563" s="8">
        <f t="shared" si="219"/>
        <v>5.7492453157171877</v>
      </c>
      <c r="T563" s="8">
        <f t="shared" si="220"/>
        <v>5.7492453157171877</v>
      </c>
      <c r="U563" s="10">
        <f t="shared" si="211"/>
        <v>6.0304815846625912</v>
      </c>
      <c r="V563" s="10">
        <f t="shared" si="221"/>
        <v>-0.99322799793309102</v>
      </c>
      <c r="W563" s="10">
        <f t="shared" si="222"/>
        <v>-1.1774003658955028</v>
      </c>
      <c r="X563" s="10">
        <f t="shared" si="212"/>
        <v>-0.37448977384273863</v>
      </c>
      <c r="Y563" s="22">
        <f t="shared" si="223"/>
        <v>6.1747337092865386</v>
      </c>
      <c r="Z563" s="22">
        <f t="shared" si="213"/>
        <v>6.1953121150439019</v>
      </c>
      <c r="AA563" s="22">
        <f t="shared" si="214"/>
        <v>5.7492453157171877</v>
      </c>
      <c r="AB563" s="35"/>
      <c r="AC563" s="10"/>
      <c r="AD563" s="10"/>
    </row>
    <row r="564" spans="1:30" x14ac:dyDescent="0.25">
      <c r="A564" t="s">
        <v>3671</v>
      </c>
      <c r="B564" t="s">
        <v>1055</v>
      </c>
      <c r="C564" s="1">
        <v>42109</v>
      </c>
      <c r="D564">
        <v>156</v>
      </c>
      <c r="E564" t="str">
        <f t="shared" si="209"/>
        <v>_big_data_is_big_business!_</v>
      </c>
      <c r="F564" s="7">
        <f t="shared" si="215"/>
        <v>5.0562458053483077</v>
      </c>
      <c r="G564">
        <f t="shared" si="210"/>
        <v>26</v>
      </c>
      <c r="H564" s="11">
        <f t="shared" si="216"/>
        <v>1</v>
      </c>
      <c r="I564" s="11">
        <f t="shared" si="230"/>
        <v>0</v>
      </c>
      <c r="J564" s="11">
        <f t="shared" si="230"/>
        <v>1</v>
      </c>
      <c r="K564" s="11">
        <f t="shared" si="231"/>
        <v>0</v>
      </c>
      <c r="L564" s="11">
        <f t="shared" si="231"/>
        <v>0</v>
      </c>
      <c r="M564" s="11">
        <f t="shared" si="231"/>
        <v>0</v>
      </c>
      <c r="N564" s="11">
        <f t="shared" si="231"/>
        <v>0</v>
      </c>
      <c r="O564" s="11">
        <f t="shared" si="231"/>
        <v>1</v>
      </c>
      <c r="P564" s="11">
        <f t="shared" si="231"/>
        <v>0</v>
      </c>
      <c r="Q564" s="4" t="str">
        <f t="shared" si="217"/>
        <v>N-101-000010</v>
      </c>
      <c r="R564">
        <f t="shared" si="218"/>
        <v>382</v>
      </c>
      <c r="S564" s="8">
        <f t="shared" si="219"/>
        <v>6.8802841839920132</v>
      </c>
      <c r="T564" s="8">
        <f t="shared" si="220"/>
        <v>6.8802841839920132</v>
      </c>
      <c r="U564" s="10">
        <f t="shared" si="211"/>
        <v>4.6498919448327829</v>
      </c>
      <c r="V564" s="10">
        <f t="shared" si="221"/>
        <v>0.18424985744159661</v>
      </c>
      <c r="W564" s="10">
        <f t="shared" si="222"/>
        <v>-1.7771463713670475</v>
      </c>
      <c r="X564" s="10">
        <f t="shared" si="212"/>
        <v>0.40635386051552441</v>
      </c>
      <c r="Y564" s="22">
        <f t="shared" si="223"/>
        <v>6.9555773436448023</v>
      </c>
      <c r="Z564" s="22">
        <f t="shared" si="213"/>
        <v>6.8151536771936527</v>
      </c>
      <c r="AA564" s="22">
        <f t="shared" si="214"/>
        <v>6.8802841839920132</v>
      </c>
      <c r="AB564" s="35"/>
      <c r="AC564" s="10"/>
      <c r="AD564" s="10"/>
    </row>
    <row r="565" spans="1:30" x14ac:dyDescent="0.25">
      <c r="A565" t="s">
        <v>3672</v>
      </c>
      <c r="B565" t="s">
        <v>1056</v>
      </c>
      <c r="C565" s="1">
        <v>41682</v>
      </c>
      <c r="D565">
        <v>3992</v>
      </c>
      <c r="E565" t="str">
        <f t="shared" si="209"/>
        <v>_big_data_is_cheap_and_easy_</v>
      </c>
      <c r="F565" s="7">
        <f t="shared" si="215"/>
        <v>8.2922981070632211</v>
      </c>
      <c r="G565">
        <f t="shared" si="210"/>
        <v>23</v>
      </c>
      <c r="H565" s="11">
        <f t="shared" si="216"/>
        <v>0</v>
      </c>
      <c r="I565" s="11">
        <f t="shared" si="230"/>
        <v>0</v>
      </c>
      <c r="J565" s="11">
        <f t="shared" si="230"/>
        <v>1</v>
      </c>
      <c r="K565" s="11">
        <f t="shared" si="231"/>
        <v>0</v>
      </c>
      <c r="L565" s="11">
        <f t="shared" si="231"/>
        <v>0</v>
      </c>
      <c r="M565" s="11">
        <f t="shared" si="231"/>
        <v>0</v>
      </c>
      <c r="N565" s="11">
        <f t="shared" si="231"/>
        <v>0</v>
      </c>
      <c r="O565" s="11">
        <f t="shared" si="231"/>
        <v>1</v>
      </c>
      <c r="P565" s="11">
        <f t="shared" si="231"/>
        <v>0</v>
      </c>
      <c r="Q565" s="4" t="str">
        <f t="shared" si="217"/>
        <v>N-001-000010</v>
      </c>
      <c r="R565">
        <f t="shared" si="218"/>
        <v>276</v>
      </c>
      <c r="S565" s="8">
        <f t="shared" si="219"/>
        <v>7.1371246496698326</v>
      </c>
      <c r="T565" s="8">
        <f t="shared" si="220"/>
        <v>7.1371246496698326</v>
      </c>
      <c r="U565" s="10">
        <f t="shared" si="211"/>
        <v>7.6874771922049998</v>
      </c>
      <c r="V565" s="10">
        <f t="shared" si="221"/>
        <v>0.48352944586012636</v>
      </c>
      <c r="W565" s="10">
        <f t="shared" si="222"/>
        <v>1.458905930347866</v>
      </c>
      <c r="X565" s="10">
        <f t="shared" si="212"/>
        <v>0.60482091485822098</v>
      </c>
      <c r="Y565" s="22">
        <f t="shared" si="223"/>
        <v>7.1540443979874988</v>
      </c>
      <c r="Z565" s="22">
        <f t="shared" si="213"/>
        <v>7.1890336202131158</v>
      </c>
      <c r="AA565" s="22">
        <f t="shared" si="214"/>
        <v>7.1371246496698326</v>
      </c>
      <c r="AB565" s="35"/>
      <c r="AC565" s="10"/>
      <c r="AD565" s="10"/>
    </row>
    <row r="566" spans="1:30" x14ac:dyDescent="0.25">
      <c r="A566" t="s">
        <v>3674</v>
      </c>
      <c r="B566" t="s">
        <v>1058</v>
      </c>
      <c r="C566" s="1">
        <v>41901</v>
      </c>
      <c r="D566">
        <v>1752</v>
      </c>
      <c r="E566" t="str">
        <f t="shared" si="209"/>
        <v>_big_data_is_stupid_data_</v>
      </c>
      <c r="F566" s="7">
        <f t="shared" si="215"/>
        <v>7.4690838849212344</v>
      </c>
      <c r="G566">
        <f t="shared" si="210"/>
        <v>41</v>
      </c>
      <c r="H566" s="11">
        <f t="shared" si="216"/>
        <v>0</v>
      </c>
      <c r="I566" s="11">
        <f t="shared" si="230"/>
        <v>0</v>
      </c>
      <c r="J566" s="11">
        <f t="shared" si="230"/>
        <v>1</v>
      </c>
      <c r="K566" s="11">
        <f t="shared" si="231"/>
        <v>0</v>
      </c>
      <c r="L566" s="11">
        <f t="shared" si="231"/>
        <v>0</v>
      </c>
      <c r="M566" s="11">
        <f t="shared" si="231"/>
        <v>0</v>
      </c>
      <c r="N566" s="11">
        <f t="shared" si="231"/>
        <v>0</v>
      </c>
      <c r="O566" s="11">
        <f t="shared" si="231"/>
        <v>1</v>
      </c>
      <c r="P566" s="11">
        <f t="shared" si="231"/>
        <v>0</v>
      </c>
      <c r="Q566" s="4" t="str">
        <f t="shared" si="217"/>
        <v>N-001-000010</v>
      </c>
      <c r="R566">
        <f t="shared" si="218"/>
        <v>276</v>
      </c>
      <c r="S566" s="8">
        <f t="shared" si="219"/>
        <v>7.1371246496698326</v>
      </c>
      <c r="T566" s="8">
        <f t="shared" si="220"/>
        <v>7.1371246496698326</v>
      </c>
      <c r="U566" s="10">
        <f t="shared" si="211"/>
        <v>6.8642629700630131</v>
      </c>
      <c r="V566" s="10">
        <f t="shared" si="221"/>
        <v>0.48352944586012636</v>
      </c>
      <c r="W566" s="10">
        <f t="shared" si="222"/>
        <v>0.63569170820587928</v>
      </c>
      <c r="X566" s="10">
        <f t="shared" si="212"/>
        <v>0.60482091485822098</v>
      </c>
      <c r="Y566" s="22">
        <f t="shared" si="223"/>
        <v>7.1540443979874988</v>
      </c>
      <c r="Z566" s="22">
        <f t="shared" si="213"/>
        <v>7.1890336202131158</v>
      </c>
      <c r="AA566" s="22">
        <f t="shared" si="214"/>
        <v>7.1371246496698326</v>
      </c>
      <c r="AB566" s="35"/>
      <c r="AC566" s="10"/>
      <c r="AD566" s="10"/>
    </row>
    <row r="567" spans="1:30" x14ac:dyDescent="0.25">
      <c r="A567" t="s">
        <v>3673</v>
      </c>
      <c r="B567" t="s">
        <v>1057</v>
      </c>
      <c r="C567" s="1">
        <v>41033</v>
      </c>
      <c r="D567">
        <v>407</v>
      </c>
      <c r="E567" t="str">
        <f t="shared" si="209"/>
        <v>_big_data_isn't_analytics_|_hrexaminer.com_</v>
      </c>
      <c r="F567" s="7">
        <f t="shared" si="215"/>
        <v>6.0112671744041615</v>
      </c>
      <c r="G567">
        <f t="shared" si="210"/>
        <v>46</v>
      </c>
      <c r="H567" s="11">
        <f t="shared" si="216"/>
        <v>0</v>
      </c>
      <c r="I567" s="11">
        <f t="shared" si="230"/>
        <v>0</v>
      </c>
      <c r="J567" s="11">
        <f t="shared" si="230"/>
        <v>1</v>
      </c>
      <c r="K567" s="11">
        <f t="shared" si="231"/>
        <v>0</v>
      </c>
      <c r="L567" s="11">
        <f t="shared" si="231"/>
        <v>0</v>
      </c>
      <c r="M567" s="11">
        <f t="shared" si="231"/>
        <v>0</v>
      </c>
      <c r="N567" s="11">
        <f t="shared" si="231"/>
        <v>0</v>
      </c>
      <c r="O567" s="11">
        <f t="shared" si="231"/>
        <v>1</v>
      </c>
      <c r="P567" s="11">
        <f t="shared" si="231"/>
        <v>1</v>
      </c>
      <c r="Q567" s="4" t="str">
        <f t="shared" si="217"/>
        <v>N-001-000011</v>
      </c>
      <c r="R567">
        <f t="shared" si="218"/>
        <v>44</v>
      </c>
      <c r="S567" s="8">
        <f t="shared" si="219"/>
        <v>7.1577607103781817</v>
      </c>
      <c r="T567" s="8">
        <f t="shared" si="220"/>
        <v>7.1577607103781817</v>
      </c>
      <c r="U567" s="10">
        <f t="shared" si="211"/>
        <v>5.6211964026809911</v>
      </c>
      <c r="V567" s="10">
        <f t="shared" si="221"/>
        <v>0.15969567575084864</v>
      </c>
      <c r="W567" s="10">
        <f t="shared" si="222"/>
        <v>-0.82212500231119368</v>
      </c>
      <c r="X567" s="10">
        <f t="shared" si="212"/>
        <v>0.39007077172317028</v>
      </c>
      <c r="Y567" s="22">
        <f t="shared" si="223"/>
        <v>6.9392942548524479</v>
      </c>
      <c r="Z567" s="22">
        <f t="shared" si="213"/>
        <v>7.021516746411514</v>
      </c>
      <c r="AA567" s="22">
        <f t="shared" si="214"/>
        <v>7.1577607103781817</v>
      </c>
      <c r="AB567" s="35"/>
      <c r="AC567" s="10"/>
      <c r="AD567" s="10"/>
    </row>
    <row r="568" spans="1:30" x14ac:dyDescent="0.25">
      <c r="A568" t="s">
        <v>3675</v>
      </c>
      <c r="B568" t="s">
        <v>1059</v>
      </c>
      <c r="C568" s="1">
        <v>42451</v>
      </c>
      <c r="D568">
        <v>390</v>
      </c>
      <c r="E568" t="str">
        <f t="shared" si="209"/>
        <v>_big_data_knows_where_your_cat_(and_kids)_live?_</v>
      </c>
      <c r="F568" s="7">
        <f t="shared" si="215"/>
        <v>5.9687075599853658</v>
      </c>
      <c r="G568">
        <f t="shared" si="210"/>
        <v>23</v>
      </c>
      <c r="H568" s="11">
        <f t="shared" si="216"/>
        <v>1</v>
      </c>
      <c r="I568" s="11">
        <f t="shared" si="230"/>
        <v>0</v>
      </c>
      <c r="J568" s="11">
        <f t="shared" si="230"/>
        <v>1</v>
      </c>
      <c r="K568" s="11">
        <f t="shared" si="231"/>
        <v>0</v>
      </c>
      <c r="L568" s="11">
        <f t="shared" si="231"/>
        <v>0</v>
      </c>
      <c r="M568" s="11">
        <f t="shared" si="231"/>
        <v>0</v>
      </c>
      <c r="N568" s="11">
        <f t="shared" si="231"/>
        <v>0</v>
      </c>
      <c r="O568" s="11">
        <f t="shared" si="231"/>
        <v>1</v>
      </c>
      <c r="P568" s="11">
        <f t="shared" si="231"/>
        <v>0</v>
      </c>
      <c r="Q568" s="4" t="str">
        <f t="shared" si="217"/>
        <v>N-101-000010</v>
      </c>
      <c r="R568">
        <f t="shared" si="218"/>
        <v>382</v>
      </c>
      <c r="S568" s="8">
        <f t="shared" si="219"/>
        <v>6.8802841839920132</v>
      </c>
      <c r="T568" s="8">
        <f t="shared" si="220"/>
        <v>6.8802841839920132</v>
      </c>
      <c r="U568" s="10">
        <f t="shared" si="211"/>
        <v>5.562353699469841</v>
      </c>
      <c r="V568" s="10">
        <f t="shared" si="221"/>
        <v>0.18424985744159661</v>
      </c>
      <c r="W568" s="10">
        <f t="shared" si="222"/>
        <v>-0.86468461672998931</v>
      </c>
      <c r="X568" s="10">
        <f t="shared" si="212"/>
        <v>0.40635386051552441</v>
      </c>
      <c r="Y568" s="22">
        <f t="shared" si="223"/>
        <v>6.9555773436448023</v>
      </c>
      <c r="Z568" s="22">
        <f t="shared" si="213"/>
        <v>6.8151536771936527</v>
      </c>
      <c r="AA568" s="22">
        <f t="shared" si="214"/>
        <v>6.8802841839920132</v>
      </c>
      <c r="AB568" s="35"/>
      <c r="AC568" s="10"/>
      <c r="AD568" s="10"/>
    </row>
    <row r="569" spans="1:30" x14ac:dyDescent="0.25">
      <c r="A569" t="s">
        <v>2680</v>
      </c>
      <c r="B569" t="s">
        <v>60</v>
      </c>
      <c r="C569" s="1">
        <v>42409</v>
      </c>
      <c r="D569">
        <v>5132</v>
      </c>
      <c r="E569" t="str">
        <f t="shared" si="209"/>
        <v>_big_data_landscape_2016_</v>
      </c>
      <c r="F569" s="7">
        <f t="shared" si="215"/>
        <v>8.5434455625603025</v>
      </c>
      <c r="G569">
        <f t="shared" si="210"/>
        <v>63</v>
      </c>
      <c r="H569" s="11">
        <f t="shared" si="216"/>
        <v>1</v>
      </c>
      <c r="I569" s="11">
        <f t="shared" si="230"/>
        <v>1</v>
      </c>
      <c r="J569" s="11">
        <f t="shared" si="230"/>
        <v>0</v>
      </c>
      <c r="K569" s="11">
        <f t="shared" si="231"/>
        <v>0</v>
      </c>
      <c r="L569" s="11">
        <f t="shared" si="231"/>
        <v>0</v>
      </c>
      <c r="M569" s="11">
        <f t="shared" si="231"/>
        <v>0</v>
      </c>
      <c r="N569" s="11">
        <f t="shared" si="231"/>
        <v>0</v>
      </c>
      <c r="O569" s="11">
        <f t="shared" si="231"/>
        <v>1</v>
      </c>
      <c r="P569" s="11">
        <f t="shared" si="231"/>
        <v>0</v>
      </c>
      <c r="Q569" s="4" t="str">
        <f t="shared" si="217"/>
        <v>N-110-000010</v>
      </c>
      <c r="R569">
        <f t="shared" si="218"/>
        <v>58</v>
      </c>
      <c r="S569" s="8">
        <f t="shared" si="219"/>
        <v>5.7492453157171877</v>
      </c>
      <c r="T569" s="8">
        <f t="shared" si="220"/>
        <v>5.7492453157171877</v>
      </c>
      <c r="U569" s="10">
        <f t="shared" si="211"/>
        <v>8.9179353364030405</v>
      </c>
      <c r="V569" s="10">
        <f t="shared" si="221"/>
        <v>-0.99322799793309102</v>
      </c>
      <c r="W569" s="10">
        <f t="shared" si="222"/>
        <v>1.7100533858449474</v>
      </c>
      <c r="X569" s="10">
        <f t="shared" si="212"/>
        <v>-0.37448977384273863</v>
      </c>
      <c r="Y569" s="22">
        <f t="shared" si="223"/>
        <v>6.1747337092865386</v>
      </c>
      <c r="Z569" s="22">
        <f t="shared" si="213"/>
        <v>6.1953121150439019</v>
      </c>
      <c r="AA569" s="22">
        <f t="shared" si="214"/>
        <v>5.7492453157171877</v>
      </c>
      <c r="AB569" s="35"/>
      <c r="AC569" s="10"/>
      <c r="AD569" s="10"/>
    </row>
    <row r="570" spans="1:30" x14ac:dyDescent="0.25">
      <c r="A570" t="s">
        <v>3676</v>
      </c>
      <c r="B570" t="s">
        <v>1060</v>
      </c>
      <c r="C570" s="1">
        <v>41706</v>
      </c>
      <c r="D570">
        <v>1016</v>
      </c>
      <c r="E570" t="str">
        <f t="shared" si="209"/>
        <v>_big_data_logistics:_data_transfer_using_apache_sqoop_from_rdbms_</v>
      </c>
      <c r="F570" s="7">
        <f t="shared" si="215"/>
        <v>6.9246123960485599</v>
      </c>
      <c r="G570">
        <f t="shared" si="210"/>
        <v>84</v>
      </c>
      <c r="H570" s="11">
        <f t="shared" si="216"/>
        <v>0</v>
      </c>
      <c r="I570" s="11">
        <f t="shared" si="230"/>
        <v>0</v>
      </c>
      <c r="J570" s="11">
        <f t="shared" si="230"/>
        <v>1</v>
      </c>
      <c r="K570" s="11">
        <f t="shared" si="231"/>
        <v>0</v>
      </c>
      <c r="L570" s="11">
        <f t="shared" si="231"/>
        <v>0</v>
      </c>
      <c r="M570" s="11">
        <f t="shared" si="231"/>
        <v>0</v>
      </c>
      <c r="N570" s="11">
        <f t="shared" si="231"/>
        <v>0</v>
      </c>
      <c r="O570" s="11">
        <f t="shared" si="231"/>
        <v>1</v>
      </c>
      <c r="P570" s="11">
        <f t="shared" si="231"/>
        <v>0</v>
      </c>
      <c r="Q570" s="4" t="str">
        <f t="shared" si="217"/>
        <v>N-001-000010</v>
      </c>
      <c r="R570">
        <f t="shared" si="218"/>
        <v>276</v>
      </c>
      <c r="S570" s="8">
        <f t="shared" si="219"/>
        <v>7.1371246496698326</v>
      </c>
      <c r="T570" s="8">
        <f t="shared" si="220"/>
        <v>7.1371246496698326</v>
      </c>
      <c r="U570" s="10">
        <f t="shared" si="211"/>
        <v>6.3197914811903386</v>
      </c>
      <c r="V570" s="10">
        <f t="shared" si="221"/>
        <v>0.48352944586012636</v>
      </c>
      <c r="W570" s="10">
        <f t="shared" si="222"/>
        <v>9.1220219333204788E-2</v>
      </c>
      <c r="X570" s="10">
        <f t="shared" si="212"/>
        <v>0.60482091485822098</v>
      </c>
      <c r="Y570" s="22">
        <f t="shared" si="223"/>
        <v>7.1540443979874988</v>
      </c>
      <c r="Z570" s="22">
        <f t="shared" si="213"/>
        <v>7.1890336202131158</v>
      </c>
      <c r="AA570" s="22">
        <f t="shared" si="214"/>
        <v>7.1371246496698326</v>
      </c>
      <c r="AB570" s="35"/>
      <c r="AC570" s="10"/>
      <c r="AD570" s="10"/>
    </row>
    <row r="571" spans="1:30" x14ac:dyDescent="0.25">
      <c r="A571" t="s">
        <v>4444</v>
      </c>
      <c r="B571" t="s">
        <v>1828</v>
      </c>
      <c r="C571" s="1">
        <v>41570</v>
      </c>
      <c r="D571">
        <v>2043</v>
      </c>
      <c r="E571" t="str">
        <f t="shared" si="209"/>
        <v>_big_data_micro-segmentation_can_help_banks_become_relevant_consumer_commercepartners_</v>
      </c>
      <c r="F571" s="7">
        <f t="shared" si="215"/>
        <v>7.6226639513235952</v>
      </c>
      <c r="G571">
        <f t="shared" si="210"/>
        <v>38</v>
      </c>
      <c r="H571" s="11">
        <f t="shared" si="216"/>
        <v>0</v>
      </c>
      <c r="I571" s="11">
        <f t="shared" si="230"/>
        <v>0</v>
      </c>
      <c r="J571" s="11">
        <f t="shared" si="230"/>
        <v>1</v>
      </c>
      <c r="K571" s="11">
        <f t="shared" si="231"/>
        <v>0</v>
      </c>
      <c r="L571" s="11">
        <f t="shared" si="231"/>
        <v>0</v>
      </c>
      <c r="M571" s="11">
        <f t="shared" si="231"/>
        <v>0</v>
      </c>
      <c r="N571" s="11">
        <f t="shared" si="231"/>
        <v>0</v>
      </c>
      <c r="O571" s="11">
        <f t="shared" si="231"/>
        <v>1</v>
      </c>
      <c r="P571" s="11">
        <f t="shared" si="231"/>
        <v>0</v>
      </c>
      <c r="Q571" s="4" t="str">
        <f t="shared" si="217"/>
        <v>N-001-000010</v>
      </c>
      <c r="R571">
        <f t="shared" si="218"/>
        <v>276</v>
      </c>
      <c r="S571" s="8">
        <f t="shared" si="219"/>
        <v>7.1371246496698326</v>
      </c>
      <c r="T571" s="8">
        <f t="shared" si="220"/>
        <v>7.1371246496698326</v>
      </c>
      <c r="U571" s="10">
        <f t="shared" si="211"/>
        <v>7.0178430364653739</v>
      </c>
      <c r="V571" s="10">
        <f t="shared" si="221"/>
        <v>0.48352944586012636</v>
      </c>
      <c r="W571" s="10">
        <f t="shared" si="222"/>
        <v>0.78927177460824005</v>
      </c>
      <c r="X571" s="10">
        <f t="shared" si="212"/>
        <v>0.60482091485822098</v>
      </c>
      <c r="Y571" s="22">
        <f t="shared" si="223"/>
        <v>7.1540443979874988</v>
      </c>
      <c r="Z571" s="22">
        <f t="shared" si="213"/>
        <v>7.1890336202131158</v>
      </c>
      <c r="AA571" s="22">
        <f t="shared" si="214"/>
        <v>7.1371246496698326</v>
      </c>
      <c r="AB571" s="35"/>
      <c r="AC571" s="10"/>
      <c r="AD571" s="10"/>
    </row>
    <row r="572" spans="1:30" x14ac:dyDescent="0.25">
      <c r="A572" t="s">
        <v>3678</v>
      </c>
      <c r="B572" t="s">
        <v>1062</v>
      </c>
      <c r="C572" s="1">
        <v>42116</v>
      </c>
      <c r="D572">
        <v>1251</v>
      </c>
      <c r="E572" t="str">
        <f t="shared" si="209"/>
        <v>_big_data_mining_and_big_data_analytics_</v>
      </c>
      <c r="F572" s="7">
        <f t="shared" si="215"/>
        <v>7.1324975516600437</v>
      </c>
      <c r="G572">
        <f t="shared" si="210"/>
        <v>54</v>
      </c>
      <c r="H572" s="11">
        <f t="shared" si="216"/>
        <v>1</v>
      </c>
      <c r="I572" s="11">
        <f t="shared" si="230"/>
        <v>0</v>
      </c>
      <c r="J572" s="11">
        <f t="shared" si="230"/>
        <v>1</v>
      </c>
      <c r="K572" s="11">
        <f t="shared" ref="K572:P581" si="232">IF(ISNUMBER(SEARCH(K$1,$E572)),1,0)</f>
        <v>0</v>
      </c>
      <c r="L572" s="11">
        <f t="shared" si="232"/>
        <v>0</v>
      </c>
      <c r="M572" s="11">
        <f t="shared" si="232"/>
        <v>0</v>
      </c>
      <c r="N572" s="11">
        <f t="shared" si="232"/>
        <v>0</v>
      </c>
      <c r="O572" s="11">
        <f t="shared" si="232"/>
        <v>1</v>
      </c>
      <c r="P572" s="11">
        <f t="shared" si="232"/>
        <v>1</v>
      </c>
      <c r="Q572" s="4" t="str">
        <f t="shared" si="217"/>
        <v>N-101-000011</v>
      </c>
      <c r="R572">
        <f t="shared" si="218"/>
        <v>56</v>
      </c>
      <c r="S572" s="8">
        <f t="shared" si="219"/>
        <v>6.7077203067055775</v>
      </c>
      <c r="T572" s="8">
        <f t="shared" si="220"/>
        <v>6.7077203067055775</v>
      </c>
      <c r="U572" s="10">
        <f t="shared" si="211"/>
        <v>6.9408938342795699</v>
      </c>
      <c r="V572" s="10">
        <f t="shared" si="221"/>
        <v>-0.13958391266768105</v>
      </c>
      <c r="W572" s="10">
        <f t="shared" si="222"/>
        <v>0.29910537494468858</v>
      </c>
      <c r="X572" s="10">
        <f t="shared" si="212"/>
        <v>0.19160371738047377</v>
      </c>
      <c r="Y572" s="22">
        <f t="shared" si="223"/>
        <v>6.7408272005097514</v>
      </c>
      <c r="Z572" s="22">
        <f t="shared" si="213"/>
        <v>6.647636803392051</v>
      </c>
      <c r="AA572" s="22">
        <f t="shared" si="214"/>
        <v>6.7077203067055775</v>
      </c>
      <c r="AB572" s="35"/>
      <c r="AC572" s="10"/>
      <c r="AD572" s="10"/>
    </row>
    <row r="573" spans="1:30" x14ac:dyDescent="0.25">
      <c r="A573" t="s">
        <v>3682</v>
      </c>
      <c r="B573" t="s">
        <v>1066</v>
      </c>
      <c r="C573" s="1">
        <v>42044</v>
      </c>
      <c r="D573">
        <v>1018</v>
      </c>
      <c r="E573" t="str">
        <f t="shared" si="209"/>
        <v>_big_data_not_so_big:_parallel_thread_processing_in_sas_</v>
      </c>
      <c r="F573" s="7">
        <f t="shared" si="215"/>
        <v>6.926577033222725</v>
      </c>
      <c r="G573">
        <f t="shared" si="210"/>
        <v>61</v>
      </c>
      <c r="H573" s="11">
        <f t="shared" si="216"/>
        <v>1</v>
      </c>
      <c r="I573" s="11">
        <f t="shared" si="230"/>
        <v>0</v>
      </c>
      <c r="J573" s="11">
        <f t="shared" si="230"/>
        <v>1</v>
      </c>
      <c r="K573" s="11">
        <f t="shared" si="232"/>
        <v>0</v>
      </c>
      <c r="L573" s="11">
        <f t="shared" si="232"/>
        <v>0</v>
      </c>
      <c r="M573" s="11">
        <f t="shared" si="232"/>
        <v>0</v>
      </c>
      <c r="N573" s="11">
        <f t="shared" si="232"/>
        <v>0</v>
      </c>
      <c r="O573" s="11">
        <f t="shared" si="232"/>
        <v>1</v>
      </c>
      <c r="P573" s="11">
        <f t="shared" si="232"/>
        <v>0</v>
      </c>
      <c r="Q573" s="4" t="str">
        <f t="shared" si="217"/>
        <v>N-101-000010</v>
      </c>
      <c r="R573">
        <f t="shared" si="218"/>
        <v>382</v>
      </c>
      <c r="S573" s="8">
        <f t="shared" si="219"/>
        <v>6.8802841839920132</v>
      </c>
      <c r="T573" s="8">
        <f t="shared" si="220"/>
        <v>6.8802841839920132</v>
      </c>
      <c r="U573" s="10">
        <f t="shared" si="211"/>
        <v>6.5202231727072002</v>
      </c>
      <c r="V573" s="10">
        <f t="shared" si="221"/>
        <v>0.18424985744159661</v>
      </c>
      <c r="W573" s="10">
        <f t="shared" si="222"/>
        <v>9.3184856507369851E-2</v>
      </c>
      <c r="X573" s="10">
        <f t="shared" si="212"/>
        <v>0.40635386051552441</v>
      </c>
      <c r="Y573" s="22">
        <f t="shared" si="223"/>
        <v>6.9555773436448023</v>
      </c>
      <c r="Z573" s="22">
        <f t="shared" si="213"/>
        <v>6.8151536771936527</v>
      </c>
      <c r="AA573" s="22">
        <f t="shared" si="214"/>
        <v>6.8802841839920132</v>
      </c>
      <c r="AB573" s="35"/>
      <c r="AC573" s="10"/>
      <c r="AD573" s="10"/>
    </row>
    <row r="574" spans="1:30" x14ac:dyDescent="0.25">
      <c r="A574" t="s">
        <v>3683</v>
      </c>
      <c r="B574" t="s">
        <v>1067</v>
      </c>
      <c r="C574" s="1">
        <v>41470</v>
      </c>
      <c r="D574">
        <v>448</v>
      </c>
      <c r="E574" t="str">
        <f t="shared" si="209"/>
        <v>_big_data_on_the_big_data_conversation:_tracking_the_nsa_story_</v>
      </c>
      <c r="F574" s="7">
        <f t="shared" si="215"/>
        <v>6.1070228877422545</v>
      </c>
      <c r="G574">
        <f t="shared" si="210"/>
        <v>56</v>
      </c>
      <c r="H574" s="11">
        <f t="shared" si="216"/>
        <v>0</v>
      </c>
      <c r="I574" s="11">
        <f t="shared" si="230"/>
        <v>0</v>
      </c>
      <c r="J574" s="11">
        <f t="shared" si="230"/>
        <v>1</v>
      </c>
      <c r="K574" s="11">
        <f t="shared" si="232"/>
        <v>0</v>
      </c>
      <c r="L574" s="11">
        <f t="shared" si="232"/>
        <v>0</v>
      </c>
      <c r="M574" s="11">
        <f t="shared" si="232"/>
        <v>0</v>
      </c>
      <c r="N574" s="11">
        <f t="shared" si="232"/>
        <v>0</v>
      </c>
      <c r="O574" s="11">
        <f t="shared" si="232"/>
        <v>1</v>
      </c>
      <c r="P574" s="11">
        <f t="shared" si="232"/>
        <v>0</v>
      </c>
      <c r="Q574" s="4" t="str">
        <f t="shared" si="217"/>
        <v>N-001-000010</v>
      </c>
      <c r="R574">
        <f t="shared" si="218"/>
        <v>276</v>
      </c>
      <c r="S574" s="8">
        <f t="shared" si="219"/>
        <v>7.1371246496698326</v>
      </c>
      <c r="T574" s="8">
        <f t="shared" si="220"/>
        <v>7.1371246496698326</v>
      </c>
      <c r="U574" s="10">
        <f t="shared" si="211"/>
        <v>5.5022019728840332</v>
      </c>
      <c r="V574" s="10">
        <f t="shared" si="221"/>
        <v>0.48352944586012636</v>
      </c>
      <c r="W574" s="10">
        <f t="shared" si="222"/>
        <v>-0.7263692889731006</v>
      </c>
      <c r="X574" s="10">
        <f t="shared" si="212"/>
        <v>0.60482091485822098</v>
      </c>
      <c r="Y574" s="22">
        <f t="shared" si="223"/>
        <v>7.1540443979874988</v>
      </c>
      <c r="Z574" s="22">
        <f t="shared" si="213"/>
        <v>7.1890336202131158</v>
      </c>
      <c r="AA574" s="22">
        <f t="shared" si="214"/>
        <v>7.1371246496698326</v>
      </c>
      <c r="AB574" s="35"/>
      <c r="AC574" s="10"/>
      <c r="AD574" s="10"/>
    </row>
    <row r="575" spans="1:30" x14ac:dyDescent="0.25">
      <c r="A575" t="s">
        <v>3685</v>
      </c>
      <c r="B575" t="s">
        <v>1069</v>
      </c>
      <c r="C575" s="1">
        <v>42048</v>
      </c>
      <c r="D575">
        <v>1002</v>
      </c>
      <c r="E575" t="str">
        <f t="shared" si="209"/>
        <v>_big_data_or_not_big_data:_what_is_&amp;lt;your&amp;gt;_question?_</v>
      </c>
      <c r="F575" s="7">
        <f t="shared" si="215"/>
        <v>6.9107507879619359</v>
      </c>
      <c r="G575">
        <f t="shared" si="210"/>
        <v>31</v>
      </c>
      <c r="H575" s="11">
        <f t="shared" si="216"/>
        <v>1</v>
      </c>
      <c r="I575" s="11">
        <f t="shared" si="230"/>
        <v>0</v>
      </c>
      <c r="J575" s="11">
        <f t="shared" si="230"/>
        <v>1</v>
      </c>
      <c r="K575" s="11">
        <f t="shared" si="232"/>
        <v>0</v>
      </c>
      <c r="L575" s="11">
        <f t="shared" si="232"/>
        <v>0</v>
      </c>
      <c r="M575" s="11">
        <f t="shared" si="232"/>
        <v>0</v>
      </c>
      <c r="N575" s="11">
        <f t="shared" si="232"/>
        <v>0</v>
      </c>
      <c r="O575" s="11">
        <f t="shared" si="232"/>
        <v>1</v>
      </c>
      <c r="P575" s="11">
        <f t="shared" si="232"/>
        <v>0</v>
      </c>
      <c r="Q575" s="4" t="str">
        <f t="shared" si="217"/>
        <v>N-101-000010</v>
      </c>
      <c r="R575">
        <f t="shared" si="218"/>
        <v>382</v>
      </c>
      <c r="S575" s="8">
        <f t="shared" si="219"/>
        <v>6.8802841839920132</v>
      </c>
      <c r="T575" s="8">
        <f t="shared" si="220"/>
        <v>6.8802841839920132</v>
      </c>
      <c r="U575" s="10">
        <f t="shared" si="211"/>
        <v>6.5043969274464111</v>
      </c>
      <c r="V575" s="10">
        <f t="shared" si="221"/>
        <v>0.18424985744159661</v>
      </c>
      <c r="W575" s="10">
        <f t="shared" si="222"/>
        <v>7.7358611246580722E-2</v>
      </c>
      <c r="X575" s="10">
        <f t="shared" si="212"/>
        <v>0.40635386051552441</v>
      </c>
      <c r="Y575" s="22">
        <f t="shared" si="223"/>
        <v>6.9555773436448023</v>
      </c>
      <c r="Z575" s="22">
        <f t="shared" si="213"/>
        <v>6.8151536771936527</v>
      </c>
      <c r="AA575" s="22">
        <f t="shared" si="214"/>
        <v>6.8802841839920132</v>
      </c>
      <c r="AB575" s="35"/>
      <c r="AC575" s="10"/>
      <c r="AD575" s="10"/>
    </row>
    <row r="576" spans="1:30" x14ac:dyDescent="0.25">
      <c r="A576" t="s">
        <v>3686</v>
      </c>
      <c r="B576" t="s">
        <v>1070</v>
      </c>
      <c r="C576" s="1">
        <v>41276</v>
      </c>
      <c r="D576">
        <v>448</v>
      </c>
      <c r="E576" t="str">
        <f t="shared" si="209"/>
        <v>_big_data_platforms_as_a_service_</v>
      </c>
      <c r="F576" s="7">
        <f t="shared" si="215"/>
        <v>6.1070228877422545</v>
      </c>
      <c r="G576">
        <f t="shared" si="210"/>
        <v>22</v>
      </c>
      <c r="H576" s="11">
        <f t="shared" si="216"/>
        <v>0</v>
      </c>
      <c r="I576" s="11">
        <f t="shared" si="230"/>
        <v>0</v>
      </c>
      <c r="J576" s="11">
        <f t="shared" si="230"/>
        <v>1</v>
      </c>
      <c r="K576" s="11">
        <f t="shared" si="232"/>
        <v>0</v>
      </c>
      <c r="L576" s="11">
        <f t="shared" si="232"/>
        <v>0</v>
      </c>
      <c r="M576" s="11">
        <f t="shared" si="232"/>
        <v>0</v>
      </c>
      <c r="N576" s="11">
        <f t="shared" si="232"/>
        <v>0</v>
      </c>
      <c r="O576" s="11">
        <f t="shared" si="232"/>
        <v>1</v>
      </c>
      <c r="P576" s="11">
        <f t="shared" si="232"/>
        <v>0</v>
      </c>
      <c r="Q576" s="4" t="str">
        <f t="shared" si="217"/>
        <v>N-001-000010</v>
      </c>
      <c r="R576">
        <f t="shared" si="218"/>
        <v>276</v>
      </c>
      <c r="S576" s="8">
        <f t="shared" si="219"/>
        <v>7.1371246496698326</v>
      </c>
      <c r="T576" s="8">
        <f t="shared" si="220"/>
        <v>7.1371246496698326</v>
      </c>
      <c r="U576" s="10">
        <f t="shared" si="211"/>
        <v>5.5022019728840332</v>
      </c>
      <c r="V576" s="10">
        <f t="shared" si="221"/>
        <v>0.48352944586012636</v>
      </c>
      <c r="W576" s="10">
        <f t="shared" si="222"/>
        <v>-0.7263692889731006</v>
      </c>
      <c r="X576" s="10">
        <f t="shared" si="212"/>
        <v>0.60482091485822098</v>
      </c>
      <c r="Y576" s="22">
        <f t="shared" si="223"/>
        <v>7.1540443979874988</v>
      </c>
      <c r="Z576" s="22">
        <f t="shared" si="213"/>
        <v>7.1890336202131158</v>
      </c>
      <c r="AA576" s="22">
        <f t="shared" si="214"/>
        <v>7.1371246496698326</v>
      </c>
      <c r="AB576" s="35"/>
      <c r="AC576" s="10"/>
      <c r="AD576" s="10"/>
    </row>
    <row r="577" spans="1:30" x14ac:dyDescent="0.25">
      <c r="A577" t="s">
        <v>3687</v>
      </c>
      <c r="B577" t="s">
        <v>1071</v>
      </c>
      <c r="C577" s="1">
        <v>42351</v>
      </c>
      <c r="D577">
        <v>896</v>
      </c>
      <c r="E577" t="str">
        <f t="shared" si="209"/>
        <v>_big_data_possibilities_</v>
      </c>
      <c r="F577" s="7">
        <f t="shared" si="215"/>
        <v>6.799055862058796</v>
      </c>
      <c r="G577">
        <f t="shared" si="210"/>
        <v>15</v>
      </c>
      <c r="H577" s="11">
        <f t="shared" si="216"/>
        <v>1</v>
      </c>
      <c r="I577" s="11">
        <f t="shared" si="230"/>
        <v>0</v>
      </c>
      <c r="J577" s="11">
        <f t="shared" si="230"/>
        <v>1</v>
      </c>
      <c r="K577" s="11">
        <f t="shared" si="232"/>
        <v>0</v>
      </c>
      <c r="L577" s="11">
        <f t="shared" si="232"/>
        <v>0</v>
      </c>
      <c r="M577" s="11">
        <f t="shared" si="232"/>
        <v>0</v>
      </c>
      <c r="N577" s="11">
        <f t="shared" si="232"/>
        <v>0</v>
      </c>
      <c r="O577" s="11">
        <f t="shared" si="232"/>
        <v>1</v>
      </c>
      <c r="P577" s="11">
        <f t="shared" si="232"/>
        <v>0</v>
      </c>
      <c r="Q577" s="4" t="str">
        <f t="shared" si="217"/>
        <v>N-101-000010</v>
      </c>
      <c r="R577">
        <f t="shared" si="218"/>
        <v>382</v>
      </c>
      <c r="S577" s="8">
        <f t="shared" si="219"/>
        <v>6.8802841839920132</v>
      </c>
      <c r="T577" s="8">
        <f t="shared" si="220"/>
        <v>6.8802841839920132</v>
      </c>
      <c r="U577" s="10">
        <f t="shared" si="211"/>
        <v>6.3927020015432712</v>
      </c>
      <c r="V577" s="10">
        <f t="shared" si="221"/>
        <v>0.18424985744159661</v>
      </c>
      <c r="W577" s="10">
        <f t="shared" si="222"/>
        <v>-3.4336314656559175E-2</v>
      </c>
      <c r="X577" s="10">
        <f t="shared" si="212"/>
        <v>0.40635386051552441</v>
      </c>
      <c r="Y577" s="22">
        <f t="shared" si="223"/>
        <v>6.9555773436448023</v>
      </c>
      <c r="Z577" s="22">
        <f t="shared" si="213"/>
        <v>6.8151536771936527</v>
      </c>
      <c r="AA577" s="22">
        <f t="shared" si="214"/>
        <v>6.8802841839920132</v>
      </c>
      <c r="AB577" s="35"/>
      <c r="AC577" s="10"/>
      <c r="AD577" s="10"/>
    </row>
    <row r="578" spans="1:30" x14ac:dyDescent="0.25">
      <c r="A578" t="s">
        <v>3098</v>
      </c>
      <c r="B578" t="s">
        <v>482</v>
      </c>
      <c r="C578" s="1">
        <v>41804</v>
      </c>
      <c r="D578">
        <v>5377</v>
      </c>
      <c r="E578" t="str">
        <f t="shared" ref="E578:E641" si="233">CONCATENATE("_",LOWER(A578),"_")</f>
        <v>_big_data_poster_</v>
      </c>
      <c r="F578" s="7">
        <f t="shared" si="215"/>
        <v>8.5900718368288107</v>
      </c>
      <c r="G578">
        <f t="shared" ref="G578:G641" si="234">LEN(A579)</f>
        <v>49</v>
      </c>
      <c r="H578" s="11">
        <f t="shared" si="216"/>
        <v>0</v>
      </c>
      <c r="I578" s="11">
        <f t="shared" si="230"/>
        <v>1</v>
      </c>
      <c r="J578" s="11">
        <f t="shared" si="230"/>
        <v>0</v>
      </c>
      <c r="K578" s="11">
        <f t="shared" si="232"/>
        <v>0</v>
      </c>
      <c r="L578" s="11">
        <f t="shared" si="232"/>
        <v>0</v>
      </c>
      <c r="M578" s="11">
        <f t="shared" si="232"/>
        <v>0</v>
      </c>
      <c r="N578" s="11">
        <f t="shared" si="232"/>
        <v>0</v>
      </c>
      <c r="O578" s="11">
        <f t="shared" si="232"/>
        <v>1</v>
      </c>
      <c r="P578" s="11">
        <f t="shared" si="232"/>
        <v>0</v>
      </c>
      <c r="Q578" s="4" t="str">
        <f t="shared" si="217"/>
        <v>N-010-000010</v>
      </c>
      <c r="R578">
        <f t="shared" si="218"/>
        <v>51</v>
      </c>
      <c r="S578" s="8">
        <f t="shared" si="219"/>
        <v>6.7640449341040307</v>
      </c>
      <c r="T578" s="8">
        <f t="shared" si="220"/>
        <v>6.7640449341040307</v>
      </c>
      <c r="U578" s="10">
        <f t="shared" ref="U578:U641" si="235">F578-$AQ$29*SUMPRODUCT(H578:P578,$AH$25:$AP$25)</f>
        <v>8.7660945563288521</v>
      </c>
      <c r="V578" s="10">
        <f t="shared" si="221"/>
        <v>-0.69394840951456138</v>
      </c>
      <c r="W578" s="10">
        <f t="shared" si="222"/>
        <v>1.7566796601134556</v>
      </c>
      <c r="X578" s="10">
        <f t="shared" ref="X578:X641" si="236">$AQ$29*SUMPRODUCT(H578:P578,$AH$25:$AP$25)</f>
        <v>-0.17602271950004214</v>
      </c>
      <c r="Y578" s="22">
        <f t="shared" si="223"/>
        <v>6.3732007636292352</v>
      </c>
      <c r="Z578" s="22">
        <f t="shared" ref="Z578:Z641" si="237">$AG$36+SUMPRODUCT($AH$36:$AP$36,H578:P578)</f>
        <v>6.5691920580633658</v>
      </c>
      <c r="AA578" s="22">
        <f t="shared" ref="AA578:AA641" si="238">IF(R578&gt;=$AC$2,S578,Y578)</f>
        <v>6.7640449341040307</v>
      </c>
      <c r="AB578" s="35"/>
      <c r="AC578" s="10"/>
      <c r="AD578" s="10"/>
    </row>
    <row r="579" spans="1:30" x14ac:dyDescent="0.25">
      <c r="A579" t="s">
        <v>3809</v>
      </c>
      <c r="B579" t="s">
        <v>1193</v>
      </c>
      <c r="C579" s="1">
        <v>41945</v>
      </c>
      <c r="D579">
        <v>3055</v>
      </c>
      <c r="E579" t="str">
        <f t="shared" si="233"/>
        <v>_big_data_problem:_could_fake_reviews_kill_amazon?_</v>
      </c>
      <c r="F579" s="7">
        <f t="shared" ref="F579:F642" si="239">LN(1+D579)</f>
        <v>8.0248621502864115</v>
      </c>
      <c r="G579">
        <f t="shared" si="234"/>
        <v>48</v>
      </c>
      <c r="H579" s="11">
        <f t="shared" ref="H579:H642" si="240">IF(YEAR(C579)&gt;2014,1,0)</f>
        <v>0</v>
      </c>
      <c r="I579" s="11">
        <f t="shared" si="230"/>
        <v>0</v>
      </c>
      <c r="J579" s="11">
        <f t="shared" si="230"/>
        <v>1</v>
      </c>
      <c r="K579" s="11">
        <f t="shared" si="232"/>
        <v>0</v>
      </c>
      <c r="L579" s="11">
        <f t="shared" si="232"/>
        <v>0</v>
      </c>
      <c r="M579" s="11">
        <f t="shared" si="232"/>
        <v>0</v>
      </c>
      <c r="N579" s="11">
        <f t="shared" si="232"/>
        <v>0</v>
      </c>
      <c r="O579" s="11">
        <f t="shared" si="232"/>
        <v>1</v>
      </c>
      <c r="P579" s="11">
        <f t="shared" si="232"/>
        <v>0</v>
      </c>
      <c r="Q579" s="4" t="str">
        <f t="shared" ref="Q579:Q642" si="241">CONCATENATE("N-",H579,I579,J579,"-",K579,L579,M579,N579,O579,P579)</f>
        <v>N-001-000010</v>
      </c>
      <c r="R579">
        <f t="shared" ref="R579:R642" si="242">COUNTIF(Q:Q,Q579)</f>
        <v>276</v>
      </c>
      <c r="S579" s="8">
        <f t="shared" ref="S579:S642" si="243">AVERAGEIF(R:R,R579,F:F)</f>
        <v>7.1371246496698326</v>
      </c>
      <c r="T579" s="8">
        <f t="shared" ref="T579:T642" si="244">IF(R579&gt;=10,S579,AVERAGEIF(R:R,"&lt;10",F:F))</f>
        <v>7.1371246496698326</v>
      </c>
      <c r="U579" s="10">
        <f t="shared" si="235"/>
        <v>7.4200412354281902</v>
      </c>
      <c r="V579" s="10">
        <f t="shared" ref="V579:V642" si="245">SUMPRODUCT(H579:P579,$AH$25:$AP$25)-$AQ$28</f>
        <v>0.48352944586012636</v>
      </c>
      <c r="W579" s="10">
        <f t="shared" ref="W579:W642" si="246">F579-AVERAGE(F:F)</f>
        <v>1.1914699735710563</v>
      </c>
      <c r="X579" s="10">
        <f t="shared" si="236"/>
        <v>0.60482091485822098</v>
      </c>
      <c r="Y579" s="22">
        <f t="shared" ref="Y579:Y642" si="247">AVERAGE(F:F)-AVERAGE(X:X)+X579</f>
        <v>7.1540443979874988</v>
      </c>
      <c r="Z579" s="22">
        <f t="shared" si="237"/>
        <v>7.1890336202131158</v>
      </c>
      <c r="AA579" s="22">
        <f t="shared" si="238"/>
        <v>7.1371246496698326</v>
      </c>
      <c r="AB579" s="35"/>
      <c r="AC579" s="10"/>
      <c r="AD579" s="10"/>
    </row>
    <row r="580" spans="1:30" x14ac:dyDescent="0.25">
      <c r="A580" t="s">
        <v>3166</v>
      </c>
      <c r="B580" t="s">
        <v>550</v>
      </c>
      <c r="C580" s="1">
        <v>42393</v>
      </c>
      <c r="D580">
        <v>482</v>
      </c>
      <c r="E580" t="str">
        <f t="shared" si="233"/>
        <v>_big_data_realization:_we_are_in_transition_phase_</v>
      </c>
      <c r="F580" s="7">
        <f t="shared" si="239"/>
        <v>6.1800166536525722</v>
      </c>
      <c r="G580">
        <f t="shared" si="234"/>
        <v>55</v>
      </c>
      <c r="H580" s="11">
        <f t="shared" si="240"/>
        <v>1</v>
      </c>
      <c r="I580" s="11">
        <f t="shared" si="230"/>
        <v>0</v>
      </c>
      <c r="J580" s="11">
        <f t="shared" si="230"/>
        <v>1</v>
      </c>
      <c r="K580" s="11">
        <f t="shared" si="232"/>
        <v>0</v>
      </c>
      <c r="L580" s="11">
        <f t="shared" si="232"/>
        <v>0</v>
      </c>
      <c r="M580" s="11">
        <f t="shared" si="232"/>
        <v>0</v>
      </c>
      <c r="N580" s="11">
        <f t="shared" si="232"/>
        <v>0</v>
      </c>
      <c r="O580" s="11">
        <f t="shared" si="232"/>
        <v>1</v>
      </c>
      <c r="P580" s="11">
        <f t="shared" si="232"/>
        <v>0</v>
      </c>
      <c r="Q580" s="4" t="str">
        <f t="shared" si="241"/>
        <v>N-101-000010</v>
      </c>
      <c r="R580">
        <f t="shared" si="242"/>
        <v>382</v>
      </c>
      <c r="S580" s="8">
        <f t="shared" si="243"/>
        <v>6.8802841839920132</v>
      </c>
      <c r="T580" s="8">
        <f t="shared" si="244"/>
        <v>6.8802841839920132</v>
      </c>
      <c r="U580" s="10">
        <f t="shared" si="235"/>
        <v>5.7736627931370474</v>
      </c>
      <c r="V580" s="10">
        <f t="shared" si="245"/>
        <v>0.18424985744159661</v>
      </c>
      <c r="W580" s="10">
        <f t="shared" si="246"/>
        <v>-0.6533755230627829</v>
      </c>
      <c r="X580" s="10">
        <f t="shared" si="236"/>
        <v>0.40635386051552441</v>
      </c>
      <c r="Y580" s="22">
        <f t="shared" si="247"/>
        <v>6.9555773436448023</v>
      </c>
      <c r="Z580" s="22">
        <f t="shared" si="237"/>
        <v>6.8151536771936527</v>
      </c>
      <c r="AA580" s="22">
        <f t="shared" si="238"/>
        <v>6.8802841839920132</v>
      </c>
      <c r="AB580" s="35"/>
      <c r="AC580" s="10"/>
      <c r="AD580" s="10"/>
    </row>
    <row r="581" spans="1:30" x14ac:dyDescent="0.25">
      <c r="A581" t="s">
        <v>3688</v>
      </c>
      <c r="B581" t="s">
        <v>1072</v>
      </c>
      <c r="C581" s="1">
        <v>40896</v>
      </c>
      <c r="D581">
        <v>149</v>
      </c>
      <c r="E581" t="str">
        <f t="shared" si="233"/>
        <v>_big_data_retention_for_structured_and_unstructured_data_</v>
      </c>
      <c r="F581" s="7">
        <f t="shared" si="239"/>
        <v>5.0106352940962555</v>
      </c>
      <c r="G581">
        <f t="shared" si="234"/>
        <v>26</v>
      </c>
      <c r="H581" s="11">
        <f t="shared" si="240"/>
        <v>0</v>
      </c>
      <c r="I581" s="11">
        <f t="shared" si="230"/>
        <v>0</v>
      </c>
      <c r="J581" s="11">
        <f t="shared" si="230"/>
        <v>1</v>
      </c>
      <c r="K581" s="11">
        <f t="shared" si="232"/>
        <v>0</v>
      </c>
      <c r="L581" s="11">
        <f t="shared" si="232"/>
        <v>0</v>
      </c>
      <c r="M581" s="11">
        <f t="shared" si="232"/>
        <v>0</v>
      </c>
      <c r="N581" s="11">
        <f t="shared" si="232"/>
        <v>0</v>
      </c>
      <c r="O581" s="11">
        <f t="shared" si="232"/>
        <v>1</v>
      </c>
      <c r="P581" s="11">
        <f t="shared" si="232"/>
        <v>0</v>
      </c>
      <c r="Q581" s="4" t="str">
        <f t="shared" si="241"/>
        <v>N-001-000010</v>
      </c>
      <c r="R581">
        <f t="shared" si="242"/>
        <v>276</v>
      </c>
      <c r="S581" s="8">
        <f t="shared" si="243"/>
        <v>7.1371246496698326</v>
      </c>
      <c r="T581" s="8">
        <f t="shared" si="244"/>
        <v>7.1371246496698326</v>
      </c>
      <c r="U581" s="10">
        <f t="shared" si="235"/>
        <v>4.4058143792380342</v>
      </c>
      <c r="V581" s="10">
        <f t="shared" si="245"/>
        <v>0.48352944586012636</v>
      </c>
      <c r="W581" s="10">
        <f t="shared" si="246"/>
        <v>-1.8227568826190996</v>
      </c>
      <c r="X581" s="10">
        <f t="shared" si="236"/>
        <v>0.60482091485822098</v>
      </c>
      <c r="Y581" s="22">
        <f t="shared" si="247"/>
        <v>7.1540443979874988</v>
      </c>
      <c r="Z581" s="22">
        <f t="shared" si="237"/>
        <v>7.1890336202131158</v>
      </c>
      <c r="AA581" s="22">
        <f t="shared" si="238"/>
        <v>7.1371246496698326</v>
      </c>
      <c r="AB581" s="35"/>
      <c r="AC581" s="10"/>
      <c r="AD581" s="10"/>
    </row>
    <row r="582" spans="1:30" x14ac:dyDescent="0.25">
      <c r="A582" t="s">
        <v>2682</v>
      </c>
      <c r="B582" t="s">
        <v>62</v>
      </c>
      <c r="C582" s="1">
        <v>41152</v>
      </c>
      <c r="D582">
        <v>186</v>
      </c>
      <c r="E582" t="str">
        <f t="shared" si="233"/>
        <v>_big_data_services_provider_</v>
      </c>
      <c r="F582" s="7">
        <f t="shared" si="239"/>
        <v>5.2311086168545868</v>
      </c>
      <c r="G582">
        <f t="shared" si="234"/>
        <v>32</v>
      </c>
      <c r="H582" s="11">
        <f t="shared" si="240"/>
        <v>0</v>
      </c>
      <c r="I582" s="11">
        <f t="shared" ref="I582:J601" si="248">IF(ISNUMBER(SEARCH(I$1,$B582)),1,0)</f>
        <v>1</v>
      </c>
      <c r="J582" s="11">
        <f t="shared" si="248"/>
        <v>0</v>
      </c>
      <c r="K582" s="11">
        <f t="shared" ref="K582:P591" si="249">IF(ISNUMBER(SEARCH(K$1,$E582)),1,0)</f>
        <v>0</v>
      </c>
      <c r="L582" s="11">
        <f t="shared" si="249"/>
        <v>0</v>
      </c>
      <c r="M582" s="11">
        <f t="shared" si="249"/>
        <v>0</v>
      </c>
      <c r="N582" s="11">
        <f t="shared" si="249"/>
        <v>0</v>
      </c>
      <c r="O582" s="11">
        <f t="shared" si="249"/>
        <v>1</v>
      </c>
      <c r="P582" s="11">
        <f t="shared" si="249"/>
        <v>0</v>
      </c>
      <c r="Q582" s="4" t="str">
        <f t="shared" si="241"/>
        <v>N-010-000010</v>
      </c>
      <c r="R582">
        <f t="shared" si="242"/>
        <v>51</v>
      </c>
      <c r="S582" s="8">
        <f t="shared" si="243"/>
        <v>6.7640449341040307</v>
      </c>
      <c r="T582" s="8">
        <f t="shared" si="244"/>
        <v>6.7640449341040307</v>
      </c>
      <c r="U582" s="10">
        <f t="shared" si="235"/>
        <v>5.4071313363546292</v>
      </c>
      <c r="V582" s="10">
        <f t="shared" si="245"/>
        <v>-0.69394840951456138</v>
      </c>
      <c r="W582" s="10">
        <f t="shared" si="246"/>
        <v>-1.6022835598607683</v>
      </c>
      <c r="X582" s="10">
        <f t="shared" si="236"/>
        <v>-0.17602271950004214</v>
      </c>
      <c r="Y582" s="22">
        <f t="shared" si="247"/>
        <v>6.3732007636292352</v>
      </c>
      <c r="Z582" s="22">
        <f t="shared" si="237"/>
        <v>6.5691920580633658</v>
      </c>
      <c r="AA582" s="22">
        <f t="shared" si="238"/>
        <v>6.7640449341040307</v>
      </c>
      <c r="AB582" s="35"/>
      <c r="AC582" s="10"/>
      <c r="AD582" s="10"/>
    </row>
    <row r="583" spans="1:30" x14ac:dyDescent="0.25">
      <c r="A583" t="s">
        <v>3689</v>
      </c>
      <c r="B583" t="s">
        <v>1073</v>
      </c>
      <c r="C583" s="1">
        <v>41638</v>
      </c>
      <c r="D583">
        <v>57843</v>
      </c>
      <c r="E583" t="str">
        <f t="shared" si="233"/>
        <v>_big_data_sets_available_for_free_</v>
      </c>
      <c r="F583" s="7">
        <f t="shared" si="239"/>
        <v>10.965505010734683</v>
      </c>
      <c r="G583">
        <f t="shared" si="234"/>
        <v>46</v>
      </c>
      <c r="H583" s="11">
        <f t="shared" si="240"/>
        <v>0</v>
      </c>
      <c r="I583" s="11">
        <f t="shared" si="248"/>
        <v>0</v>
      </c>
      <c r="J583" s="11">
        <f t="shared" si="248"/>
        <v>1</v>
      </c>
      <c r="K583" s="11">
        <f t="shared" si="249"/>
        <v>0</v>
      </c>
      <c r="L583" s="11">
        <f t="shared" si="249"/>
        <v>0</v>
      </c>
      <c r="M583" s="11">
        <f t="shared" si="249"/>
        <v>0</v>
      </c>
      <c r="N583" s="11">
        <f t="shared" si="249"/>
        <v>0</v>
      </c>
      <c r="O583" s="11">
        <f t="shared" si="249"/>
        <v>1</v>
      </c>
      <c r="P583" s="11">
        <f t="shared" si="249"/>
        <v>0</v>
      </c>
      <c r="Q583" s="4" t="str">
        <f t="shared" si="241"/>
        <v>N-001-000010</v>
      </c>
      <c r="R583">
        <f t="shared" si="242"/>
        <v>276</v>
      </c>
      <c r="S583" s="8">
        <f t="shared" si="243"/>
        <v>7.1371246496698326</v>
      </c>
      <c r="T583" s="8">
        <f t="shared" si="244"/>
        <v>7.1371246496698326</v>
      </c>
      <c r="U583" s="10">
        <f t="shared" si="235"/>
        <v>10.360684095876461</v>
      </c>
      <c r="V583" s="10">
        <f t="shared" si="245"/>
        <v>0.48352944586012636</v>
      </c>
      <c r="W583" s="10">
        <f t="shared" si="246"/>
        <v>4.1321128340193276</v>
      </c>
      <c r="X583" s="10">
        <f t="shared" si="236"/>
        <v>0.60482091485822098</v>
      </c>
      <c r="Y583" s="22">
        <f t="shared" si="247"/>
        <v>7.1540443979874988</v>
      </c>
      <c r="Z583" s="22">
        <f t="shared" si="237"/>
        <v>7.1890336202131158</v>
      </c>
      <c r="AA583" s="22">
        <f t="shared" si="238"/>
        <v>7.1371246496698326</v>
      </c>
      <c r="AB583" s="35"/>
      <c r="AC583" s="10"/>
      <c r="AD583" s="10"/>
    </row>
    <row r="584" spans="1:30" x14ac:dyDescent="0.25">
      <c r="A584" t="s">
        <v>3691</v>
      </c>
      <c r="B584" t="s">
        <v>1075</v>
      </c>
      <c r="C584" s="1">
        <v>41570</v>
      </c>
      <c r="D584">
        <v>1290</v>
      </c>
      <c r="E584" t="str">
        <f t="shared" si="233"/>
        <v>_big_data_skills_in_demand_(comprehensive_list)_</v>
      </c>
      <c r="F584" s="7">
        <f t="shared" si="239"/>
        <v>7.1631723908466425</v>
      </c>
      <c r="G584">
        <f t="shared" si="234"/>
        <v>63</v>
      </c>
      <c r="H584" s="11">
        <f t="shared" si="240"/>
        <v>0</v>
      </c>
      <c r="I584" s="11">
        <f t="shared" si="248"/>
        <v>0</v>
      </c>
      <c r="J584" s="11">
        <f t="shared" si="248"/>
        <v>1</v>
      </c>
      <c r="K584" s="11">
        <f t="shared" si="249"/>
        <v>0</v>
      </c>
      <c r="L584" s="11">
        <f t="shared" si="249"/>
        <v>0</v>
      </c>
      <c r="M584" s="11">
        <f t="shared" si="249"/>
        <v>0</v>
      </c>
      <c r="N584" s="11">
        <f t="shared" si="249"/>
        <v>0</v>
      </c>
      <c r="O584" s="11">
        <f t="shared" si="249"/>
        <v>1</v>
      </c>
      <c r="P584" s="11">
        <f t="shared" si="249"/>
        <v>0</v>
      </c>
      <c r="Q584" s="4" t="str">
        <f t="shared" si="241"/>
        <v>N-001-000010</v>
      </c>
      <c r="R584">
        <f t="shared" si="242"/>
        <v>276</v>
      </c>
      <c r="S584" s="8">
        <f t="shared" si="243"/>
        <v>7.1371246496698326</v>
      </c>
      <c r="T584" s="8">
        <f t="shared" si="244"/>
        <v>7.1371246496698326</v>
      </c>
      <c r="U584" s="10">
        <f t="shared" si="235"/>
        <v>6.5583514759884212</v>
      </c>
      <c r="V584" s="10">
        <f t="shared" si="245"/>
        <v>0.48352944586012636</v>
      </c>
      <c r="W584" s="10">
        <f t="shared" si="246"/>
        <v>0.32978021413128733</v>
      </c>
      <c r="X584" s="10">
        <f t="shared" si="236"/>
        <v>0.60482091485822098</v>
      </c>
      <c r="Y584" s="22">
        <f t="shared" si="247"/>
        <v>7.1540443979874988</v>
      </c>
      <c r="Z584" s="22">
        <f t="shared" si="237"/>
        <v>7.1890336202131158</v>
      </c>
      <c r="AA584" s="22">
        <f t="shared" si="238"/>
        <v>7.1371246496698326</v>
      </c>
      <c r="AB584" s="35"/>
      <c r="AC584" s="10"/>
      <c r="AD584" s="10"/>
    </row>
    <row r="585" spans="1:30" x14ac:dyDescent="0.25">
      <c r="A585" t="s">
        <v>3695</v>
      </c>
      <c r="B585" t="s">
        <v>1079</v>
      </c>
      <c r="C585" s="1">
        <v>41276</v>
      </c>
      <c r="D585">
        <v>774</v>
      </c>
      <c r="E585" t="str">
        <f t="shared" si="233"/>
        <v>_big_data_social_network_analysis_fuelling_marketing_improvement_</v>
      </c>
      <c r="F585" s="7">
        <f t="shared" si="239"/>
        <v>6.6528630293533473</v>
      </c>
      <c r="G585">
        <f t="shared" si="234"/>
        <v>38</v>
      </c>
      <c r="H585" s="11">
        <f t="shared" si="240"/>
        <v>0</v>
      </c>
      <c r="I585" s="11">
        <f t="shared" si="248"/>
        <v>0</v>
      </c>
      <c r="J585" s="11">
        <f t="shared" si="248"/>
        <v>1</v>
      </c>
      <c r="K585" s="11">
        <f t="shared" si="249"/>
        <v>0</v>
      </c>
      <c r="L585" s="11">
        <f t="shared" si="249"/>
        <v>0</v>
      </c>
      <c r="M585" s="11">
        <f t="shared" si="249"/>
        <v>0</v>
      </c>
      <c r="N585" s="11">
        <f t="shared" si="249"/>
        <v>0</v>
      </c>
      <c r="O585" s="11">
        <f t="shared" si="249"/>
        <v>1</v>
      </c>
      <c r="P585" s="11">
        <f t="shared" si="249"/>
        <v>1</v>
      </c>
      <c r="Q585" s="4" t="str">
        <f t="shared" si="241"/>
        <v>N-001-000011</v>
      </c>
      <c r="R585">
        <f t="shared" si="242"/>
        <v>44</v>
      </c>
      <c r="S585" s="8">
        <f t="shared" si="243"/>
        <v>7.1577607103781817</v>
      </c>
      <c r="T585" s="8">
        <f t="shared" si="244"/>
        <v>7.1577607103781817</v>
      </c>
      <c r="U585" s="10">
        <f t="shared" si="235"/>
        <v>6.2627922576301769</v>
      </c>
      <c r="V585" s="10">
        <f t="shared" si="245"/>
        <v>0.15969567575084864</v>
      </c>
      <c r="W585" s="10">
        <f t="shared" si="246"/>
        <v>-0.18052914736200787</v>
      </c>
      <c r="X585" s="10">
        <f t="shared" si="236"/>
        <v>0.39007077172317028</v>
      </c>
      <c r="Y585" s="22">
        <f t="shared" si="247"/>
        <v>6.9392942548524479</v>
      </c>
      <c r="Z585" s="22">
        <f t="shared" si="237"/>
        <v>7.021516746411514</v>
      </c>
      <c r="AA585" s="22">
        <f t="shared" si="238"/>
        <v>7.1577607103781817</v>
      </c>
      <c r="AB585" s="35"/>
      <c r="AC585" s="10"/>
      <c r="AD585" s="10"/>
    </row>
    <row r="586" spans="1:30" x14ac:dyDescent="0.25">
      <c r="A586" t="s">
        <v>3516</v>
      </c>
      <c r="B586" t="s">
        <v>900</v>
      </c>
      <c r="C586" s="1">
        <v>42269</v>
      </c>
      <c r="D586">
        <v>469</v>
      </c>
      <c r="E586" t="str">
        <f t="shared" si="233"/>
        <v>_big_data_solutions:_trends,_innovation_</v>
      </c>
      <c r="F586" s="7">
        <f t="shared" si="239"/>
        <v>6.1527326947041043</v>
      </c>
      <c r="G586">
        <f t="shared" si="234"/>
        <v>34</v>
      </c>
      <c r="H586" s="11">
        <f t="shared" si="240"/>
        <v>1</v>
      </c>
      <c r="I586" s="11">
        <f t="shared" si="248"/>
        <v>0</v>
      </c>
      <c r="J586" s="11">
        <f t="shared" si="248"/>
        <v>1</v>
      </c>
      <c r="K586" s="11">
        <f t="shared" si="249"/>
        <v>0</v>
      </c>
      <c r="L586" s="11">
        <f t="shared" si="249"/>
        <v>0</v>
      </c>
      <c r="M586" s="11">
        <f t="shared" si="249"/>
        <v>0</v>
      </c>
      <c r="N586" s="11">
        <f t="shared" si="249"/>
        <v>0</v>
      </c>
      <c r="O586" s="11">
        <f t="shared" si="249"/>
        <v>1</v>
      </c>
      <c r="P586" s="11">
        <f t="shared" si="249"/>
        <v>0</v>
      </c>
      <c r="Q586" s="4" t="str">
        <f t="shared" si="241"/>
        <v>N-101-000010</v>
      </c>
      <c r="R586">
        <f t="shared" si="242"/>
        <v>382</v>
      </c>
      <c r="S586" s="8">
        <f t="shared" si="243"/>
        <v>6.8802841839920132</v>
      </c>
      <c r="T586" s="8">
        <f t="shared" si="244"/>
        <v>6.8802841839920132</v>
      </c>
      <c r="U586" s="10">
        <f t="shared" si="235"/>
        <v>5.7463788341885795</v>
      </c>
      <c r="V586" s="10">
        <f t="shared" si="245"/>
        <v>0.18424985744159661</v>
      </c>
      <c r="W586" s="10">
        <f t="shared" si="246"/>
        <v>-0.68065948201125082</v>
      </c>
      <c r="X586" s="10">
        <f t="shared" si="236"/>
        <v>0.40635386051552441</v>
      </c>
      <c r="Y586" s="22">
        <f t="shared" si="247"/>
        <v>6.9555773436448023</v>
      </c>
      <c r="Z586" s="22">
        <f t="shared" si="237"/>
        <v>6.8151536771936527</v>
      </c>
      <c r="AA586" s="22">
        <f t="shared" si="238"/>
        <v>6.8802841839920132</v>
      </c>
      <c r="AB586" s="35"/>
      <c r="AC586" s="10"/>
      <c r="AD586" s="10"/>
    </row>
    <row r="587" spans="1:30" x14ac:dyDescent="0.25">
      <c r="A587" t="s">
        <v>3696</v>
      </c>
      <c r="B587" t="s">
        <v>1080</v>
      </c>
      <c r="C587" s="1">
        <v>41280</v>
      </c>
      <c r="D587">
        <v>3503</v>
      </c>
      <c r="E587" t="str">
        <f t="shared" si="233"/>
        <v>_big_data_startup_to_fix_healthcare_</v>
      </c>
      <c r="F587" s="7">
        <f t="shared" si="239"/>
        <v>8.1616604520562817</v>
      </c>
      <c r="G587">
        <f t="shared" si="234"/>
        <v>40</v>
      </c>
      <c r="H587" s="11">
        <f t="shared" si="240"/>
        <v>0</v>
      </c>
      <c r="I587" s="11">
        <f t="shared" si="248"/>
        <v>0</v>
      </c>
      <c r="J587" s="11">
        <f t="shared" si="248"/>
        <v>1</v>
      </c>
      <c r="K587" s="11">
        <f t="shared" si="249"/>
        <v>0</v>
      </c>
      <c r="L587" s="11">
        <f t="shared" si="249"/>
        <v>0</v>
      </c>
      <c r="M587" s="11">
        <f t="shared" si="249"/>
        <v>0</v>
      </c>
      <c r="N587" s="11">
        <f t="shared" si="249"/>
        <v>0</v>
      </c>
      <c r="O587" s="11">
        <f t="shared" si="249"/>
        <v>1</v>
      </c>
      <c r="P587" s="11">
        <f t="shared" si="249"/>
        <v>0</v>
      </c>
      <c r="Q587" s="4" t="str">
        <f t="shared" si="241"/>
        <v>N-001-000010</v>
      </c>
      <c r="R587">
        <f t="shared" si="242"/>
        <v>276</v>
      </c>
      <c r="S587" s="8">
        <f t="shared" si="243"/>
        <v>7.1371246496698326</v>
      </c>
      <c r="T587" s="8">
        <f t="shared" si="244"/>
        <v>7.1371246496698326</v>
      </c>
      <c r="U587" s="10">
        <f t="shared" si="235"/>
        <v>7.5568395371980603</v>
      </c>
      <c r="V587" s="10">
        <f t="shared" si="245"/>
        <v>0.48352944586012636</v>
      </c>
      <c r="W587" s="10">
        <f t="shared" si="246"/>
        <v>1.3282682753409265</v>
      </c>
      <c r="X587" s="10">
        <f t="shared" si="236"/>
        <v>0.60482091485822098</v>
      </c>
      <c r="Y587" s="22">
        <f t="shared" si="247"/>
        <v>7.1540443979874988</v>
      </c>
      <c r="Z587" s="22">
        <f t="shared" si="237"/>
        <v>7.1890336202131158</v>
      </c>
      <c r="AA587" s="22">
        <f t="shared" si="238"/>
        <v>7.1371246496698326</v>
      </c>
      <c r="AB587" s="35"/>
      <c r="AC587" s="10"/>
      <c r="AD587" s="10"/>
    </row>
    <row r="588" spans="1:30" x14ac:dyDescent="0.25">
      <c r="A588" t="s">
        <v>3697</v>
      </c>
      <c r="B588" t="s">
        <v>1081</v>
      </c>
      <c r="C588" s="1">
        <v>41894</v>
      </c>
      <c r="D588">
        <v>2033</v>
      </c>
      <c r="E588" t="str">
        <f t="shared" si="233"/>
        <v>_big_data_technology_vendor_consolidation_</v>
      </c>
      <c r="F588" s="7">
        <f t="shared" si="239"/>
        <v>7.6177595766085053</v>
      </c>
      <c r="G588">
        <f t="shared" si="234"/>
        <v>17</v>
      </c>
      <c r="H588" s="11">
        <f t="shared" si="240"/>
        <v>0</v>
      </c>
      <c r="I588" s="11">
        <f t="shared" si="248"/>
        <v>0</v>
      </c>
      <c r="J588" s="11">
        <f t="shared" si="248"/>
        <v>1</v>
      </c>
      <c r="K588" s="11">
        <f t="shared" si="249"/>
        <v>0</v>
      </c>
      <c r="L588" s="11">
        <f t="shared" si="249"/>
        <v>0</v>
      </c>
      <c r="M588" s="11">
        <f t="shared" si="249"/>
        <v>0</v>
      </c>
      <c r="N588" s="11">
        <f t="shared" si="249"/>
        <v>0</v>
      </c>
      <c r="O588" s="11">
        <f t="shared" si="249"/>
        <v>1</v>
      </c>
      <c r="P588" s="11">
        <f t="shared" si="249"/>
        <v>0</v>
      </c>
      <c r="Q588" s="4" t="str">
        <f t="shared" si="241"/>
        <v>N-001-000010</v>
      </c>
      <c r="R588">
        <f t="shared" si="242"/>
        <v>276</v>
      </c>
      <c r="S588" s="8">
        <f t="shared" si="243"/>
        <v>7.1371246496698326</v>
      </c>
      <c r="T588" s="8">
        <f t="shared" si="244"/>
        <v>7.1371246496698326</v>
      </c>
      <c r="U588" s="10">
        <f t="shared" si="235"/>
        <v>7.012938661750284</v>
      </c>
      <c r="V588" s="10">
        <f t="shared" si="245"/>
        <v>0.48352944586012636</v>
      </c>
      <c r="W588" s="10">
        <f t="shared" si="246"/>
        <v>0.78436739989315019</v>
      </c>
      <c r="X588" s="10">
        <f t="shared" si="236"/>
        <v>0.60482091485822098</v>
      </c>
      <c r="Y588" s="22">
        <f t="shared" si="247"/>
        <v>7.1540443979874988</v>
      </c>
      <c r="Z588" s="22">
        <f t="shared" si="237"/>
        <v>7.1890336202131158</v>
      </c>
      <c r="AA588" s="22">
        <f t="shared" si="238"/>
        <v>7.1371246496698326</v>
      </c>
      <c r="AB588" s="35"/>
      <c r="AC588" s="10"/>
      <c r="AD588" s="10"/>
    </row>
    <row r="589" spans="1:30" x14ac:dyDescent="0.25">
      <c r="A589" t="s">
        <v>3701</v>
      </c>
      <c r="B589" t="s">
        <v>1085</v>
      </c>
      <c r="C589" s="1">
        <v>41732</v>
      </c>
      <c r="D589">
        <v>1548</v>
      </c>
      <c r="E589" t="str">
        <f t="shared" si="233"/>
        <v>_big_data_timeline_</v>
      </c>
      <c r="F589" s="7">
        <f t="shared" si="239"/>
        <v>7.3453648404168685</v>
      </c>
      <c r="G589">
        <f t="shared" si="234"/>
        <v>27</v>
      </c>
      <c r="H589" s="11">
        <f t="shared" si="240"/>
        <v>0</v>
      </c>
      <c r="I589" s="11">
        <f t="shared" si="248"/>
        <v>0</v>
      </c>
      <c r="J589" s="11">
        <f t="shared" si="248"/>
        <v>1</v>
      </c>
      <c r="K589" s="11">
        <f t="shared" si="249"/>
        <v>0</v>
      </c>
      <c r="L589" s="11">
        <f t="shared" si="249"/>
        <v>0</v>
      </c>
      <c r="M589" s="11">
        <f t="shared" si="249"/>
        <v>0</v>
      </c>
      <c r="N589" s="11">
        <f t="shared" si="249"/>
        <v>0</v>
      </c>
      <c r="O589" s="11">
        <f t="shared" si="249"/>
        <v>1</v>
      </c>
      <c r="P589" s="11">
        <f t="shared" si="249"/>
        <v>0</v>
      </c>
      <c r="Q589" s="4" t="str">
        <f t="shared" si="241"/>
        <v>N-001-000010</v>
      </c>
      <c r="R589">
        <f t="shared" si="242"/>
        <v>276</v>
      </c>
      <c r="S589" s="8">
        <f t="shared" si="243"/>
        <v>7.1371246496698326</v>
      </c>
      <c r="T589" s="8">
        <f t="shared" si="244"/>
        <v>7.1371246496698326</v>
      </c>
      <c r="U589" s="10">
        <f t="shared" si="235"/>
        <v>6.7405439255586472</v>
      </c>
      <c r="V589" s="10">
        <f t="shared" si="245"/>
        <v>0.48352944586012636</v>
      </c>
      <c r="W589" s="10">
        <f t="shared" si="246"/>
        <v>0.5119726637015134</v>
      </c>
      <c r="X589" s="10">
        <f t="shared" si="236"/>
        <v>0.60482091485822098</v>
      </c>
      <c r="Y589" s="22">
        <f t="shared" si="247"/>
        <v>7.1540443979874988</v>
      </c>
      <c r="Z589" s="22">
        <f t="shared" si="237"/>
        <v>7.1890336202131158</v>
      </c>
      <c r="AA589" s="22">
        <f t="shared" si="238"/>
        <v>7.1371246496698326</v>
      </c>
      <c r="AB589" s="35"/>
      <c r="AC589" s="10"/>
      <c r="AD589" s="10"/>
    </row>
    <row r="590" spans="1:30" x14ac:dyDescent="0.25">
      <c r="A590" t="s">
        <v>3704</v>
      </c>
      <c r="B590" t="s">
        <v>1088</v>
      </c>
      <c r="C590" s="1">
        <v>42261</v>
      </c>
      <c r="D590">
        <v>1173</v>
      </c>
      <c r="E590" t="str">
        <f t="shared" si="233"/>
        <v>_big_data_top_trends_in_2015_</v>
      </c>
      <c r="F590" s="7">
        <f t="shared" si="239"/>
        <v>7.0681720003880422</v>
      </c>
      <c r="G590">
        <f t="shared" si="234"/>
        <v>24</v>
      </c>
      <c r="H590" s="11">
        <f t="shared" si="240"/>
        <v>1</v>
      </c>
      <c r="I590" s="11">
        <f t="shared" si="248"/>
        <v>0</v>
      </c>
      <c r="J590" s="11">
        <f t="shared" si="248"/>
        <v>1</v>
      </c>
      <c r="K590" s="11">
        <f t="shared" si="249"/>
        <v>0</v>
      </c>
      <c r="L590" s="11">
        <f t="shared" si="249"/>
        <v>0</v>
      </c>
      <c r="M590" s="11">
        <f t="shared" si="249"/>
        <v>0</v>
      </c>
      <c r="N590" s="11">
        <f t="shared" si="249"/>
        <v>0</v>
      </c>
      <c r="O590" s="11">
        <f t="shared" si="249"/>
        <v>1</v>
      </c>
      <c r="P590" s="11">
        <f t="shared" si="249"/>
        <v>0</v>
      </c>
      <c r="Q590" s="4" t="str">
        <f t="shared" si="241"/>
        <v>N-101-000010</v>
      </c>
      <c r="R590">
        <f t="shared" si="242"/>
        <v>382</v>
      </c>
      <c r="S590" s="8">
        <f t="shared" si="243"/>
        <v>6.8802841839920132</v>
      </c>
      <c r="T590" s="8">
        <f t="shared" si="244"/>
        <v>6.8802841839920132</v>
      </c>
      <c r="U590" s="10">
        <f t="shared" si="235"/>
        <v>6.6618181398725174</v>
      </c>
      <c r="V590" s="10">
        <f t="shared" si="245"/>
        <v>0.18424985744159661</v>
      </c>
      <c r="W590" s="10">
        <f t="shared" si="246"/>
        <v>0.23477982367268702</v>
      </c>
      <c r="X590" s="10">
        <f t="shared" si="236"/>
        <v>0.40635386051552441</v>
      </c>
      <c r="Y590" s="22">
        <f t="shared" si="247"/>
        <v>6.9555773436448023</v>
      </c>
      <c r="Z590" s="22">
        <f t="shared" si="237"/>
        <v>6.8151536771936527</v>
      </c>
      <c r="AA590" s="22">
        <f t="shared" si="238"/>
        <v>6.8802841839920132</v>
      </c>
      <c r="AB590" s="35"/>
      <c r="AC590" s="10"/>
      <c r="AD590" s="10"/>
    </row>
    <row r="591" spans="1:30" x14ac:dyDescent="0.25">
      <c r="A591" t="s">
        <v>2977</v>
      </c>
      <c r="B591" t="s">
        <v>359</v>
      </c>
      <c r="C591" s="1">
        <v>42347</v>
      </c>
      <c r="D591">
        <v>530</v>
      </c>
      <c r="E591" t="str">
        <f t="shared" si="233"/>
        <v>_big_data_trends_for_2016_</v>
      </c>
      <c r="F591" s="7">
        <f t="shared" si="239"/>
        <v>6.2747620212419388</v>
      </c>
      <c r="G591">
        <f t="shared" si="234"/>
        <v>47</v>
      </c>
      <c r="H591" s="11">
        <f t="shared" si="240"/>
        <v>1</v>
      </c>
      <c r="I591" s="11">
        <f t="shared" si="248"/>
        <v>1</v>
      </c>
      <c r="J591" s="11">
        <f t="shared" si="248"/>
        <v>0</v>
      </c>
      <c r="K591" s="11">
        <f t="shared" si="249"/>
        <v>0</v>
      </c>
      <c r="L591" s="11">
        <f t="shared" si="249"/>
        <v>0</v>
      </c>
      <c r="M591" s="11">
        <f t="shared" si="249"/>
        <v>0</v>
      </c>
      <c r="N591" s="11">
        <f t="shared" si="249"/>
        <v>0</v>
      </c>
      <c r="O591" s="11">
        <f t="shared" si="249"/>
        <v>1</v>
      </c>
      <c r="P591" s="11">
        <f t="shared" si="249"/>
        <v>0</v>
      </c>
      <c r="Q591" s="4" t="str">
        <f t="shared" si="241"/>
        <v>N-110-000010</v>
      </c>
      <c r="R591">
        <f t="shared" si="242"/>
        <v>58</v>
      </c>
      <c r="S591" s="8">
        <f t="shared" si="243"/>
        <v>5.7492453157171877</v>
      </c>
      <c r="T591" s="8">
        <f t="shared" si="244"/>
        <v>5.7492453157171877</v>
      </c>
      <c r="U591" s="10">
        <f t="shared" si="235"/>
        <v>6.6492517950846777</v>
      </c>
      <c r="V591" s="10">
        <f t="shared" si="245"/>
        <v>-0.99322799793309102</v>
      </c>
      <c r="W591" s="10">
        <f t="shared" si="246"/>
        <v>-0.55863015547341632</v>
      </c>
      <c r="X591" s="10">
        <f t="shared" si="236"/>
        <v>-0.37448977384273863</v>
      </c>
      <c r="Y591" s="22">
        <f t="shared" si="247"/>
        <v>6.1747337092865386</v>
      </c>
      <c r="Z591" s="22">
        <f t="shared" si="237"/>
        <v>6.1953121150439019</v>
      </c>
      <c r="AA591" s="22">
        <f t="shared" si="238"/>
        <v>5.7492453157171877</v>
      </c>
      <c r="AB591" s="35"/>
      <c r="AC591" s="10"/>
      <c r="AD591" s="10"/>
    </row>
    <row r="592" spans="1:30" x14ac:dyDescent="0.25">
      <c r="A592" t="s">
        <v>2683</v>
      </c>
      <c r="B592" t="s">
        <v>63</v>
      </c>
      <c r="C592" s="1">
        <v>41876</v>
      </c>
      <c r="D592">
        <v>896</v>
      </c>
      <c r="E592" t="str">
        <f t="shared" si="233"/>
        <v>_big_data_tutorial_paper_with_video_introduction_</v>
      </c>
      <c r="F592" s="7">
        <f t="shared" si="239"/>
        <v>6.799055862058796</v>
      </c>
      <c r="G592">
        <f t="shared" si="234"/>
        <v>25</v>
      </c>
      <c r="H592" s="11">
        <f t="shared" si="240"/>
        <v>0</v>
      </c>
      <c r="I592" s="11">
        <f t="shared" si="248"/>
        <v>1</v>
      </c>
      <c r="J592" s="11">
        <f t="shared" si="248"/>
        <v>0</v>
      </c>
      <c r="K592" s="11">
        <f t="shared" ref="K592:P601" si="250">IF(ISNUMBER(SEARCH(K$1,$E592)),1,0)</f>
        <v>0</v>
      </c>
      <c r="L592" s="11">
        <f t="shared" si="250"/>
        <v>0</v>
      </c>
      <c r="M592" s="11">
        <f t="shared" si="250"/>
        <v>0</v>
      </c>
      <c r="N592" s="11">
        <f t="shared" si="250"/>
        <v>0</v>
      </c>
      <c r="O592" s="11">
        <f t="shared" si="250"/>
        <v>1</v>
      </c>
      <c r="P592" s="11">
        <f t="shared" si="250"/>
        <v>0</v>
      </c>
      <c r="Q592" s="4" t="str">
        <f t="shared" si="241"/>
        <v>N-010-000010</v>
      </c>
      <c r="R592">
        <f t="shared" si="242"/>
        <v>51</v>
      </c>
      <c r="S592" s="8">
        <f t="shared" si="243"/>
        <v>6.7640449341040307</v>
      </c>
      <c r="T592" s="8">
        <f t="shared" si="244"/>
        <v>6.7640449341040307</v>
      </c>
      <c r="U592" s="10">
        <f t="shared" si="235"/>
        <v>6.9750785815588383</v>
      </c>
      <c r="V592" s="10">
        <f t="shared" si="245"/>
        <v>-0.69394840951456138</v>
      </c>
      <c r="W592" s="10">
        <f t="shared" si="246"/>
        <v>-3.4336314656559175E-2</v>
      </c>
      <c r="X592" s="10">
        <f t="shared" si="236"/>
        <v>-0.17602271950004214</v>
      </c>
      <c r="Y592" s="22">
        <f t="shared" si="247"/>
        <v>6.3732007636292352</v>
      </c>
      <c r="Z592" s="22">
        <f t="shared" si="237"/>
        <v>6.5691920580633658</v>
      </c>
      <c r="AA592" s="22">
        <f t="shared" si="238"/>
        <v>6.7640449341040307</v>
      </c>
      <c r="AB592" s="35"/>
      <c r="AC592" s="10"/>
      <c r="AD592" s="10"/>
    </row>
    <row r="593" spans="1:30" x14ac:dyDescent="0.25">
      <c r="A593" t="s">
        <v>3706</v>
      </c>
      <c r="B593" t="s">
        <v>1090</v>
      </c>
      <c r="C593" s="1">
        <v>41151</v>
      </c>
      <c r="D593">
        <v>1548</v>
      </c>
      <c r="E593" t="str">
        <f t="shared" si="233"/>
        <v>_big_data_vendor_landscape_</v>
      </c>
      <c r="F593" s="7">
        <f t="shared" si="239"/>
        <v>7.3453648404168685</v>
      </c>
      <c r="G593">
        <f t="shared" si="234"/>
        <v>40</v>
      </c>
      <c r="H593" s="11">
        <f t="shared" si="240"/>
        <v>0</v>
      </c>
      <c r="I593" s="11">
        <f t="shared" si="248"/>
        <v>0</v>
      </c>
      <c r="J593" s="11">
        <f t="shared" si="248"/>
        <v>1</v>
      </c>
      <c r="K593" s="11">
        <f t="shared" si="250"/>
        <v>0</v>
      </c>
      <c r="L593" s="11">
        <f t="shared" si="250"/>
        <v>0</v>
      </c>
      <c r="M593" s="11">
        <f t="shared" si="250"/>
        <v>0</v>
      </c>
      <c r="N593" s="11">
        <f t="shared" si="250"/>
        <v>0</v>
      </c>
      <c r="O593" s="11">
        <f t="shared" si="250"/>
        <v>1</v>
      </c>
      <c r="P593" s="11">
        <f t="shared" si="250"/>
        <v>0</v>
      </c>
      <c r="Q593" s="4" t="str">
        <f t="shared" si="241"/>
        <v>N-001-000010</v>
      </c>
      <c r="R593">
        <f t="shared" si="242"/>
        <v>276</v>
      </c>
      <c r="S593" s="8">
        <f t="shared" si="243"/>
        <v>7.1371246496698326</v>
      </c>
      <c r="T593" s="8">
        <f t="shared" si="244"/>
        <v>7.1371246496698326</v>
      </c>
      <c r="U593" s="10">
        <f t="shared" si="235"/>
        <v>6.7405439255586472</v>
      </c>
      <c r="V593" s="10">
        <f t="shared" si="245"/>
        <v>0.48352944586012636</v>
      </c>
      <c r="W593" s="10">
        <f t="shared" si="246"/>
        <v>0.5119726637015134</v>
      </c>
      <c r="X593" s="10">
        <f t="shared" si="236"/>
        <v>0.60482091485822098</v>
      </c>
      <c r="Y593" s="22">
        <f t="shared" si="247"/>
        <v>7.1540443979874988</v>
      </c>
      <c r="Z593" s="22">
        <f t="shared" si="237"/>
        <v>7.1890336202131158</v>
      </c>
      <c r="AA593" s="22">
        <f t="shared" si="238"/>
        <v>7.1371246496698326</v>
      </c>
      <c r="AB593" s="35"/>
      <c r="AC593" s="10"/>
      <c r="AD593" s="10"/>
    </row>
    <row r="594" spans="1:30" x14ac:dyDescent="0.25">
      <c r="A594" t="s">
        <v>3707</v>
      </c>
      <c r="B594" t="s">
        <v>1091</v>
      </c>
      <c r="C594" s="1">
        <v>40967</v>
      </c>
      <c r="D594">
        <v>122</v>
      </c>
      <c r="E594" t="str">
        <f t="shared" si="233"/>
        <v>_big_data_vs_privacy_-_where_is_the_line?_</v>
      </c>
      <c r="F594" s="7">
        <f t="shared" si="239"/>
        <v>4.8121843553724171</v>
      </c>
      <c r="G594">
        <f t="shared" si="234"/>
        <v>52</v>
      </c>
      <c r="H594" s="11">
        <f t="shared" si="240"/>
        <v>0</v>
      </c>
      <c r="I594" s="11">
        <f t="shared" si="248"/>
        <v>0</v>
      </c>
      <c r="J594" s="11">
        <f t="shared" si="248"/>
        <v>1</v>
      </c>
      <c r="K594" s="11">
        <f t="shared" si="250"/>
        <v>0</v>
      </c>
      <c r="L594" s="11">
        <f t="shared" si="250"/>
        <v>0</v>
      </c>
      <c r="M594" s="11">
        <f t="shared" si="250"/>
        <v>0</v>
      </c>
      <c r="N594" s="11">
        <f t="shared" si="250"/>
        <v>0</v>
      </c>
      <c r="O594" s="11">
        <f t="shared" si="250"/>
        <v>1</v>
      </c>
      <c r="P594" s="11">
        <f t="shared" si="250"/>
        <v>0</v>
      </c>
      <c r="Q594" s="4" t="str">
        <f t="shared" si="241"/>
        <v>N-001-000010</v>
      </c>
      <c r="R594">
        <f t="shared" si="242"/>
        <v>276</v>
      </c>
      <c r="S594" s="8">
        <f t="shared" si="243"/>
        <v>7.1371246496698326</v>
      </c>
      <c r="T594" s="8">
        <f t="shared" si="244"/>
        <v>7.1371246496698326</v>
      </c>
      <c r="U594" s="10">
        <f t="shared" si="235"/>
        <v>4.2073634405141958</v>
      </c>
      <c r="V594" s="10">
        <f t="shared" si="245"/>
        <v>0.48352944586012636</v>
      </c>
      <c r="W594" s="10">
        <f t="shared" si="246"/>
        <v>-2.0212078213429381</v>
      </c>
      <c r="X594" s="10">
        <f t="shared" si="236"/>
        <v>0.60482091485822098</v>
      </c>
      <c r="Y594" s="22">
        <f t="shared" si="247"/>
        <v>7.1540443979874988</v>
      </c>
      <c r="Z594" s="22">
        <f t="shared" si="237"/>
        <v>7.1890336202131158</v>
      </c>
      <c r="AA594" s="22">
        <f t="shared" si="238"/>
        <v>7.1371246496698326</v>
      </c>
      <c r="AB594" s="35"/>
      <c r="AC594" s="10"/>
      <c r="AD594" s="10"/>
    </row>
    <row r="595" spans="1:30" x14ac:dyDescent="0.25">
      <c r="A595" t="s">
        <v>3692</v>
      </c>
      <c r="B595" t="s">
        <v>1076</v>
      </c>
      <c r="C595" s="1">
        <v>41497</v>
      </c>
      <c r="D595">
        <v>817</v>
      </c>
      <c r="E595" t="str">
        <f t="shared" si="233"/>
        <v>_big_data's_missing_component:_data_suction_appliance_</v>
      </c>
      <c r="F595" s="7">
        <f t="shared" si="239"/>
        <v>6.7068623366027467</v>
      </c>
      <c r="G595">
        <f t="shared" si="234"/>
        <v>62</v>
      </c>
      <c r="H595" s="11">
        <f t="shared" si="240"/>
        <v>0</v>
      </c>
      <c r="I595" s="11">
        <f t="shared" si="248"/>
        <v>0</v>
      </c>
      <c r="J595" s="11">
        <f t="shared" si="248"/>
        <v>1</v>
      </c>
      <c r="K595" s="11">
        <f t="shared" si="250"/>
        <v>0</v>
      </c>
      <c r="L595" s="11">
        <f t="shared" si="250"/>
        <v>0</v>
      </c>
      <c r="M595" s="11">
        <f t="shared" si="250"/>
        <v>0</v>
      </c>
      <c r="N595" s="11">
        <f t="shared" si="250"/>
        <v>0</v>
      </c>
      <c r="O595" s="11">
        <f t="shared" si="250"/>
        <v>1</v>
      </c>
      <c r="P595" s="11">
        <f t="shared" si="250"/>
        <v>0</v>
      </c>
      <c r="Q595" s="4" t="str">
        <f t="shared" si="241"/>
        <v>N-001-000010</v>
      </c>
      <c r="R595">
        <f t="shared" si="242"/>
        <v>276</v>
      </c>
      <c r="S595" s="8">
        <f t="shared" si="243"/>
        <v>7.1371246496698326</v>
      </c>
      <c r="T595" s="8">
        <f t="shared" si="244"/>
        <v>7.1371246496698326</v>
      </c>
      <c r="U595" s="10">
        <f t="shared" si="235"/>
        <v>6.1020414217445254</v>
      </c>
      <c r="V595" s="10">
        <f t="shared" si="245"/>
        <v>0.48352944586012636</v>
      </c>
      <c r="W595" s="10">
        <f t="shared" si="246"/>
        <v>-0.12652984011260848</v>
      </c>
      <c r="X595" s="10">
        <f t="shared" si="236"/>
        <v>0.60482091485822098</v>
      </c>
      <c r="Y595" s="22">
        <f t="shared" si="247"/>
        <v>7.1540443979874988</v>
      </c>
      <c r="Z595" s="22">
        <f t="shared" si="237"/>
        <v>7.1890336202131158</v>
      </c>
      <c r="AA595" s="22">
        <f t="shared" si="238"/>
        <v>7.1371246496698326</v>
      </c>
      <c r="AB595" s="35"/>
      <c r="AC595" s="10"/>
      <c r="AD595" s="10"/>
    </row>
    <row r="596" spans="1:30" x14ac:dyDescent="0.25">
      <c r="A596" t="s">
        <v>3693</v>
      </c>
      <c r="B596" t="s">
        <v>1077</v>
      </c>
      <c r="C596" s="1">
        <v>42504</v>
      </c>
      <c r="D596">
        <v>720</v>
      </c>
      <c r="E596" t="str">
        <f t="shared" si="233"/>
        <v>_big_data's_most_influential_rock_stars:_10_must-follow_leaders_</v>
      </c>
      <c r="F596" s="7">
        <f t="shared" si="239"/>
        <v>6.5806391372849493</v>
      </c>
      <c r="G596">
        <f t="shared" si="234"/>
        <v>45</v>
      </c>
      <c r="H596" s="11">
        <f t="shared" si="240"/>
        <v>1</v>
      </c>
      <c r="I596" s="11">
        <f t="shared" si="248"/>
        <v>0</v>
      </c>
      <c r="J596" s="11">
        <f t="shared" si="248"/>
        <v>1</v>
      </c>
      <c r="K596" s="11">
        <f t="shared" si="250"/>
        <v>0</v>
      </c>
      <c r="L596" s="11">
        <f t="shared" si="250"/>
        <v>0</v>
      </c>
      <c r="M596" s="11">
        <f t="shared" si="250"/>
        <v>0</v>
      </c>
      <c r="N596" s="11">
        <f t="shared" si="250"/>
        <v>0</v>
      </c>
      <c r="O596" s="11">
        <f t="shared" si="250"/>
        <v>0</v>
      </c>
      <c r="P596" s="11">
        <f t="shared" si="250"/>
        <v>0</v>
      </c>
      <c r="Q596" s="4" t="str">
        <f t="shared" si="241"/>
        <v>N-101-000000</v>
      </c>
      <c r="R596">
        <f t="shared" si="242"/>
        <v>419</v>
      </c>
      <c r="S596" s="8">
        <f t="shared" si="243"/>
        <v>6.5697596378225285</v>
      </c>
      <c r="T596" s="8">
        <f t="shared" si="244"/>
        <v>6.5697596378225285</v>
      </c>
      <c r="U596" s="10">
        <f t="shared" si="235"/>
        <v>6.392170197968893</v>
      </c>
      <c r="V596" s="10">
        <f t="shared" si="245"/>
        <v>-0.14431102010629077</v>
      </c>
      <c r="W596" s="10">
        <f t="shared" si="246"/>
        <v>-0.25275303943040583</v>
      </c>
      <c r="X596" s="10">
        <f t="shared" si="236"/>
        <v>0.18846893931605621</v>
      </c>
      <c r="Y596" s="22">
        <f t="shared" si="247"/>
        <v>6.7376924224453338</v>
      </c>
      <c r="Z596" s="22">
        <f t="shared" si="237"/>
        <v>6.5922741434865042</v>
      </c>
      <c r="AA596" s="22">
        <f t="shared" si="238"/>
        <v>6.5697596378225285</v>
      </c>
      <c r="AB596" s="35"/>
      <c r="AC596" s="10"/>
      <c r="AD596" s="10"/>
    </row>
    <row r="597" spans="1:30" x14ac:dyDescent="0.25">
      <c r="A597" t="s">
        <v>3624</v>
      </c>
      <c r="B597" t="s">
        <v>1008</v>
      </c>
      <c r="C597" s="1">
        <v>42021</v>
      </c>
      <c r="D597">
        <v>2932</v>
      </c>
      <c r="E597" t="str">
        <f t="shared" si="233"/>
        <v>_bigdata_analytics_and_supply_chain_management_</v>
      </c>
      <c r="F597" s="7">
        <f t="shared" si="239"/>
        <v>7.9837810689774509</v>
      </c>
      <c r="G597">
        <f t="shared" si="234"/>
        <v>59</v>
      </c>
      <c r="H597" s="11">
        <f t="shared" si="240"/>
        <v>1</v>
      </c>
      <c r="I597" s="11">
        <f t="shared" si="248"/>
        <v>0</v>
      </c>
      <c r="J597" s="11">
        <f t="shared" si="248"/>
        <v>1</v>
      </c>
      <c r="K597" s="11">
        <f t="shared" si="250"/>
        <v>0</v>
      </c>
      <c r="L597" s="11">
        <f t="shared" si="250"/>
        <v>0</v>
      </c>
      <c r="M597" s="11">
        <f t="shared" si="250"/>
        <v>0</v>
      </c>
      <c r="N597" s="11">
        <f t="shared" si="250"/>
        <v>0</v>
      </c>
      <c r="O597" s="11">
        <f t="shared" si="250"/>
        <v>0</v>
      </c>
      <c r="P597" s="11">
        <f t="shared" si="250"/>
        <v>1</v>
      </c>
      <c r="Q597" s="4" t="str">
        <f t="shared" si="241"/>
        <v>N-101-000001</v>
      </c>
      <c r="R597">
        <f t="shared" si="242"/>
        <v>109</v>
      </c>
      <c r="S597" s="8">
        <f t="shared" si="243"/>
        <v>6.5598547021339648</v>
      </c>
      <c r="T597" s="8">
        <f t="shared" si="244"/>
        <v>6.5598547021339648</v>
      </c>
      <c r="U597" s="10">
        <f t="shared" si="235"/>
        <v>8.0100622727964446</v>
      </c>
      <c r="V597" s="10">
        <f t="shared" si="245"/>
        <v>-0.46814479021556843</v>
      </c>
      <c r="W597" s="10">
        <f t="shared" si="246"/>
        <v>1.1503888922620957</v>
      </c>
      <c r="X597" s="10">
        <f t="shared" si="236"/>
        <v>-2.6281203818994407E-2</v>
      </c>
      <c r="Y597" s="22">
        <f t="shared" si="247"/>
        <v>6.5229422793102829</v>
      </c>
      <c r="Z597" s="22">
        <f t="shared" si="237"/>
        <v>6.4247572696849025</v>
      </c>
      <c r="AA597" s="22">
        <f t="shared" si="238"/>
        <v>6.5598547021339648</v>
      </c>
      <c r="AB597" s="35"/>
      <c r="AC597" s="10"/>
      <c r="AD597" s="10"/>
    </row>
    <row r="598" spans="1:30" x14ac:dyDescent="0.25">
      <c r="A598" t="s">
        <v>3654</v>
      </c>
      <c r="B598" t="s">
        <v>1038</v>
      </c>
      <c r="C598" s="1">
        <v>42028</v>
      </c>
      <c r="D598">
        <v>978</v>
      </c>
      <c r="E598" t="str">
        <f t="shared" si="233"/>
        <v>_bigdata_for_big_agriculture_-_insights_for_green_revolution_</v>
      </c>
      <c r="F598" s="7">
        <f t="shared" si="239"/>
        <v>6.8865316425305103</v>
      </c>
      <c r="G598">
        <f t="shared" si="234"/>
        <v>59</v>
      </c>
      <c r="H598" s="11">
        <f t="shared" si="240"/>
        <v>1</v>
      </c>
      <c r="I598" s="11">
        <f t="shared" si="248"/>
        <v>0</v>
      </c>
      <c r="J598" s="11">
        <f t="shared" si="248"/>
        <v>1</v>
      </c>
      <c r="K598" s="11">
        <f t="shared" si="250"/>
        <v>0</v>
      </c>
      <c r="L598" s="11">
        <f t="shared" si="250"/>
        <v>0</v>
      </c>
      <c r="M598" s="11">
        <f t="shared" si="250"/>
        <v>0</v>
      </c>
      <c r="N598" s="11">
        <f t="shared" si="250"/>
        <v>0</v>
      </c>
      <c r="O598" s="11">
        <f t="shared" si="250"/>
        <v>0</v>
      </c>
      <c r="P598" s="11">
        <f t="shared" si="250"/>
        <v>0</v>
      </c>
      <c r="Q598" s="4" t="str">
        <f t="shared" si="241"/>
        <v>N-101-000000</v>
      </c>
      <c r="R598">
        <f t="shared" si="242"/>
        <v>419</v>
      </c>
      <c r="S598" s="8">
        <f t="shared" si="243"/>
        <v>6.5697596378225285</v>
      </c>
      <c r="T598" s="8">
        <f t="shared" si="244"/>
        <v>6.5697596378225285</v>
      </c>
      <c r="U598" s="10">
        <f t="shared" si="235"/>
        <v>6.698062703214454</v>
      </c>
      <c r="V598" s="10">
        <f t="shared" si="245"/>
        <v>-0.14431102010629077</v>
      </c>
      <c r="W598" s="10">
        <f t="shared" si="246"/>
        <v>5.3139465815155162E-2</v>
      </c>
      <c r="X598" s="10">
        <f t="shared" si="236"/>
        <v>0.18846893931605621</v>
      </c>
      <c r="Y598" s="22">
        <f t="shared" si="247"/>
        <v>6.7376924224453338</v>
      </c>
      <c r="Z598" s="22">
        <f t="shared" si="237"/>
        <v>6.5922741434865042</v>
      </c>
      <c r="AA598" s="22">
        <f t="shared" si="238"/>
        <v>6.5697596378225285</v>
      </c>
      <c r="AB598" s="35"/>
      <c r="AC598" s="10"/>
      <c r="AD598" s="10"/>
    </row>
    <row r="599" spans="1:30" x14ac:dyDescent="0.25">
      <c r="A599" t="s">
        <v>3702</v>
      </c>
      <c r="B599" t="s">
        <v>1086</v>
      </c>
      <c r="C599" s="1">
        <v>42226</v>
      </c>
      <c r="D599">
        <v>367</v>
      </c>
      <c r="E599" t="str">
        <f t="shared" si="233"/>
        <v>_big-data_tips_for_small_businesses_from_ebay's_head_of_data_</v>
      </c>
      <c r="F599" s="7">
        <f t="shared" si="239"/>
        <v>5.9080829381689313</v>
      </c>
      <c r="G599">
        <f t="shared" si="234"/>
        <v>46</v>
      </c>
      <c r="H599" s="11">
        <f t="shared" si="240"/>
        <v>1</v>
      </c>
      <c r="I599" s="11">
        <f t="shared" si="248"/>
        <v>0</v>
      </c>
      <c r="J599" s="11">
        <f t="shared" si="248"/>
        <v>1</v>
      </c>
      <c r="K599" s="11">
        <f t="shared" si="250"/>
        <v>0</v>
      </c>
      <c r="L599" s="11">
        <f t="shared" si="250"/>
        <v>0</v>
      </c>
      <c r="M599" s="11">
        <f t="shared" si="250"/>
        <v>0</v>
      </c>
      <c r="N599" s="11">
        <f t="shared" si="250"/>
        <v>0</v>
      </c>
      <c r="O599" s="11">
        <f t="shared" si="250"/>
        <v>1</v>
      </c>
      <c r="P599" s="11">
        <f t="shared" si="250"/>
        <v>0</v>
      </c>
      <c r="Q599" s="4" t="str">
        <f t="shared" si="241"/>
        <v>N-101-000010</v>
      </c>
      <c r="R599">
        <f t="shared" si="242"/>
        <v>382</v>
      </c>
      <c r="S599" s="8">
        <f t="shared" si="243"/>
        <v>6.8802841839920132</v>
      </c>
      <c r="T599" s="8">
        <f t="shared" si="244"/>
        <v>6.8802841839920132</v>
      </c>
      <c r="U599" s="10">
        <f t="shared" si="235"/>
        <v>5.5017290776534065</v>
      </c>
      <c r="V599" s="10">
        <f t="shared" si="245"/>
        <v>0.18424985744159661</v>
      </c>
      <c r="W599" s="10">
        <f t="shared" si="246"/>
        <v>-0.92530923854642388</v>
      </c>
      <c r="X599" s="10">
        <f t="shared" si="236"/>
        <v>0.40635386051552441</v>
      </c>
      <c r="Y599" s="22">
        <f t="shared" si="247"/>
        <v>6.9555773436448023</v>
      </c>
      <c r="Z599" s="22">
        <f t="shared" si="237"/>
        <v>6.8151536771936527</v>
      </c>
      <c r="AA599" s="22">
        <f t="shared" si="238"/>
        <v>6.8802841839920132</v>
      </c>
      <c r="AB599" s="35"/>
      <c r="AC599" s="10"/>
      <c r="AD599" s="10"/>
    </row>
    <row r="600" spans="1:30" x14ac:dyDescent="0.25">
      <c r="A600" t="s">
        <v>3710</v>
      </c>
      <c r="B600" t="s">
        <v>1094</v>
      </c>
      <c r="C600" s="1">
        <v>41256</v>
      </c>
      <c r="D600">
        <v>204</v>
      </c>
      <c r="E600" t="str">
        <f t="shared" si="233"/>
        <v>_bigger_than_big_data?_mobile_user_expectations_</v>
      </c>
      <c r="F600" s="7">
        <f t="shared" si="239"/>
        <v>5.3230099791384085</v>
      </c>
      <c r="G600">
        <f t="shared" si="234"/>
        <v>74</v>
      </c>
      <c r="H600" s="11">
        <f t="shared" si="240"/>
        <v>0</v>
      </c>
      <c r="I600" s="11">
        <f t="shared" si="248"/>
        <v>0</v>
      </c>
      <c r="J600" s="11">
        <f t="shared" si="248"/>
        <v>1</v>
      </c>
      <c r="K600" s="11">
        <f t="shared" si="250"/>
        <v>0</v>
      </c>
      <c r="L600" s="11">
        <f t="shared" si="250"/>
        <v>0</v>
      </c>
      <c r="M600" s="11">
        <f t="shared" si="250"/>
        <v>0</v>
      </c>
      <c r="N600" s="11">
        <f t="shared" si="250"/>
        <v>0</v>
      </c>
      <c r="O600" s="11">
        <f t="shared" si="250"/>
        <v>0</v>
      </c>
      <c r="P600" s="11">
        <f t="shared" si="250"/>
        <v>0</v>
      </c>
      <c r="Q600" s="4" t="str">
        <f t="shared" si="241"/>
        <v>N-001-000000</v>
      </c>
      <c r="R600">
        <f t="shared" si="242"/>
        <v>313</v>
      </c>
      <c r="S600" s="8">
        <f t="shared" si="243"/>
        <v>6.8822553953446945</v>
      </c>
      <c r="T600" s="8">
        <f t="shared" si="244"/>
        <v>6.8822553953446945</v>
      </c>
      <c r="U600" s="10">
        <f t="shared" si="235"/>
        <v>4.9360739854796556</v>
      </c>
      <c r="V600" s="10">
        <f t="shared" si="245"/>
        <v>0.15496856831223904</v>
      </c>
      <c r="W600" s="10">
        <f t="shared" si="246"/>
        <v>-1.5103821975769467</v>
      </c>
      <c r="X600" s="10">
        <f t="shared" si="236"/>
        <v>0.38693599365875281</v>
      </c>
      <c r="Y600" s="22">
        <f t="shared" si="247"/>
        <v>6.9361594767880304</v>
      </c>
      <c r="Z600" s="22">
        <f t="shared" si="237"/>
        <v>6.9661540865059681</v>
      </c>
      <c r="AA600" s="22">
        <f t="shared" si="238"/>
        <v>6.8822553953446945</v>
      </c>
      <c r="AB600" s="35"/>
      <c r="AC600" s="10"/>
      <c r="AD600" s="10"/>
    </row>
    <row r="601" spans="1:30" x14ac:dyDescent="0.25">
      <c r="A601" t="s">
        <v>3711</v>
      </c>
      <c r="B601" t="s">
        <v>1095</v>
      </c>
      <c r="C601" s="1">
        <v>41774</v>
      </c>
      <c r="D601">
        <v>855</v>
      </c>
      <c r="E601" t="str">
        <f t="shared" si="233"/>
        <v>_biggest_potential_for_big_data:_the_expanding_universe_of_unknown_unknowns_</v>
      </c>
      <c r="F601" s="7">
        <f t="shared" si="239"/>
        <v>6.752270376141742</v>
      </c>
      <c r="G601">
        <f t="shared" si="234"/>
        <v>42</v>
      </c>
      <c r="H601" s="11">
        <f t="shared" si="240"/>
        <v>0</v>
      </c>
      <c r="I601" s="11">
        <f t="shared" si="248"/>
        <v>0</v>
      </c>
      <c r="J601" s="11">
        <f t="shared" si="248"/>
        <v>1</v>
      </c>
      <c r="K601" s="11">
        <f t="shared" si="250"/>
        <v>0</v>
      </c>
      <c r="L601" s="11">
        <f t="shared" si="250"/>
        <v>0</v>
      </c>
      <c r="M601" s="11">
        <f t="shared" si="250"/>
        <v>0</v>
      </c>
      <c r="N601" s="11">
        <f t="shared" si="250"/>
        <v>0</v>
      </c>
      <c r="O601" s="11">
        <f t="shared" si="250"/>
        <v>0</v>
      </c>
      <c r="P601" s="11">
        <f t="shared" si="250"/>
        <v>0</v>
      </c>
      <c r="Q601" s="4" t="str">
        <f t="shared" si="241"/>
        <v>N-001-000000</v>
      </c>
      <c r="R601">
        <f t="shared" si="242"/>
        <v>313</v>
      </c>
      <c r="S601" s="8">
        <f t="shared" si="243"/>
        <v>6.8822553953446945</v>
      </c>
      <c r="T601" s="8">
        <f t="shared" si="244"/>
        <v>6.8822553953446945</v>
      </c>
      <c r="U601" s="10">
        <f t="shared" si="235"/>
        <v>6.3653343824829891</v>
      </c>
      <c r="V601" s="10">
        <f t="shared" si="245"/>
        <v>0.15496856831223904</v>
      </c>
      <c r="W601" s="10">
        <f t="shared" si="246"/>
        <v>-8.1121800573613179E-2</v>
      </c>
      <c r="X601" s="10">
        <f t="shared" si="236"/>
        <v>0.38693599365875281</v>
      </c>
      <c r="Y601" s="22">
        <f t="shared" si="247"/>
        <v>6.9361594767880304</v>
      </c>
      <c r="Z601" s="22">
        <f t="shared" si="237"/>
        <v>6.9661540865059681</v>
      </c>
      <c r="AA601" s="22">
        <f t="shared" si="238"/>
        <v>6.8822553953446945</v>
      </c>
      <c r="AB601" s="35"/>
      <c r="AC601" s="10"/>
      <c r="AD601" s="10"/>
    </row>
    <row r="602" spans="1:30" x14ac:dyDescent="0.25">
      <c r="A602" t="s">
        <v>3712</v>
      </c>
      <c r="B602" t="s">
        <v>1096</v>
      </c>
      <c r="C602" s="1">
        <v>41827</v>
      </c>
      <c r="D602">
        <v>1095</v>
      </c>
      <c r="E602" t="str">
        <f t="shared" si="233"/>
        <v>_bigquery_big_data_visualization_with_d3.js_</v>
      </c>
      <c r="F602" s="7">
        <f t="shared" si="239"/>
        <v>6.9994224675079613</v>
      </c>
      <c r="G602">
        <f t="shared" si="234"/>
        <v>41</v>
      </c>
      <c r="H602" s="11">
        <f t="shared" si="240"/>
        <v>0</v>
      </c>
      <c r="I602" s="11">
        <f t="shared" ref="I602:J621" si="251">IF(ISNUMBER(SEARCH(I$1,$B602)),1,0)</f>
        <v>0</v>
      </c>
      <c r="J602" s="11">
        <f t="shared" si="251"/>
        <v>1</v>
      </c>
      <c r="K602" s="11">
        <f t="shared" ref="K602:P611" si="252">IF(ISNUMBER(SEARCH(K$1,$E602)),1,0)</f>
        <v>0</v>
      </c>
      <c r="L602" s="11">
        <f t="shared" si="252"/>
        <v>0</v>
      </c>
      <c r="M602" s="11">
        <f t="shared" si="252"/>
        <v>0</v>
      </c>
      <c r="N602" s="11">
        <f t="shared" si="252"/>
        <v>0</v>
      </c>
      <c r="O602" s="11">
        <f t="shared" si="252"/>
        <v>1</v>
      </c>
      <c r="P602" s="11">
        <f t="shared" si="252"/>
        <v>0</v>
      </c>
      <c r="Q602" s="4" t="str">
        <f t="shared" si="241"/>
        <v>N-001-000010</v>
      </c>
      <c r="R602">
        <f t="shared" si="242"/>
        <v>276</v>
      </c>
      <c r="S602" s="8">
        <f t="shared" si="243"/>
        <v>7.1371246496698326</v>
      </c>
      <c r="T602" s="8">
        <f t="shared" si="244"/>
        <v>7.1371246496698326</v>
      </c>
      <c r="U602" s="10">
        <f t="shared" si="235"/>
        <v>6.39460155264974</v>
      </c>
      <c r="V602" s="10">
        <f t="shared" si="245"/>
        <v>0.48352944586012636</v>
      </c>
      <c r="W602" s="10">
        <f t="shared" si="246"/>
        <v>0.16603029079260612</v>
      </c>
      <c r="X602" s="10">
        <f t="shared" si="236"/>
        <v>0.60482091485822098</v>
      </c>
      <c r="Y602" s="22">
        <f t="shared" si="247"/>
        <v>7.1540443979874988</v>
      </c>
      <c r="Z602" s="22">
        <f t="shared" si="237"/>
        <v>7.1890336202131158</v>
      </c>
      <c r="AA602" s="22">
        <f t="shared" si="238"/>
        <v>7.1371246496698326</v>
      </c>
      <c r="AB602" s="35"/>
      <c r="AC602" s="10"/>
      <c r="AD602" s="10"/>
    </row>
    <row r="603" spans="1:30" x14ac:dyDescent="0.25">
      <c r="A603" t="s">
        <v>3714</v>
      </c>
      <c r="B603" t="s">
        <v>1098</v>
      </c>
      <c r="C603" s="1">
        <v>42118</v>
      </c>
      <c r="D603">
        <v>448</v>
      </c>
      <c r="E603" t="str">
        <f t="shared" si="233"/>
        <v>_biostatistics_careers_for_data_scientists_</v>
      </c>
      <c r="F603" s="7">
        <f t="shared" si="239"/>
        <v>6.1070228877422545</v>
      </c>
      <c r="G603">
        <f t="shared" si="234"/>
        <v>23</v>
      </c>
      <c r="H603" s="11">
        <f t="shared" si="240"/>
        <v>1</v>
      </c>
      <c r="I603" s="11">
        <f t="shared" si="251"/>
        <v>0</v>
      </c>
      <c r="J603" s="11">
        <f t="shared" si="251"/>
        <v>1</v>
      </c>
      <c r="K603" s="11">
        <f t="shared" si="252"/>
        <v>0</v>
      </c>
      <c r="L603" s="11">
        <f t="shared" si="252"/>
        <v>0</v>
      </c>
      <c r="M603" s="11">
        <f t="shared" si="252"/>
        <v>0</v>
      </c>
      <c r="N603" s="11">
        <f t="shared" si="252"/>
        <v>0</v>
      </c>
      <c r="O603" s="11">
        <f t="shared" si="252"/>
        <v>1</v>
      </c>
      <c r="P603" s="11">
        <f t="shared" si="252"/>
        <v>0</v>
      </c>
      <c r="Q603" s="4" t="str">
        <f t="shared" si="241"/>
        <v>N-101-000010</v>
      </c>
      <c r="R603">
        <f t="shared" si="242"/>
        <v>382</v>
      </c>
      <c r="S603" s="8">
        <f t="shared" si="243"/>
        <v>6.8802841839920132</v>
      </c>
      <c r="T603" s="8">
        <f t="shared" si="244"/>
        <v>6.8802841839920132</v>
      </c>
      <c r="U603" s="10">
        <f t="shared" si="235"/>
        <v>5.7006690272267297</v>
      </c>
      <c r="V603" s="10">
        <f t="shared" si="245"/>
        <v>0.18424985744159661</v>
      </c>
      <c r="W603" s="10">
        <f t="shared" si="246"/>
        <v>-0.7263692889731006</v>
      </c>
      <c r="X603" s="10">
        <f t="shared" si="236"/>
        <v>0.40635386051552441</v>
      </c>
      <c r="Y603" s="22">
        <f t="shared" si="247"/>
        <v>6.9555773436448023</v>
      </c>
      <c r="Z603" s="22">
        <f t="shared" si="237"/>
        <v>6.8151536771936527</v>
      </c>
      <c r="AA603" s="22">
        <f t="shared" si="238"/>
        <v>6.8802841839920132</v>
      </c>
      <c r="AB603" s="35"/>
      <c r="AC603" s="10"/>
      <c r="AD603" s="10"/>
    </row>
    <row r="604" spans="1:30" x14ac:dyDescent="0.25">
      <c r="A604" t="s">
        <v>3716</v>
      </c>
      <c r="B604" t="s">
        <v>1100</v>
      </c>
      <c r="C604" s="1">
        <v>41936</v>
      </c>
      <c r="D604">
        <v>5395</v>
      </c>
      <c r="E604" t="str">
        <f t="shared" si="233"/>
        <v>_bit.ly_banned_on_google_</v>
      </c>
      <c r="F604" s="7">
        <f t="shared" si="239"/>
        <v>8.5934132173276456</v>
      </c>
      <c r="G604">
        <f t="shared" si="234"/>
        <v>61</v>
      </c>
      <c r="H604" s="11">
        <f t="shared" si="240"/>
        <v>0</v>
      </c>
      <c r="I604" s="11">
        <f t="shared" si="251"/>
        <v>0</v>
      </c>
      <c r="J604" s="11">
        <f t="shared" si="251"/>
        <v>1</v>
      </c>
      <c r="K604" s="11">
        <f t="shared" si="252"/>
        <v>0</v>
      </c>
      <c r="L604" s="11">
        <f t="shared" si="252"/>
        <v>0</v>
      </c>
      <c r="M604" s="11">
        <f t="shared" si="252"/>
        <v>0</v>
      </c>
      <c r="N604" s="11">
        <f t="shared" si="252"/>
        <v>0</v>
      </c>
      <c r="O604" s="11">
        <f t="shared" si="252"/>
        <v>0</v>
      </c>
      <c r="P604" s="11">
        <f t="shared" si="252"/>
        <v>0</v>
      </c>
      <c r="Q604" s="4" t="str">
        <f t="shared" si="241"/>
        <v>N-001-000000</v>
      </c>
      <c r="R604">
        <f t="shared" si="242"/>
        <v>313</v>
      </c>
      <c r="S604" s="8">
        <f t="shared" si="243"/>
        <v>6.8822553953446945</v>
      </c>
      <c r="T604" s="8">
        <f t="shared" si="244"/>
        <v>6.8822553953446945</v>
      </c>
      <c r="U604" s="10">
        <f t="shared" si="235"/>
        <v>8.2064772236688928</v>
      </c>
      <c r="V604" s="10">
        <f t="shared" si="245"/>
        <v>0.15496856831223904</v>
      </c>
      <c r="W604" s="10">
        <f t="shared" si="246"/>
        <v>1.7600210406122905</v>
      </c>
      <c r="X604" s="10">
        <f t="shared" si="236"/>
        <v>0.38693599365875281</v>
      </c>
      <c r="Y604" s="22">
        <f t="shared" si="247"/>
        <v>6.9361594767880304</v>
      </c>
      <c r="Z604" s="22">
        <f t="shared" si="237"/>
        <v>6.9661540865059681</v>
      </c>
      <c r="AA604" s="22">
        <f t="shared" si="238"/>
        <v>6.8822553953446945</v>
      </c>
      <c r="AB604" s="35"/>
      <c r="AC604" s="10"/>
      <c r="AD604" s="10"/>
    </row>
    <row r="605" spans="1:30" x14ac:dyDescent="0.25">
      <c r="A605" t="s">
        <v>3718</v>
      </c>
      <c r="B605" t="s">
        <v>1102</v>
      </c>
      <c r="C605" s="1">
        <v>41859</v>
      </c>
      <c r="D605">
        <v>14175</v>
      </c>
      <c r="E605" t="str">
        <f t="shared" si="233"/>
        <v>_black-box_confidence_intervals:_excel_and_perl_implementation_</v>
      </c>
      <c r="F605" s="7">
        <f t="shared" si="239"/>
        <v>9.5593056728448627</v>
      </c>
      <c r="G605">
        <f t="shared" si="234"/>
        <v>88</v>
      </c>
      <c r="H605" s="11">
        <f t="shared" si="240"/>
        <v>0</v>
      </c>
      <c r="I605" s="11">
        <f t="shared" si="251"/>
        <v>0</v>
      </c>
      <c r="J605" s="11">
        <f t="shared" si="251"/>
        <v>1</v>
      </c>
      <c r="K605" s="11">
        <f t="shared" si="252"/>
        <v>0</v>
      </c>
      <c r="L605" s="11">
        <f t="shared" si="252"/>
        <v>0</v>
      </c>
      <c r="M605" s="11">
        <f t="shared" si="252"/>
        <v>0</v>
      </c>
      <c r="N605" s="11">
        <f t="shared" si="252"/>
        <v>0</v>
      </c>
      <c r="O605" s="11">
        <f t="shared" si="252"/>
        <v>0</v>
      </c>
      <c r="P605" s="11">
        <f t="shared" si="252"/>
        <v>0</v>
      </c>
      <c r="Q605" s="4" t="str">
        <f t="shared" si="241"/>
        <v>N-001-000000</v>
      </c>
      <c r="R605">
        <f t="shared" si="242"/>
        <v>313</v>
      </c>
      <c r="S605" s="8">
        <f t="shared" si="243"/>
        <v>6.8822553953446945</v>
      </c>
      <c r="T605" s="8">
        <f t="shared" si="244"/>
        <v>6.8822553953446945</v>
      </c>
      <c r="U605" s="10">
        <f t="shared" si="235"/>
        <v>9.1723696791861098</v>
      </c>
      <c r="V605" s="10">
        <f t="shared" si="245"/>
        <v>0.15496856831223904</v>
      </c>
      <c r="W605" s="10">
        <f t="shared" si="246"/>
        <v>2.7259134961295075</v>
      </c>
      <c r="X605" s="10">
        <f t="shared" si="236"/>
        <v>0.38693599365875281</v>
      </c>
      <c r="Y605" s="22">
        <f t="shared" si="247"/>
        <v>6.9361594767880304</v>
      </c>
      <c r="Z605" s="22">
        <f t="shared" si="237"/>
        <v>6.9661540865059681</v>
      </c>
      <c r="AA605" s="22">
        <f t="shared" si="238"/>
        <v>6.8822553953446945</v>
      </c>
      <c r="AB605" s="35"/>
      <c r="AC605" s="10"/>
      <c r="AD605" s="10"/>
    </row>
    <row r="606" spans="1:30" x14ac:dyDescent="0.25">
      <c r="A606" t="s">
        <v>3719</v>
      </c>
      <c r="B606" t="s">
        <v>1103</v>
      </c>
      <c r="C606" s="1">
        <v>42492</v>
      </c>
      <c r="D606">
        <v>127</v>
      </c>
      <c r="E606" t="str">
        <f t="shared" si="233"/>
        <v>_bluemix:_using_dashdb_and_insights_for_twitter_services_to_collect_and_storetwitter_data_</v>
      </c>
      <c r="F606" s="7">
        <f t="shared" si="239"/>
        <v>4.8520302639196169</v>
      </c>
      <c r="G606">
        <f t="shared" si="234"/>
        <v>78</v>
      </c>
      <c r="H606" s="11">
        <f t="shared" si="240"/>
        <v>1</v>
      </c>
      <c r="I606" s="11">
        <f t="shared" si="251"/>
        <v>0</v>
      </c>
      <c r="J606" s="11">
        <f t="shared" si="251"/>
        <v>1</v>
      </c>
      <c r="K606" s="11">
        <f t="shared" si="252"/>
        <v>0</v>
      </c>
      <c r="L606" s="11">
        <f t="shared" si="252"/>
        <v>0</v>
      </c>
      <c r="M606" s="11">
        <f t="shared" si="252"/>
        <v>0</v>
      </c>
      <c r="N606" s="11">
        <f t="shared" si="252"/>
        <v>0</v>
      </c>
      <c r="O606" s="11">
        <f t="shared" si="252"/>
        <v>1</v>
      </c>
      <c r="P606" s="11">
        <f t="shared" si="252"/>
        <v>0</v>
      </c>
      <c r="Q606" s="4" t="str">
        <f t="shared" si="241"/>
        <v>N-101-000010</v>
      </c>
      <c r="R606">
        <f t="shared" si="242"/>
        <v>382</v>
      </c>
      <c r="S606" s="8">
        <f t="shared" si="243"/>
        <v>6.8802841839920132</v>
      </c>
      <c r="T606" s="8">
        <f t="shared" si="244"/>
        <v>6.8802841839920132</v>
      </c>
      <c r="U606" s="10">
        <f t="shared" si="235"/>
        <v>4.4456764034040921</v>
      </c>
      <c r="V606" s="10">
        <f t="shared" si="245"/>
        <v>0.18424985744159661</v>
      </c>
      <c r="W606" s="10">
        <f t="shared" si="246"/>
        <v>-1.9813619127957383</v>
      </c>
      <c r="X606" s="10">
        <f t="shared" si="236"/>
        <v>0.40635386051552441</v>
      </c>
      <c r="Y606" s="22">
        <f t="shared" si="247"/>
        <v>6.9555773436448023</v>
      </c>
      <c r="Z606" s="22">
        <f t="shared" si="237"/>
        <v>6.8151536771936527</v>
      </c>
      <c r="AA606" s="22">
        <f t="shared" si="238"/>
        <v>6.8802841839920132</v>
      </c>
      <c r="AB606" s="35"/>
      <c r="AC606" s="10"/>
      <c r="AD606" s="10"/>
    </row>
    <row r="607" spans="1:30" x14ac:dyDescent="0.25">
      <c r="A607" t="s">
        <v>3529</v>
      </c>
      <c r="B607" t="s">
        <v>913</v>
      </c>
      <c r="C607" s="1">
        <v>42265</v>
      </c>
      <c r="D607">
        <v>733</v>
      </c>
      <c r="E607" t="str">
        <f t="shared" si="233"/>
        <v>_book:_creating_value_with_big_data_analytics_-_making_smart_marketingdecisions_</v>
      </c>
      <c r="F607" s="7">
        <f t="shared" si="239"/>
        <v>6.5985090286145152</v>
      </c>
      <c r="G607">
        <f t="shared" si="234"/>
        <v>31</v>
      </c>
      <c r="H607" s="11">
        <f t="shared" si="240"/>
        <v>1</v>
      </c>
      <c r="I607" s="11">
        <f t="shared" si="251"/>
        <v>0</v>
      </c>
      <c r="J607" s="11">
        <f t="shared" si="251"/>
        <v>1</v>
      </c>
      <c r="K607" s="11">
        <f t="shared" si="252"/>
        <v>0</v>
      </c>
      <c r="L607" s="11">
        <f t="shared" si="252"/>
        <v>0</v>
      </c>
      <c r="M607" s="11">
        <f t="shared" si="252"/>
        <v>0</v>
      </c>
      <c r="N607" s="11">
        <f t="shared" si="252"/>
        <v>0</v>
      </c>
      <c r="O607" s="11">
        <f t="shared" si="252"/>
        <v>1</v>
      </c>
      <c r="P607" s="11">
        <f t="shared" si="252"/>
        <v>1</v>
      </c>
      <c r="Q607" s="4" t="str">
        <f t="shared" si="241"/>
        <v>N-101-000011</v>
      </c>
      <c r="R607">
        <f t="shared" si="242"/>
        <v>56</v>
      </c>
      <c r="S607" s="8">
        <f t="shared" si="243"/>
        <v>6.7077203067055775</v>
      </c>
      <c r="T607" s="8">
        <f t="shared" si="244"/>
        <v>6.7077203067055775</v>
      </c>
      <c r="U607" s="10">
        <f t="shared" si="235"/>
        <v>6.4069053112340413</v>
      </c>
      <c r="V607" s="10">
        <f t="shared" si="245"/>
        <v>-0.13958391266768105</v>
      </c>
      <c r="W607" s="10">
        <f t="shared" si="246"/>
        <v>-0.23488314810083999</v>
      </c>
      <c r="X607" s="10">
        <f t="shared" si="236"/>
        <v>0.19160371738047377</v>
      </c>
      <c r="Y607" s="22">
        <f t="shared" si="247"/>
        <v>6.7408272005097514</v>
      </c>
      <c r="Z607" s="22">
        <f t="shared" si="237"/>
        <v>6.647636803392051</v>
      </c>
      <c r="AA607" s="22">
        <f t="shared" si="238"/>
        <v>6.7077203067055775</v>
      </c>
      <c r="AB607" s="35"/>
      <c r="AC607" s="10"/>
      <c r="AD607" s="10"/>
    </row>
    <row r="608" spans="1:30" x14ac:dyDescent="0.25">
      <c r="A608" t="s">
        <v>2684</v>
      </c>
      <c r="B608" t="s">
        <v>64</v>
      </c>
      <c r="C608" s="1">
        <v>42508</v>
      </c>
      <c r="D608">
        <v>5800</v>
      </c>
      <c r="E608" t="str">
        <f t="shared" si="233"/>
        <v>_book:_deep_learning_with_python_</v>
      </c>
      <c r="F608" s="7">
        <f t="shared" si="239"/>
        <v>8.6657855954660636</v>
      </c>
      <c r="G608">
        <f t="shared" si="234"/>
        <v>78</v>
      </c>
      <c r="H608" s="11">
        <f t="shared" si="240"/>
        <v>1</v>
      </c>
      <c r="I608" s="11">
        <f t="shared" si="251"/>
        <v>1</v>
      </c>
      <c r="J608" s="11">
        <f t="shared" si="251"/>
        <v>0</v>
      </c>
      <c r="K608" s="11">
        <f t="shared" si="252"/>
        <v>1</v>
      </c>
      <c r="L608" s="11">
        <f t="shared" si="252"/>
        <v>0</v>
      </c>
      <c r="M608" s="11">
        <f t="shared" si="252"/>
        <v>0</v>
      </c>
      <c r="N608" s="11">
        <f t="shared" si="252"/>
        <v>0</v>
      </c>
      <c r="O608" s="11">
        <f t="shared" si="252"/>
        <v>0</v>
      </c>
      <c r="P608" s="11">
        <f t="shared" si="252"/>
        <v>0</v>
      </c>
      <c r="Q608" s="4" t="str">
        <f t="shared" si="241"/>
        <v>N-110-100000</v>
      </c>
      <c r="R608">
        <f t="shared" si="242"/>
        <v>7</v>
      </c>
      <c r="S608" s="8">
        <f t="shared" si="243"/>
        <v>7.3873048234660512</v>
      </c>
      <c r="T608" s="8">
        <f t="shared" si="244"/>
        <v>7.3546782491486216</v>
      </c>
      <c r="U608" s="10">
        <f t="shared" si="235"/>
        <v>8.3179418898155753</v>
      </c>
      <c r="V608" s="10">
        <f t="shared" si="245"/>
        <v>9.6019117461568437E-2</v>
      </c>
      <c r="W608" s="10">
        <f t="shared" si="246"/>
        <v>1.8323934187507085</v>
      </c>
      <c r="X608" s="10">
        <f t="shared" si="236"/>
        <v>0.34784370565048783</v>
      </c>
      <c r="Y608" s="22">
        <f t="shared" si="247"/>
        <v>6.897067188779765</v>
      </c>
      <c r="Z608" s="22">
        <f t="shared" si="237"/>
        <v>7.4583698124053868</v>
      </c>
      <c r="AA608" s="22">
        <f t="shared" si="238"/>
        <v>7.3873048234660512</v>
      </c>
      <c r="AB608" s="35"/>
      <c r="AC608" s="10"/>
      <c r="AD608" s="10"/>
    </row>
    <row r="609" spans="1:30" x14ac:dyDescent="0.25">
      <c r="A609" t="s">
        <v>2978</v>
      </c>
      <c r="B609" t="s">
        <v>360</v>
      </c>
      <c r="C609" s="1">
        <v>41928</v>
      </c>
      <c r="D609">
        <v>163</v>
      </c>
      <c r="E609" t="str">
        <f t="shared" si="233"/>
        <v>_book:_listen_first!_turning_social_media_conversations_into_business_advantage_</v>
      </c>
      <c r="F609" s="7">
        <f t="shared" si="239"/>
        <v>5.0998664278241987</v>
      </c>
      <c r="G609">
        <f t="shared" si="234"/>
        <v>39</v>
      </c>
      <c r="H609" s="11">
        <f t="shared" si="240"/>
        <v>0</v>
      </c>
      <c r="I609" s="11">
        <f t="shared" si="251"/>
        <v>1</v>
      </c>
      <c r="J609" s="11">
        <f t="shared" si="251"/>
        <v>0</v>
      </c>
      <c r="K609" s="11">
        <f t="shared" si="252"/>
        <v>0</v>
      </c>
      <c r="L609" s="11">
        <f t="shared" si="252"/>
        <v>0</v>
      </c>
      <c r="M609" s="11">
        <f t="shared" si="252"/>
        <v>0</v>
      </c>
      <c r="N609" s="11">
        <f t="shared" si="252"/>
        <v>0</v>
      </c>
      <c r="O609" s="11">
        <f t="shared" si="252"/>
        <v>0</v>
      </c>
      <c r="P609" s="11">
        <f t="shared" si="252"/>
        <v>0</v>
      </c>
      <c r="Q609" s="4" t="str">
        <f t="shared" si="241"/>
        <v>N-010-000000</v>
      </c>
      <c r="R609">
        <f t="shared" si="242"/>
        <v>99</v>
      </c>
      <c r="S609" s="8">
        <f t="shared" si="243"/>
        <v>6.480946823676728</v>
      </c>
      <c r="T609" s="8">
        <f t="shared" si="244"/>
        <v>6.480946823676728</v>
      </c>
      <c r="U609" s="10">
        <f t="shared" si="235"/>
        <v>5.4937740685237086</v>
      </c>
      <c r="V609" s="10">
        <f t="shared" si="245"/>
        <v>-1.0225092870624488</v>
      </c>
      <c r="W609" s="10">
        <f t="shared" si="246"/>
        <v>-1.7335257488911564</v>
      </c>
      <c r="X609" s="10">
        <f t="shared" si="236"/>
        <v>-0.39390764069951029</v>
      </c>
      <c r="Y609" s="22">
        <f t="shared" si="247"/>
        <v>6.1553158424297676</v>
      </c>
      <c r="Z609" s="22">
        <f t="shared" si="237"/>
        <v>6.3463125243562173</v>
      </c>
      <c r="AA609" s="22">
        <f t="shared" si="238"/>
        <v>6.480946823676728</v>
      </c>
      <c r="AB609" s="35"/>
      <c r="AC609" s="10"/>
      <c r="AD609" s="10"/>
    </row>
    <row r="610" spans="1:30" x14ac:dyDescent="0.25">
      <c r="A610" t="s">
        <v>2685</v>
      </c>
      <c r="B610" t="s">
        <v>65</v>
      </c>
      <c r="C610" s="1">
        <v>42473</v>
      </c>
      <c r="D610">
        <v>1863</v>
      </c>
      <c r="E610" t="str">
        <f t="shared" si="233"/>
        <v>_book:_mastering_python_for_data_science_</v>
      </c>
      <c r="F610" s="7">
        <f t="shared" si="239"/>
        <v>7.5304799952455364</v>
      </c>
      <c r="G610">
        <f t="shared" si="234"/>
        <v>66</v>
      </c>
      <c r="H610" s="11">
        <f t="shared" si="240"/>
        <v>1</v>
      </c>
      <c r="I610" s="11">
        <f t="shared" si="251"/>
        <v>1</v>
      </c>
      <c r="J610" s="11">
        <f t="shared" si="251"/>
        <v>0</v>
      </c>
      <c r="K610" s="11">
        <f t="shared" si="252"/>
        <v>1</v>
      </c>
      <c r="L610" s="11">
        <f t="shared" si="252"/>
        <v>0</v>
      </c>
      <c r="M610" s="11">
        <f t="shared" si="252"/>
        <v>0</v>
      </c>
      <c r="N610" s="11">
        <f t="shared" si="252"/>
        <v>1</v>
      </c>
      <c r="O610" s="11">
        <f t="shared" si="252"/>
        <v>1</v>
      </c>
      <c r="P610" s="11">
        <f t="shared" si="252"/>
        <v>0</v>
      </c>
      <c r="Q610" s="4" t="str">
        <f t="shared" si="241"/>
        <v>N-110-100110</v>
      </c>
      <c r="R610">
        <f t="shared" si="242"/>
        <v>2</v>
      </c>
      <c r="S610" s="8">
        <f t="shared" si="243"/>
        <v>7.600207430413267</v>
      </c>
      <c r="T610" s="8">
        <f t="shared" si="244"/>
        <v>7.3546782491486216</v>
      </c>
      <c r="U610" s="10">
        <f t="shared" si="235"/>
        <v>6.5810885320900949</v>
      </c>
      <c r="V610" s="10">
        <f t="shared" si="245"/>
        <v>1.0031266768316458</v>
      </c>
      <c r="W610" s="10">
        <f t="shared" si="246"/>
        <v>0.6970878185301812</v>
      </c>
      <c r="X610" s="10">
        <f t="shared" si="236"/>
        <v>0.94939146315544121</v>
      </c>
      <c r="Y610" s="22">
        <f t="shared" si="247"/>
        <v>7.4986149462847189</v>
      </c>
      <c r="Z610" s="22">
        <f t="shared" si="237"/>
        <v>8.0926917025053591</v>
      </c>
      <c r="AA610" s="22">
        <f t="shared" si="238"/>
        <v>7.4986149462847189</v>
      </c>
      <c r="AB610" s="35"/>
      <c r="AC610" s="10"/>
      <c r="AD610" s="10"/>
    </row>
    <row r="611" spans="1:30" x14ac:dyDescent="0.25">
      <c r="A611" t="s">
        <v>2686</v>
      </c>
      <c r="B611" t="s">
        <v>66</v>
      </c>
      <c r="C611" s="1">
        <v>41825</v>
      </c>
      <c r="D611">
        <v>950</v>
      </c>
      <c r="E611" t="str">
        <f t="shared" si="233"/>
        <v>_book:_practical_machine_learning_-_a_new_look_at_anomaly_detection_</v>
      </c>
      <c r="F611" s="7">
        <f t="shared" si="239"/>
        <v>6.8575140625453903</v>
      </c>
      <c r="G611">
        <f t="shared" si="234"/>
        <v>70</v>
      </c>
      <c r="H611" s="11">
        <f t="shared" si="240"/>
        <v>0</v>
      </c>
      <c r="I611" s="11">
        <f t="shared" si="251"/>
        <v>1</v>
      </c>
      <c r="J611" s="11">
        <f t="shared" si="251"/>
        <v>0</v>
      </c>
      <c r="K611" s="11">
        <f t="shared" si="252"/>
        <v>0</v>
      </c>
      <c r="L611" s="11">
        <f t="shared" si="252"/>
        <v>0</v>
      </c>
      <c r="M611" s="11">
        <f t="shared" si="252"/>
        <v>1</v>
      </c>
      <c r="N611" s="11">
        <f t="shared" si="252"/>
        <v>0</v>
      </c>
      <c r="O611" s="11">
        <f t="shared" si="252"/>
        <v>0</v>
      </c>
      <c r="P611" s="11">
        <f t="shared" si="252"/>
        <v>0</v>
      </c>
      <c r="Q611" s="4" t="str">
        <f t="shared" si="241"/>
        <v>N-010-001000</v>
      </c>
      <c r="R611">
        <f t="shared" si="242"/>
        <v>5</v>
      </c>
      <c r="S611" s="8">
        <f t="shared" si="243"/>
        <v>7.3171745205203251</v>
      </c>
      <c r="T611" s="8">
        <f t="shared" si="244"/>
        <v>7.3546782491486216</v>
      </c>
      <c r="U611" s="10">
        <f t="shared" si="235"/>
        <v>6.7735024469690162</v>
      </c>
      <c r="V611" s="10">
        <f t="shared" si="245"/>
        <v>-0.30182806977304555</v>
      </c>
      <c r="W611" s="10">
        <f t="shared" si="246"/>
        <v>2.4121885830035161E-2</v>
      </c>
      <c r="X611" s="10">
        <f t="shared" si="236"/>
        <v>8.4011615576374543E-2</v>
      </c>
      <c r="Y611" s="22">
        <f t="shared" si="247"/>
        <v>6.6332350987056516</v>
      </c>
      <c r="Z611" s="22">
        <f t="shared" si="237"/>
        <v>7.1824862516145211</v>
      </c>
      <c r="AA611" s="22">
        <f t="shared" si="238"/>
        <v>7.3171745205203251</v>
      </c>
      <c r="AB611" s="35"/>
      <c r="AC611" s="10"/>
      <c r="AD611" s="10"/>
    </row>
    <row r="612" spans="1:30" x14ac:dyDescent="0.25">
      <c r="A612" t="s">
        <v>3720</v>
      </c>
      <c r="B612" t="s">
        <v>1104</v>
      </c>
      <c r="C612" s="1">
        <v>42041</v>
      </c>
      <c r="D612">
        <v>704</v>
      </c>
      <c r="E612" t="str">
        <f t="shared" si="233"/>
        <v>_book_introduction:_high-performance_data_mining_and_big_data_analytics_</v>
      </c>
      <c r="F612" s="7">
        <f t="shared" si="239"/>
        <v>6.5581978028122689</v>
      </c>
      <c r="G612">
        <f t="shared" si="234"/>
        <v>109</v>
      </c>
      <c r="H612" s="11">
        <f t="shared" si="240"/>
        <v>1</v>
      </c>
      <c r="I612" s="11">
        <f t="shared" si="251"/>
        <v>0</v>
      </c>
      <c r="J612" s="11">
        <f t="shared" si="251"/>
        <v>1</v>
      </c>
      <c r="K612" s="11">
        <f t="shared" ref="K612:P621" si="253">IF(ISNUMBER(SEARCH(K$1,$E612)),1,0)</f>
        <v>0</v>
      </c>
      <c r="L612" s="11">
        <f t="shared" si="253"/>
        <v>0</v>
      </c>
      <c r="M612" s="11">
        <f t="shared" si="253"/>
        <v>0</v>
      </c>
      <c r="N612" s="11">
        <f t="shared" si="253"/>
        <v>0</v>
      </c>
      <c r="O612" s="11">
        <f t="shared" si="253"/>
        <v>1</v>
      </c>
      <c r="P612" s="11">
        <f t="shared" si="253"/>
        <v>1</v>
      </c>
      <c r="Q612" s="4" t="str">
        <f t="shared" si="241"/>
        <v>N-101-000011</v>
      </c>
      <c r="R612">
        <f t="shared" si="242"/>
        <v>56</v>
      </c>
      <c r="S612" s="8">
        <f t="shared" si="243"/>
        <v>6.7077203067055775</v>
      </c>
      <c r="T612" s="8">
        <f t="shared" si="244"/>
        <v>6.7077203067055775</v>
      </c>
      <c r="U612" s="10">
        <f t="shared" si="235"/>
        <v>6.3665940854317951</v>
      </c>
      <c r="V612" s="10">
        <f t="shared" si="245"/>
        <v>-0.13958391266768105</v>
      </c>
      <c r="W612" s="10">
        <f t="shared" si="246"/>
        <v>-0.27519437390308621</v>
      </c>
      <c r="X612" s="10">
        <f t="shared" si="236"/>
        <v>0.19160371738047377</v>
      </c>
      <c r="Y612" s="22">
        <f t="shared" si="247"/>
        <v>6.7408272005097514</v>
      </c>
      <c r="Z612" s="22">
        <f t="shared" si="237"/>
        <v>6.647636803392051</v>
      </c>
      <c r="AA612" s="22">
        <f t="shared" si="238"/>
        <v>6.7077203067055775</v>
      </c>
      <c r="AB612" s="35"/>
      <c r="AC612" s="10"/>
      <c r="AD612" s="10"/>
    </row>
    <row r="613" spans="1:30" x14ac:dyDescent="0.25">
      <c r="A613" t="s">
        <v>3721</v>
      </c>
      <c r="B613" t="s">
        <v>1105</v>
      </c>
      <c r="C613" s="1">
        <v>42064</v>
      </c>
      <c r="D613">
        <v>2485</v>
      </c>
      <c r="E613" t="str">
        <f t="shared" si="233"/>
        <v>_book_review:_about_time_series_databases_and_a_new_look_at_anomaly_detectionby_ted_dunning_and_ellen_friedman_</v>
      </c>
      <c r="F613" s="7">
        <f t="shared" si="239"/>
        <v>7.818430272070656</v>
      </c>
      <c r="G613">
        <f t="shared" si="234"/>
        <v>51</v>
      </c>
      <c r="H613" s="11">
        <f t="shared" si="240"/>
        <v>1</v>
      </c>
      <c r="I613" s="11">
        <f t="shared" si="251"/>
        <v>0</v>
      </c>
      <c r="J613" s="11">
        <f t="shared" si="251"/>
        <v>1</v>
      </c>
      <c r="K613" s="11">
        <f t="shared" si="253"/>
        <v>0</v>
      </c>
      <c r="L613" s="11">
        <f t="shared" si="253"/>
        <v>0</v>
      </c>
      <c r="M613" s="11">
        <f t="shared" si="253"/>
        <v>0</v>
      </c>
      <c r="N613" s="11">
        <f t="shared" si="253"/>
        <v>0</v>
      </c>
      <c r="O613" s="11">
        <f t="shared" si="253"/>
        <v>0</v>
      </c>
      <c r="P613" s="11">
        <f t="shared" si="253"/>
        <v>0</v>
      </c>
      <c r="Q613" s="4" t="str">
        <f t="shared" si="241"/>
        <v>N-101-000000</v>
      </c>
      <c r="R613">
        <f t="shared" si="242"/>
        <v>419</v>
      </c>
      <c r="S613" s="8">
        <f t="shared" si="243"/>
        <v>6.5697596378225285</v>
      </c>
      <c r="T613" s="8">
        <f t="shared" si="244"/>
        <v>6.5697596378225285</v>
      </c>
      <c r="U613" s="10">
        <f t="shared" si="235"/>
        <v>7.6299613327545996</v>
      </c>
      <c r="V613" s="10">
        <f t="shared" si="245"/>
        <v>-0.14431102010629077</v>
      </c>
      <c r="W613" s="10">
        <f t="shared" si="246"/>
        <v>0.98503809535530085</v>
      </c>
      <c r="X613" s="10">
        <f t="shared" si="236"/>
        <v>0.18846893931605621</v>
      </c>
      <c r="Y613" s="22">
        <f t="shared" si="247"/>
        <v>6.7376924224453338</v>
      </c>
      <c r="Z613" s="22">
        <f t="shared" si="237"/>
        <v>6.5922741434865042</v>
      </c>
      <c r="AA613" s="22">
        <f t="shared" si="238"/>
        <v>6.5697596378225285</v>
      </c>
      <c r="AB613" s="35"/>
      <c r="AC613" s="10"/>
      <c r="AD613" s="10"/>
    </row>
    <row r="614" spans="1:30" x14ac:dyDescent="0.25">
      <c r="A614" t="s">
        <v>3722</v>
      </c>
      <c r="B614" t="s">
        <v>1106</v>
      </c>
      <c r="C614" s="1">
        <v>42079</v>
      </c>
      <c r="D614">
        <v>855</v>
      </c>
      <c r="E614" t="str">
        <f t="shared" si="233"/>
        <v>_book_review:_be_a_winner_in_the_big_data_revolution_</v>
      </c>
      <c r="F614" s="7">
        <f t="shared" si="239"/>
        <v>6.752270376141742</v>
      </c>
      <c r="G614">
        <f t="shared" si="234"/>
        <v>38</v>
      </c>
      <c r="H614" s="11">
        <f t="shared" si="240"/>
        <v>1</v>
      </c>
      <c r="I614" s="11">
        <f t="shared" si="251"/>
        <v>0</v>
      </c>
      <c r="J614" s="11">
        <f t="shared" si="251"/>
        <v>1</v>
      </c>
      <c r="K614" s="11">
        <f t="shared" si="253"/>
        <v>0</v>
      </c>
      <c r="L614" s="11">
        <f t="shared" si="253"/>
        <v>0</v>
      </c>
      <c r="M614" s="11">
        <f t="shared" si="253"/>
        <v>0</v>
      </c>
      <c r="N614" s="11">
        <f t="shared" si="253"/>
        <v>0</v>
      </c>
      <c r="O614" s="11">
        <f t="shared" si="253"/>
        <v>1</v>
      </c>
      <c r="P614" s="11">
        <f t="shared" si="253"/>
        <v>0</v>
      </c>
      <c r="Q614" s="4" t="str">
        <f t="shared" si="241"/>
        <v>N-101-000010</v>
      </c>
      <c r="R614">
        <f t="shared" si="242"/>
        <v>382</v>
      </c>
      <c r="S614" s="8">
        <f t="shared" si="243"/>
        <v>6.8802841839920132</v>
      </c>
      <c r="T614" s="8">
        <f t="shared" si="244"/>
        <v>6.8802841839920132</v>
      </c>
      <c r="U614" s="10">
        <f t="shared" si="235"/>
        <v>6.3459165156262172</v>
      </c>
      <c r="V614" s="10">
        <f t="shared" si="245"/>
        <v>0.18424985744159661</v>
      </c>
      <c r="W614" s="10">
        <f t="shared" si="246"/>
        <v>-8.1121800573613179E-2</v>
      </c>
      <c r="X614" s="10">
        <f t="shared" si="236"/>
        <v>0.40635386051552441</v>
      </c>
      <c r="Y614" s="22">
        <f t="shared" si="247"/>
        <v>6.9555773436448023</v>
      </c>
      <c r="Z614" s="22">
        <f t="shared" si="237"/>
        <v>6.8151536771936527</v>
      </c>
      <c r="AA614" s="22">
        <f t="shared" si="238"/>
        <v>6.8802841839920132</v>
      </c>
      <c r="AB614" s="35"/>
      <c r="AC614" s="10"/>
      <c r="AD614" s="10"/>
    </row>
    <row r="615" spans="1:30" x14ac:dyDescent="0.25">
      <c r="A615" t="s">
        <v>2687</v>
      </c>
      <c r="B615" t="s">
        <v>67</v>
      </c>
      <c r="C615" s="1">
        <v>41440</v>
      </c>
      <c r="D615">
        <v>692</v>
      </c>
      <c r="E615" t="str">
        <f t="shared" si="233"/>
        <v>_books_on_demand_-_new_publishing_model_</v>
      </c>
      <c r="F615" s="7">
        <f t="shared" si="239"/>
        <v>6.5410299991899032</v>
      </c>
      <c r="G615">
        <f t="shared" si="234"/>
        <v>62</v>
      </c>
      <c r="H615" s="11">
        <f t="shared" si="240"/>
        <v>0</v>
      </c>
      <c r="I615" s="11">
        <f t="shared" si="251"/>
        <v>1</v>
      </c>
      <c r="J615" s="11">
        <f t="shared" si="251"/>
        <v>0</v>
      </c>
      <c r="K615" s="11">
        <f t="shared" si="253"/>
        <v>0</v>
      </c>
      <c r="L615" s="11">
        <f t="shared" si="253"/>
        <v>0</v>
      </c>
      <c r="M615" s="11">
        <f t="shared" si="253"/>
        <v>0</v>
      </c>
      <c r="N615" s="11">
        <f t="shared" si="253"/>
        <v>0</v>
      </c>
      <c r="O615" s="11">
        <f t="shared" si="253"/>
        <v>0</v>
      </c>
      <c r="P615" s="11">
        <f t="shared" si="253"/>
        <v>0</v>
      </c>
      <c r="Q615" s="4" t="str">
        <f t="shared" si="241"/>
        <v>N-010-000000</v>
      </c>
      <c r="R615">
        <f t="shared" si="242"/>
        <v>99</v>
      </c>
      <c r="S615" s="8">
        <f t="shared" si="243"/>
        <v>6.480946823676728</v>
      </c>
      <c r="T615" s="8">
        <f t="shared" si="244"/>
        <v>6.480946823676728</v>
      </c>
      <c r="U615" s="10">
        <f t="shared" si="235"/>
        <v>6.9349376398894131</v>
      </c>
      <c r="V615" s="10">
        <f t="shared" si="245"/>
        <v>-1.0225092870624488</v>
      </c>
      <c r="W615" s="10">
        <f t="shared" si="246"/>
        <v>-0.29236217752545191</v>
      </c>
      <c r="X615" s="10">
        <f t="shared" si="236"/>
        <v>-0.39390764069951029</v>
      </c>
      <c r="Y615" s="22">
        <f t="shared" si="247"/>
        <v>6.1553158424297676</v>
      </c>
      <c r="Z615" s="22">
        <f t="shared" si="237"/>
        <v>6.3463125243562173</v>
      </c>
      <c r="AA615" s="22">
        <f t="shared" si="238"/>
        <v>6.480946823676728</v>
      </c>
      <c r="AB615" s="35"/>
      <c r="AC615" s="10"/>
      <c r="AD615" s="10"/>
    </row>
    <row r="616" spans="1:30" x14ac:dyDescent="0.25">
      <c r="A616" t="s">
        <v>3723</v>
      </c>
      <c r="B616" t="s">
        <v>1107</v>
      </c>
      <c r="C616" s="1">
        <v>42422</v>
      </c>
      <c r="D616">
        <v>469</v>
      </c>
      <c r="E616" t="str">
        <f t="shared" si="233"/>
        <v>_boom_of_data_analyzing_software_makes_big_data_more_accessible_</v>
      </c>
      <c r="F616" s="7">
        <f t="shared" si="239"/>
        <v>6.1527326947041043</v>
      </c>
      <c r="G616">
        <f t="shared" si="234"/>
        <v>48</v>
      </c>
      <c r="H616" s="11">
        <f t="shared" si="240"/>
        <v>1</v>
      </c>
      <c r="I616" s="11">
        <f t="shared" si="251"/>
        <v>0</v>
      </c>
      <c r="J616" s="11">
        <f t="shared" si="251"/>
        <v>1</v>
      </c>
      <c r="K616" s="11">
        <f t="shared" si="253"/>
        <v>0</v>
      </c>
      <c r="L616" s="11">
        <f t="shared" si="253"/>
        <v>0</v>
      </c>
      <c r="M616" s="11">
        <f t="shared" si="253"/>
        <v>0</v>
      </c>
      <c r="N616" s="11">
        <f t="shared" si="253"/>
        <v>0</v>
      </c>
      <c r="O616" s="11">
        <f t="shared" si="253"/>
        <v>1</v>
      </c>
      <c r="P616" s="11">
        <f t="shared" si="253"/>
        <v>1</v>
      </c>
      <c r="Q616" s="4" t="str">
        <f t="shared" si="241"/>
        <v>N-101-000011</v>
      </c>
      <c r="R616">
        <f t="shared" si="242"/>
        <v>56</v>
      </c>
      <c r="S616" s="8">
        <f t="shared" si="243"/>
        <v>6.7077203067055775</v>
      </c>
      <c r="T616" s="8">
        <f t="shared" si="244"/>
        <v>6.7077203067055775</v>
      </c>
      <c r="U616" s="10">
        <f t="shared" si="235"/>
        <v>5.9611289773236305</v>
      </c>
      <c r="V616" s="10">
        <f t="shared" si="245"/>
        <v>-0.13958391266768105</v>
      </c>
      <c r="W616" s="10">
        <f t="shared" si="246"/>
        <v>-0.68065948201125082</v>
      </c>
      <c r="X616" s="10">
        <f t="shared" si="236"/>
        <v>0.19160371738047377</v>
      </c>
      <c r="Y616" s="22">
        <f t="shared" si="247"/>
        <v>6.7408272005097514</v>
      </c>
      <c r="Z616" s="22">
        <f t="shared" si="237"/>
        <v>6.647636803392051</v>
      </c>
      <c r="AA616" s="22">
        <f t="shared" si="238"/>
        <v>6.7077203067055775</v>
      </c>
      <c r="AB616" s="35"/>
      <c r="AC616" s="10"/>
      <c r="AD616" s="10"/>
    </row>
    <row r="617" spans="1:30" x14ac:dyDescent="0.25">
      <c r="A617" t="s">
        <v>3725</v>
      </c>
      <c r="B617" t="s">
        <v>1109</v>
      </c>
      <c r="C617" s="1">
        <v>42453</v>
      </c>
      <c r="D617">
        <v>367</v>
      </c>
      <c r="E617" t="str">
        <f t="shared" si="233"/>
        <v>_boost_your_productivity_with_amazon_web_services_</v>
      </c>
      <c r="F617" s="7">
        <f t="shared" si="239"/>
        <v>5.9080829381689313</v>
      </c>
      <c r="G617">
        <f t="shared" si="234"/>
        <v>42</v>
      </c>
      <c r="H617" s="11">
        <f t="shared" si="240"/>
        <v>1</v>
      </c>
      <c r="I617" s="11">
        <f t="shared" si="251"/>
        <v>0</v>
      </c>
      <c r="J617" s="11">
        <f t="shared" si="251"/>
        <v>1</v>
      </c>
      <c r="K617" s="11">
        <f t="shared" si="253"/>
        <v>0</v>
      </c>
      <c r="L617" s="11">
        <f t="shared" si="253"/>
        <v>0</v>
      </c>
      <c r="M617" s="11">
        <f t="shared" si="253"/>
        <v>0</v>
      </c>
      <c r="N617" s="11">
        <f t="shared" si="253"/>
        <v>0</v>
      </c>
      <c r="O617" s="11">
        <f t="shared" si="253"/>
        <v>0</v>
      </c>
      <c r="P617" s="11">
        <f t="shared" si="253"/>
        <v>0</v>
      </c>
      <c r="Q617" s="4" t="str">
        <f t="shared" si="241"/>
        <v>N-101-000000</v>
      </c>
      <c r="R617">
        <f t="shared" si="242"/>
        <v>419</v>
      </c>
      <c r="S617" s="8">
        <f t="shared" si="243"/>
        <v>6.5697596378225285</v>
      </c>
      <c r="T617" s="8">
        <f t="shared" si="244"/>
        <v>6.5697596378225285</v>
      </c>
      <c r="U617" s="10">
        <f t="shared" si="235"/>
        <v>5.7196139988528749</v>
      </c>
      <c r="V617" s="10">
        <f t="shared" si="245"/>
        <v>-0.14431102010629077</v>
      </c>
      <c r="W617" s="10">
        <f t="shared" si="246"/>
        <v>-0.92530923854642388</v>
      </c>
      <c r="X617" s="10">
        <f t="shared" si="236"/>
        <v>0.18846893931605621</v>
      </c>
      <c r="Y617" s="22">
        <f t="shared" si="247"/>
        <v>6.7376924224453338</v>
      </c>
      <c r="Z617" s="22">
        <f t="shared" si="237"/>
        <v>6.5922741434865042</v>
      </c>
      <c r="AA617" s="22">
        <f t="shared" si="238"/>
        <v>6.5697596378225285</v>
      </c>
      <c r="AB617" s="35"/>
      <c r="AC617" s="10"/>
      <c r="AD617" s="10"/>
    </row>
    <row r="618" spans="1:30" x14ac:dyDescent="0.25">
      <c r="A618" t="s">
        <v>3724</v>
      </c>
      <c r="B618" t="s">
        <v>1108</v>
      </c>
      <c r="C618" s="1">
        <v>41640</v>
      </c>
      <c r="D618">
        <v>2972</v>
      </c>
      <c r="E618" t="str">
        <f t="shared" si="233"/>
        <v>_boosting_algorithms_for_better_predictions_</v>
      </c>
      <c r="F618" s="7">
        <f t="shared" si="239"/>
        <v>7.9973268229980974</v>
      </c>
      <c r="G618">
        <f t="shared" si="234"/>
        <v>79</v>
      </c>
      <c r="H618" s="11">
        <f t="shared" si="240"/>
        <v>0</v>
      </c>
      <c r="I618" s="11">
        <f t="shared" si="251"/>
        <v>0</v>
      </c>
      <c r="J618" s="11">
        <f t="shared" si="251"/>
        <v>1</v>
      </c>
      <c r="K618" s="11">
        <f t="shared" si="253"/>
        <v>0</v>
      </c>
      <c r="L618" s="11">
        <f t="shared" si="253"/>
        <v>0</v>
      </c>
      <c r="M618" s="11">
        <f t="shared" si="253"/>
        <v>0</v>
      </c>
      <c r="N618" s="11">
        <f t="shared" si="253"/>
        <v>0</v>
      </c>
      <c r="O618" s="11">
        <f t="shared" si="253"/>
        <v>0</v>
      </c>
      <c r="P618" s="11">
        <f t="shared" si="253"/>
        <v>0</v>
      </c>
      <c r="Q618" s="4" t="str">
        <f t="shared" si="241"/>
        <v>N-001-000000</v>
      </c>
      <c r="R618">
        <f t="shared" si="242"/>
        <v>313</v>
      </c>
      <c r="S618" s="8">
        <f t="shared" si="243"/>
        <v>6.8822553953446945</v>
      </c>
      <c r="T618" s="8">
        <f t="shared" si="244"/>
        <v>6.8822553953446945</v>
      </c>
      <c r="U618" s="10">
        <f t="shared" si="235"/>
        <v>7.6103908293393445</v>
      </c>
      <c r="V618" s="10">
        <f t="shared" si="245"/>
        <v>0.15496856831223904</v>
      </c>
      <c r="W618" s="10">
        <f t="shared" si="246"/>
        <v>1.1639346462827422</v>
      </c>
      <c r="X618" s="10">
        <f t="shared" si="236"/>
        <v>0.38693599365875281</v>
      </c>
      <c r="Y618" s="22">
        <f t="shared" si="247"/>
        <v>6.9361594767880304</v>
      </c>
      <c r="Z618" s="22">
        <f t="shared" si="237"/>
        <v>6.9661540865059681</v>
      </c>
      <c r="AA618" s="22">
        <f t="shared" si="238"/>
        <v>6.8822553953446945</v>
      </c>
      <c r="AB618" s="35"/>
      <c r="AC618" s="10"/>
      <c r="AD618" s="10"/>
    </row>
    <row r="619" spans="1:30" x14ac:dyDescent="0.25">
      <c r="A619" t="s">
        <v>3726</v>
      </c>
      <c r="B619" t="s">
        <v>1110</v>
      </c>
      <c r="C619" s="1">
        <v>41533</v>
      </c>
      <c r="D619">
        <v>204</v>
      </c>
      <c r="E619" t="str">
        <f t="shared" si="233"/>
        <v>_bootstraps,_permutation_tests,_and_sampling_orders_of_magnitude_faster_usingsas_</v>
      </c>
      <c r="F619" s="7">
        <f t="shared" si="239"/>
        <v>5.3230099791384085</v>
      </c>
      <c r="G619">
        <f t="shared" si="234"/>
        <v>52</v>
      </c>
      <c r="H619" s="11">
        <f t="shared" si="240"/>
        <v>0</v>
      </c>
      <c r="I619" s="11">
        <f t="shared" si="251"/>
        <v>0</v>
      </c>
      <c r="J619" s="11">
        <f t="shared" si="251"/>
        <v>1</v>
      </c>
      <c r="K619" s="11">
        <f t="shared" si="253"/>
        <v>0</v>
      </c>
      <c r="L619" s="11">
        <f t="shared" si="253"/>
        <v>0</v>
      </c>
      <c r="M619" s="11">
        <f t="shared" si="253"/>
        <v>0</v>
      </c>
      <c r="N619" s="11">
        <f t="shared" si="253"/>
        <v>0</v>
      </c>
      <c r="O619" s="11">
        <f t="shared" si="253"/>
        <v>0</v>
      </c>
      <c r="P619" s="11">
        <f t="shared" si="253"/>
        <v>0</v>
      </c>
      <c r="Q619" s="4" t="str">
        <f t="shared" si="241"/>
        <v>N-001-000000</v>
      </c>
      <c r="R619">
        <f t="shared" si="242"/>
        <v>313</v>
      </c>
      <c r="S619" s="8">
        <f t="shared" si="243"/>
        <v>6.8822553953446945</v>
      </c>
      <c r="T619" s="8">
        <f t="shared" si="244"/>
        <v>6.8822553953446945</v>
      </c>
      <c r="U619" s="10">
        <f t="shared" si="235"/>
        <v>4.9360739854796556</v>
      </c>
      <c r="V619" s="10">
        <f t="shared" si="245"/>
        <v>0.15496856831223904</v>
      </c>
      <c r="W619" s="10">
        <f t="shared" si="246"/>
        <v>-1.5103821975769467</v>
      </c>
      <c r="X619" s="10">
        <f t="shared" si="236"/>
        <v>0.38693599365875281</v>
      </c>
      <c r="Y619" s="22">
        <f t="shared" si="247"/>
        <v>6.9361594767880304</v>
      </c>
      <c r="Z619" s="22">
        <f t="shared" si="237"/>
        <v>6.9661540865059681</v>
      </c>
      <c r="AA619" s="22">
        <f t="shared" si="238"/>
        <v>6.8822553953446945</v>
      </c>
      <c r="AB619" s="35"/>
      <c r="AC619" s="10"/>
      <c r="AD619" s="10"/>
    </row>
    <row r="620" spans="1:30" x14ac:dyDescent="0.25">
      <c r="A620" t="s">
        <v>3727</v>
      </c>
      <c r="B620" t="s">
        <v>1111</v>
      </c>
      <c r="C620" s="1">
        <v>41472</v>
      </c>
      <c r="D620">
        <v>631</v>
      </c>
      <c r="E620" t="str">
        <f t="shared" si="233"/>
        <v>_botnets_in_the_cloud:_the_new_generation_of_spammers_</v>
      </c>
      <c r="F620" s="7">
        <f t="shared" si="239"/>
        <v>6.4488893941468577</v>
      </c>
      <c r="G620">
        <f t="shared" si="234"/>
        <v>33</v>
      </c>
      <c r="H620" s="11">
        <f t="shared" si="240"/>
        <v>0</v>
      </c>
      <c r="I620" s="11">
        <f t="shared" si="251"/>
        <v>0</v>
      </c>
      <c r="J620" s="11">
        <f t="shared" si="251"/>
        <v>1</v>
      </c>
      <c r="K620" s="11">
        <f t="shared" si="253"/>
        <v>0</v>
      </c>
      <c r="L620" s="11">
        <f t="shared" si="253"/>
        <v>0</v>
      </c>
      <c r="M620" s="11">
        <f t="shared" si="253"/>
        <v>0</v>
      </c>
      <c r="N620" s="11">
        <f t="shared" si="253"/>
        <v>0</v>
      </c>
      <c r="O620" s="11">
        <f t="shared" si="253"/>
        <v>0</v>
      </c>
      <c r="P620" s="11">
        <f t="shared" si="253"/>
        <v>0</v>
      </c>
      <c r="Q620" s="4" t="str">
        <f t="shared" si="241"/>
        <v>N-001-000000</v>
      </c>
      <c r="R620">
        <f t="shared" si="242"/>
        <v>313</v>
      </c>
      <c r="S620" s="8">
        <f t="shared" si="243"/>
        <v>6.8822553953446945</v>
      </c>
      <c r="T620" s="8">
        <f t="shared" si="244"/>
        <v>6.8822553953446945</v>
      </c>
      <c r="U620" s="10">
        <f t="shared" si="235"/>
        <v>6.0619534004881048</v>
      </c>
      <c r="V620" s="10">
        <f t="shared" si="245"/>
        <v>0.15496856831223904</v>
      </c>
      <c r="W620" s="10">
        <f t="shared" si="246"/>
        <v>-0.38450278256849746</v>
      </c>
      <c r="X620" s="10">
        <f t="shared" si="236"/>
        <v>0.38693599365875281</v>
      </c>
      <c r="Y620" s="22">
        <f t="shared" si="247"/>
        <v>6.9361594767880304</v>
      </c>
      <c r="Z620" s="22">
        <f t="shared" si="237"/>
        <v>6.9661540865059681</v>
      </c>
      <c r="AA620" s="22">
        <f t="shared" si="238"/>
        <v>6.8822553953446945</v>
      </c>
      <c r="AB620" s="35"/>
      <c r="AC620" s="10"/>
      <c r="AD620" s="10"/>
    </row>
    <row r="621" spans="1:30" x14ac:dyDescent="0.25">
      <c r="A621" t="s">
        <v>3728</v>
      </c>
      <c r="B621" t="s">
        <v>1112</v>
      </c>
      <c r="C621" s="1">
        <v>41928</v>
      </c>
      <c r="D621">
        <v>1212</v>
      </c>
      <c r="E621" t="str">
        <f t="shared" si="233"/>
        <v>_bottom_line_on_data_visualization_</v>
      </c>
      <c r="F621" s="7">
        <f t="shared" si="239"/>
        <v>7.1008519089440503</v>
      </c>
      <c r="G621">
        <f t="shared" si="234"/>
        <v>48</v>
      </c>
      <c r="H621" s="11">
        <f t="shared" si="240"/>
        <v>0</v>
      </c>
      <c r="I621" s="11">
        <f t="shared" si="251"/>
        <v>0</v>
      </c>
      <c r="J621" s="11">
        <f t="shared" si="251"/>
        <v>1</v>
      </c>
      <c r="K621" s="11">
        <f t="shared" si="253"/>
        <v>0</v>
      </c>
      <c r="L621" s="11">
        <f t="shared" si="253"/>
        <v>0</v>
      </c>
      <c r="M621" s="11">
        <f t="shared" si="253"/>
        <v>0</v>
      </c>
      <c r="N621" s="11">
        <f t="shared" si="253"/>
        <v>0</v>
      </c>
      <c r="O621" s="11">
        <f t="shared" si="253"/>
        <v>1</v>
      </c>
      <c r="P621" s="11">
        <f t="shared" si="253"/>
        <v>0</v>
      </c>
      <c r="Q621" s="4" t="str">
        <f t="shared" si="241"/>
        <v>N-001-000010</v>
      </c>
      <c r="R621">
        <f t="shared" si="242"/>
        <v>276</v>
      </c>
      <c r="S621" s="8">
        <f t="shared" si="243"/>
        <v>7.1371246496698326</v>
      </c>
      <c r="T621" s="8">
        <f t="shared" si="244"/>
        <v>7.1371246496698326</v>
      </c>
      <c r="U621" s="10">
        <f t="shared" si="235"/>
        <v>6.496030994085829</v>
      </c>
      <c r="V621" s="10">
        <f t="shared" si="245"/>
        <v>0.48352944586012636</v>
      </c>
      <c r="W621" s="10">
        <f t="shared" si="246"/>
        <v>0.26745973222869512</v>
      </c>
      <c r="X621" s="10">
        <f t="shared" si="236"/>
        <v>0.60482091485822098</v>
      </c>
      <c r="Y621" s="22">
        <f t="shared" si="247"/>
        <v>7.1540443979874988</v>
      </c>
      <c r="Z621" s="22">
        <f t="shared" si="237"/>
        <v>7.1890336202131158</v>
      </c>
      <c r="AA621" s="22">
        <f t="shared" si="238"/>
        <v>7.1371246496698326</v>
      </c>
      <c r="AB621" s="35"/>
      <c r="AC621" s="10"/>
      <c r="AD621" s="10"/>
    </row>
    <row r="622" spans="1:30" x14ac:dyDescent="0.25">
      <c r="A622" t="s">
        <v>3729</v>
      </c>
      <c r="B622" t="s">
        <v>1113</v>
      </c>
      <c r="C622" s="1">
        <v>42191</v>
      </c>
      <c r="D622">
        <v>896</v>
      </c>
      <c r="E622" t="str">
        <f t="shared" si="233"/>
        <v>_brand_image,_sentiment_analysis_and_social_media_</v>
      </c>
      <c r="F622" s="7">
        <f t="shared" si="239"/>
        <v>6.799055862058796</v>
      </c>
      <c r="G622">
        <f t="shared" si="234"/>
        <v>48</v>
      </c>
      <c r="H622" s="11">
        <f t="shared" si="240"/>
        <v>1</v>
      </c>
      <c r="I622" s="11">
        <f t="shared" ref="I622:J641" si="254">IF(ISNUMBER(SEARCH(I$1,$B622)),1,0)</f>
        <v>0</v>
      </c>
      <c r="J622" s="11">
        <f t="shared" si="254"/>
        <v>1</v>
      </c>
      <c r="K622" s="11">
        <f t="shared" ref="K622:P631" si="255">IF(ISNUMBER(SEARCH(K$1,$E622)),1,0)</f>
        <v>0</v>
      </c>
      <c r="L622" s="11">
        <f t="shared" si="255"/>
        <v>0</v>
      </c>
      <c r="M622" s="11">
        <f t="shared" si="255"/>
        <v>0</v>
      </c>
      <c r="N622" s="11">
        <f t="shared" si="255"/>
        <v>0</v>
      </c>
      <c r="O622" s="11">
        <f t="shared" si="255"/>
        <v>0</v>
      </c>
      <c r="P622" s="11">
        <f t="shared" si="255"/>
        <v>1</v>
      </c>
      <c r="Q622" s="4" t="str">
        <f t="shared" si="241"/>
        <v>N-101-000001</v>
      </c>
      <c r="R622">
        <f t="shared" si="242"/>
        <v>109</v>
      </c>
      <c r="S622" s="8">
        <f t="shared" si="243"/>
        <v>6.5598547021339648</v>
      </c>
      <c r="T622" s="8">
        <f t="shared" si="244"/>
        <v>6.5598547021339648</v>
      </c>
      <c r="U622" s="10">
        <f t="shared" si="235"/>
        <v>6.8253370658777905</v>
      </c>
      <c r="V622" s="10">
        <f t="shared" si="245"/>
        <v>-0.46814479021556843</v>
      </c>
      <c r="W622" s="10">
        <f t="shared" si="246"/>
        <v>-3.4336314656559175E-2</v>
      </c>
      <c r="X622" s="10">
        <f t="shared" si="236"/>
        <v>-2.6281203818994407E-2</v>
      </c>
      <c r="Y622" s="22">
        <f t="shared" si="247"/>
        <v>6.5229422793102829</v>
      </c>
      <c r="Z622" s="22">
        <f t="shared" si="237"/>
        <v>6.4247572696849025</v>
      </c>
      <c r="AA622" s="22">
        <f t="shared" si="238"/>
        <v>6.5598547021339648</v>
      </c>
      <c r="AB622" s="35"/>
      <c r="AC622" s="10"/>
      <c r="AD622" s="10"/>
    </row>
    <row r="623" spans="1:30" x14ac:dyDescent="0.25">
      <c r="A623" t="s">
        <v>3730</v>
      </c>
      <c r="B623" t="s">
        <v>1114</v>
      </c>
      <c r="C623" s="1">
        <v>42454</v>
      </c>
      <c r="D623">
        <v>163</v>
      </c>
      <c r="E623" t="str">
        <f t="shared" si="233"/>
        <v>_bridging_the_gap_between_data_science_and_devops_</v>
      </c>
      <c r="F623" s="7">
        <f t="shared" si="239"/>
        <v>5.0998664278241987</v>
      </c>
      <c r="G623">
        <f t="shared" si="234"/>
        <v>48</v>
      </c>
      <c r="H623" s="11">
        <f t="shared" si="240"/>
        <v>1</v>
      </c>
      <c r="I623" s="11">
        <f t="shared" si="254"/>
        <v>0</v>
      </c>
      <c r="J623" s="11">
        <f t="shared" si="254"/>
        <v>1</v>
      </c>
      <c r="K623" s="11">
        <f t="shared" si="255"/>
        <v>0</v>
      </c>
      <c r="L623" s="11">
        <f t="shared" si="255"/>
        <v>0</v>
      </c>
      <c r="M623" s="11">
        <f t="shared" si="255"/>
        <v>0</v>
      </c>
      <c r="N623" s="11">
        <f t="shared" si="255"/>
        <v>1</v>
      </c>
      <c r="O623" s="11">
        <f t="shared" si="255"/>
        <v>1</v>
      </c>
      <c r="P623" s="11">
        <f t="shared" si="255"/>
        <v>0</v>
      </c>
      <c r="Q623" s="4" t="str">
        <f t="shared" si="241"/>
        <v>N-101-000110</v>
      </c>
      <c r="R623">
        <f t="shared" si="242"/>
        <v>126</v>
      </c>
      <c r="S623" s="8">
        <f t="shared" si="243"/>
        <v>7.156085089173656</v>
      </c>
      <c r="T623" s="8">
        <f t="shared" si="244"/>
        <v>7.156085089173656</v>
      </c>
      <c r="U623" s="10">
        <f t="shared" si="235"/>
        <v>4.3098497310031894</v>
      </c>
      <c r="V623" s="10">
        <f t="shared" si="245"/>
        <v>0.76279653926378688</v>
      </c>
      <c r="W623" s="10">
        <f t="shared" si="246"/>
        <v>-1.7335257488911564</v>
      </c>
      <c r="X623" s="10">
        <f t="shared" si="236"/>
        <v>0.79001669682100972</v>
      </c>
      <c r="Y623" s="22">
        <f t="shared" si="247"/>
        <v>7.3392401799502869</v>
      </c>
      <c r="Z623" s="22">
        <f t="shared" si="237"/>
        <v>7.2265960335864765</v>
      </c>
      <c r="AA623" s="22">
        <f t="shared" si="238"/>
        <v>7.156085089173656</v>
      </c>
      <c r="AB623" s="35"/>
      <c r="AC623" s="10"/>
      <c r="AD623" s="10"/>
    </row>
    <row r="624" spans="1:30" x14ac:dyDescent="0.25">
      <c r="A624" t="s">
        <v>2979</v>
      </c>
      <c r="B624" t="s">
        <v>361</v>
      </c>
      <c r="C624" s="1">
        <v>42325</v>
      </c>
      <c r="D624">
        <v>122</v>
      </c>
      <c r="E624" t="str">
        <f t="shared" si="233"/>
        <v>_bring_customer_lifetime_value_to_life_at_wharton_</v>
      </c>
      <c r="F624" s="7">
        <f t="shared" si="239"/>
        <v>4.8121843553724171</v>
      </c>
      <c r="G624">
        <f t="shared" si="234"/>
        <v>35</v>
      </c>
      <c r="H624" s="11">
        <f t="shared" si="240"/>
        <v>1</v>
      </c>
      <c r="I624" s="11">
        <f t="shared" si="254"/>
        <v>1</v>
      </c>
      <c r="J624" s="11">
        <f t="shared" si="254"/>
        <v>0</v>
      </c>
      <c r="K624" s="11">
        <f t="shared" si="255"/>
        <v>0</v>
      </c>
      <c r="L624" s="11">
        <f t="shared" si="255"/>
        <v>0</v>
      </c>
      <c r="M624" s="11">
        <f t="shared" si="255"/>
        <v>0</v>
      </c>
      <c r="N624" s="11">
        <f t="shared" si="255"/>
        <v>0</v>
      </c>
      <c r="O624" s="11">
        <f t="shared" si="255"/>
        <v>0</v>
      </c>
      <c r="P624" s="11">
        <f t="shared" si="255"/>
        <v>0</v>
      </c>
      <c r="Q624" s="4" t="str">
        <f t="shared" si="241"/>
        <v>N-110-000000</v>
      </c>
      <c r="R624">
        <f t="shared" si="242"/>
        <v>84</v>
      </c>
      <c r="S624" s="8">
        <f t="shared" si="243"/>
        <v>6.1102020039575136</v>
      </c>
      <c r="T624" s="8">
        <f t="shared" si="244"/>
        <v>6.1102020039575136</v>
      </c>
      <c r="U624" s="10">
        <f t="shared" si="235"/>
        <v>5.4045590504146244</v>
      </c>
      <c r="V624" s="10">
        <f t="shared" si="245"/>
        <v>-1.3217888754809786</v>
      </c>
      <c r="W624" s="10">
        <f t="shared" si="246"/>
        <v>-2.0212078213429381</v>
      </c>
      <c r="X624" s="10">
        <f t="shared" si="236"/>
        <v>-0.59237469504220686</v>
      </c>
      <c r="Y624" s="22">
        <f t="shared" si="247"/>
        <v>5.9568487880870702</v>
      </c>
      <c r="Z624" s="22">
        <f t="shared" si="237"/>
        <v>5.9724325813367543</v>
      </c>
      <c r="AA624" s="22">
        <f t="shared" si="238"/>
        <v>6.1102020039575136</v>
      </c>
      <c r="AB624" s="35"/>
      <c r="AC624" s="10"/>
      <c r="AD624" s="10"/>
    </row>
    <row r="625" spans="1:30" x14ac:dyDescent="0.25">
      <c r="A625" t="s">
        <v>3731</v>
      </c>
      <c r="B625" t="s">
        <v>1115</v>
      </c>
      <c r="C625" s="1">
        <v>41676</v>
      </c>
      <c r="D625">
        <v>1212</v>
      </c>
      <c r="E625" t="str">
        <f t="shared" si="233"/>
        <v>_bring_data_science_to_everyday_life_</v>
      </c>
      <c r="F625" s="7">
        <f t="shared" si="239"/>
        <v>7.1008519089440503</v>
      </c>
      <c r="G625">
        <f t="shared" si="234"/>
        <v>46</v>
      </c>
      <c r="H625" s="11">
        <f t="shared" si="240"/>
        <v>0</v>
      </c>
      <c r="I625" s="11">
        <f t="shared" si="254"/>
        <v>0</v>
      </c>
      <c r="J625" s="11">
        <f t="shared" si="254"/>
        <v>1</v>
      </c>
      <c r="K625" s="11">
        <f t="shared" si="255"/>
        <v>0</v>
      </c>
      <c r="L625" s="11">
        <f t="shared" si="255"/>
        <v>0</v>
      </c>
      <c r="M625" s="11">
        <f t="shared" si="255"/>
        <v>0</v>
      </c>
      <c r="N625" s="11">
        <f t="shared" si="255"/>
        <v>1</v>
      </c>
      <c r="O625" s="11">
        <f t="shared" si="255"/>
        <v>1</v>
      </c>
      <c r="P625" s="11">
        <f t="shared" si="255"/>
        <v>0</v>
      </c>
      <c r="Q625" s="4" t="str">
        <f t="shared" si="241"/>
        <v>N-001-000110</v>
      </c>
      <c r="R625">
        <f t="shared" si="242"/>
        <v>130</v>
      </c>
      <c r="S625" s="8">
        <f t="shared" si="243"/>
        <v>7.6818150714618501</v>
      </c>
      <c r="T625" s="8">
        <f t="shared" si="244"/>
        <v>7.6818150714618501</v>
      </c>
      <c r="U625" s="10">
        <f t="shared" si="235"/>
        <v>6.1123681577803444</v>
      </c>
      <c r="V625" s="10">
        <f t="shared" si="245"/>
        <v>1.0620761276823165</v>
      </c>
      <c r="W625" s="10">
        <f t="shared" si="246"/>
        <v>0.26745973222869512</v>
      </c>
      <c r="X625" s="10">
        <f t="shared" si="236"/>
        <v>0.98848375116370624</v>
      </c>
      <c r="Y625" s="22">
        <f t="shared" si="247"/>
        <v>7.5377072342929834</v>
      </c>
      <c r="Z625" s="22">
        <f t="shared" si="237"/>
        <v>7.6004759766059404</v>
      </c>
      <c r="AA625" s="22">
        <f t="shared" si="238"/>
        <v>7.6818150714618501</v>
      </c>
      <c r="AB625" s="35"/>
      <c r="AC625" s="10"/>
      <c r="AD625" s="10"/>
    </row>
    <row r="626" spans="1:30" x14ac:dyDescent="0.25">
      <c r="A626" t="s">
        <v>3732</v>
      </c>
      <c r="B626" t="s">
        <v>1116</v>
      </c>
      <c r="C626" s="1">
        <v>42230</v>
      </c>
      <c r="D626">
        <v>611</v>
      </c>
      <c r="E626" t="str">
        <f t="shared" si="233"/>
        <v>_brontobytes,_yottabytes,_geopbytes,_and_beyond_</v>
      </c>
      <c r="F626" s="7">
        <f t="shared" si="239"/>
        <v>6.4167322825123261</v>
      </c>
      <c r="G626">
        <f t="shared" si="234"/>
        <v>50</v>
      </c>
      <c r="H626" s="11">
        <f t="shared" si="240"/>
        <v>1</v>
      </c>
      <c r="I626" s="11">
        <f t="shared" si="254"/>
        <v>0</v>
      </c>
      <c r="J626" s="11">
        <f t="shared" si="254"/>
        <v>1</v>
      </c>
      <c r="K626" s="11">
        <f t="shared" si="255"/>
        <v>0</v>
      </c>
      <c r="L626" s="11">
        <f t="shared" si="255"/>
        <v>0</v>
      </c>
      <c r="M626" s="11">
        <f t="shared" si="255"/>
        <v>0</v>
      </c>
      <c r="N626" s="11">
        <f t="shared" si="255"/>
        <v>0</v>
      </c>
      <c r="O626" s="11">
        <f t="shared" si="255"/>
        <v>0</v>
      </c>
      <c r="P626" s="11">
        <f t="shared" si="255"/>
        <v>0</v>
      </c>
      <c r="Q626" s="4" t="str">
        <f t="shared" si="241"/>
        <v>N-101-000000</v>
      </c>
      <c r="R626">
        <f t="shared" si="242"/>
        <v>419</v>
      </c>
      <c r="S626" s="8">
        <f t="shared" si="243"/>
        <v>6.5697596378225285</v>
      </c>
      <c r="T626" s="8">
        <f t="shared" si="244"/>
        <v>6.5697596378225285</v>
      </c>
      <c r="U626" s="10">
        <f t="shared" si="235"/>
        <v>6.2282633431962697</v>
      </c>
      <c r="V626" s="10">
        <f t="shared" si="245"/>
        <v>-0.14431102010629077</v>
      </c>
      <c r="W626" s="10">
        <f t="shared" si="246"/>
        <v>-0.41665989420302907</v>
      </c>
      <c r="X626" s="10">
        <f t="shared" si="236"/>
        <v>0.18846893931605621</v>
      </c>
      <c r="Y626" s="22">
        <f t="shared" si="247"/>
        <v>6.7376924224453338</v>
      </c>
      <c r="Z626" s="22">
        <f t="shared" si="237"/>
        <v>6.5922741434865042</v>
      </c>
      <c r="AA626" s="22">
        <f t="shared" si="238"/>
        <v>6.5697596378225285</v>
      </c>
      <c r="AB626" s="35"/>
      <c r="AC626" s="10"/>
      <c r="AD626" s="10"/>
    </row>
    <row r="627" spans="1:30" x14ac:dyDescent="0.25">
      <c r="A627" t="s">
        <v>5189</v>
      </c>
      <c r="B627" t="s">
        <v>2575</v>
      </c>
      <c r="C627" s="1">
        <v>41310</v>
      </c>
      <c r="D627">
        <v>2770</v>
      </c>
      <c r="E627" t="str">
        <f t="shared" si="233"/>
        <v>_build_a_complete_analytical_dashboard_in_4_minutes_</v>
      </c>
      <c r="F627" s="7">
        <f t="shared" si="239"/>
        <v>7.9269635448629785</v>
      </c>
      <c r="G627">
        <f t="shared" si="234"/>
        <v>58</v>
      </c>
      <c r="H627" s="11">
        <f t="shared" si="240"/>
        <v>0</v>
      </c>
      <c r="I627" s="11">
        <f t="shared" si="254"/>
        <v>0</v>
      </c>
      <c r="J627" s="11">
        <f t="shared" si="254"/>
        <v>0</v>
      </c>
      <c r="K627" s="11">
        <f t="shared" si="255"/>
        <v>0</v>
      </c>
      <c r="L627" s="11">
        <f t="shared" si="255"/>
        <v>0</v>
      </c>
      <c r="M627" s="11">
        <f t="shared" si="255"/>
        <v>0</v>
      </c>
      <c r="N627" s="11">
        <f t="shared" si="255"/>
        <v>0</v>
      </c>
      <c r="O627" s="11">
        <f t="shared" si="255"/>
        <v>0</v>
      </c>
      <c r="P627" s="11">
        <f t="shared" si="255"/>
        <v>1</v>
      </c>
      <c r="Q627" s="4" t="str">
        <f t="shared" si="241"/>
        <v>N-000-000001</v>
      </c>
      <c r="R627">
        <f t="shared" si="242"/>
        <v>5</v>
      </c>
      <c r="S627" s="8">
        <f t="shared" si="243"/>
        <v>7.3171745205203251</v>
      </c>
      <c r="T627" s="8">
        <f t="shared" si="244"/>
        <v>7.3546782491486216</v>
      </c>
      <c r="U627" s="10">
        <f t="shared" si="235"/>
        <v>8.1417136879980294</v>
      </c>
      <c r="V627" s="10">
        <f t="shared" si="245"/>
        <v>-0.75234766093884131</v>
      </c>
      <c r="W627" s="10">
        <f t="shared" si="246"/>
        <v>1.0935713681476233</v>
      </c>
      <c r="X627" s="10">
        <f t="shared" si="236"/>
        <v>-0.21475014313505064</v>
      </c>
      <c r="Y627" s="22">
        <f t="shared" si="247"/>
        <v>6.3344733399942266</v>
      </c>
      <c r="Z627" s="22">
        <f t="shared" si="237"/>
        <v>6.4421607569867811</v>
      </c>
      <c r="AA627" s="22">
        <f t="shared" si="238"/>
        <v>7.3171745205203251</v>
      </c>
      <c r="AB627" s="35"/>
      <c r="AC627" s="10"/>
      <c r="AD627" s="10"/>
    </row>
    <row r="628" spans="1:30" x14ac:dyDescent="0.25">
      <c r="A628" t="s">
        <v>2982</v>
      </c>
      <c r="B628" t="s">
        <v>364</v>
      </c>
      <c r="C628" s="1">
        <v>42068</v>
      </c>
      <c r="D628">
        <v>409</v>
      </c>
      <c r="E628" t="str">
        <f t="shared" si="233"/>
        <v>_build_predictive_models_with_microsoft's_analytics_toolkit_</v>
      </c>
      <c r="F628" s="7">
        <f t="shared" si="239"/>
        <v>6.0161571596983539</v>
      </c>
      <c r="G628">
        <f t="shared" si="234"/>
        <v>67</v>
      </c>
      <c r="H628" s="11">
        <f t="shared" si="240"/>
        <v>1</v>
      </c>
      <c r="I628" s="11">
        <f t="shared" si="254"/>
        <v>1</v>
      </c>
      <c r="J628" s="11">
        <f t="shared" si="254"/>
        <v>0</v>
      </c>
      <c r="K628" s="11">
        <f t="shared" si="255"/>
        <v>0</v>
      </c>
      <c r="L628" s="11">
        <f t="shared" si="255"/>
        <v>0</v>
      </c>
      <c r="M628" s="11">
        <f t="shared" si="255"/>
        <v>0</v>
      </c>
      <c r="N628" s="11">
        <f t="shared" si="255"/>
        <v>0</v>
      </c>
      <c r="O628" s="11">
        <f t="shared" si="255"/>
        <v>0</v>
      </c>
      <c r="P628" s="11">
        <f t="shared" si="255"/>
        <v>1</v>
      </c>
      <c r="Q628" s="4" t="str">
        <f t="shared" si="241"/>
        <v>N-110-000001</v>
      </c>
      <c r="R628">
        <f t="shared" si="242"/>
        <v>34</v>
      </c>
      <c r="S628" s="8">
        <f t="shared" si="243"/>
        <v>5.7632303215384431</v>
      </c>
      <c r="T628" s="8">
        <f t="shared" si="244"/>
        <v>5.7632303215384431</v>
      </c>
      <c r="U628" s="10">
        <f t="shared" si="235"/>
        <v>6.8232819978756112</v>
      </c>
      <c r="V628" s="10">
        <f t="shared" si="245"/>
        <v>-1.6456226455902563</v>
      </c>
      <c r="W628" s="10">
        <f t="shared" si="246"/>
        <v>-0.8172350170170013</v>
      </c>
      <c r="X628" s="10">
        <f t="shared" si="236"/>
        <v>-0.80712483817725755</v>
      </c>
      <c r="Y628" s="22">
        <f t="shared" si="247"/>
        <v>5.7420986449520202</v>
      </c>
      <c r="Z628" s="22">
        <f t="shared" si="237"/>
        <v>5.8049157075351516</v>
      </c>
      <c r="AA628" s="22">
        <f t="shared" si="238"/>
        <v>5.7632303215384431</v>
      </c>
      <c r="AB628" s="35"/>
      <c r="AC628" s="10"/>
      <c r="AD628" s="10"/>
    </row>
    <row r="629" spans="1:30" x14ac:dyDescent="0.25">
      <c r="A629" t="s">
        <v>3067</v>
      </c>
      <c r="B629" t="s">
        <v>449</v>
      </c>
      <c r="C629" s="1">
        <v>42221</v>
      </c>
      <c r="D629">
        <v>204</v>
      </c>
      <c r="E629" t="str">
        <f t="shared" si="233"/>
        <v>_build_smarter_applications_fueled_by_data_with_ibm_and_apache_spark_</v>
      </c>
      <c r="F629" s="7">
        <f t="shared" si="239"/>
        <v>5.3230099791384085</v>
      </c>
      <c r="G629">
        <f t="shared" si="234"/>
        <v>43</v>
      </c>
      <c r="H629" s="11">
        <f t="shared" si="240"/>
        <v>1</v>
      </c>
      <c r="I629" s="11">
        <f t="shared" si="254"/>
        <v>1</v>
      </c>
      <c r="J629" s="11">
        <f t="shared" si="254"/>
        <v>0</v>
      </c>
      <c r="K629" s="11">
        <f t="shared" si="255"/>
        <v>0</v>
      </c>
      <c r="L629" s="11">
        <f t="shared" si="255"/>
        <v>0</v>
      </c>
      <c r="M629" s="11">
        <f t="shared" si="255"/>
        <v>0</v>
      </c>
      <c r="N629" s="11">
        <f t="shared" si="255"/>
        <v>0</v>
      </c>
      <c r="O629" s="11">
        <f t="shared" si="255"/>
        <v>1</v>
      </c>
      <c r="P629" s="11">
        <f t="shared" si="255"/>
        <v>0</v>
      </c>
      <c r="Q629" s="4" t="str">
        <f t="shared" si="241"/>
        <v>N-110-000010</v>
      </c>
      <c r="R629">
        <f t="shared" si="242"/>
        <v>58</v>
      </c>
      <c r="S629" s="8">
        <f t="shared" si="243"/>
        <v>5.7492453157171877</v>
      </c>
      <c r="T629" s="8">
        <f t="shared" si="244"/>
        <v>5.7492453157171877</v>
      </c>
      <c r="U629" s="10">
        <f t="shared" si="235"/>
        <v>5.6974997529811473</v>
      </c>
      <c r="V629" s="10">
        <f t="shared" si="245"/>
        <v>-0.99322799793309102</v>
      </c>
      <c r="W629" s="10">
        <f t="shared" si="246"/>
        <v>-1.5103821975769467</v>
      </c>
      <c r="X629" s="10">
        <f t="shared" si="236"/>
        <v>-0.37448977384273863</v>
      </c>
      <c r="Y629" s="22">
        <f t="shared" si="247"/>
        <v>6.1747337092865386</v>
      </c>
      <c r="Z629" s="22">
        <f t="shared" si="237"/>
        <v>6.1953121150439019</v>
      </c>
      <c r="AA629" s="22">
        <f t="shared" si="238"/>
        <v>5.7492453157171877</v>
      </c>
      <c r="AB629" s="35"/>
      <c r="AC629" s="10"/>
      <c r="AD629" s="10"/>
    </row>
    <row r="630" spans="1:30" x14ac:dyDescent="0.25">
      <c r="A630" t="s">
        <v>2980</v>
      </c>
      <c r="B630" t="s">
        <v>362</v>
      </c>
      <c r="C630" s="1">
        <v>42017</v>
      </c>
      <c r="D630">
        <v>156</v>
      </c>
      <c r="E630" t="str">
        <f t="shared" si="233"/>
        <v>_building_a_data_culture:_the_key_to_success_</v>
      </c>
      <c r="F630" s="7">
        <f t="shared" si="239"/>
        <v>5.0562458053483077</v>
      </c>
      <c r="G630">
        <f t="shared" si="234"/>
        <v>51</v>
      </c>
      <c r="H630" s="11">
        <f t="shared" si="240"/>
        <v>1</v>
      </c>
      <c r="I630" s="11">
        <f t="shared" si="254"/>
        <v>1</v>
      </c>
      <c r="J630" s="11">
        <f t="shared" si="254"/>
        <v>0</v>
      </c>
      <c r="K630" s="11">
        <f t="shared" si="255"/>
        <v>0</v>
      </c>
      <c r="L630" s="11">
        <f t="shared" si="255"/>
        <v>0</v>
      </c>
      <c r="M630" s="11">
        <f t="shared" si="255"/>
        <v>0</v>
      </c>
      <c r="N630" s="11">
        <f t="shared" si="255"/>
        <v>0</v>
      </c>
      <c r="O630" s="11">
        <f t="shared" si="255"/>
        <v>1</v>
      </c>
      <c r="P630" s="11">
        <f t="shared" si="255"/>
        <v>0</v>
      </c>
      <c r="Q630" s="4" t="str">
        <f t="shared" si="241"/>
        <v>N-110-000010</v>
      </c>
      <c r="R630">
        <f t="shared" si="242"/>
        <v>58</v>
      </c>
      <c r="S630" s="8">
        <f t="shared" si="243"/>
        <v>5.7492453157171877</v>
      </c>
      <c r="T630" s="8">
        <f t="shared" si="244"/>
        <v>5.7492453157171877</v>
      </c>
      <c r="U630" s="10">
        <f t="shared" si="235"/>
        <v>5.4307355791910465</v>
      </c>
      <c r="V630" s="10">
        <f t="shared" si="245"/>
        <v>-0.99322799793309102</v>
      </c>
      <c r="W630" s="10">
        <f t="shared" si="246"/>
        <v>-1.7771463713670475</v>
      </c>
      <c r="X630" s="10">
        <f t="shared" si="236"/>
        <v>-0.37448977384273863</v>
      </c>
      <c r="Y630" s="22">
        <f t="shared" si="247"/>
        <v>6.1747337092865386</v>
      </c>
      <c r="Z630" s="22">
        <f t="shared" si="237"/>
        <v>6.1953121150439019</v>
      </c>
      <c r="AA630" s="22">
        <f t="shared" si="238"/>
        <v>5.7492453157171877</v>
      </c>
      <c r="AB630" s="35"/>
      <c r="AC630" s="10"/>
      <c r="AD630" s="10"/>
    </row>
    <row r="631" spans="1:30" x14ac:dyDescent="0.25">
      <c r="A631" t="s">
        <v>3734</v>
      </c>
      <c r="B631" t="s">
        <v>1118</v>
      </c>
      <c r="C631" s="1">
        <v>41757</v>
      </c>
      <c r="D631">
        <v>407</v>
      </c>
      <c r="E631" t="str">
        <f t="shared" si="233"/>
        <v>_building_a_house_and_building_a_data-analytic_model_</v>
      </c>
      <c r="F631" s="7">
        <f t="shared" si="239"/>
        <v>6.0112671744041615</v>
      </c>
      <c r="G631">
        <f t="shared" si="234"/>
        <v>27</v>
      </c>
      <c r="H631" s="11">
        <f t="shared" si="240"/>
        <v>0</v>
      </c>
      <c r="I631" s="11">
        <f t="shared" si="254"/>
        <v>0</v>
      </c>
      <c r="J631" s="11">
        <f t="shared" si="254"/>
        <v>1</v>
      </c>
      <c r="K631" s="11">
        <f t="shared" si="255"/>
        <v>0</v>
      </c>
      <c r="L631" s="11">
        <f t="shared" si="255"/>
        <v>0</v>
      </c>
      <c r="M631" s="11">
        <f t="shared" si="255"/>
        <v>0</v>
      </c>
      <c r="N631" s="11">
        <f t="shared" si="255"/>
        <v>0</v>
      </c>
      <c r="O631" s="11">
        <f t="shared" si="255"/>
        <v>0</v>
      </c>
      <c r="P631" s="11">
        <f t="shared" si="255"/>
        <v>0</v>
      </c>
      <c r="Q631" s="4" t="str">
        <f t="shared" si="241"/>
        <v>N-001-000000</v>
      </c>
      <c r="R631">
        <f t="shared" si="242"/>
        <v>313</v>
      </c>
      <c r="S631" s="8">
        <f t="shared" si="243"/>
        <v>6.8822553953446945</v>
      </c>
      <c r="T631" s="8">
        <f t="shared" si="244"/>
        <v>6.8822553953446945</v>
      </c>
      <c r="U631" s="10">
        <f t="shared" si="235"/>
        <v>5.6243311807454086</v>
      </c>
      <c r="V631" s="10">
        <f t="shared" si="245"/>
        <v>0.15496856831223904</v>
      </c>
      <c r="W631" s="10">
        <f t="shared" si="246"/>
        <v>-0.82212500231119368</v>
      </c>
      <c r="X631" s="10">
        <f t="shared" si="236"/>
        <v>0.38693599365875281</v>
      </c>
      <c r="Y631" s="22">
        <f t="shared" si="247"/>
        <v>6.9361594767880304</v>
      </c>
      <c r="Z631" s="22">
        <f t="shared" si="237"/>
        <v>6.9661540865059681</v>
      </c>
      <c r="AA631" s="22">
        <f t="shared" si="238"/>
        <v>6.8822553953446945</v>
      </c>
      <c r="AB631" s="35"/>
      <c r="AC631" s="10"/>
      <c r="AD631" s="10"/>
    </row>
    <row r="632" spans="1:30" x14ac:dyDescent="0.25">
      <c r="A632" t="s">
        <v>3736</v>
      </c>
      <c r="B632" t="s">
        <v>1120</v>
      </c>
      <c r="C632" s="1">
        <v>42329</v>
      </c>
      <c r="D632">
        <v>978</v>
      </c>
      <c r="E632" t="str">
        <f t="shared" si="233"/>
        <v>_building_a_predictive_model_</v>
      </c>
      <c r="F632" s="7">
        <f t="shared" si="239"/>
        <v>6.8865316425305103</v>
      </c>
      <c r="G632">
        <f t="shared" si="234"/>
        <v>50</v>
      </c>
      <c r="H632" s="11">
        <f t="shared" si="240"/>
        <v>1</v>
      </c>
      <c r="I632" s="11">
        <f t="shared" si="254"/>
        <v>0</v>
      </c>
      <c r="J632" s="11">
        <f t="shared" si="254"/>
        <v>1</v>
      </c>
      <c r="K632" s="11">
        <f t="shared" ref="K632:P641" si="256">IF(ISNUMBER(SEARCH(K$1,$E632)),1,0)</f>
        <v>0</v>
      </c>
      <c r="L632" s="11">
        <f t="shared" si="256"/>
        <v>0</v>
      </c>
      <c r="M632" s="11">
        <f t="shared" si="256"/>
        <v>0</v>
      </c>
      <c r="N632" s="11">
        <f t="shared" si="256"/>
        <v>0</v>
      </c>
      <c r="O632" s="11">
        <f t="shared" si="256"/>
        <v>0</v>
      </c>
      <c r="P632" s="11">
        <f t="shared" si="256"/>
        <v>0</v>
      </c>
      <c r="Q632" s="4" t="str">
        <f t="shared" si="241"/>
        <v>N-101-000000</v>
      </c>
      <c r="R632">
        <f t="shared" si="242"/>
        <v>419</v>
      </c>
      <c r="S632" s="8">
        <f t="shared" si="243"/>
        <v>6.5697596378225285</v>
      </c>
      <c r="T632" s="8">
        <f t="shared" si="244"/>
        <v>6.5697596378225285</v>
      </c>
      <c r="U632" s="10">
        <f t="shared" si="235"/>
        <v>6.698062703214454</v>
      </c>
      <c r="V632" s="10">
        <f t="shared" si="245"/>
        <v>-0.14431102010629077</v>
      </c>
      <c r="W632" s="10">
        <f t="shared" si="246"/>
        <v>5.3139465815155162E-2</v>
      </c>
      <c r="X632" s="10">
        <f t="shared" si="236"/>
        <v>0.18846893931605621</v>
      </c>
      <c r="Y632" s="22">
        <f t="shared" si="247"/>
        <v>6.7376924224453338</v>
      </c>
      <c r="Z632" s="22">
        <f t="shared" si="237"/>
        <v>6.5922741434865042</v>
      </c>
      <c r="AA632" s="22">
        <f t="shared" si="238"/>
        <v>6.5697596378225285</v>
      </c>
      <c r="AB632" s="35"/>
      <c r="AC632" s="10"/>
      <c r="AD632" s="10"/>
    </row>
    <row r="633" spans="1:30" x14ac:dyDescent="0.25">
      <c r="A633" t="s">
        <v>3735</v>
      </c>
      <c r="B633" t="s">
        <v>1119</v>
      </c>
      <c r="C633" s="1">
        <v>42101</v>
      </c>
      <c r="D633">
        <v>223</v>
      </c>
      <c r="E633" t="str">
        <f t="shared" si="233"/>
        <v>_building_an_ncaa_men's_basketball_predictive_model_</v>
      </c>
      <c r="F633" s="7">
        <f t="shared" si="239"/>
        <v>5.4116460518550396</v>
      </c>
      <c r="G633">
        <f t="shared" si="234"/>
        <v>52</v>
      </c>
      <c r="H633" s="11">
        <f t="shared" si="240"/>
        <v>1</v>
      </c>
      <c r="I633" s="11">
        <f t="shared" si="254"/>
        <v>0</v>
      </c>
      <c r="J633" s="11">
        <f t="shared" si="254"/>
        <v>1</v>
      </c>
      <c r="K633" s="11">
        <f t="shared" si="256"/>
        <v>0</v>
      </c>
      <c r="L633" s="11">
        <f t="shared" si="256"/>
        <v>0</v>
      </c>
      <c r="M633" s="11">
        <f t="shared" si="256"/>
        <v>0</v>
      </c>
      <c r="N633" s="11">
        <f t="shared" si="256"/>
        <v>0</v>
      </c>
      <c r="O633" s="11">
        <f t="shared" si="256"/>
        <v>0</v>
      </c>
      <c r="P633" s="11">
        <f t="shared" si="256"/>
        <v>0</v>
      </c>
      <c r="Q633" s="4" t="str">
        <f t="shared" si="241"/>
        <v>N-101-000000</v>
      </c>
      <c r="R633">
        <f t="shared" si="242"/>
        <v>419</v>
      </c>
      <c r="S633" s="8">
        <f t="shared" si="243"/>
        <v>6.5697596378225285</v>
      </c>
      <c r="T633" s="8">
        <f t="shared" si="244"/>
        <v>6.5697596378225285</v>
      </c>
      <c r="U633" s="10">
        <f t="shared" si="235"/>
        <v>5.2231771125389832</v>
      </c>
      <c r="V633" s="10">
        <f t="shared" si="245"/>
        <v>-0.14431102010629077</v>
      </c>
      <c r="W633" s="10">
        <f t="shared" si="246"/>
        <v>-1.4217461248603156</v>
      </c>
      <c r="X633" s="10">
        <f t="shared" si="236"/>
        <v>0.18846893931605621</v>
      </c>
      <c r="Y633" s="22">
        <f t="shared" si="247"/>
        <v>6.7376924224453338</v>
      </c>
      <c r="Z633" s="22">
        <f t="shared" si="237"/>
        <v>6.5922741434865042</v>
      </c>
      <c r="AA633" s="22">
        <f t="shared" si="238"/>
        <v>6.5697596378225285</v>
      </c>
      <c r="AB633" s="35"/>
      <c r="AC633" s="10"/>
      <c r="AD633" s="10"/>
    </row>
    <row r="634" spans="1:30" x14ac:dyDescent="0.25">
      <c r="A634" t="s">
        <v>3737</v>
      </c>
      <c r="B634" t="s">
        <v>1121</v>
      </c>
      <c r="C634" s="1">
        <v>41528</v>
      </c>
      <c r="D634">
        <v>2150</v>
      </c>
      <c r="E634" t="str">
        <f t="shared" si="233"/>
        <v>_building_better_search_tools:_problems_and_solutions_</v>
      </c>
      <c r="F634" s="7">
        <f t="shared" si="239"/>
        <v>7.6736881292677301</v>
      </c>
      <c r="G634">
        <f t="shared" si="234"/>
        <v>31</v>
      </c>
      <c r="H634" s="11">
        <f t="shared" si="240"/>
        <v>0</v>
      </c>
      <c r="I634" s="11">
        <f t="shared" si="254"/>
        <v>0</v>
      </c>
      <c r="J634" s="11">
        <f t="shared" si="254"/>
        <v>1</v>
      </c>
      <c r="K634" s="11">
        <f t="shared" si="256"/>
        <v>0</v>
      </c>
      <c r="L634" s="11">
        <f t="shared" si="256"/>
        <v>0</v>
      </c>
      <c r="M634" s="11">
        <f t="shared" si="256"/>
        <v>0</v>
      </c>
      <c r="N634" s="11">
        <f t="shared" si="256"/>
        <v>0</v>
      </c>
      <c r="O634" s="11">
        <f t="shared" si="256"/>
        <v>0</v>
      </c>
      <c r="P634" s="11">
        <f t="shared" si="256"/>
        <v>0</v>
      </c>
      <c r="Q634" s="4" t="str">
        <f t="shared" si="241"/>
        <v>N-001-000000</v>
      </c>
      <c r="R634">
        <f t="shared" si="242"/>
        <v>313</v>
      </c>
      <c r="S634" s="8">
        <f t="shared" si="243"/>
        <v>6.8822553953446945</v>
      </c>
      <c r="T634" s="8">
        <f t="shared" si="244"/>
        <v>6.8822553953446945</v>
      </c>
      <c r="U634" s="10">
        <f t="shared" si="235"/>
        <v>7.2867521356089773</v>
      </c>
      <c r="V634" s="10">
        <f t="shared" si="245"/>
        <v>0.15496856831223904</v>
      </c>
      <c r="W634" s="10">
        <f t="shared" si="246"/>
        <v>0.84029595255237499</v>
      </c>
      <c r="X634" s="10">
        <f t="shared" si="236"/>
        <v>0.38693599365875281</v>
      </c>
      <c r="Y634" s="22">
        <f t="shared" si="247"/>
        <v>6.9361594767880304</v>
      </c>
      <c r="Z634" s="22">
        <f t="shared" si="237"/>
        <v>6.9661540865059681</v>
      </c>
      <c r="AA634" s="22">
        <f t="shared" si="238"/>
        <v>6.8822553953446945</v>
      </c>
      <c r="AB634" s="35"/>
      <c r="AC634" s="10"/>
      <c r="AD634" s="10"/>
    </row>
    <row r="635" spans="1:30" x14ac:dyDescent="0.25">
      <c r="A635" t="s">
        <v>3738</v>
      </c>
      <c r="B635" t="s">
        <v>1122</v>
      </c>
      <c r="C635" s="1">
        <v>42062</v>
      </c>
      <c r="D635">
        <v>5417</v>
      </c>
      <c r="E635" t="str">
        <f t="shared" si="233"/>
        <v>_building_blocks_of_data_science_</v>
      </c>
      <c r="F635" s="7">
        <f t="shared" si="239"/>
        <v>8.5974820226450408</v>
      </c>
      <c r="G635">
        <f t="shared" si="234"/>
        <v>64</v>
      </c>
      <c r="H635" s="11">
        <f t="shared" si="240"/>
        <v>1</v>
      </c>
      <c r="I635" s="11">
        <f t="shared" si="254"/>
        <v>0</v>
      </c>
      <c r="J635" s="11">
        <f t="shared" si="254"/>
        <v>1</v>
      </c>
      <c r="K635" s="11">
        <f t="shared" si="256"/>
        <v>0</v>
      </c>
      <c r="L635" s="11">
        <f t="shared" si="256"/>
        <v>0</v>
      </c>
      <c r="M635" s="11">
        <f t="shared" si="256"/>
        <v>0</v>
      </c>
      <c r="N635" s="11">
        <f t="shared" si="256"/>
        <v>1</v>
      </c>
      <c r="O635" s="11">
        <f t="shared" si="256"/>
        <v>1</v>
      </c>
      <c r="P635" s="11">
        <f t="shared" si="256"/>
        <v>0</v>
      </c>
      <c r="Q635" s="4" t="str">
        <f t="shared" si="241"/>
        <v>N-101-000110</v>
      </c>
      <c r="R635">
        <f t="shared" si="242"/>
        <v>126</v>
      </c>
      <c r="S635" s="8">
        <f t="shared" si="243"/>
        <v>7.156085089173656</v>
      </c>
      <c r="T635" s="8">
        <f t="shared" si="244"/>
        <v>7.156085089173656</v>
      </c>
      <c r="U635" s="10">
        <f t="shared" si="235"/>
        <v>7.8074653258240314</v>
      </c>
      <c r="V635" s="10">
        <f t="shared" si="245"/>
        <v>0.76279653926378688</v>
      </c>
      <c r="W635" s="10">
        <f t="shared" si="246"/>
        <v>1.7640898459296857</v>
      </c>
      <c r="X635" s="10">
        <f t="shared" si="236"/>
        <v>0.79001669682100972</v>
      </c>
      <c r="Y635" s="22">
        <f t="shared" si="247"/>
        <v>7.3392401799502869</v>
      </c>
      <c r="Z635" s="22">
        <f t="shared" si="237"/>
        <v>7.2265960335864765</v>
      </c>
      <c r="AA635" s="22">
        <f t="shared" si="238"/>
        <v>7.156085089173656</v>
      </c>
      <c r="AB635" s="35"/>
      <c r="AC635" s="10"/>
      <c r="AD635" s="10"/>
    </row>
    <row r="636" spans="1:30" x14ac:dyDescent="0.25">
      <c r="A636" t="s">
        <v>3739</v>
      </c>
      <c r="B636" t="s">
        <v>1123</v>
      </c>
      <c r="C636" s="1">
        <v>42025</v>
      </c>
      <c r="D636">
        <v>1996</v>
      </c>
      <c r="E636" t="str">
        <f t="shared" si="233"/>
        <v>_building_credibility_for_your_analytics_team--and_why_it_matters_</v>
      </c>
      <c r="F636" s="7">
        <f t="shared" si="239"/>
        <v>7.5994013334158153</v>
      </c>
      <c r="G636">
        <f t="shared" si="234"/>
        <v>39</v>
      </c>
      <c r="H636" s="11">
        <f t="shared" si="240"/>
        <v>1</v>
      </c>
      <c r="I636" s="11">
        <f t="shared" si="254"/>
        <v>0</v>
      </c>
      <c r="J636" s="11">
        <f t="shared" si="254"/>
        <v>1</v>
      </c>
      <c r="K636" s="11">
        <f t="shared" si="256"/>
        <v>0</v>
      </c>
      <c r="L636" s="11">
        <f t="shared" si="256"/>
        <v>0</v>
      </c>
      <c r="M636" s="11">
        <f t="shared" si="256"/>
        <v>0</v>
      </c>
      <c r="N636" s="11">
        <f t="shared" si="256"/>
        <v>0</v>
      </c>
      <c r="O636" s="11">
        <f t="shared" si="256"/>
        <v>0</v>
      </c>
      <c r="P636" s="11">
        <f t="shared" si="256"/>
        <v>1</v>
      </c>
      <c r="Q636" s="4" t="str">
        <f t="shared" si="241"/>
        <v>N-101-000001</v>
      </c>
      <c r="R636">
        <f t="shared" si="242"/>
        <v>109</v>
      </c>
      <c r="S636" s="8">
        <f t="shared" si="243"/>
        <v>6.5598547021339648</v>
      </c>
      <c r="T636" s="8">
        <f t="shared" si="244"/>
        <v>6.5598547021339648</v>
      </c>
      <c r="U636" s="10">
        <f t="shared" si="235"/>
        <v>7.6256825372348098</v>
      </c>
      <c r="V636" s="10">
        <f t="shared" si="245"/>
        <v>-0.46814479021556843</v>
      </c>
      <c r="W636" s="10">
        <f t="shared" si="246"/>
        <v>0.7660091567004601</v>
      </c>
      <c r="X636" s="10">
        <f t="shared" si="236"/>
        <v>-2.6281203818994407E-2</v>
      </c>
      <c r="Y636" s="22">
        <f t="shared" si="247"/>
        <v>6.5229422793102829</v>
      </c>
      <c r="Z636" s="22">
        <f t="shared" si="237"/>
        <v>6.4247572696849025</v>
      </c>
      <c r="AA636" s="22">
        <f t="shared" si="238"/>
        <v>6.5598547021339648</v>
      </c>
      <c r="AB636" s="35"/>
      <c r="AC636" s="10"/>
      <c r="AD636" s="10"/>
    </row>
    <row r="637" spans="1:30" x14ac:dyDescent="0.25">
      <c r="A637" t="s">
        <v>2689</v>
      </c>
      <c r="B637" t="s">
        <v>69</v>
      </c>
      <c r="C637" s="1">
        <v>42073</v>
      </c>
      <c r="D637">
        <v>464</v>
      </c>
      <c r="E637" t="str">
        <f t="shared" si="233"/>
        <v>_building_dashboards_that_flow_-_tableau_</v>
      </c>
      <c r="F637" s="7">
        <f t="shared" si="239"/>
        <v>6.1420374055873559</v>
      </c>
      <c r="G637">
        <f t="shared" si="234"/>
        <v>52</v>
      </c>
      <c r="H637" s="11">
        <f t="shared" si="240"/>
        <v>1</v>
      </c>
      <c r="I637" s="11">
        <f t="shared" si="254"/>
        <v>1</v>
      </c>
      <c r="J637" s="11">
        <f t="shared" si="254"/>
        <v>0</v>
      </c>
      <c r="K637" s="11">
        <f t="shared" si="256"/>
        <v>0</v>
      </c>
      <c r="L637" s="11">
        <f t="shared" si="256"/>
        <v>0</v>
      </c>
      <c r="M637" s="11">
        <f t="shared" si="256"/>
        <v>0</v>
      </c>
      <c r="N637" s="11">
        <f t="shared" si="256"/>
        <v>0</v>
      </c>
      <c r="O637" s="11">
        <f t="shared" si="256"/>
        <v>0</v>
      </c>
      <c r="P637" s="11">
        <f t="shared" si="256"/>
        <v>0</v>
      </c>
      <c r="Q637" s="4" t="str">
        <f t="shared" si="241"/>
        <v>N-110-000000</v>
      </c>
      <c r="R637">
        <f t="shared" si="242"/>
        <v>84</v>
      </c>
      <c r="S637" s="8">
        <f t="shared" si="243"/>
        <v>6.1102020039575136</v>
      </c>
      <c r="T637" s="8">
        <f t="shared" si="244"/>
        <v>6.1102020039575136</v>
      </c>
      <c r="U637" s="10">
        <f t="shared" si="235"/>
        <v>6.7344121006295623</v>
      </c>
      <c r="V637" s="10">
        <f t="shared" si="245"/>
        <v>-1.3217888754809786</v>
      </c>
      <c r="W637" s="10">
        <f t="shared" si="246"/>
        <v>-0.69135477112799926</v>
      </c>
      <c r="X637" s="10">
        <f t="shared" si="236"/>
        <v>-0.59237469504220686</v>
      </c>
      <c r="Y637" s="22">
        <f t="shared" si="247"/>
        <v>5.9568487880870702</v>
      </c>
      <c r="Z637" s="22">
        <f t="shared" si="237"/>
        <v>5.9724325813367543</v>
      </c>
      <c r="AA637" s="22">
        <f t="shared" si="238"/>
        <v>6.1102020039575136</v>
      </c>
      <c r="AB637" s="35"/>
      <c r="AC637" s="10"/>
      <c r="AD637" s="10"/>
    </row>
    <row r="638" spans="1:30" x14ac:dyDescent="0.25">
      <c r="A638" t="s">
        <v>2981</v>
      </c>
      <c r="B638" t="s">
        <v>363</v>
      </c>
      <c r="C638" s="1">
        <v>42312</v>
      </c>
      <c r="D638">
        <v>122</v>
      </c>
      <c r="E638" t="str">
        <f t="shared" si="233"/>
        <v>_building_data-driven_internet_of_things_applications_</v>
      </c>
      <c r="F638" s="7">
        <f t="shared" si="239"/>
        <v>4.8121843553724171</v>
      </c>
      <c r="G638">
        <f t="shared" si="234"/>
        <v>45</v>
      </c>
      <c r="H638" s="11">
        <f t="shared" si="240"/>
        <v>1</v>
      </c>
      <c r="I638" s="11">
        <f t="shared" si="254"/>
        <v>1</v>
      </c>
      <c r="J638" s="11">
        <f t="shared" si="254"/>
        <v>0</v>
      </c>
      <c r="K638" s="11">
        <f t="shared" si="256"/>
        <v>0</v>
      </c>
      <c r="L638" s="11">
        <f t="shared" si="256"/>
        <v>0</v>
      </c>
      <c r="M638" s="11">
        <f t="shared" si="256"/>
        <v>0</v>
      </c>
      <c r="N638" s="11">
        <f t="shared" si="256"/>
        <v>0</v>
      </c>
      <c r="O638" s="11">
        <f t="shared" si="256"/>
        <v>0</v>
      </c>
      <c r="P638" s="11">
        <f t="shared" si="256"/>
        <v>0</v>
      </c>
      <c r="Q638" s="4" t="str">
        <f t="shared" si="241"/>
        <v>N-110-000000</v>
      </c>
      <c r="R638">
        <f t="shared" si="242"/>
        <v>84</v>
      </c>
      <c r="S638" s="8">
        <f t="shared" si="243"/>
        <v>6.1102020039575136</v>
      </c>
      <c r="T638" s="8">
        <f t="shared" si="244"/>
        <v>6.1102020039575136</v>
      </c>
      <c r="U638" s="10">
        <f t="shared" si="235"/>
        <v>5.4045590504146244</v>
      </c>
      <c r="V638" s="10">
        <f t="shared" si="245"/>
        <v>-1.3217888754809786</v>
      </c>
      <c r="W638" s="10">
        <f t="shared" si="246"/>
        <v>-2.0212078213429381</v>
      </c>
      <c r="X638" s="10">
        <f t="shared" si="236"/>
        <v>-0.59237469504220686</v>
      </c>
      <c r="Y638" s="22">
        <f t="shared" si="247"/>
        <v>5.9568487880870702</v>
      </c>
      <c r="Z638" s="22">
        <f t="shared" si="237"/>
        <v>5.9724325813367543</v>
      </c>
      <c r="AA638" s="22">
        <f t="shared" si="238"/>
        <v>6.1102020039575136</v>
      </c>
      <c r="AB638" s="35"/>
      <c r="AC638" s="10"/>
      <c r="AD638" s="10"/>
    </row>
    <row r="639" spans="1:30" x14ac:dyDescent="0.25">
      <c r="A639" t="s">
        <v>3740</v>
      </c>
      <c r="B639" t="s">
        <v>1124</v>
      </c>
      <c r="C639" s="1">
        <v>42244</v>
      </c>
      <c r="D639">
        <v>2240</v>
      </c>
      <c r="E639" t="str">
        <f t="shared" si="233"/>
        <v>_building_web_data_products_with_r_&amp;amp;_shiny_</v>
      </c>
      <c r="F639" s="7">
        <f t="shared" si="239"/>
        <v>7.7146774738009274</v>
      </c>
      <c r="G639">
        <f t="shared" si="234"/>
        <v>30</v>
      </c>
      <c r="H639" s="11">
        <f t="shared" si="240"/>
        <v>1</v>
      </c>
      <c r="I639" s="11">
        <f t="shared" si="254"/>
        <v>0</v>
      </c>
      <c r="J639" s="11">
        <f t="shared" si="254"/>
        <v>1</v>
      </c>
      <c r="K639" s="11">
        <f t="shared" si="256"/>
        <v>0</v>
      </c>
      <c r="L639" s="11">
        <f t="shared" si="256"/>
        <v>1</v>
      </c>
      <c r="M639" s="11">
        <f t="shared" si="256"/>
        <v>0</v>
      </c>
      <c r="N639" s="11">
        <f t="shared" si="256"/>
        <v>0</v>
      </c>
      <c r="O639" s="11">
        <f t="shared" si="256"/>
        <v>1</v>
      </c>
      <c r="P639" s="11">
        <f t="shared" si="256"/>
        <v>0</v>
      </c>
      <c r="Q639" s="4" t="str">
        <f t="shared" si="241"/>
        <v>N-101-010010</v>
      </c>
      <c r="R639">
        <f t="shared" si="242"/>
        <v>6</v>
      </c>
      <c r="S639" s="8">
        <f t="shared" si="243"/>
        <v>7.6981890511931148</v>
      </c>
      <c r="T639" s="8">
        <f t="shared" si="244"/>
        <v>7.3546782491486216</v>
      </c>
      <c r="U639" s="10">
        <f t="shared" si="235"/>
        <v>7.0146305830499962</v>
      </c>
      <c r="V639" s="10">
        <f t="shared" si="245"/>
        <v>0.62712602901247705</v>
      </c>
      <c r="W639" s="10">
        <f t="shared" si="246"/>
        <v>0.88128529708557224</v>
      </c>
      <c r="X639" s="10">
        <f t="shared" si="236"/>
        <v>0.70004689075093107</v>
      </c>
      <c r="Y639" s="22">
        <f t="shared" si="247"/>
        <v>7.2492703738802087</v>
      </c>
      <c r="Z639" s="22">
        <f t="shared" si="237"/>
        <v>7.3610182006345681</v>
      </c>
      <c r="AA639" s="22">
        <f t="shared" si="238"/>
        <v>7.6981890511931148</v>
      </c>
      <c r="AB639" s="35"/>
      <c r="AC639" s="10"/>
      <c r="AD639" s="10"/>
    </row>
    <row r="640" spans="1:30" x14ac:dyDescent="0.25">
      <c r="A640" t="s">
        <v>2690</v>
      </c>
      <c r="B640" t="s">
        <v>70</v>
      </c>
      <c r="C640" s="1">
        <v>41673</v>
      </c>
      <c r="D640">
        <v>408</v>
      </c>
      <c r="E640" t="str">
        <f t="shared" si="233"/>
        <v>_business_analysis_and_modeling_</v>
      </c>
      <c r="F640" s="7">
        <f t="shared" si="239"/>
        <v>6.0137151560428022</v>
      </c>
      <c r="G640">
        <f t="shared" si="234"/>
        <v>61</v>
      </c>
      <c r="H640" s="11">
        <f t="shared" si="240"/>
        <v>0</v>
      </c>
      <c r="I640" s="11">
        <f t="shared" si="254"/>
        <v>1</v>
      </c>
      <c r="J640" s="11">
        <f t="shared" si="254"/>
        <v>0</v>
      </c>
      <c r="K640" s="11">
        <f t="shared" si="256"/>
        <v>0</v>
      </c>
      <c r="L640" s="11">
        <f t="shared" si="256"/>
        <v>0</v>
      </c>
      <c r="M640" s="11">
        <f t="shared" si="256"/>
        <v>0</v>
      </c>
      <c r="N640" s="11">
        <f t="shared" si="256"/>
        <v>0</v>
      </c>
      <c r="O640" s="11">
        <f t="shared" si="256"/>
        <v>0</v>
      </c>
      <c r="P640" s="11">
        <f t="shared" si="256"/>
        <v>1</v>
      </c>
      <c r="Q640" s="4" t="str">
        <f t="shared" si="241"/>
        <v>N-010-000001</v>
      </c>
      <c r="R640">
        <f t="shared" si="242"/>
        <v>21</v>
      </c>
      <c r="S640" s="8">
        <f t="shared" si="243"/>
        <v>5.7614925343121861</v>
      </c>
      <c r="T640" s="8">
        <f t="shared" si="244"/>
        <v>5.7614925343121861</v>
      </c>
      <c r="U640" s="10">
        <f t="shared" si="235"/>
        <v>6.622372939877363</v>
      </c>
      <c r="V640" s="10">
        <f t="shared" si="245"/>
        <v>-1.3463430571717265</v>
      </c>
      <c r="W640" s="10">
        <f t="shared" si="246"/>
        <v>-0.81967702067255299</v>
      </c>
      <c r="X640" s="10">
        <f t="shared" si="236"/>
        <v>-0.60865778383456093</v>
      </c>
      <c r="Y640" s="22">
        <f t="shared" si="247"/>
        <v>5.9405656992947167</v>
      </c>
      <c r="Z640" s="22">
        <f t="shared" si="237"/>
        <v>6.1787956505546155</v>
      </c>
      <c r="AA640" s="22">
        <f t="shared" si="238"/>
        <v>5.7614925343121861</v>
      </c>
      <c r="AB640" s="35"/>
      <c r="AC640" s="10"/>
      <c r="AD640" s="10"/>
    </row>
    <row r="641" spans="1:30" x14ac:dyDescent="0.25">
      <c r="A641" t="s">
        <v>2983</v>
      </c>
      <c r="B641" t="s">
        <v>365</v>
      </c>
      <c r="C641" s="1">
        <v>42032</v>
      </c>
      <c r="D641">
        <v>122</v>
      </c>
      <c r="E641" t="str">
        <f t="shared" si="233"/>
        <v>_business_analytics_at_nyu_stern:_ms_degree_&amp;amp;_short_course_</v>
      </c>
      <c r="F641" s="7">
        <f t="shared" si="239"/>
        <v>4.8121843553724171</v>
      </c>
      <c r="G641">
        <f t="shared" si="234"/>
        <v>53</v>
      </c>
      <c r="H641" s="11">
        <f t="shared" si="240"/>
        <v>1</v>
      </c>
      <c r="I641" s="11">
        <f t="shared" si="254"/>
        <v>1</v>
      </c>
      <c r="J641" s="11">
        <f t="shared" si="254"/>
        <v>0</v>
      </c>
      <c r="K641" s="11">
        <f t="shared" si="256"/>
        <v>0</v>
      </c>
      <c r="L641" s="11">
        <f t="shared" si="256"/>
        <v>0</v>
      </c>
      <c r="M641" s="11">
        <f t="shared" si="256"/>
        <v>0</v>
      </c>
      <c r="N641" s="11">
        <f t="shared" si="256"/>
        <v>0</v>
      </c>
      <c r="O641" s="11">
        <f t="shared" si="256"/>
        <v>0</v>
      </c>
      <c r="P641" s="11">
        <f t="shared" si="256"/>
        <v>1</v>
      </c>
      <c r="Q641" s="4" t="str">
        <f t="shared" si="241"/>
        <v>N-110-000001</v>
      </c>
      <c r="R641">
        <f t="shared" si="242"/>
        <v>34</v>
      </c>
      <c r="S641" s="8">
        <f t="shared" si="243"/>
        <v>5.7632303215384431</v>
      </c>
      <c r="T641" s="8">
        <f t="shared" si="244"/>
        <v>5.7632303215384431</v>
      </c>
      <c r="U641" s="10">
        <f t="shared" si="235"/>
        <v>5.6193091935496744</v>
      </c>
      <c r="V641" s="10">
        <f t="shared" si="245"/>
        <v>-1.6456226455902563</v>
      </c>
      <c r="W641" s="10">
        <f t="shared" si="246"/>
        <v>-2.0212078213429381</v>
      </c>
      <c r="X641" s="10">
        <f t="shared" si="236"/>
        <v>-0.80712483817725755</v>
      </c>
      <c r="Y641" s="22">
        <f t="shared" si="247"/>
        <v>5.7420986449520202</v>
      </c>
      <c r="Z641" s="22">
        <f t="shared" si="237"/>
        <v>5.8049157075351516</v>
      </c>
      <c r="AA641" s="22">
        <f t="shared" si="238"/>
        <v>5.7632303215384431</v>
      </c>
      <c r="AB641" s="35"/>
      <c r="AC641" s="10"/>
      <c r="AD641" s="10"/>
    </row>
    <row r="642" spans="1:30" x14ac:dyDescent="0.25">
      <c r="A642" t="s">
        <v>4908</v>
      </c>
      <c r="B642" t="s">
        <v>2294</v>
      </c>
      <c r="C642" s="1">
        <v>41974</v>
      </c>
      <c r="D642">
        <v>815</v>
      </c>
      <c r="E642" t="str">
        <f t="shared" ref="E642:E705" si="257">CONCATENATE("_",LOWER(A642),"_")</f>
        <v>_business_domain_experts_and_advanced_analytics_design_</v>
      </c>
      <c r="F642" s="7">
        <f t="shared" si="239"/>
        <v>6.7044143549641069</v>
      </c>
      <c r="G642">
        <f t="shared" ref="G642:G705" si="258">LEN(A643)</f>
        <v>42</v>
      </c>
      <c r="H642" s="11">
        <f t="shared" si="240"/>
        <v>0</v>
      </c>
      <c r="I642" s="11">
        <f t="shared" ref="I642:J661" si="259">IF(ISNUMBER(SEARCH(I$1,$B642)),1,0)</f>
        <v>0</v>
      </c>
      <c r="J642" s="11">
        <f t="shared" si="259"/>
        <v>1</v>
      </c>
      <c r="K642" s="11">
        <f t="shared" ref="K642:P651" si="260">IF(ISNUMBER(SEARCH(K$1,$E642)),1,0)</f>
        <v>0</v>
      </c>
      <c r="L642" s="11">
        <f t="shared" si="260"/>
        <v>0</v>
      </c>
      <c r="M642" s="11">
        <f t="shared" si="260"/>
        <v>0</v>
      </c>
      <c r="N642" s="11">
        <f t="shared" si="260"/>
        <v>0</v>
      </c>
      <c r="O642" s="11">
        <f t="shared" si="260"/>
        <v>0</v>
      </c>
      <c r="P642" s="11">
        <f t="shared" si="260"/>
        <v>1</v>
      </c>
      <c r="Q642" s="4" t="str">
        <f t="shared" si="241"/>
        <v>N-001-000001</v>
      </c>
      <c r="R642">
        <f t="shared" si="242"/>
        <v>75</v>
      </c>
      <c r="S642" s="8">
        <f t="shared" si="243"/>
        <v>6.7053553975541869</v>
      </c>
      <c r="T642" s="8">
        <f t="shared" si="244"/>
        <v>6.7053553975541869</v>
      </c>
      <c r="U642" s="10">
        <f t="shared" ref="U642:U705" si="261">F642-$AQ$29*SUMPRODUCT(H642:P642,$AH$25:$AP$25)</f>
        <v>6.5322285044404049</v>
      </c>
      <c r="V642" s="10">
        <f t="shared" si="245"/>
        <v>-0.16886520179703862</v>
      </c>
      <c r="W642" s="10">
        <f t="shared" si="246"/>
        <v>-0.12897782175124828</v>
      </c>
      <c r="X642" s="10">
        <f t="shared" ref="X642:X705" si="262">$AQ$29*SUMPRODUCT(H642:P642,$AH$25:$AP$25)</f>
        <v>0.17218585052370217</v>
      </c>
      <c r="Y642" s="22">
        <f t="shared" si="247"/>
        <v>6.7214093336529794</v>
      </c>
      <c r="Z642" s="22">
        <f t="shared" ref="Z642:Z705" si="263">$AG$36+SUMPRODUCT($AH$36:$AP$36,H642:P642)</f>
        <v>6.7986372127043664</v>
      </c>
      <c r="AA642" s="22">
        <f t="shared" ref="AA642:AA705" si="264">IF(R642&gt;=$AC$2,S642,Y642)</f>
        <v>6.7053553975541869</v>
      </c>
      <c r="AB642" s="35"/>
      <c r="AC642" s="10"/>
      <c r="AD642" s="10"/>
    </row>
    <row r="643" spans="1:30" x14ac:dyDescent="0.25">
      <c r="A643" t="s">
        <v>3742</v>
      </c>
      <c r="B643" t="s">
        <v>1126</v>
      </c>
      <c r="C643" s="1">
        <v>41747</v>
      </c>
      <c r="D643">
        <v>1263</v>
      </c>
      <c r="E643" t="str">
        <f t="shared" si="257"/>
        <v>_business_intelligence_and_data_warehousing_</v>
      </c>
      <c r="F643" s="7">
        <f t="shared" ref="F643:F706" si="265">LN(1+D643)</f>
        <v>7.1420365747068031</v>
      </c>
      <c r="G643">
        <f t="shared" si="258"/>
        <v>34</v>
      </c>
      <c r="H643" s="11">
        <f t="shared" ref="H643:H706" si="266">IF(YEAR(C643)&gt;2014,1,0)</f>
        <v>0</v>
      </c>
      <c r="I643" s="11">
        <f t="shared" si="259"/>
        <v>0</v>
      </c>
      <c r="J643" s="11">
        <f t="shared" si="259"/>
        <v>1</v>
      </c>
      <c r="K643" s="11">
        <f t="shared" si="260"/>
        <v>0</v>
      </c>
      <c r="L643" s="11">
        <f t="shared" si="260"/>
        <v>0</v>
      </c>
      <c r="M643" s="11">
        <f t="shared" si="260"/>
        <v>0</v>
      </c>
      <c r="N643" s="11">
        <f t="shared" si="260"/>
        <v>0</v>
      </c>
      <c r="O643" s="11">
        <f t="shared" si="260"/>
        <v>1</v>
      </c>
      <c r="P643" s="11">
        <f t="shared" si="260"/>
        <v>0</v>
      </c>
      <c r="Q643" s="4" t="str">
        <f t="shared" ref="Q643:Q706" si="267">CONCATENATE("N-",H643,I643,J643,"-",K643,L643,M643,N643,O643,P643)</f>
        <v>N-001-000010</v>
      </c>
      <c r="R643">
        <f t="shared" ref="R643:R706" si="268">COUNTIF(Q:Q,Q643)</f>
        <v>276</v>
      </c>
      <c r="S643" s="8">
        <f t="shared" ref="S643:S706" si="269">AVERAGEIF(R:R,R643,F:F)</f>
        <v>7.1371246496698326</v>
      </c>
      <c r="T643" s="8">
        <f t="shared" ref="T643:T706" si="270">IF(R643&gt;=10,S643,AVERAGEIF(R:R,"&lt;10",F:F))</f>
        <v>7.1371246496698326</v>
      </c>
      <c r="U643" s="10">
        <f t="shared" si="261"/>
        <v>6.5372156598485818</v>
      </c>
      <c r="V643" s="10">
        <f t="shared" ref="V643:V706" si="271">SUMPRODUCT(H643:P643,$AH$25:$AP$25)-$AQ$28</f>
        <v>0.48352944586012636</v>
      </c>
      <c r="W643" s="10">
        <f t="shared" ref="W643:W706" si="272">F643-AVERAGE(F:F)</f>
        <v>0.30864439799144794</v>
      </c>
      <c r="X643" s="10">
        <f t="shared" si="262"/>
        <v>0.60482091485822098</v>
      </c>
      <c r="Y643" s="22">
        <f t="shared" ref="Y643:Y706" si="273">AVERAGE(F:F)-AVERAGE(X:X)+X643</f>
        <v>7.1540443979874988</v>
      </c>
      <c r="Z643" s="22">
        <f t="shared" si="263"/>
        <v>7.1890336202131158</v>
      </c>
      <c r="AA643" s="22">
        <f t="shared" si="264"/>
        <v>7.1371246496698326</v>
      </c>
      <c r="AB643" s="35"/>
      <c r="AC643" s="10"/>
      <c r="AD643" s="10"/>
    </row>
    <row r="644" spans="1:30" x14ac:dyDescent="0.25">
      <c r="A644" t="s">
        <v>3743</v>
      </c>
      <c r="B644" t="s">
        <v>1127</v>
      </c>
      <c r="C644" s="1">
        <v>41771</v>
      </c>
      <c r="D644">
        <v>1251</v>
      </c>
      <c r="E644" t="str">
        <f t="shared" si="257"/>
        <v>_business_intelligence_architecture_</v>
      </c>
      <c r="F644" s="7">
        <f t="shared" si="265"/>
        <v>7.1324975516600437</v>
      </c>
      <c r="G644">
        <f t="shared" si="258"/>
        <v>33</v>
      </c>
      <c r="H644" s="11">
        <f t="shared" si="266"/>
        <v>0</v>
      </c>
      <c r="I644" s="11">
        <f t="shared" si="259"/>
        <v>0</v>
      </c>
      <c r="J644" s="11">
        <f t="shared" si="259"/>
        <v>1</v>
      </c>
      <c r="K644" s="11">
        <f t="shared" si="260"/>
        <v>0</v>
      </c>
      <c r="L644" s="11">
        <f t="shared" si="260"/>
        <v>0</v>
      </c>
      <c r="M644" s="11">
        <f t="shared" si="260"/>
        <v>0</v>
      </c>
      <c r="N644" s="11">
        <f t="shared" si="260"/>
        <v>0</v>
      </c>
      <c r="O644" s="11">
        <f t="shared" si="260"/>
        <v>0</v>
      </c>
      <c r="P644" s="11">
        <f t="shared" si="260"/>
        <v>0</v>
      </c>
      <c r="Q644" s="4" t="str">
        <f t="shared" si="267"/>
        <v>N-001-000000</v>
      </c>
      <c r="R644">
        <f t="shared" si="268"/>
        <v>313</v>
      </c>
      <c r="S644" s="8">
        <f t="shared" si="269"/>
        <v>6.8822553953446945</v>
      </c>
      <c r="T644" s="8">
        <f t="shared" si="270"/>
        <v>6.8822553953446945</v>
      </c>
      <c r="U644" s="10">
        <f t="shared" si="261"/>
        <v>6.7455615580012909</v>
      </c>
      <c r="V644" s="10">
        <f t="shared" si="271"/>
        <v>0.15496856831223904</v>
      </c>
      <c r="W644" s="10">
        <f t="shared" si="272"/>
        <v>0.29910537494468858</v>
      </c>
      <c r="X644" s="10">
        <f t="shared" si="262"/>
        <v>0.38693599365875281</v>
      </c>
      <c r="Y644" s="22">
        <f t="shared" si="273"/>
        <v>6.9361594767880304</v>
      </c>
      <c r="Z644" s="22">
        <f t="shared" si="263"/>
        <v>6.9661540865059681</v>
      </c>
      <c r="AA644" s="22">
        <f t="shared" si="264"/>
        <v>6.8822553953446945</v>
      </c>
      <c r="AB644" s="35"/>
      <c r="AC644" s="10"/>
      <c r="AD644" s="10"/>
    </row>
    <row r="645" spans="1:30" x14ac:dyDescent="0.25">
      <c r="A645" t="s">
        <v>3744</v>
      </c>
      <c r="B645" t="s">
        <v>1128</v>
      </c>
      <c r="C645" s="1">
        <v>41757</v>
      </c>
      <c r="D645">
        <v>2688</v>
      </c>
      <c r="E645" t="str">
        <f t="shared" si="257"/>
        <v>_business_intelligence_value_chain_</v>
      </c>
      <c r="F645" s="7">
        <f t="shared" si="265"/>
        <v>7.8969246562688644</v>
      </c>
      <c r="G645">
        <f t="shared" si="258"/>
        <v>36</v>
      </c>
      <c r="H645" s="11">
        <f t="shared" si="266"/>
        <v>0</v>
      </c>
      <c r="I645" s="11">
        <f t="shared" si="259"/>
        <v>0</v>
      </c>
      <c r="J645" s="11">
        <f t="shared" si="259"/>
        <v>1</v>
      </c>
      <c r="K645" s="11">
        <f t="shared" si="260"/>
        <v>0</v>
      </c>
      <c r="L645" s="11">
        <f t="shared" si="260"/>
        <v>0</v>
      </c>
      <c r="M645" s="11">
        <f t="shared" si="260"/>
        <v>0</v>
      </c>
      <c r="N645" s="11">
        <f t="shared" si="260"/>
        <v>0</v>
      </c>
      <c r="O645" s="11">
        <f t="shared" si="260"/>
        <v>0</v>
      </c>
      <c r="P645" s="11">
        <f t="shared" si="260"/>
        <v>0</v>
      </c>
      <c r="Q645" s="4" t="str">
        <f t="shared" si="267"/>
        <v>N-001-000000</v>
      </c>
      <c r="R645">
        <f t="shared" si="268"/>
        <v>313</v>
      </c>
      <c r="S645" s="8">
        <f t="shared" si="269"/>
        <v>6.8822553953446945</v>
      </c>
      <c r="T645" s="8">
        <f t="shared" si="270"/>
        <v>6.8822553953446945</v>
      </c>
      <c r="U645" s="10">
        <f t="shared" si="261"/>
        <v>7.5099886626101116</v>
      </c>
      <c r="V645" s="10">
        <f t="shared" si="271"/>
        <v>0.15496856831223904</v>
      </c>
      <c r="W645" s="10">
        <f t="shared" si="272"/>
        <v>1.0635324795535093</v>
      </c>
      <c r="X645" s="10">
        <f t="shared" si="262"/>
        <v>0.38693599365875281</v>
      </c>
      <c r="Y645" s="22">
        <f t="shared" si="273"/>
        <v>6.9361594767880304</v>
      </c>
      <c r="Z645" s="22">
        <f t="shared" si="263"/>
        <v>6.9661540865059681</v>
      </c>
      <c r="AA645" s="22">
        <f t="shared" si="264"/>
        <v>6.8822553953446945</v>
      </c>
      <c r="AB645" s="35"/>
      <c r="AC645" s="10"/>
      <c r="AD645" s="10"/>
    </row>
    <row r="646" spans="1:30" x14ac:dyDescent="0.25">
      <c r="A646" t="s">
        <v>2691</v>
      </c>
      <c r="B646" t="s">
        <v>71</v>
      </c>
      <c r="C646" s="1">
        <v>41954</v>
      </c>
      <c r="D646">
        <v>1158</v>
      </c>
      <c r="E646" t="str">
        <f t="shared" si="257"/>
        <v>_business_models_for_the_data_economy_</v>
      </c>
      <c r="F646" s="7">
        <f t="shared" si="265"/>
        <v>7.0553128433397516</v>
      </c>
      <c r="G646">
        <f t="shared" si="258"/>
        <v>49</v>
      </c>
      <c r="H646" s="11">
        <f t="shared" si="266"/>
        <v>0</v>
      </c>
      <c r="I646" s="11">
        <f t="shared" si="259"/>
        <v>1</v>
      </c>
      <c r="J646" s="11">
        <f t="shared" si="259"/>
        <v>0</v>
      </c>
      <c r="K646" s="11">
        <f t="shared" si="260"/>
        <v>0</v>
      </c>
      <c r="L646" s="11">
        <f t="shared" si="260"/>
        <v>0</v>
      </c>
      <c r="M646" s="11">
        <f t="shared" si="260"/>
        <v>0</v>
      </c>
      <c r="N646" s="11">
        <f t="shared" si="260"/>
        <v>0</v>
      </c>
      <c r="O646" s="11">
        <f t="shared" si="260"/>
        <v>1</v>
      </c>
      <c r="P646" s="11">
        <f t="shared" si="260"/>
        <v>0</v>
      </c>
      <c r="Q646" s="4" t="str">
        <f t="shared" si="267"/>
        <v>N-010-000010</v>
      </c>
      <c r="R646">
        <f t="shared" si="268"/>
        <v>51</v>
      </c>
      <c r="S646" s="8">
        <f t="shared" si="269"/>
        <v>6.7640449341040307</v>
      </c>
      <c r="T646" s="8">
        <f t="shared" si="270"/>
        <v>6.7640449341040307</v>
      </c>
      <c r="U646" s="10">
        <f t="shared" si="261"/>
        <v>7.231335562839794</v>
      </c>
      <c r="V646" s="10">
        <f t="shared" si="271"/>
        <v>-0.69394840951456138</v>
      </c>
      <c r="W646" s="10">
        <f t="shared" si="272"/>
        <v>0.22192066662439647</v>
      </c>
      <c r="X646" s="10">
        <f t="shared" si="262"/>
        <v>-0.17602271950004214</v>
      </c>
      <c r="Y646" s="22">
        <f t="shared" si="273"/>
        <v>6.3732007636292352</v>
      </c>
      <c r="Z646" s="22">
        <f t="shared" si="263"/>
        <v>6.5691920580633658</v>
      </c>
      <c r="AA646" s="22">
        <f t="shared" si="264"/>
        <v>6.7640449341040307</v>
      </c>
      <c r="AB646" s="35"/>
      <c r="AC646" s="10"/>
      <c r="AD646" s="10"/>
    </row>
    <row r="647" spans="1:30" x14ac:dyDescent="0.25">
      <c r="A647" t="s">
        <v>3160</v>
      </c>
      <c r="B647" t="s">
        <v>544</v>
      </c>
      <c r="C647" s="1">
        <v>42391</v>
      </c>
      <c r="D647">
        <v>117</v>
      </c>
      <c r="E647" t="str">
        <f t="shared" si="257"/>
        <v>_business_process_management_solutions_at_a_glance_</v>
      </c>
      <c r="F647" s="7">
        <f t="shared" si="265"/>
        <v>4.7706846244656651</v>
      </c>
      <c r="G647">
        <f t="shared" si="258"/>
        <v>69</v>
      </c>
      <c r="H647" s="11">
        <f t="shared" si="266"/>
        <v>1</v>
      </c>
      <c r="I647" s="11">
        <f t="shared" si="259"/>
        <v>0</v>
      </c>
      <c r="J647" s="11">
        <f t="shared" si="259"/>
        <v>1</v>
      </c>
      <c r="K647" s="11">
        <f t="shared" si="260"/>
        <v>0</v>
      </c>
      <c r="L647" s="11">
        <f t="shared" si="260"/>
        <v>0</v>
      </c>
      <c r="M647" s="11">
        <f t="shared" si="260"/>
        <v>0</v>
      </c>
      <c r="N647" s="11">
        <f t="shared" si="260"/>
        <v>0</v>
      </c>
      <c r="O647" s="11">
        <f t="shared" si="260"/>
        <v>0</v>
      </c>
      <c r="P647" s="11">
        <f t="shared" si="260"/>
        <v>0</v>
      </c>
      <c r="Q647" s="4" t="str">
        <f t="shared" si="267"/>
        <v>N-101-000000</v>
      </c>
      <c r="R647">
        <f t="shared" si="268"/>
        <v>419</v>
      </c>
      <c r="S647" s="8">
        <f t="shared" si="269"/>
        <v>6.5697596378225285</v>
      </c>
      <c r="T647" s="8">
        <f t="shared" si="270"/>
        <v>6.5697596378225285</v>
      </c>
      <c r="U647" s="10">
        <f t="shared" si="261"/>
        <v>4.5822156851496088</v>
      </c>
      <c r="V647" s="10">
        <f t="shared" si="271"/>
        <v>-0.14431102010629077</v>
      </c>
      <c r="W647" s="10">
        <f t="shared" si="272"/>
        <v>-2.06270755224969</v>
      </c>
      <c r="X647" s="10">
        <f t="shared" si="262"/>
        <v>0.18846893931605621</v>
      </c>
      <c r="Y647" s="22">
        <f t="shared" si="273"/>
        <v>6.7376924224453338</v>
      </c>
      <c r="Z647" s="22">
        <f t="shared" si="263"/>
        <v>6.5922741434865042</v>
      </c>
      <c r="AA647" s="22">
        <f t="shared" si="264"/>
        <v>6.5697596378225285</v>
      </c>
      <c r="AB647" s="35"/>
      <c r="AC647" s="10"/>
      <c r="AD647" s="10"/>
    </row>
    <row r="648" spans="1:30" x14ac:dyDescent="0.25">
      <c r="A648" t="s">
        <v>3745</v>
      </c>
      <c r="B648" t="s">
        <v>1129</v>
      </c>
      <c r="C648" s="1">
        <v>42106</v>
      </c>
      <c r="D648">
        <v>1303</v>
      </c>
      <c r="E648" t="str">
        <f t="shared" si="257"/>
        <v>_calculate_cosine_similarity_using_scipy_-_data_sets_&amp;amp;_sample_code_</v>
      </c>
      <c r="F648" s="7">
        <f t="shared" si="265"/>
        <v>7.1731917424865985</v>
      </c>
      <c r="G648">
        <f t="shared" si="258"/>
        <v>34</v>
      </c>
      <c r="H648" s="11">
        <f t="shared" si="266"/>
        <v>1</v>
      </c>
      <c r="I648" s="11">
        <f t="shared" si="259"/>
        <v>0</v>
      </c>
      <c r="J648" s="11">
        <f t="shared" si="259"/>
        <v>1</v>
      </c>
      <c r="K648" s="11">
        <f t="shared" si="260"/>
        <v>0</v>
      </c>
      <c r="L648" s="11">
        <f t="shared" si="260"/>
        <v>0</v>
      </c>
      <c r="M648" s="11">
        <f t="shared" si="260"/>
        <v>0</v>
      </c>
      <c r="N648" s="11">
        <f t="shared" si="260"/>
        <v>0</v>
      </c>
      <c r="O648" s="11">
        <f t="shared" si="260"/>
        <v>1</v>
      </c>
      <c r="P648" s="11">
        <f t="shared" si="260"/>
        <v>0</v>
      </c>
      <c r="Q648" s="4" t="str">
        <f t="shared" si="267"/>
        <v>N-101-000010</v>
      </c>
      <c r="R648">
        <f t="shared" si="268"/>
        <v>382</v>
      </c>
      <c r="S648" s="8">
        <f t="shared" si="269"/>
        <v>6.8802841839920132</v>
      </c>
      <c r="T648" s="8">
        <f t="shared" si="270"/>
        <v>6.8802841839920132</v>
      </c>
      <c r="U648" s="10">
        <f t="shared" si="261"/>
        <v>6.7668378819710737</v>
      </c>
      <c r="V648" s="10">
        <f t="shared" si="271"/>
        <v>0.18424985744159661</v>
      </c>
      <c r="W648" s="10">
        <f t="shared" si="272"/>
        <v>0.33979956577124337</v>
      </c>
      <c r="X648" s="10">
        <f t="shared" si="262"/>
        <v>0.40635386051552441</v>
      </c>
      <c r="Y648" s="22">
        <f t="shared" si="273"/>
        <v>6.9555773436448023</v>
      </c>
      <c r="Z648" s="22">
        <f t="shared" si="263"/>
        <v>6.8151536771936527</v>
      </c>
      <c r="AA648" s="22">
        <f t="shared" si="264"/>
        <v>6.8802841839920132</v>
      </c>
      <c r="AB648" s="35"/>
      <c r="AC648" s="10"/>
      <c r="AD648" s="10"/>
    </row>
    <row r="649" spans="1:30" x14ac:dyDescent="0.25">
      <c r="A649" t="s">
        <v>3746</v>
      </c>
      <c r="B649" t="s">
        <v>1130</v>
      </c>
      <c r="C649" s="1">
        <v>42338</v>
      </c>
      <c r="D649">
        <v>782</v>
      </c>
      <c r="E649" t="str">
        <f t="shared" si="257"/>
        <v>_calculating_roi_of_fraud_detection_</v>
      </c>
      <c r="F649" s="7">
        <f t="shared" si="265"/>
        <v>6.6631326959908028</v>
      </c>
      <c r="G649">
        <f t="shared" si="258"/>
        <v>65</v>
      </c>
      <c r="H649" s="11">
        <f t="shared" si="266"/>
        <v>1</v>
      </c>
      <c r="I649" s="11">
        <f t="shared" si="259"/>
        <v>0</v>
      </c>
      <c r="J649" s="11">
        <f t="shared" si="259"/>
        <v>1</v>
      </c>
      <c r="K649" s="11">
        <f t="shared" si="260"/>
        <v>0</v>
      </c>
      <c r="L649" s="11">
        <f t="shared" si="260"/>
        <v>0</v>
      </c>
      <c r="M649" s="11">
        <f t="shared" si="260"/>
        <v>0</v>
      </c>
      <c r="N649" s="11">
        <f t="shared" si="260"/>
        <v>0</v>
      </c>
      <c r="O649" s="11">
        <f t="shared" si="260"/>
        <v>0</v>
      </c>
      <c r="P649" s="11">
        <f t="shared" si="260"/>
        <v>0</v>
      </c>
      <c r="Q649" s="4" t="str">
        <f t="shared" si="267"/>
        <v>N-101-000000</v>
      </c>
      <c r="R649">
        <f t="shared" si="268"/>
        <v>419</v>
      </c>
      <c r="S649" s="8">
        <f t="shared" si="269"/>
        <v>6.5697596378225285</v>
      </c>
      <c r="T649" s="8">
        <f t="shared" si="270"/>
        <v>6.5697596378225285</v>
      </c>
      <c r="U649" s="10">
        <f t="shared" si="261"/>
        <v>6.4746637566747465</v>
      </c>
      <c r="V649" s="10">
        <f t="shared" si="271"/>
        <v>-0.14431102010629077</v>
      </c>
      <c r="W649" s="10">
        <f t="shared" si="272"/>
        <v>-0.17025948072455233</v>
      </c>
      <c r="X649" s="10">
        <f t="shared" si="262"/>
        <v>0.18846893931605621</v>
      </c>
      <c r="Y649" s="22">
        <f t="shared" si="273"/>
        <v>6.7376924224453338</v>
      </c>
      <c r="Z649" s="22">
        <f t="shared" si="263"/>
        <v>6.5922741434865042</v>
      </c>
      <c r="AA649" s="22">
        <f t="shared" si="264"/>
        <v>6.5697596378225285</v>
      </c>
      <c r="AB649" s="35"/>
      <c r="AC649" s="10"/>
      <c r="AD649" s="10"/>
    </row>
    <row r="650" spans="1:30" x14ac:dyDescent="0.25">
      <c r="A650" t="s">
        <v>3747</v>
      </c>
      <c r="B650" t="s">
        <v>1131</v>
      </c>
      <c r="C650" s="1">
        <v>41672</v>
      </c>
      <c r="D650">
        <v>1385</v>
      </c>
      <c r="E650" t="str">
        <f t="shared" si="257"/>
        <v>_california_regulator_seeks_to_shut_down_'learn_to_code'_bootcamps_</v>
      </c>
      <c r="F650" s="7">
        <f t="shared" si="265"/>
        <v>7.2341771797498486</v>
      </c>
      <c r="G650">
        <f t="shared" si="258"/>
        <v>42</v>
      </c>
      <c r="H650" s="11">
        <f t="shared" si="266"/>
        <v>0</v>
      </c>
      <c r="I650" s="11">
        <f t="shared" si="259"/>
        <v>0</v>
      </c>
      <c r="J650" s="11">
        <f t="shared" si="259"/>
        <v>1</v>
      </c>
      <c r="K650" s="11">
        <f t="shared" si="260"/>
        <v>0</v>
      </c>
      <c r="L650" s="11">
        <f t="shared" si="260"/>
        <v>0</v>
      </c>
      <c r="M650" s="11">
        <f t="shared" si="260"/>
        <v>0</v>
      </c>
      <c r="N650" s="11">
        <f t="shared" si="260"/>
        <v>0</v>
      </c>
      <c r="O650" s="11">
        <f t="shared" si="260"/>
        <v>0</v>
      </c>
      <c r="P650" s="11">
        <f t="shared" si="260"/>
        <v>0</v>
      </c>
      <c r="Q650" s="4" t="str">
        <f t="shared" si="267"/>
        <v>N-001-000000</v>
      </c>
      <c r="R650">
        <f t="shared" si="268"/>
        <v>313</v>
      </c>
      <c r="S650" s="8">
        <f t="shared" si="269"/>
        <v>6.8822553953446945</v>
      </c>
      <c r="T650" s="8">
        <f t="shared" si="270"/>
        <v>6.8822553953446945</v>
      </c>
      <c r="U650" s="10">
        <f t="shared" si="261"/>
        <v>6.8472411860910958</v>
      </c>
      <c r="V650" s="10">
        <f t="shared" si="271"/>
        <v>0.15496856831223904</v>
      </c>
      <c r="W650" s="10">
        <f t="shared" si="272"/>
        <v>0.40078500303449349</v>
      </c>
      <c r="X650" s="10">
        <f t="shared" si="262"/>
        <v>0.38693599365875281</v>
      </c>
      <c r="Y650" s="22">
        <f t="shared" si="273"/>
        <v>6.9361594767880304</v>
      </c>
      <c r="Z650" s="22">
        <f t="shared" si="263"/>
        <v>6.9661540865059681</v>
      </c>
      <c r="AA650" s="22">
        <f t="shared" si="264"/>
        <v>6.8822553953446945</v>
      </c>
      <c r="AB650" s="35"/>
      <c r="AC650" s="10"/>
      <c r="AD650" s="10"/>
    </row>
    <row r="651" spans="1:30" x14ac:dyDescent="0.25">
      <c r="A651" t="s">
        <v>3748</v>
      </c>
      <c r="B651" t="s">
        <v>1132</v>
      </c>
      <c r="C651" s="1">
        <v>42038</v>
      </c>
      <c r="D651">
        <v>530</v>
      </c>
      <c r="E651" t="str">
        <f t="shared" si="257"/>
        <v>_caltrain_quantified:_an_exploration_in_iot_</v>
      </c>
      <c r="F651" s="7">
        <f t="shared" si="265"/>
        <v>6.2747620212419388</v>
      </c>
      <c r="G651">
        <f t="shared" si="258"/>
        <v>60</v>
      </c>
      <c r="H651" s="11">
        <f t="shared" si="266"/>
        <v>1</v>
      </c>
      <c r="I651" s="11">
        <f t="shared" si="259"/>
        <v>0</v>
      </c>
      <c r="J651" s="11">
        <f t="shared" si="259"/>
        <v>1</v>
      </c>
      <c r="K651" s="11">
        <f t="shared" si="260"/>
        <v>0</v>
      </c>
      <c r="L651" s="11">
        <f t="shared" si="260"/>
        <v>0</v>
      </c>
      <c r="M651" s="11">
        <f t="shared" si="260"/>
        <v>0</v>
      </c>
      <c r="N651" s="11">
        <f t="shared" si="260"/>
        <v>0</v>
      </c>
      <c r="O651" s="11">
        <f t="shared" si="260"/>
        <v>0</v>
      </c>
      <c r="P651" s="11">
        <f t="shared" si="260"/>
        <v>0</v>
      </c>
      <c r="Q651" s="4" t="str">
        <f t="shared" si="267"/>
        <v>N-101-000000</v>
      </c>
      <c r="R651">
        <f t="shared" si="268"/>
        <v>419</v>
      </c>
      <c r="S651" s="8">
        <f t="shared" si="269"/>
        <v>6.5697596378225285</v>
      </c>
      <c r="T651" s="8">
        <f t="shared" si="270"/>
        <v>6.5697596378225285</v>
      </c>
      <c r="U651" s="10">
        <f t="shared" si="261"/>
        <v>6.0862930819258825</v>
      </c>
      <c r="V651" s="10">
        <f t="shared" si="271"/>
        <v>-0.14431102010629077</v>
      </c>
      <c r="W651" s="10">
        <f t="shared" si="272"/>
        <v>-0.55863015547341632</v>
      </c>
      <c r="X651" s="10">
        <f t="shared" si="262"/>
        <v>0.18846893931605621</v>
      </c>
      <c r="Y651" s="22">
        <f t="shared" si="273"/>
        <v>6.7376924224453338</v>
      </c>
      <c r="Z651" s="22">
        <f t="shared" si="263"/>
        <v>6.5922741434865042</v>
      </c>
      <c r="AA651" s="22">
        <f t="shared" si="264"/>
        <v>6.5697596378225285</v>
      </c>
      <c r="AB651" s="35"/>
      <c r="AC651" s="10"/>
      <c r="AD651" s="10"/>
    </row>
    <row r="652" spans="1:30" x14ac:dyDescent="0.25">
      <c r="A652" t="s">
        <v>3749</v>
      </c>
      <c r="B652" t="s">
        <v>1133</v>
      </c>
      <c r="C652" s="1">
        <v>41841</v>
      </c>
      <c r="D652">
        <v>3788</v>
      </c>
      <c r="E652" t="str">
        <f t="shared" si="257"/>
        <v>_can_a_50-person_startup_threaten_oracle,_ibm,_and_microsoft?_</v>
      </c>
      <c r="F652" s="7">
        <f t="shared" si="265"/>
        <v>8.2398574110186011</v>
      </c>
      <c r="G652">
        <f t="shared" si="258"/>
        <v>29</v>
      </c>
      <c r="H652" s="11">
        <f t="shared" si="266"/>
        <v>0</v>
      </c>
      <c r="I652" s="11">
        <f t="shared" si="259"/>
        <v>0</v>
      </c>
      <c r="J652" s="11">
        <f t="shared" si="259"/>
        <v>1</v>
      </c>
      <c r="K652" s="11">
        <f t="shared" ref="K652:P661" si="274">IF(ISNUMBER(SEARCH(K$1,$E652)),1,0)</f>
        <v>0</v>
      </c>
      <c r="L652" s="11">
        <f t="shared" si="274"/>
        <v>0</v>
      </c>
      <c r="M652" s="11">
        <f t="shared" si="274"/>
        <v>0</v>
      </c>
      <c r="N652" s="11">
        <f t="shared" si="274"/>
        <v>0</v>
      </c>
      <c r="O652" s="11">
        <f t="shared" si="274"/>
        <v>0</v>
      </c>
      <c r="P652" s="11">
        <f t="shared" si="274"/>
        <v>0</v>
      </c>
      <c r="Q652" s="4" t="str">
        <f t="shared" si="267"/>
        <v>N-001-000000</v>
      </c>
      <c r="R652">
        <f t="shared" si="268"/>
        <v>313</v>
      </c>
      <c r="S652" s="8">
        <f t="shared" si="269"/>
        <v>6.8822553953446945</v>
      </c>
      <c r="T652" s="8">
        <f t="shared" si="270"/>
        <v>6.8822553953446945</v>
      </c>
      <c r="U652" s="10">
        <f t="shared" si="261"/>
        <v>7.8529214173598483</v>
      </c>
      <c r="V652" s="10">
        <f t="shared" si="271"/>
        <v>0.15496856831223904</v>
      </c>
      <c r="W652" s="10">
        <f t="shared" si="272"/>
        <v>1.406465234303246</v>
      </c>
      <c r="X652" s="10">
        <f t="shared" si="262"/>
        <v>0.38693599365875281</v>
      </c>
      <c r="Y652" s="22">
        <f t="shared" si="273"/>
        <v>6.9361594767880304</v>
      </c>
      <c r="Z652" s="22">
        <f t="shared" si="263"/>
        <v>6.9661540865059681</v>
      </c>
      <c r="AA652" s="22">
        <f t="shared" si="264"/>
        <v>6.8822553953446945</v>
      </c>
      <c r="AB652" s="35"/>
      <c r="AC652" s="10"/>
      <c r="AD652" s="10"/>
    </row>
    <row r="653" spans="1:30" x14ac:dyDescent="0.25">
      <c r="A653" t="s">
        <v>3750</v>
      </c>
      <c r="B653" t="s">
        <v>1134</v>
      </c>
      <c r="C653" s="1">
        <v>42450</v>
      </c>
      <c r="D653">
        <v>448</v>
      </c>
      <c r="E653" t="str">
        <f t="shared" si="257"/>
        <v>_can_a_cow_be_an_iot_platform?_</v>
      </c>
      <c r="F653" s="7">
        <f t="shared" si="265"/>
        <v>6.1070228877422545</v>
      </c>
      <c r="G653">
        <f t="shared" si="258"/>
        <v>28</v>
      </c>
      <c r="H653" s="11">
        <f t="shared" si="266"/>
        <v>1</v>
      </c>
      <c r="I653" s="11">
        <f t="shared" si="259"/>
        <v>0</v>
      </c>
      <c r="J653" s="11">
        <f t="shared" si="259"/>
        <v>1</v>
      </c>
      <c r="K653" s="11">
        <f t="shared" si="274"/>
        <v>0</v>
      </c>
      <c r="L653" s="11">
        <f t="shared" si="274"/>
        <v>0</v>
      </c>
      <c r="M653" s="11">
        <f t="shared" si="274"/>
        <v>0</v>
      </c>
      <c r="N653" s="11">
        <f t="shared" si="274"/>
        <v>0</v>
      </c>
      <c r="O653" s="11">
        <f t="shared" si="274"/>
        <v>0</v>
      </c>
      <c r="P653" s="11">
        <f t="shared" si="274"/>
        <v>0</v>
      </c>
      <c r="Q653" s="4" t="str">
        <f t="shared" si="267"/>
        <v>N-101-000000</v>
      </c>
      <c r="R653">
        <f t="shared" si="268"/>
        <v>419</v>
      </c>
      <c r="S653" s="8">
        <f t="shared" si="269"/>
        <v>6.5697596378225285</v>
      </c>
      <c r="T653" s="8">
        <f t="shared" si="270"/>
        <v>6.5697596378225285</v>
      </c>
      <c r="U653" s="10">
        <f t="shared" si="261"/>
        <v>5.9185539484261982</v>
      </c>
      <c r="V653" s="10">
        <f t="shared" si="271"/>
        <v>-0.14431102010629077</v>
      </c>
      <c r="W653" s="10">
        <f t="shared" si="272"/>
        <v>-0.7263692889731006</v>
      </c>
      <c r="X653" s="10">
        <f t="shared" si="262"/>
        <v>0.18846893931605621</v>
      </c>
      <c r="Y653" s="22">
        <f t="shared" si="273"/>
        <v>6.7376924224453338</v>
      </c>
      <c r="Z653" s="22">
        <f t="shared" si="263"/>
        <v>6.5922741434865042</v>
      </c>
      <c r="AA653" s="22">
        <f t="shared" si="264"/>
        <v>6.5697596378225285</v>
      </c>
      <c r="AB653" s="35"/>
      <c r="AC653" s="10"/>
      <c r="AD653" s="10"/>
    </row>
    <row r="654" spans="1:30" x14ac:dyDescent="0.25">
      <c r="A654" t="s">
        <v>3751</v>
      </c>
      <c r="B654" t="s">
        <v>1135</v>
      </c>
      <c r="C654" s="1">
        <v>41990</v>
      </c>
      <c r="D654">
        <v>149</v>
      </c>
      <c r="E654" t="str">
        <f t="shared" si="257"/>
        <v>_can_analysis_be_open-source?_</v>
      </c>
      <c r="F654" s="7">
        <f t="shared" si="265"/>
        <v>5.0106352940962555</v>
      </c>
      <c r="G654">
        <f t="shared" si="258"/>
        <v>64</v>
      </c>
      <c r="H654" s="11">
        <f t="shared" si="266"/>
        <v>0</v>
      </c>
      <c r="I654" s="11">
        <f t="shared" si="259"/>
        <v>0</v>
      </c>
      <c r="J654" s="11">
        <f t="shared" si="259"/>
        <v>1</v>
      </c>
      <c r="K654" s="11">
        <f t="shared" si="274"/>
        <v>0</v>
      </c>
      <c r="L654" s="11">
        <f t="shared" si="274"/>
        <v>0</v>
      </c>
      <c r="M654" s="11">
        <f t="shared" si="274"/>
        <v>0</v>
      </c>
      <c r="N654" s="11">
        <f t="shared" si="274"/>
        <v>0</v>
      </c>
      <c r="O654" s="11">
        <f t="shared" si="274"/>
        <v>0</v>
      </c>
      <c r="P654" s="11">
        <f t="shared" si="274"/>
        <v>1</v>
      </c>
      <c r="Q654" s="4" t="str">
        <f t="shared" si="267"/>
        <v>N-001-000001</v>
      </c>
      <c r="R654">
        <f t="shared" si="268"/>
        <v>75</v>
      </c>
      <c r="S654" s="8">
        <f t="shared" si="269"/>
        <v>6.7053553975541869</v>
      </c>
      <c r="T654" s="8">
        <f t="shared" si="270"/>
        <v>6.7053553975541869</v>
      </c>
      <c r="U654" s="10">
        <f t="shared" si="261"/>
        <v>4.8384494435725536</v>
      </c>
      <c r="V654" s="10">
        <f t="shared" si="271"/>
        <v>-0.16886520179703862</v>
      </c>
      <c r="W654" s="10">
        <f t="shared" si="272"/>
        <v>-1.8227568826190996</v>
      </c>
      <c r="X654" s="10">
        <f t="shared" si="262"/>
        <v>0.17218585052370217</v>
      </c>
      <c r="Y654" s="22">
        <f t="shared" si="273"/>
        <v>6.7214093336529794</v>
      </c>
      <c r="Z654" s="22">
        <f t="shared" si="263"/>
        <v>6.7986372127043664</v>
      </c>
      <c r="AA654" s="22">
        <f t="shared" si="264"/>
        <v>6.7053553975541869</v>
      </c>
      <c r="AB654" s="35"/>
      <c r="AC654" s="10"/>
      <c r="AD654" s="10"/>
    </row>
    <row r="655" spans="1:30" x14ac:dyDescent="0.25">
      <c r="A655" t="s">
        <v>2692</v>
      </c>
      <c r="B655" t="s">
        <v>72</v>
      </c>
      <c r="C655" s="1">
        <v>41047</v>
      </c>
      <c r="D655">
        <v>733</v>
      </c>
      <c r="E655" t="str">
        <f t="shared" si="257"/>
        <v>_can_any_data_structure_be_represented_by_one-dimensional_arrays?_</v>
      </c>
      <c r="F655" s="7">
        <f t="shared" si="265"/>
        <v>6.5985090286145152</v>
      </c>
      <c r="G655">
        <f t="shared" si="258"/>
        <v>56</v>
      </c>
      <c r="H655" s="11">
        <f t="shared" si="266"/>
        <v>0</v>
      </c>
      <c r="I655" s="11">
        <f t="shared" si="259"/>
        <v>1</v>
      </c>
      <c r="J655" s="11">
        <f t="shared" si="259"/>
        <v>0</v>
      </c>
      <c r="K655" s="11">
        <f t="shared" si="274"/>
        <v>0</v>
      </c>
      <c r="L655" s="11">
        <f t="shared" si="274"/>
        <v>0</v>
      </c>
      <c r="M655" s="11">
        <f t="shared" si="274"/>
        <v>0</v>
      </c>
      <c r="N655" s="11">
        <f t="shared" si="274"/>
        <v>0</v>
      </c>
      <c r="O655" s="11">
        <f t="shared" si="274"/>
        <v>1</v>
      </c>
      <c r="P655" s="11">
        <f t="shared" si="274"/>
        <v>0</v>
      </c>
      <c r="Q655" s="4" t="str">
        <f t="shared" si="267"/>
        <v>N-010-000010</v>
      </c>
      <c r="R655">
        <f t="shared" si="268"/>
        <v>51</v>
      </c>
      <c r="S655" s="8">
        <f t="shared" si="269"/>
        <v>6.7640449341040307</v>
      </c>
      <c r="T655" s="8">
        <f t="shared" si="270"/>
        <v>6.7640449341040307</v>
      </c>
      <c r="U655" s="10">
        <f t="shared" si="261"/>
        <v>6.7745317481145575</v>
      </c>
      <c r="V655" s="10">
        <f t="shared" si="271"/>
        <v>-0.69394840951456138</v>
      </c>
      <c r="W655" s="10">
        <f t="shared" si="272"/>
        <v>-0.23488314810083999</v>
      </c>
      <c r="X655" s="10">
        <f t="shared" si="262"/>
        <v>-0.17602271950004214</v>
      </c>
      <c r="Y655" s="22">
        <f t="shared" si="273"/>
        <v>6.3732007636292352</v>
      </c>
      <c r="Z655" s="22">
        <f t="shared" si="263"/>
        <v>6.5691920580633658</v>
      </c>
      <c r="AA655" s="22">
        <f t="shared" si="264"/>
        <v>6.7640449341040307</v>
      </c>
      <c r="AB655" s="35"/>
      <c r="AC655" s="10"/>
      <c r="AD655" s="10"/>
    </row>
    <row r="656" spans="1:30" x14ac:dyDescent="0.25">
      <c r="A656" t="s">
        <v>3752</v>
      </c>
      <c r="B656" t="s">
        <v>1136</v>
      </c>
      <c r="C656" s="1">
        <v>42250</v>
      </c>
      <c r="D656">
        <v>1792</v>
      </c>
      <c r="E656" t="str">
        <f t="shared" si="257"/>
        <v>_can_big_data_algorithms_tell_better_stories_than_humans?_</v>
      </c>
      <c r="F656" s="7">
        <f t="shared" si="265"/>
        <v>7.491645473605133</v>
      </c>
      <c r="G656">
        <f t="shared" si="258"/>
        <v>66</v>
      </c>
      <c r="H656" s="11">
        <f t="shared" si="266"/>
        <v>1</v>
      </c>
      <c r="I656" s="11">
        <f t="shared" si="259"/>
        <v>0</v>
      </c>
      <c r="J656" s="11">
        <f t="shared" si="259"/>
        <v>1</v>
      </c>
      <c r="K656" s="11">
        <f t="shared" si="274"/>
        <v>0</v>
      </c>
      <c r="L656" s="11">
        <f t="shared" si="274"/>
        <v>0</v>
      </c>
      <c r="M656" s="11">
        <f t="shared" si="274"/>
        <v>0</v>
      </c>
      <c r="N656" s="11">
        <f t="shared" si="274"/>
        <v>0</v>
      </c>
      <c r="O656" s="11">
        <f t="shared" si="274"/>
        <v>1</v>
      </c>
      <c r="P656" s="11">
        <f t="shared" si="274"/>
        <v>0</v>
      </c>
      <c r="Q656" s="4" t="str">
        <f t="shared" si="267"/>
        <v>N-101-000010</v>
      </c>
      <c r="R656">
        <f t="shared" si="268"/>
        <v>382</v>
      </c>
      <c r="S656" s="8">
        <f t="shared" si="269"/>
        <v>6.8802841839920132</v>
      </c>
      <c r="T656" s="8">
        <f t="shared" si="270"/>
        <v>6.8802841839920132</v>
      </c>
      <c r="U656" s="10">
        <f t="shared" si="261"/>
        <v>7.0852916130896082</v>
      </c>
      <c r="V656" s="10">
        <f t="shared" si="271"/>
        <v>0.18424985744159661</v>
      </c>
      <c r="W656" s="10">
        <f t="shared" si="272"/>
        <v>0.65825329688977785</v>
      </c>
      <c r="X656" s="10">
        <f t="shared" si="262"/>
        <v>0.40635386051552441</v>
      </c>
      <c r="Y656" s="22">
        <f t="shared" si="273"/>
        <v>6.9555773436448023</v>
      </c>
      <c r="Z656" s="22">
        <f t="shared" si="263"/>
        <v>6.8151536771936527</v>
      </c>
      <c r="AA656" s="22">
        <f t="shared" si="264"/>
        <v>6.8802841839920132</v>
      </c>
      <c r="AB656" s="35"/>
      <c r="AC656" s="10"/>
      <c r="AD656" s="10"/>
    </row>
    <row r="657" spans="1:30" x14ac:dyDescent="0.25">
      <c r="A657" t="s">
        <v>3753</v>
      </c>
      <c r="B657" t="s">
        <v>1137</v>
      </c>
      <c r="C657" s="1">
        <v>42198</v>
      </c>
      <c r="D657">
        <v>896</v>
      </c>
      <c r="E657" t="str">
        <f t="shared" si="257"/>
        <v>_can_big_data_solve_the_skill_vs._luck_'mystery'_of_fantasy_sports?_</v>
      </c>
      <c r="F657" s="7">
        <f t="shared" si="265"/>
        <v>6.799055862058796</v>
      </c>
      <c r="G657">
        <f t="shared" si="258"/>
        <v>57</v>
      </c>
      <c r="H657" s="11">
        <f t="shared" si="266"/>
        <v>1</v>
      </c>
      <c r="I657" s="11">
        <f t="shared" si="259"/>
        <v>0</v>
      </c>
      <c r="J657" s="11">
        <f t="shared" si="259"/>
        <v>1</v>
      </c>
      <c r="K657" s="11">
        <f t="shared" si="274"/>
        <v>0</v>
      </c>
      <c r="L657" s="11">
        <f t="shared" si="274"/>
        <v>0</v>
      </c>
      <c r="M657" s="11">
        <f t="shared" si="274"/>
        <v>0</v>
      </c>
      <c r="N657" s="11">
        <f t="shared" si="274"/>
        <v>0</v>
      </c>
      <c r="O657" s="11">
        <f t="shared" si="274"/>
        <v>1</v>
      </c>
      <c r="P657" s="11">
        <f t="shared" si="274"/>
        <v>0</v>
      </c>
      <c r="Q657" s="4" t="str">
        <f t="shared" si="267"/>
        <v>N-101-000010</v>
      </c>
      <c r="R657">
        <f t="shared" si="268"/>
        <v>382</v>
      </c>
      <c r="S657" s="8">
        <f t="shared" si="269"/>
        <v>6.8802841839920132</v>
      </c>
      <c r="T657" s="8">
        <f t="shared" si="270"/>
        <v>6.8802841839920132</v>
      </c>
      <c r="U657" s="10">
        <f t="shared" si="261"/>
        <v>6.3927020015432712</v>
      </c>
      <c r="V657" s="10">
        <f t="shared" si="271"/>
        <v>0.18424985744159661</v>
      </c>
      <c r="W657" s="10">
        <f t="shared" si="272"/>
        <v>-3.4336314656559175E-2</v>
      </c>
      <c r="X657" s="10">
        <f t="shared" si="262"/>
        <v>0.40635386051552441</v>
      </c>
      <c r="Y657" s="22">
        <f t="shared" si="273"/>
        <v>6.9555773436448023</v>
      </c>
      <c r="Z657" s="22">
        <f t="shared" si="263"/>
        <v>6.8151536771936527</v>
      </c>
      <c r="AA657" s="22">
        <f t="shared" si="264"/>
        <v>6.8802841839920132</v>
      </c>
      <c r="AB657" s="35"/>
      <c r="AC657" s="10"/>
      <c r="AD657" s="10"/>
    </row>
    <row r="658" spans="1:30" x14ac:dyDescent="0.25">
      <c r="A658" t="s">
        <v>3754</v>
      </c>
      <c r="B658" t="s">
        <v>1138</v>
      </c>
      <c r="C658" s="1">
        <v>42284</v>
      </c>
      <c r="D658">
        <v>391</v>
      </c>
      <c r="E658" t="str">
        <f t="shared" si="257"/>
        <v>_can_business_automation_solve_your_data_quality_problems?_</v>
      </c>
      <c r="F658" s="7">
        <f t="shared" si="265"/>
        <v>5.9712618397904622</v>
      </c>
      <c r="G658">
        <f t="shared" si="258"/>
        <v>25</v>
      </c>
      <c r="H658" s="11">
        <f t="shared" si="266"/>
        <v>1</v>
      </c>
      <c r="I658" s="11">
        <f t="shared" si="259"/>
        <v>0</v>
      </c>
      <c r="J658" s="11">
        <f t="shared" si="259"/>
        <v>1</v>
      </c>
      <c r="K658" s="11">
        <f t="shared" si="274"/>
        <v>0</v>
      </c>
      <c r="L658" s="11">
        <f t="shared" si="274"/>
        <v>0</v>
      </c>
      <c r="M658" s="11">
        <f t="shared" si="274"/>
        <v>0</v>
      </c>
      <c r="N658" s="11">
        <f t="shared" si="274"/>
        <v>0</v>
      </c>
      <c r="O658" s="11">
        <f t="shared" si="274"/>
        <v>1</v>
      </c>
      <c r="P658" s="11">
        <f t="shared" si="274"/>
        <v>0</v>
      </c>
      <c r="Q658" s="4" t="str">
        <f t="shared" si="267"/>
        <v>N-101-000010</v>
      </c>
      <c r="R658">
        <f t="shared" si="268"/>
        <v>382</v>
      </c>
      <c r="S658" s="8">
        <f t="shared" si="269"/>
        <v>6.8802841839920132</v>
      </c>
      <c r="T658" s="8">
        <f t="shared" si="270"/>
        <v>6.8802841839920132</v>
      </c>
      <c r="U658" s="10">
        <f t="shared" si="261"/>
        <v>5.5649079792749374</v>
      </c>
      <c r="V658" s="10">
        <f t="shared" si="271"/>
        <v>0.18424985744159661</v>
      </c>
      <c r="W658" s="10">
        <f t="shared" si="272"/>
        <v>-0.86213033692489294</v>
      </c>
      <c r="X658" s="10">
        <f t="shared" si="262"/>
        <v>0.40635386051552441</v>
      </c>
      <c r="Y658" s="22">
        <f t="shared" si="273"/>
        <v>6.9555773436448023</v>
      </c>
      <c r="Z658" s="22">
        <f t="shared" si="263"/>
        <v>6.8151536771936527</v>
      </c>
      <c r="AA658" s="22">
        <f t="shared" si="264"/>
        <v>6.8802841839920132</v>
      </c>
      <c r="AB658" s="35"/>
      <c r="AC658" s="10"/>
      <c r="AD658" s="10"/>
    </row>
    <row r="659" spans="1:30" x14ac:dyDescent="0.25">
      <c r="A659" t="s">
        <v>2693</v>
      </c>
      <c r="B659" t="s">
        <v>73</v>
      </c>
      <c r="C659" s="1">
        <v>41726</v>
      </c>
      <c r="D659">
        <v>334</v>
      </c>
      <c r="E659" t="str">
        <f t="shared" si="257"/>
        <v>_can_clothes_cause_cancer?_</v>
      </c>
      <c r="F659" s="7">
        <f t="shared" si="265"/>
        <v>5.8141305318250662</v>
      </c>
      <c r="G659">
        <f t="shared" si="258"/>
        <v>50</v>
      </c>
      <c r="H659" s="11">
        <f t="shared" si="266"/>
        <v>0</v>
      </c>
      <c r="I659" s="11">
        <f t="shared" si="259"/>
        <v>1</v>
      </c>
      <c r="J659" s="11">
        <f t="shared" si="259"/>
        <v>0</v>
      </c>
      <c r="K659" s="11">
        <f t="shared" si="274"/>
        <v>0</v>
      </c>
      <c r="L659" s="11">
        <f t="shared" si="274"/>
        <v>0</v>
      </c>
      <c r="M659" s="11">
        <f t="shared" si="274"/>
        <v>0</v>
      </c>
      <c r="N659" s="11">
        <f t="shared" si="274"/>
        <v>0</v>
      </c>
      <c r="O659" s="11">
        <f t="shared" si="274"/>
        <v>0</v>
      </c>
      <c r="P659" s="11">
        <f t="shared" si="274"/>
        <v>0</v>
      </c>
      <c r="Q659" s="4" t="str">
        <f t="shared" si="267"/>
        <v>N-010-000000</v>
      </c>
      <c r="R659">
        <f t="shared" si="268"/>
        <v>99</v>
      </c>
      <c r="S659" s="8">
        <f t="shared" si="269"/>
        <v>6.480946823676728</v>
      </c>
      <c r="T659" s="8">
        <f t="shared" si="270"/>
        <v>6.480946823676728</v>
      </c>
      <c r="U659" s="10">
        <f t="shared" si="261"/>
        <v>6.2080381725245761</v>
      </c>
      <c r="V659" s="10">
        <f t="shared" si="271"/>
        <v>-1.0225092870624488</v>
      </c>
      <c r="W659" s="10">
        <f t="shared" si="272"/>
        <v>-1.0192616448902889</v>
      </c>
      <c r="X659" s="10">
        <f t="shared" si="262"/>
        <v>-0.39390764069951029</v>
      </c>
      <c r="Y659" s="22">
        <f t="shared" si="273"/>
        <v>6.1553158424297676</v>
      </c>
      <c r="Z659" s="22">
        <f t="shared" si="263"/>
        <v>6.3463125243562173</v>
      </c>
      <c r="AA659" s="22">
        <f t="shared" si="264"/>
        <v>6.480946823676728</v>
      </c>
      <c r="AB659" s="35"/>
      <c r="AC659" s="10"/>
      <c r="AD659" s="10"/>
    </row>
    <row r="660" spans="1:30" x14ac:dyDescent="0.25">
      <c r="A660" t="s">
        <v>3755</v>
      </c>
      <c r="B660" t="s">
        <v>1139</v>
      </c>
      <c r="C660" s="1">
        <v>42254</v>
      </c>
      <c r="D660">
        <v>2498</v>
      </c>
      <c r="E660" t="str">
        <f t="shared" si="257"/>
        <v>_can_context_extraction_replace_sentiment_analysis?_</v>
      </c>
      <c r="F660" s="7">
        <f t="shared" si="265"/>
        <v>7.8236459308349522</v>
      </c>
      <c r="G660">
        <f t="shared" si="258"/>
        <v>47</v>
      </c>
      <c r="H660" s="11">
        <f t="shared" si="266"/>
        <v>1</v>
      </c>
      <c r="I660" s="11">
        <f t="shared" si="259"/>
        <v>0</v>
      </c>
      <c r="J660" s="11">
        <f t="shared" si="259"/>
        <v>1</v>
      </c>
      <c r="K660" s="11">
        <f t="shared" si="274"/>
        <v>0</v>
      </c>
      <c r="L660" s="11">
        <f t="shared" si="274"/>
        <v>0</v>
      </c>
      <c r="M660" s="11">
        <f t="shared" si="274"/>
        <v>0</v>
      </c>
      <c r="N660" s="11">
        <f t="shared" si="274"/>
        <v>0</v>
      </c>
      <c r="O660" s="11">
        <f t="shared" si="274"/>
        <v>0</v>
      </c>
      <c r="P660" s="11">
        <f t="shared" si="274"/>
        <v>1</v>
      </c>
      <c r="Q660" s="4" t="str">
        <f t="shared" si="267"/>
        <v>N-101-000001</v>
      </c>
      <c r="R660">
        <f t="shared" si="268"/>
        <v>109</v>
      </c>
      <c r="S660" s="8">
        <f t="shared" si="269"/>
        <v>6.5598547021339648</v>
      </c>
      <c r="T660" s="8">
        <f t="shared" si="270"/>
        <v>6.5598547021339648</v>
      </c>
      <c r="U660" s="10">
        <f t="shared" si="261"/>
        <v>7.8499271346539468</v>
      </c>
      <c r="V660" s="10">
        <f t="shared" si="271"/>
        <v>-0.46814479021556843</v>
      </c>
      <c r="W660" s="10">
        <f t="shared" si="272"/>
        <v>0.99025375411959704</v>
      </c>
      <c r="X660" s="10">
        <f t="shared" si="262"/>
        <v>-2.6281203818994407E-2</v>
      </c>
      <c r="Y660" s="22">
        <f t="shared" si="273"/>
        <v>6.5229422793102829</v>
      </c>
      <c r="Z660" s="22">
        <f t="shared" si="263"/>
        <v>6.4247572696849025</v>
      </c>
      <c r="AA660" s="22">
        <f t="shared" si="264"/>
        <v>6.5598547021339648</v>
      </c>
      <c r="AB660" s="35"/>
      <c r="AC660" s="10"/>
      <c r="AD660" s="10"/>
    </row>
    <row r="661" spans="1:30" x14ac:dyDescent="0.25">
      <c r="A661" t="s">
        <v>2694</v>
      </c>
      <c r="B661" t="s">
        <v>74</v>
      </c>
      <c r="C661" s="1">
        <v>41428</v>
      </c>
      <c r="D661">
        <v>1141</v>
      </c>
      <c r="E661" t="str">
        <f t="shared" si="257"/>
        <v>_can_data_science_solves_the_'mars_rat'_mystery?_</v>
      </c>
      <c r="F661" s="7">
        <f t="shared" si="265"/>
        <v>7.0405363902159559</v>
      </c>
      <c r="G661">
        <f t="shared" si="258"/>
        <v>46</v>
      </c>
      <c r="H661" s="11">
        <f t="shared" si="266"/>
        <v>0</v>
      </c>
      <c r="I661" s="11">
        <f t="shared" si="259"/>
        <v>1</v>
      </c>
      <c r="J661" s="11">
        <f t="shared" si="259"/>
        <v>0</v>
      </c>
      <c r="K661" s="11">
        <f t="shared" si="274"/>
        <v>0</v>
      </c>
      <c r="L661" s="11">
        <f t="shared" si="274"/>
        <v>0</v>
      </c>
      <c r="M661" s="11">
        <f t="shared" si="274"/>
        <v>0</v>
      </c>
      <c r="N661" s="11">
        <f t="shared" si="274"/>
        <v>1</v>
      </c>
      <c r="O661" s="11">
        <f t="shared" si="274"/>
        <v>1</v>
      </c>
      <c r="P661" s="11">
        <f t="shared" si="274"/>
        <v>0</v>
      </c>
      <c r="Q661" s="4" t="str">
        <f t="shared" si="267"/>
        <v>N-010-000110</v>
      </c>
      <c r="R661">
        <f t="shared" si="268"/>
        <v>30</v>
      </c>
      <c r="S661" s="8">
        <f t="shared" si="269"/>
        <v>6.8313617432708362</v>
      </c>
      <c r="T661" s="8">
        <f t="shared" si="270"/>
        <v>6.8313617432708362</v>
      </c>
      <c r="U661" s="10">
        <f t="shared" si="261"/>
        <v>6.8328962734105128</v>
      </c>
      <c r="V661" s="10">
        <f t="shared" si="271"/>
        <v>-0.11540172769237117</v>
      </c>
      <c r="W661" s="10">
        <f t="shared" si="272"/>
        <v>0.20714421350060075</v>
      </c>
      <c r="X661" s="10">
        <f t="shared" si="262"/>
        <v>0.20764011680544309</v>
      </c>
      <c r="Y661" s="22">
        <f t="shared" si="273"/>
        <v>6.7568635999347206</v>
      </c>
      <c r="Z661" s="22">
        <f t="shared" si="263"/>
        <v>6.9806344144561896</v>
      </c>
      <c r="AA661" s="22">
        <f t="shared" si="264"/>
        <v>6.8313617432708362</v>
      </c>
      <c r="AB661" s="35"/>
      <c r="AC661" s="10"/>
      <c r="AD661" s="10"/>
    </row>
    <row r="662" spans="1:30" x14ac:dyDescent="0.25">
      <c r="A662" t="s">
        <v>2695</v>
      </c>
      <c r="B662" t="s">
        <v>75</v>
      </c>
      <c r="C662" s="1">
        <v>41251</v>
      </c>
      <c r="D662">
        <v>3014</v>
      </c>
      <c r="E662" t="str">
        <f t="shared" si="257"/>
        <v>_can_data_scientists_replace_business_analysts?_</v>
      </c>
      <c r="F662" s="7">
        <f t="shared" si="265"/>
        <v>8.0113551091612862</v>
      </c>
      <c r="G662">
        <f t="shared" si="258"/>
        <v>48</v>
      </c>
      <c r="H662" s="11">
        <f t="shared" si="266"/>
        <v>0</v>
      </c>
      <c r="I662" s="11">
        <f t="shared" ref="I662:J681" si="275">IF(ISNUMBER(SEARCH(I$1,$B662)),1,0)</f>
        <v>1</v>
      </c>
      <c r="J662" s="11">
        <f t="shared" si="275"/>
        <v>0</v>
      </c>
      <c r="K662" s="11">
        <f t="shared" ref="K662:P671" si="276">IF(ISNUMBER(SEARCH(K$1,$E662)),1,0)</f>
        <v>0</v>
      </c>
      <c r="L662" s="11">
        <f t="shared" si="276"/>
        <v>0</v>
      </c>
      <c r="M662" s="11">
        <f t="shared" si="276"/>
        <v>0</v>
      </c>
      <c r="N662" s="11">
        <f t="shared" si="276"/>
        <v>0</v>
      </c>
      <c r="O662" s="11">
        <f t="shared" si="276"/>
        <v>1</v>
      </c>
      <c r="P662" s="11">
        <f t="shared" si="276"/>
        <v>1</v>
      </c>
      <c r="Q662" s="4" t="str">
        <f t="shared" si="267"/>
        <v>N-010-000011</v>
      </c>
      <c r="R662">
        <f t="shared" si="268"/>
        <v>14</v>
      </c>
      <c r="S662" s="8">
        <f t="shared" si="269"/>
        <v>6.4801746765319432</v>
      </c>
      <c r="T662" s="8">
        <f t="shared" si="270"/>
        <v>6.4801746765319432</v>
      </c>
      <c r="U662" s="10">
        <f t="shared" si="261"/>
        <v>8.4021279717963786</v>
      </c>
      <c r="V662" s="10">
        <f t="shared" si="271"/>
        <v>-1.0177821796238389</v>
      </c>
      <c r="W662" s="10">
        <f t="shared" si="272"/>
        <v>1.1779629324459311</v>
      </c>
      <c r="X662" s="10">
        <f t="shared" si="262"/>
        <v>-0.39077286263509275</v>
      </c>
      <c r="Y662" s="22">
        <f t="shared" si="273"/>
        <v>6.1584506204941851</v>
      </c>
      <c r="Z662" s="22">
        <f t="shared" si="263"/>
        <v>6.4016751842617632</v>
      </c>
      <c r="AA662" s="22">
        <f t="shared" si="264"/>
        <v>6.4801746765319432</v>
      </c>
      <c r="AB662" s="35"/>
      <c r="AC662" s="10"/>
      <c r="AD662" s="10"/>
    </row>
    <row r="663" spans="1:30" x14ac:dyDescent="0.25">
      <c r="A663" t="s">
        <v>3756</v>
      </c>
      <c r="B663" t="s">
        <v>1140</v>
      </c>
      <c r="C663" s="1">
        <v>42470</v>
      </c>
      <c r="D663">
        <v>244</v>
      </c>
      <c r="E663" t="str">
        <f t="shared" si="257"/>
        <v>_can_deepmind_win_'jeopardy'_and_watson_win_'go'?_</v>
      </c>
      <c r="F663" s="7">
        <f t="shared" si="265"/>
        <v>5.5012582105447274</v>
      </c>
      <c r="G663">
        <f t="shared" si="258"/>
        <v>54</v>
      </c>
      <c r="H663" s="11">
        <f t="shared" si="266"/>
        <v>1</v>
      </c>
      <c r="I663" s="11">
        <f t="shared" si="275"/>
        <v>0</v>
      </c>
      <c r="J663" s="11">
        <f t="shared" si="275"/>
        <v>1</v>
      </c>
      <c r="K663" s="11">
        <f t="shared" si="276"/>
        <v>0</v>
      </c>
      <c r="L663" s="11">
        <f t="shared" si="276"/>
        <v>0</v>
      </c>
      <c r="M663" s="11">
        <f t="shared" si="276"/>
        <v>0</v>
      </c>
      <c r="N663" s="11">
        <f t="shared" si="276"/>
        <v>0</v>
      </c>
      <c r="O663" s="11">
        <f t="shared" si="276"/>
        <v>0</v>
      </c>
      <c r="P663" s="11">
        <f t="shared" si="276"/>
        <v>0</v>
      </c>
      <c r="Q663" s="4" t="str">
        <f t="shared" si="267"/>
        <v>N-101-000000</v>
      </c>
      <c r="R663">
        <f t="shared" si="268"/>
        <v>419</v>
      </c>
      <c r="S663" s="8">
        <f t="shared" si="269"/>
        <v>6.5697596378225285</v>
      </c>
      <c r="T663" s="8">
        <f t="shared" si="270"/>
        <v>6.5697596378225285</v>
      </c>
      <c r="U663" s="10">
        <f t="shared" si="261"/>
        <v>5.3127892712286711</v>
      </c>
      <c r="V663" s="10">
        <f t="shared" si="271"/>
        <v>-0.14431102010629077</v>
      </c>
      <c r="W663" s="10">
        <f t="shared" si="272"/>
        <v>-1.3321339661706277</v>
      </c>
      <c r="X663" s="10">
        <f t="shared" si="262"/>
        <v>0.18846893931605621</v>
      </c>
      <c r="Y663" s="22">
        <f t="shared" si="273"/>
        <v>6.7376924224453338</v>
      </c>
      <c r="Z663" s="22">
        <f t="shared" si="263"/>
        <v>6.5922741434865042</v>
      </c>
      <c r="AA663" s="22">
        <f t="shared" si="264"/>
        <v>6.5697596378225285</v>
      </c>
      <c r="AB663" s="35"/>
      <c r="AC663" s="10"/>
      <c r="AD663" s="10"/>
    </row>
    <row r="664" spans="1:30" x14ac:dyDescent="0.25">
      <c r="A664" t="s">
        <v>2696</v>
      </c>
      <c r="B664" t="s">
        <v>76</v>
      </c>
      <c r="C664" s="1">
        <v>41054</v>
      </c>
      <c r="D664">
        <v>407</v>
      </c>
      <c r="E664" t="str">
        <f t="shared" si="257"/>
        <v>_can_we_use_data_science_to_measure_distances_to_stars?_</v>
      </c>
      <c r="F664" s="7">
        <f t="shared" si="265"/>
        <v>6.0112671744041615</v>
      </c>
      <c r="G664">
        <f t="shared" si="258"/>
        <v>56</v>
      </c>
      <c r="H664" s="11">
        <f t="shared" si="266"/>
        <v>0</v>
      </c>
      <c r="I664" s="11">
        <f t="shared" si="275"/>
        <v>1</v>
      </c>
      <c r="J664" s="11">
        <f t="shared" si="275"/>
        <v>0</v>
      </c>
      <c r="K664" s="11">
        <f t="shared" si="276"/>
        <v>0</v>
      </c>
      <c r="L664" s="11">
        <f t="shared" si="276"/>
        <v>0</v>
      </c>
      <c r="M664" s="11">
        <f t="shared" si="276"/>
        <v>0</v>
      </c>
      <c r="N664" s="11">
        <f t="shared" si="276"/>
        <v>1</v>
      </c>
      <c r="O664" s="11">
        <f t="shared" si="276"/>
        <v>1</v>
      </c>
      <c r="P664" s="11">
        <f t="shared" si="276"/>
        <v>0</v>
      </c>
      <c r="Q664" s="4" t="str">
        <f t="shared" si="267"/>
        <v>N-010-000110</v>
      </c>
      <c r="R664">
        <f t="shared" si="268"/>
        <v>30</v>
      </c>
      <c r="S664" s="8">
        <f t="shared" si="269"/>
        <v>6.8313617432708362</v>
      </c>
      <c r="T664" s="8">
        <f t="shared" si="270"/>
        <v>6.8313617432708362</v>
      </c>
      <c r="U664" s="10">
        <f t="shared" si="261"/>
        <v>5.8036270575987183</v>
      </c>
      <c r="V664" s="10">
        <f t="shared" si="271"/>
        <v>-0.11540172769237117</v>
      </c>
      <c r="W664" s="10">
        <f t="shared" si="272"/>
        <v>-0.82212500231119368</v>
      </c>
      <c r="X664" s="10">
        <f t="shared" si="262"/>
        <v>0.20764011680544309</v>
      </c>
      <c r="Y664" s="22">
        <f t="shared" si="273"/>
        <v>6.7568635999347206</v>
      </c>
      <c r="Z664" s="22">
        <f t="shared" si="263"/>
        <v>6.9806344144561896</v>
      </c>
      <c r="AA664" s="22">
        <f t="shared" si="264"/>
        <v>6.8313617432708362</v>
      </c>
      <c r="AB664" s="35"/>
      <c r="AC664" s="10"/>
      <c r="AD664" s="10"/>
    </row>
    <row r="665" spans="1:30" x14ac:dyDescent="0.25">
      <c r="A665" t="s">
        <v>2697</v>
      </c>
      <c r="B665" t="s">
        <v>77</v>
      </c>
      <c r="C665" s="1">
        <v>41909</v>
      </c>
      <c r="D665">
        <v>111</v>
      </c>
      <c r="E665" t="str">
        <f t="shared" si="257"/>
        <v>_can_we_use_lubuntu_and_ubuntu_server_for_hadoop_cluster?_</v>
      </c>
      <c r="F665" s="7">
        <f t="shared" si="265"/>
        <v>4.7184988712950942</v>
      </c>
      <c r="G665">
        <f t="shared" si="258"/>
        <v>58</v>
      </c>
      <c r="H665" s="11">
        <f t="shared" si="266"/>
        <v>0</v>
      </c>
      <c r="I665" s="11">
        <f t="shared" si="275"/>
        <v>1</v>
      </c>
      <c r="J665" s="11">
        <f t="shared" si="275"/>
        <v>0</v>
      </c>
      <c r="K665" s="11">
        <f t="shared" si="276"/>
        <v>0</v>
      </c>
      <c r="L665" s="11">
        <f t="shared" si="276"/>
        <v>0</v>
      </c>
      <c r="M665" s="11">
        <f t="shared" si="276"/>
        <v>0</v>
      </c>
      <c r="N665" s="11">
        <f t="shared" si="276"/>
        <v>0</v>
      </c>
      <c r="O665" s="11">
        <f t="shared" si="276"/>
        <v>0</v>
      </c>
      <c r="P665" s="11">
        <f t="shared" si="276"/>
        <v>0</v>
      </c>
      <c r="Q665" s="4" t="str">
        <f t="shared" si="267"/>
        <v>N-010-000000</v>
      </c>
      <c r="R665">
        <f t="shared" si="268"/>
        <v>99</v>
      </c>
      <c r="S665" s="8">
        <f t="shared" si="269"/>
        <v>6.480946823676728</v>
      </c>
      <c r="T665" s="8">
        <f t="shared" si="270"/>
        <v>6.480946823676728</v>
      </c>
      <c r="U665" s="10">
        <f t="shared" si="261"/>
        <v>5.1124065119946041</v>
      </c>
      <c r="V665" s="10">
        <f t="shared" si="271"/>
        <v>-1.0225092870624488</v>
      </c>
      <c r="W665" s="10">
        <f t="shared" si="272"/>
        <v>-2.114893305420261</v>
      </c>
      <c r="X665" s="10">
        <f t="shared" si="262"/>
        <v>-0.39390764069951029</v>
      </c>
      <c r="Y665" s="22">
        <f t="shared" si="273"/>
        <v>6.1553158424297676</v>
      </c>
      <c r="Z665" s="22">
        <f t="shared" si="263"/>
        <v>6.3463125243562173</v>
      </c>
      <c r="AA665" s="22">
        <f t="shared" si="264"/>
        <v>6.480946823676728</v>
      </c>
      <c r="AB665" s="35"/>
      <c r="AC665" s="10"/>
      <c r="AD665" s="10"/>
    </row>
    <row r="666" spans="1:30" x14ac:dyDescent="0.25">
      <c r="A666" t="s">
        <v>3757</v>
      </c>
      <c r="B666" t="s">
        <v>1141</v>
      </c>
      <c r="C666" s="1">
        <v>42086</v>
      </c>
      <c r="D666">
        <v>1710</v>
      </c>
      <c r="E666" t="str">
        <f t="shared" si="257"/>
        <v>_can_you_be_a_growth_hacker_without_being_a_data_scientist?_</v>
      </c>
      <c r="F666" s="7">
        <f t="shared" si="265"/>
        <v>7.4448332738921934</v>
      </c>
      <c r="G666">
        <f t="shared" si="258"/>
        <v>38</v>
      </c>
      <c r="H666" s="11">
        <f t="shared" si="266"/>
        <v>1</v>
      </c>
      <c r="I666" s="11">
        <f t="shared" si="275"/>
        <v>0</v>
      </c>
      <c r="J666" s="11">
        <f t="shared" si="275"/>
        <v>1</v>
      </c>
      <c r="K666" s="11">
        <f t="shared" si="276"/>
        <v>0</v>
      </c>
      <c r="L666" s="11">
        <f t="shared" si="276"/>
        <v>0</v>
      </c>
      <c r="M666" s="11">
        <f t="shared" si="276"/>
        <v>0</v>
      </c>
      <c r="N666" s="11">
        <f t="shared" si="276"/>
        <v>0</v>
      </c>
      <c r="O666" s="11">
        <f t="shared" si="276"/>
        <v>1</v>
      </c>
      <c r="P666" s="11">
        <f t="shared" si="276"/>
        <v>0</v>
      </c>
      <c r="Q666" s="4" t="str">
        <f t="shared" si="267"/>
        <v>N-101-000010</v>
      </c>
      <c r="R666">
        <f t="shared" si="268"/>
        <v>382</v>
      </c>
      <c r="S666" s="8">
        <f t="shared" si="269"/>
        <v>6.8802841839920132</v>
      </c>
      <c r="T666" s="8">
        <f t="shared" si="270"/>
        <v>6.8802841839920132</v>
      </c>
      <c r="U666" s="10">
        <f t="shared" si="261"/>
        <v>7.0384794133766686</v>
      </c>
      <c r="V666" s="10">
        <f t="shared" si="271"/>
        <v>0.18424985744159661</v>
      </c>
      <c r="W666" s="10">
        <f t="shared" si="272"/>
        <v>0.61144109717683826</v>
      </c>
      <c r="X666" s="10">
        <f t="shared" si="262"/>
        <v>0.40635386051552441</v>
      </c>
      <c r="Y666" s="22">
        <f t="shared" si="273"/>
        <v>6.9555773436448023</v>
      </c>
      <c r="Z666" s="22">
        <f t="shared" si="263"/>
        <v>6.8151536771936527</v>
      </c>
      <c r="AA666" s="22">
        <f t="shared" si="264"/>
        <v>6.8802841839920132</v>
      </c>
      <c r="AB666" s="35"/>
      <c r="AC666" s="10"/>
      <c r="AD666" s="10"/>
    </row>
    <row r="667" spans="1:30" x14ac:dyDescent="0.25">
      <c r="A667" t="s">
        <v>3758</v>
      </c>
      <c r="B667" t="s">
        <v>1142</v>
      </c>
      <c r="C667" s="1">
        <v>42316</v>
      </c>
      <c r="D667">
        <v>6322</v>
      </c>
      <c r="E667" t="str">
        <f t="shared" si="257"/>
        <v>_can_you_learn_data_science_on_the_job?_</v>
      </c>
      <c r="F667" s="7">
        <f t="shared" si="265"/>
        <v>8.7519490580586137</v>
      </c>
      <c r="G667">
        <f t="shared" si="258"/>
        <v>93</v>
      </c>
      <c r="H667" s="11">
        <f t="shared" si="266"/>
        <v>1</v>
      </c>
      <c r="I667" s="11">
        <f t="shared" si="275"/>
        <v>0</v>
      </c>
      <c r="J667" s="11">
        <f t="shared" si="275"/>
        <v>1</v>
      </c>
      <c r="K667" s="11">
        <f t="shared" si="276"/>
        <v>0</v>
      </c>
      <c r="L667" s="11">
        <f t="shared" si="276"/>
        <v>0</v>
      </c>
      <c r="M667" s="11">
        <f t="shared" si="276"/>
        <v>0</v>
      </c>
      <c r="N667" s="11">
        <f t="shared" si="276"/>
        <v>1</v>
      </c>
      <c r="O667" s="11">
        <f t="shared" si="276"/>
        <v>1</v>
      </c>
      <c r="P667" s="11">
        <f t="shared" si="276"/>
        <v>0</v>
      </c>
      <c r="Q667" s="4" t="str">
        <f t="shared" si="267"/>
        <v>N-101-000110</v>
      </c>
      <c r="R667">
        <f t="shared" si="268"/>
        <v>126</v>
      </c>
      <c r="S667" s="8">
        <f t="shared" si="269"/>
        <v>7.156085089173656</v>
      </c>
      <c r="T667" s="8">
        <f t="shared" si="270"/>
        <v>7.156085089173656</v>
      </c>
      <c r="U667" s="10">
        <f t="shared" si="261"/>
        <v>7.9619323612376043</v>
      </c>
      <c r="V667" s="10">
        <f t="shared" si="271"/>
        <v>0.76279653926378688</v>
      </c>
      <c r="W667" s="10">
        <f t="shared" si="272"/>
        <v>1.9185568813432585</v>
      </c>
      <c r="X667" s="10">
        <f t="shared" si="262"/>
        <v>0.79001669682100972</v>
      </c>
      <c r="Y667" s="22">
        <f t="shared" si="273"/>
        <v>7.3392401799502869</v>
      </c>
      <c r="Z667" s="22">
        <f t="shared" si="263"/>
        <v>7.2265960335864765</v>
      </c>
      <c r="AA667" s="22">
        <f t="shared" si="264"/>
        <v>7.156085089173656</v>
      </c>
      <c r="AB667" s="35"/>
      <c r="AC667" s="10"/>
      <c r="AD667" s="10"/>
    </row>
    <row r="668" spans="1:30" x14ac:dyDescent="0.25">
      <c r="A668" t="s">
        <v>3759</v>
      </c>
      <c r="B668" t="s">
        <v>1143</v>
      </c>
      <c r="C668" s="1">
        <v>42282</v>
      </c>
      <c r="D668">
        <v>693</v>
      </c>
      <c r="E668" t="str">
        <f t="shared" si="257"/>
        <v>_can_you_make_data_sing?_here_are_two_big_data_analytics_success_stories._crackthis_challenge._</v>
      </c>
      <c r="F668" s="7">
        <f t="shared" si="265"/>
        <v>6.5424719605068047</v>
      </c>
      <c r="G668">
        <f t="shared" si="258"/>
        <v>55</v>
      </c>
      <c r="H668" s="11">
        <f t="shared" si="266"/>
        <v>1</v>
      </c>
      <c r="I668" s="11">
        <f t="shared" si="275"/>
        <v>0</v>
      </c>
      <c r="J668" s="11">
        <f t="shared" si="275"/>
        <v>1</v>
      </c>
      <c r="K668" s="11">
        <f t="shared" si="276"/>
        <v>0</v>
      </c>
      <c r="L668" s="11">
        <f t="shared" si="276"/>
        <v>0</v>
      </c>
      <c r="M668" s="11">
        <f t="shared" si="276"/>
        <v>0</v>
      </c>
      <c r="N668" s="11">
        <f t="shared" si="276"/>
        <v>0</v>
      </c>
      <c r="O668" s="11">
        <f t="shared" si="276"/>
        <v>1</v>
      </c>
      <c r="P668" s="11">
        <f t="shared" si="276"/>
        <v>1</v>
      </c>
      <c r="Q668" s="4" t="str">
        <f t="shared" si="267"/>
        <v>N-101-000011</v>
      </c>
      <c r="R668">
        <f t="shared" si="268"/>
        <v>56</v>
      </c>
      <c r="S668" s="8">
        <f t="shared" si="269"/>
        <v>6.7077203067055775</v>
      </c>
      <c r="T668" s="8">
        <f t="shared" si="270"/>
        <v>6.7077203067055775</v>
      </c>
      <c r="U668" s="10">
        <f t="shared" si="261"/>
        <v>6.3508682431263308</v>
      </c>
      <c r="V668" s="10">
        <f t="shared" si="271"/>
        <v>-0.13958391266768105</v>
      </c>
      <c r="W668" s="10">
        <f t="shared" si="272"/>
        <v>-0.29092021620855046</v>
      </c>
      <c r="X668" s="10">
        <f t="shared" si="262"/>
        <v>0.19160371738047377</v>
      </c>
      <c r="Y668" s="22">
        <f t="shared" si="273"/>
        <v>6.7408272005097514</v>
      </c>
      <c r="Z668" s="22">
        <f t="shared" si="263"/>
        <v>6.647636803392051</v>
      </c>
      <c r="AA668" s="22">
        <f t="shared" si="264"/>
        <v>6.7077203067055775</v>
      </c>
      <c r="AB668" s="35"/>
      <c r="AC668" s="10"/>
      <c r="AD668" s="10"/>
    </row>
    <row r="669" spans="1:30" x14ac:dyDescent="0.25">
      <c r="A669" t="s">
        <v>3760</v>
      </c>
      <c r="B669" t="s">
        <v>1144</v>
      </c>
      <c r="C669" s="1">
        <v>41522</v>
      </c>
      <c r="D669">
        <v>6924</v>
      </c>
      <c r="E669" t="str">
        <f t="shared" si="257"/>
        <v>_can_you_win_a_facebook_data_science_job?_take_the_test!_</v>
      </c>
      <c r="F669" s="7">
        <f t="shared" si="265"/>
        <v>8.8428933310555387</v>
      </c>
      <c r="G669">
        <f t="shared" si="258"/>
        <v>37</v>
      </c>
      <c r="H669" s="11">
        <f t="shared" si="266"/>
        <v>0</v>
      </c>
      <c r="I669" s="11">
        <f t="shared" si="275"/>
        <v>0</v>
      </c>
      <c r="J669" s="11">
        <f t="shared" si="275"/>
        <v>1</v>
      </c>
      <c r="K669" s="11">
        <f t="shared" si="276"/>
        <v>0</v>
      </c>
      <c r="L669" s="11">
        <f t="shared" si="276"/>
        <v>0</v>
      </c>
      <c r="M669" s="11">
        <f t="shared" si="276"/>
        <v>0</v>
      </c>
      <c r="N669" s="11">
        <f t="shared" si="276"/>
        <v>1</v>
      </c>
      <c r="O669" s="11">
        <f t="shared" si="276"/>
        <v>1</v>
      </c>
      <c r="P669" s="11">
        <f t="shared" si="276"/>
        <v>0</v>
      </c>
      <c r="Q669" s="4" t="str">
        <f t="shared" si="267"/>
        <v>N-001-000110</v>
      </c>
      <c r="R669">
        <f t="shared" si="268"/>
        <v>130</v>
      </c>
      <c r="S669" s="8">
        <f t="shared" si="269"/>
        <v>7.6818150714618501</v>
      </c>
      <c r="T669" s="8">
        <f t="shared" si="270"/>
        <v>7.6818150714618501</v>
      </c>
      <c r="U669" s="10">
        <f t="shared" si="261"/>
        <v>7.8544095798918327</v>
      </c>
      <c r="V669" s="10">
        <f t="shared" si="271"/>
        <v>1.0620761276823165</v>
      </c>
      <c r="W669" s="10">
        <f t="shared" si="272"/>
        <v>2.0095011543401835</v>
      </c>
      <c r="X669" s="10">
        <f t="shared" si="262"/>
        <v>0.98848375116370624</v>
      </c>
      <c r="Y669" s="22">
        <f t="shared" si="273"/>
        <v>7.5377072342929834</v>
      </c>
      <c r="Z669" s="22">
        <f t="shared" si="263"/>
        <v>7.6004759766059404</v>
      </c>
      <c r="AA669" s="22">
        <f t="shared" si="264"/>
        <v>7.6818150714618501</v>
      </c>
      <c r="AB669" s="35"/>
      <c r="AC669" s="10"/>
      <c r="AD669" s="10"/>
    </row>
    <row r="670" spans="1:30" x14ac:dyDescent="0.25">
      <c r="A670" t="s">
        <v>2698</v>
      </c>
      <c r="B670" t="s">
        <v>78</v>
      </c>
      <c r="C670" s="1">
        <v>41403</v>
      </c>
      <c r="D670">
        <v>2541</v>
      </c>
      <c r="E670" t="str">
        <f t="shared" si="257"/>
        <v>_car_accident_statistics_by_profession_</v>
      </c>
      <c r="F670" s="7">
        <f t="shared" si="265"/>
        <v>7.8407064517493996</v>
      </c>
      <c r="G670">
        <f t="shared" si="258"/>
        <v>65</v>
      </c>
      <c r="H670" s="11">
        <f t="shared" si="266"/>
        <v>0</v>
      </c>
      <c r="I670" s="11">
        <f t="shared" si="275"/>
        <v>1</v>
      </c>
      <c r="J670" s="11">
        <f t="shared" si="275"/>
        <v>0</v>
      </c>
      <c r="K670" s="11">
        <f t="shared" si="276"/>
        <v>0</v>
      </c>
      <c r="L670" s="11">
        <f t="shared" si="276"/>
        <v>0</v>
      </c>
      <c r="M670" s="11">
        <f t="shared" si="276"/>
        <v>0</v>
      </c>
      <c r="N670" s="11">
        <f t="shared" si="276"/>
        <v>0</v>
      </c>
      <c r="O670" s="11">
        <f t="shared" si="276"/>
        <v>0</v>
      </c>
      <c r="P670" s="11">
        <f t="shared" si="276"/>
        <v>0</v>
      </c>
      <c r="Q670" s="4" t="str">
        <f t="shared" si="267"/>
        <v>N-010-000000</v>
      </c>
      <c r="R670">
        <f t="shared" si="268"/>
        <v>99</v>
      </c>
      <c r="S670" s="8">
        <f t="shared" si="269"/>
        <v>6.480946823676728</v>
      </c>
      <c r="T670" s="8">
        <f t="shared" si="270"/>
        <v>6.480946823676728</v>
      </c>
      <c r="U670" s="10">
        <f t="shared" si="261"/>
        <v>8.2346140924489095</v>
      </c>
      <c r="V670" s="10">
        <f t="shared" si="271"/>
        <v>-1.0225092870624488</v>
      </c>
      <c r="W670" s="10">
        <f t="shared" si="272"/>
        <v>1.0073142750340445</v>
      </c>
      <c r="X670" s="10">
        <f t="shared" si="262"/>
        <v>-0.39390764069951029</v>
      </c>
      <c r="Y670" s="22">
        <f t="shared" si="273"/>
        <v>6.1553158424297676</v>
      </c>
      <c r="Z670" s="22">
        <f t="shared" si="263"/>
        <v>6.3463125243562173</v>
      </c>
      <c r="AA670" s="22">
        <f t="shared" si="264"/>
        <v>6.480946823676728</v>
      </c>
      <c r="AB670" s="35"/>
      <c r="AC670" s="10"/>
      <c r="AD670" s="10"/>
    </row>
    <row r="671" spans="1:30" x14ac:dyDescent="0.25">
      <c r="A671" t="s">
        <v>2984</v>
      </c>
      <c r="B671" t="s">
        <v>366</v>
      </c>
      <c r="C671" s="1">
        <v>42214</v>
      </c>
      <c r="D671">
        <v>111</v>
      </c>
      <c r="E671" t="str">
        <f t="shared" si="257"/>
        <v>_career:_cvs_health_-_a_leader_in_healthcare_analytics,_now_hiring_</v>
      </c>
      <c r="F671" s="7">
        <f t="shared" si="265"/>
        <v>4.7184988712950942</v>
      </c>
      <c r="G671">
        <f t="shared" si="258"/>
        <v>13</v>
      </c>
      <c r="H671" s="11">
        <f t="shared" si="266"/>
        <v>1</v>
      </c>
      <c r="I671" s="11">
        <f t="shared" si="275"/>
        <v>1</v>
      </c>
      <c r="J671" s="11">
        <f t="shared" si="275"/>
        <v>0</v>
      </c>
      <c r="K671" s="11">
        <f t="shared" si="276"/>
        <v>0</v>
      </c>
      <c r="L671" s="11">
        <f t="shared" si="276"/>
        <v>0</v>
      </c>
      <c r="M671" s="11">
        <f t="shared" si="276"/>
        <v>0</v>
      </c>
      <c r="N671" s="11">
        <f t="shared" si="276"/>
        <v>0</v>
      </c>
      <c r="O671" s="11">
        <f t="shared" si="276"/>
        <v>0</v>
      </c>
      <c r="P671" s="11">
        <f t="shared" si="276"/>
        <v>1</v>
      </c>
      <c r="Q671" s="4" t="str">
        <f t="shared" si="267"/>
        <v>N-110-000001</v>
      </c>
      <c r="R671">
        <f t="shared" si="268"/>
        <v>34</v>
      </c>
      <c r="S671" s="8">
        <f t="shared" si="269"/>
        <v>5.7632303215384431</v>
      </c>
      <c r="T671" s="8">
        <f t="shared" si="270"/>
        <v>5.7632303215384431</v>
      </c>
      <c r="U671" s="10">
        <f t="shared" si="261"/>
        <v>5.5256237094723515</v>
      </c>
      <c r="V671" s="10">
        <f t="shared" si="271"/>
        <v>-1.6456226455902563</v>
      </c>
      <c r="W671" s="10">
        <f t="shared" si="272"/>
        <v>-2.114893305420261</v>
      </c>
      <c r="X671" s="10">
        <f t="shared" si="262"/>
        <v>-0.80712483817725755</v>
      </c>
      <c r="Y671" s="22">
        <f t="shared" si="273"/>
        <v>5.7420986449520202</v>
      </c>
      <c r="Z671" s="22">
        <f t="shared" si="263"/>
        <v>5.8049157075351516</v>
      </c>
      <c r="AA671" s="22">
        <f t="shared" si="264"/>
        <v>5.7632303215384431</v>
      </c>
      <c r="AB671" s="35"/>
      <c r="AC671" s="10"/>
      <c r="AD671" s="10"/>
    </row>
    <row r="672" spans="1:30" x14ac:dyDescent="0.25">
      <c r="A672" t="s">
        <v>2699</v>
      </c>
      <c r="B672" t="s">
        <v>79</v>
      </c>
      <c r="C672" s="1">
        <v>41617</v>
      </c>
      <c r="D672">
        <v>1222</v>
      </c>
      <c r="E672" t="str">
        <f t="shared" si="257"/>
        <v>_career_change_</v>
      </c>
      <c r="F672" s="7">
        <f t="shared" si="265"/>
        <v>7.1090621356871724</v>
      </c>
      <c r="G672">
        <f t="shared" si="258"/>
        <v>31</v>
      </c>
      <c r="H672" s="11">
        <f t="shared" si="266"/>
        <v>0</v>
      </c>
      <c r="I672" s="11">
        <f t="shared" si="275"/>
        <v>1</v>
      </c>
      <c r="J672" s="11">
        <f t="shared" si="275"/>
        <v>0</v>
      </c>
      <c r="K672" s="11">
        <f t="shared" ref="K672:P681" si="277">IF(ISNUMBER(SEARCH(K$1,$E672)),1,0)</f>
        <v>0</v>
      </c>
      <c r="L672" s="11">
        <f t="shared" si="277"/>
        <v>0</v>
      </c>
      <c r="M672" s="11">
        <f t="shared" si="277"/>
        <v>0</v>
      </c>
      <c r="N672" s="11">
        <f t="shared" si="277"/>
        <v>0</v>
      </c>
      <c r="O672" s="11">
        <f t="shared" si="277"/>
        <v>0</v>
      </c>
      <c r="P672" s="11">
        <f t="shared" si="277"/>
        <v>0</v>
      </c>
      <c r="Q672" s="4" t="str">
        <f t="shared" si="267"/>
        <v>N-010-000000</v>
      </c>
      <c r="R672">
        <f t="shared" si="268"/>
        <v>99</v>
      </c>
      <c r="S672" s="8">
        <f t="shared" si="269"/>
        <v>6.480946823676728</v>
      </c>
      <c r="T672" s="8">
        <f t="shared" si="270"/>
        <v>6.480946823676728</v>
      </c>
      <c r="U672" s="10">
        <f t="shared" si="261"/>
        <v>7.5029697763866823</v>
      </c>
      <c r="V672" s="10">
        <f t="shared" si="271"/>
        <v>-1.0225092870624488</v>
      </c>
      <c r="W672" s="10">
        <f t="shared" si="272"/>
        <v>0.27566995897181723</v>
      </c>
      <c r="X672" s="10">
        <f t="shared" si="262"/>
        <v>-0.39390764069951029</v>
      </c>
      <c r="Y672" s="22">
        <f t="shared" si="273"/>
        <v>6.1553158424297676</v>
      </c>
      <c r="Z672" s="22">
        <f t="shared" si="263"/>
        <v>6.3463125243562173</v>
      </c>
      <c r="AA672" s="22">
        <f t="shared" si="264"/>
        <v>6.480946823676728</v>
      </c>
      <c r="AB672" s="35"/>
      <c r="AC672" s="10"/>
      <c r="AD672" s="10"/>
    </row>
    <row r="673" spans="1:30" x14ac:dyDescent="0.25">
      <c r="A673" t="s">
        <v>2700</v>
      </c>
      <c r="B673" t="s">
        <v>80</v>
      </c>
      <c r="C673" s="1">
        <v>41521</v>
      </c>
      <c r="D673">
        <v>4868</v>
      </c>
      <c r="E673" t="str">
        <f t="shared" si="257"/>
        <v>_career_change_into_data_science_</v>
      </c>
      <c r="F673" s="7">
        <f t="shared" si="265"/>
        <v>8.4906438561827002</v>
      </c>
      <c r="G673">
        <f t="shared" si="258"/>
        <v>29</v>
      </c>
      <c r="H673" s="11">
        <f t="shared" si="266"/>
        <v>0</v>
      </c>
      <c r="I673" s="11">
        <f t="shared" si="275"/>
        <v>1</v>
      </c>
      <c r="J673" s="11">
        <f t="shared" si="275"/>
        <v>0</v>
      </c>
      <c r="K673" s="11">
        <f t="shared" si="277"/>
        <v>0</v>
      </c>
      <c r="L673" s="11">
        <f t="shared" si="277"/>
        <v>0</v>
      </c>
      <c r="M673" s="11">
        <f t="shared" si="277"/>
        <v>0</v>
      </c>
      <c r="N673" s="11">
        <f t="shared" si="277"/>
        <v>1</v>
      </c>
      <c r="O673" s="11">
        <f t="shared" si="277"/>
        <v>1</v>
      </c>
      <c r="P673" s="11">
        <f t="shared" si="277"/>
        <v>0</v>
      </c>
      <c r="Q673" s="4" t="str">
        <f t="shared" si="267"/>
        <v>N-010-000110</v>
      </c>
      <c r="R673">
        <f t="shared" si="268"/>
        <v>30</v>
      </c>
      <c r="S673" s="8">
        <f t="shared" si="269"/>
        <v>6.8313617432708362</v>
      </c>
      <c r="T673" s="8">
        <f t="shared" si="270"/>
        <v>6.8313617432708362</v>
      </c>
      <c r="U673" s="10">
        <f t="shared" si="261"/>
        <v>8.2830037393772571</v>
      </c>
      <c r="V673" s="10">
        <f t="shared" si="271"/>
        <v>-0.11540172769237117</v>
      </c>
      <c r="W673" s="10">
        <f t="shared" si="272"/>
        <v>1.6572516794673451</v>
      </c>
      <c r="X673" s="10">
        <f t="shared" si="262"/>
        <v>0.20764011680544309</v>
      </c>
      <c r="Y673" s="22">
        <f t="shared" si="273"/>
        <v>6.7568635999347206</v>
      </c>
      <c r="Z673" s="22">
        <f t="shared" si="263"/>
        <v>6.9806344144561896</v>
      </c>
      <c r="AA673" s="22">
        <f t="shared" si="264"/>
        <v>6.8313617432708362</v>
      </c>
      <c r="AB673" s="35"/>
      <c r="AC673" s="10"/>
      <c r="AD673" s="10"/>
    </row>
    <row r="674" spans="1:30" x14ac:dyDescent="0.25">
      <c r="A674" t="s">
        <v>3761</v>
      </c>
      <c r="B674" t="s">
        <v>1145</v>
      </c>
      <c r="C674" s="1">
        <v>42452</v>
      </c>
      <c r="D674">
        <v>326</v>
      </c>
      <c r="E674" t="str">
        <f t="shared" si="257"/>
        <v>_caring_about_analytics_for_hr_</v>
      </c>
      <c r="F674" s="7">
        <f t="shared" si="265"/>
        <v>5.7899601708972535</v>
      </c>
      <c r="G674">
        <f t="shared" si="258"/>
        <v>68</v>
      </c>
      <c r="H674" s="11">
        <f t="shared" si="266"/>
        <v>1</v>
      </c>
      <c r="I674" s="11">
        <f t="shared" si="275"/>
        <v>0</v>
      </c>
      <c r="J674" s="11">
        <f t="shared" si="275"/>
        <v>1</v>
      </c>
      <c r="K674" s="11">
        <f t="shared" si="277"/>
        <v>0</v>
      </c>
      <c r="L674" s="11">
        <f t="shared" si="277"/>
        <v>0</v>
      </c>
      <c r="M674" s="11">
        <f t="shared" si="277"/>
        <v>0</v>
      </c>
      <c r="N674" s="11">
        <f t="shared" si="277"/>
        <v>0</v>
      </c>
      <c r="O674" s="11">
        <f t="shared" si="277"/>
        <v>0</v>
      </c>
      <c r="P674" s="11">
        <f t="shared" si="277"/>
        <v>1</v>
      </c>
      <c r="Q674" s="4" t="str">
        <f t="shared" si="267"/>
        <v>N-101-000001</v>
      </c>
      <c r="R674">
        <f t="shared" si="268"/>
        <v>109</v>
      </c>
      <c r="S674" s="8">
        <f t="shared" si="269"/>
        <v>6.5598547021339648</v>
      </c>
      <c r="T674" s="8">
        <f t="shared" si="270"/>
        <v>6.5598547021339648</v>
      </c>
      <c r="U674" s="10">
        <f t="shared" si="261"/>
        <v>5.816241374716248</v>
      </c>
      <c r="V674" s="10">
        <f t="shared" si="271"/>
        <v>-0.46814479021556843</v>
      </c>
      <c r="W674" s="10">
        <f t="shared" si="272"/>
        <v>-1.0434320058181017</v>
      </c>
      <c r="X674" s="10">
        <f t="shared" si="262"/>
        <v>-2.6281203818994407E-2</v>
      </c>
      <c r="Y674" s="22">
        <f t="shared" si="273"/>
        <v>6.5229422793102829</v>
      </c>
      <c r="Z674" s="22">
        <f t="shared" si="263"/>
        <v>6.4247572696849025</v>
      </c>
      <c r="AA674" s="22">
        <f t="shared" si="264"/>
        <v>6.5598547021339648</v>
      </c>
      <c r="AB674" s="35"/>
      <c r="AC674" s="10"/>
      <c r="AD674" s="10"/>
    </row>
    <row r="675" spans="1:30" x14ac:dyDescent="0.25">
      <c r="A675" t="s">
        <v>3983</v>
      </c>
      <c r="B675" t="s">
        <v>1367</v>
      </c>
      <c r="C675" s="1">
        <v>42163</v>
      </c>
      <c r="D675">
        <v>285</v>
      </c>
      <c r="E675" t="str">
        <f t="shared" si="257"/>
        <v>_case_study:_how_much_good_traffic_a_scammer_gets_from_one_email_spam_</v>
      </c>
      <c r="F675" s="7">
        <f t="shared" si="265"/>
        <v>5.6559918108198524</v>
      </c>
      <c r="G675">
        <f t="shared" si="258"/>
        <v>58</v>
      </c>
      <c r="H675" s="11">
        <f t="shared" si="266"/>
        <v>1</v>
      </c>
      <c r="I675" s="11">
        <f t="shared" si="275"/>
        <v>0</v>
      </c>
      <c r="J675" s="11">
        <f t="shared" si="275"/>
        <v>1</v>
      </c>
      <c r="K675" s="11">
        <f t="shared" si="277"/>
        <v>0</v>
      </c>
      <c r="L675" s="11">
        <f t="shared" si="277"/>
        <v>0</v>
      </c>
      <c r="M675" s="11">
        <f t="shared" si="277"/>
        <v>0</v>
      </c>
      <c r="N675" s="11">
        <f t="shared" si="277"/>
        <v>0</v>
      </c>
      <c r="O675" s="11">
        <f t="shared" si="277"/>
        <v>0</v>
      </c>
      <c r="P675" s="11">
        <f t="shared" si="277"/>
        <v>0</v>
      </c>
      <c r="Q675" s="4" t="str">
        <f t="shared" si="267"/>
        <v>N-101-000000</v>
      </c>
      <c r="R675">
        <f t="shared" si="268"/>
        <v>419</v>
      </c>
      <c r="S675" s="8">
        <f t="shared" si="269"/>
        <v>6.5697596378225285</v>
      </c>
      <c r="T675" s="8">
        <f t="shared" si="270"/>
        <v>6.5697596378225285</v>
      </c>
      <c r="U675" s="10">
        <f t="shared" si="261"/>
        <v>5.467522871503796</v>
      </c>
      <c r="V675" s="10">
        <f t="shared" si="271"/>
        <v>-0.14431102010629077</v>
      </c>
      <c r="W675" s="10">
        <f t="shared" si="272"/>
        <v>-1.1774003658955028</v>
      </c>
      <c r="X675" s="10">
        <f t="shared" si="262"/>
        <v>0.18846893931605621</v>
      </c>
      <c r="Y675" s="22">
        <f t="shared" si="273"/>
        <v>6.7376924224453338</v>
      </c>
      <c r="Z675" s="22">
        <f t="shared" si="263"/>
        <v>6.5922741434865042</v>
      </c>
      <c r="AA675" s="22">
        <f t="shared" si="264"/>
        <v>6.5697596378225285</v>
      </c>
      <c r="AB675" s="35"/>
      <c r="AC675" s="10"/>
      <c r="AD675" s="10"/>
    </row>
    <row r="676" spans="1:30" x14ac:dyDescent="0.25">
      <c r="A676" t="s">
        <v>2701</v>
      </c>
      <c r="B676" t="s">
        <v>81</v>
      </c>
      <c r="C676" s="1">
        <v>41955</v>
      </c>
      <c r="D676">
        <v>460</v>
      </c>
      <c r="E676" t="str">
        <f t="shared" si="257"/>
        <v>_case_study:_how_to_use_analytics_to_drive_customer_loyalty_</v>
      </c>
      <c r="F676" s="7">
        <f t="shared" si="265"/>
        <v>6.1333980429966486</v>
      </c>
      <c r="G676">
        <f t="shared" si="258"/>
        <v>42</v>
      </c>
      <c r="H676" s="11">
        <f t="shared" si="266"/>
        <v>0</v>
      </c>
      <c r="I676" s="11">
        <f t="shared" si="275"/>
        <v>1</v>
      </c>
      <c r="J676" s="11">
        <f t="shared" si="275"/>
        <v>0</v>
      </c>
      <c r="K676" s="11">
        <f t="shared" si="277"/>
        <v>0</v>
      </c>
      <c r="L676" s="11">
        <f t="shared" si="277"/>
        <v>0</v>
      </c>
      <c r="M676" s="11">
        <f t="shared" si="277"/>
        <v>0</v>
      </c>
      <c r="N676" s="11">
        <f t="shared" si="277"/>
        <v>0</v>
      </c>
      <c r="O676" s="11">
        <f t="shared" si="277"/>
        <v>0</v>
      </c>
      <c r="P676" s="11">
        <f t="shared" si="277"/>
        <v>1</v>
      </c>
      <c r="Q676" s="4" t="str">
        <f t="shared" si="267"/>
        <v>N-010-000001</v>
      </c>
      <c r="R676">
        <f t="shared" si="268"/>
        <v>21</v>
      </c>
      <c r="S676" s="8">
        <f t="shared" si="269"/>
        <v>5.7614925343121861</v>
      </c>
      <c r="T676" s="8">
        <f t="shared" si="270"/>
        <v>5.7614925343121861</v>
      </c>
      <c r="U676" s="10">
        <f t="shared" si="261"/>
        <v>6.7420558268312094</v>
      </c>
      <c r="V676" s="10">
        <f t="shared" si="271"/>
        <v>-1.3463430571717265</v>
      </c>
      <c r="W676" s="10">
        <f t="shared" si="272"/>
        <v>-0.69999413371870656</v>
      </c>
      <c r="X676" s="10">
        <f t="shared" si="262"/>
        <v>-0.60865778383456093</v>
      </c>
      <c r="Y676" s="22">
        <f t="shared" si="273"/>
        <v>5.9405656992947167</v>
      </c>
      <c r="Z676" s="22">
        <f t="shared" si="263"/>
        <v>6.1787956505546155</v>
      </c>
      <c r="AA676" s="22">
        <f t="shared" si="264"/>
        <v>5.7614925343121861</v>
      </c>
      <c r="AB676" s="35"/>
      <c r="AC676" s="10"/>
      <c r="AD676" s="10"/>
    </row>
    <row r="677" spans="1:30" x14ac:dyDescent="0.25">
      <c r="A677" t="s">
        <v>3763</v>
      </c>
      <c r="B677" t="s">
        <v>1147</v>
      </c>
      <c r="C677" s="1">
        <v>41849</v>
      </c>
      <c r="D677">
        <v>8350</v>
      </c>
      <c r="E677" t="str">
        <f t="shared" si="257"/>
        <v>_cassandra_modeling_for_real-time_analytics_</v>
      </c>
      <c r="F677" s="7">
        <f t="shared" si="265"/>
        <v>9.0301365711532302</v>
      </c>
      <c r="G677">
        <f t="shared" si="258"/>
        <v>16</v>
      </c>
      <c r="H677" s="11">
        <f t="shared" si="266"/>
        <v>0</v>
      </c>
      <c r="I677" s="11">
        <f t="shared" si="275"/>
        <v>0</v>
      </c>
      <c r="J677" s="11">
        <f t="shared" si="275"/>
        <v>1</v>
      </c>
      <c r="K677" s="11">
        <f t="shared" si="277"/>
        <v>0</v>
      </c>
      <c r="L677" s="11">
        <f t="shared" si="277"/>
        <v>0</v>
      </c>
      <c r="M677" s="11">
        <f t="shared" si="277"/>
        <v>0</v>
      </c>
      <c r="N677" s="11">
        <f t="shared" si="277"/>
        <v>0</v>
      </c>
      <c r="O677" s="11">
        <f t="shared" si="277"/>
        <v>0</v>
      </c>
      <c r="P677" s="11">
        <f t="shared" si="277"/>
        <v>1</v>
      </c>
      <c r="Q677" s="4" t="str">
        <f t="shared" si="267"/>
        <v>N-001-000001</v>
      </c>
      <c r="R677">
        <f t="shared" si="268"/>
        <v>75</v>
      </c>
      <c r="S677" s="8">
        <f t="shared" si="269"/>
        <v>6.7053553975541869</v>
      </c>
      <c r="T677" s="8">
        <f t="shared" si="270"/>
        <v>6.7053553975541869</v>
      </c>
      <c r="U677" s="10">
        <f t="shared" si="261"/>
        <v>8.8579507206295283</v>
      </c>
      <c r="V677" s="10">
        <f t="shared" si="271"/>
        <v>-0.16886520179703862</v>
      </c>
      <c r="W677" s="10">
        <f t="shared" si="272"/>
        <v>2.1967443944378751</v>
      </c>
      <c r="X677" s="10">
        <f t="shared" si="262"/>
        <v>0.17218585052370217</v>
      </c>
      <c r="Y677" s="22">
        <f t="shared" si="273"/>
        <v>6.7214093336529794</v>
      </c>
      <c r="Z677" s="22">
        <f t="shared" si="263"/>
        <v>6.7986372127043664</v>
      </c>
      <c r="AA677" s="22">
        <f t="shared" si="264"/>
        <v>6.7053553975541869</v>
      </c>
      <c r="AB677" s="35"/>
      <c r="AC677" s="10"/>
      <c r="AD677" s="10"/>
    </row>
    <row r="678" spans="1:30" x14ac:dyDescent="0.25">
      <c r="A678" t="s">
        <v>3165</v>
      </c>
      <c r="B678" t="s">
        <v>549</v>
      </c>
      <c r="C678" s="1">
        <v>42392</v>
      </c>
      <c r="D678">
        <v>163</v>
      </c>
      <c r="E678" t="str">
        <f t="shared" si="257"/>
        <v>_casual_injustice_</v>
      </c>
      <c r="F678" s="7">
        <f t="shared" si="265"/>
        <v>5.0998664278241987</v>
      </c>
      <c r="G678">
        <f t="shared" si="258"/>
        <v>51</v>
      </c>
      <c r="H678" s="11">
        <f t="shared" si="266"/>
        <v>1</v>
      </c>
      <c r="I678" s="11">
        <f t="shared" si="275"/>
        <v>0</v>
      </c>
      <c r="J678" s="11">
        <f t="shared" si="275"/>
        <v>1</v>
      </c>
      <c r="K678" s="11">
        <f t="shared" si="277"/>
        <v>0</v>
      </c>
      <c r="L678" s="11">
        <f t="shared" si="277"/>
        <v>0</v>
      </c>
      <c r="M678" s="11">
        <f t="shared" si="277"/>
        <v>0</v>
      </c>
      <c r="N678" s="11">
        <f t="shared" si="277"/>
        <v>0</v>
      </c>
      <c r="O678" s="11">
        <f t="shared" si="277"/>
        <v>0</v>
      </c>
      <c r="P678" s="11">
        <f t="shared" si="277"/>
        <v>0</v>
      </c>
      <c r="Q678" s="4" t="str">
        <f t="shared" si="267"/>
        <v>N-101-000000</v>
      </c>
      <c r="R678">
        <f t="shared" si="268"/>
        <v>419</v>
      </c>
      <c r="S678" s="8">
        <f t="shared" si="269"/>
        <v>6.5697596378225285</v>
      </c>
      <c r="T678" s="8">
        <f t="shared" si="270"/>
        <v>6.5697596378225285</v>
      </c>
      <c r="U678" s="10">
        <f t="shared" si="261"/>
        <v>4.9113974885081424</v>
      </c>
      <c r="V678" s="10">
        <f t="shared" si="271"/>
        <v>-0.14431102010629077</v>
      </c>
      <c r="W678" s="10">
        <f t="shared" si="272"/>
        <v>-1.7335257488911564</v>
      </c>
      <c r="X678" s="10">
        <f t="shared" si="262"/>
        <v>0.18846893931605621</v>
      </c>
      <c r="Y678" s="22">
        <f t="shared" si="273"/>
        <v>6.7376924224453338</v>
      </c>
      <c r="Z678" s="22">
        <f t="shared" si="263"/>
        <v>6.5922741434865042</v>
      </c>
      <c r="AA678" s="22">
        <f t="shared" si="264"/>
        <v>6.5697596378225285</v>
      </c>
      <c r="AB678" s="35"/>
      <c r="AC678" s="10"/>
      <c r="AD678" s="10"/>
    </row>
    <row r="679" spans="1:30" x14ac:dyDescent="0.25">
      <c r="A679" t="s">
        <v>3764</v>
      </c>
      <c r="B679" t="s">
        <v>1148</v>
      </c>
      <c r="C679" s="1">
        <v>41906</v>
      </c>
      <c r="D679">
        <v>163</v>
      </c>
      <c r="E679" t="str">
        <f t="shared" si="257"/>
        <v>_caveat_data_scientist:_public_trust_low_for_science_</v>
      </c>
      <c r="F679" s="7">
        <f t="shared" si="265"/>
        <v>5.0998664278241987</v>
      </c>
      <c r="G679">
        <f t="shared" si="258"/>
        <v>74</v>
      </c>
      <c r="H679" s="11">
        <f t="shared" si="266"/>
        <v>0</v>
      </c>
      <c r="I679" s="11">
        <f t="shared" si="275"/>
        <v>0</v>
      </c>
      <c r="J679" s="11">
        <f t="shared" si="275"/>
        <v>1</v>
      </c>
      <c r="K679" s="11">
        <f t="shared" si="277"/>
        <v>0</v>
      </c>
      <c r="L679" s="11">
        <f t="shared" si="277"/>
        <v>0</v>
      </c>
      <c r="M679" s="11">
        <f t="shared" si="277"/>
        <v>0</v>
      </c>
      <c r="N679" s="11">
        <f t="shared" si="277"/>
        <v>0</v>
      </c>
      <c r="O679" s="11">
        <f t="shared" si="277"/>
        <v>1</v>
      </c>
      <c r="P679" s="11">
        <f t="shared" si="277"/>
        <v>0</v>
      </c>
      <c r="Q679" s="4" t="str">
        <f t="shared" si="267"/>
        <v>N-001-000010</v>
      </c>
      <c r="R679">
        <f t="shared" si="268"/>
        <v>276</v>
      </c>
      <c r="S679" s="8">
        <f t="shared" si="269"/>
        <v>7.1371246496698326</v>
      </c>
      <c r="T679" s="8">
        <f t="shared" si="270"/>
        <v>7.1371246496698326</v>
      </c>
      <c r="U679" s="10">
        <f t="shared" si="261"/>
        <v>4.4950455129659774</v>
      </c>
      <c r="V679" s="10">
        <f t="shared" si="271"/>
        <v>0.48352944586012636</v>
      </c>
      <c r="W679" s="10">
        <f t="shared" si="272"/>
        <v>-1.7335257488911564</v>
      </c>
      <c r="X679" s="10">
        <f t="shared" si="262"/>
        <v>0.60482091485822098</v>
      </c>
      <c r="Y679" s="22">
        <f t="shared" si="273"/>
        <v>7.1540443979874988</v>
      </c>
      <c r="Z679" s="22">
        <f t="shared" si="263"/>
        <v>7.1890336202131158</v>
      </c>
      <c r="AA679" s="22">
        <f t="shared" si="264"/>
        <v>7.1371246496698326</v>
      </c>
      <c r="AB679" s="35"/>
      <c r="AC679" s="10"/>
      <c r="AD679" s="10"/>
    </row>
    <row r="680" spans="1:30" x14ac:dyDescent="0.25">
      <c r="A680" t="s">
        <v>3766</v>
      </c>
      <c r="B680" t="s">
        <v>1150</v>
      </c>
      <c r="C680" s="1">
        <v>41968</v>
      </c>
      <c r="D680">
        <v>448</v>
      </c>
      <c r="E680" t="str">
        <f t="shared" si="257"/>
        <v>_cern_open_data_portal--working_environments,_virtual_machines_and_datasets_</v>
      </c>
      <c r="F680" s="7">
        <f t="shared" si="265"/>
        <v>6.1070228877422545</v>
      </c>
      <c r="G680">
        <f t="shared" si="258"/>
        <v>66</v>
      </c>
      <c r="H680" s="11">
        <f t="shared" si="266"/>
        <v>0</v>
      </c>
      <c r="I680" s="11">
        <f t="shared" si="275"/>
        <v>0</v>
      </c>
      <c r="J680" s="11">
        <f t="shared" si="275"/>
        <v>1</v>
      </c>
      <c r="K680" s="11">
        <f t="shared" si="277"/>
        <v>0</v>
      </c>
      <c r="L680" s="11">
        <f t="shared" si="277"/>
        <v>0</v>
      </c>
      <c r="M680" s="11">
        <f t="shared" si="277"/>
        <v>0</v>
      </c>
      <c r="N680" s="11">
        <f t="shared" si="277"/>
        <v>0</v>
      </c>
      <c r="O680" s="11">
        <f t="shared" si="277"/>
        <v>1</v>
      </c>
      <c r="P680" s="11">
        <f t="shared" si="277"/>
        <v>0</v>
      </c>
      <c r="Q680" s="4" t="str">
        <f t="shared" si="267"/>
        <v>N-001-000010</v>
      </c>
      <c r="R680">
        <f t="shared" si="268"/>
        <v>276</v>
      </c>
      <c r="S680" s="8">
        <f t="shared" si="269"/>
        <v>7.1371246496698326</v>
      </c>
      <c r="T680" s="8">
        <f t="shared" si="270"/>
        <v>7.1371246496698326</v>
      </c>
      <c r="U680" s="10">
        <f t="shared" si="261"/>
        <v>5.5022019728840332</v>
      </c>
      <c r="V680" s="10">
        <f t="shared" si="271"/>
        <v>0.48352944586012636</v>
      </c>
      <c r="W680" s="10">
        <f t="shared" si="272"/>
        <v>-0.7263692889731006</v>
      </c>
      <c r="X680" s="10">
        <f t="shared" si="262"/>
        <v>0.60482091485822098</v>
      </c>
      <c r="Y680" s="22">
        <f t="shared" si="273"/>
        <v>7.1540443979874988</v>
      </c>
      <c r="Z680" s="22">
        <f t="shared" si="263"/>
        <v>7.1890336202131158</v>
      </c>
      <c r="AA680" s="22">
        <f t="shared" si="264"/>
        <v>7.1371246496698326</v>
      </c>
      <c r="AB680" s="35"/>
      <c r="AC680" s="10"/>
      <c r="AD680" s="10"/>
    </row>
    <row r="681" spans="1:30" x14ac:dyDescent="0.25">
      <c r="A681" t="s">
        <v>2702</v>
      </c>
      <c r="B681" t="s">
        <v>82</v>
      </c>
      <c r="C681" s="1">
        <v>42273</v>
      </c>
      <c r="D681">
        <v>2118</v>
      </c>
      <c r="E681" t="str">
        <f t="shared" si="257"/>
        <v>_challenge_of_the_week:_identifying_patterns_in_complex_time_series_</v>
      </c>
      <c r="F681" s="7">
        <f t="shared" si="265"/>
        <v>7.6586995582682995</v>
      </c>
      <c r="G681">
        <f t="shared" si="258"/>
        <v>52</v>
      </c>
      <c r="H681" s="11">
        <f t="shared" si="266"/>
        <v>1</v>
      </c>
      <c r="I681" s="11">
        <f t="shared" si="275"/>
        <v>1</v>
      </c>
      <c r="J681" s="11">
        <f t="shared" si="275"/>
        <v>0</v>
      </c>
      <c r="K681" s="11">
        <f t="shared" si="277"/>
        <v>0</v>
      </c>
      <c r="L681" s="11">
        <f t="shared" si="277"/>
        <v>0</v>
      </c>
      <c r="M681" s="11">
        <f t="shared" si="277"/>
        <v>0</v>
      </c>
      <c r="N681" s="11">
        <f t="shared" si="277"/>
        <v>0</v>
      </c>
      <c r="O681" s="11">
        <f t="shared" si="277"/>
        <v>0</v>
      </c>
      <c r="P681" s="11">
        <f t="shared" si="277"/>
        <v>0</v>
      </c>
      <c r="Q681" s="4" t="str">
        <f t="shared" si="267"/>
        <v>N-110-000000</v>
      </c>
      <c r="R681">
        <f t="shared" si="268"/>
        <v>84</v>
      </c>
      <c r="S681" s="8">
        <f t="shared" si="269"/>
        <v>6.1102020039575136</v>
      </c>
      <c r="T681" s="8">
        <f t="shared" si="270"/>
        <v>6.1102020039575136</v>
      </c>
      <c r="U681" s="10">
        <f t="shared" si="261"/>
        <v>8.2510742533105059</v>
      </c>
      <c r="V681" s="10">
        <f t="shared" si="271"/>
        <v>-1.3217888754809786</v>
      </c>
      <c r="W681" s="10">
        <f t="shared" si="272"/>
        <v>0.82530738155294436</v>
      </c>
      <c r="X681" s="10">
        <f t="shared" si="262"/>
        <v>-0.59237469504220686</v>
      </c>
      <c r="Y681" s="22">
        <f t="shared" si="273"/>
        <v>5.9568487880870702</v>
      </c>
      <c r="Z681" s="22">
        <f t="shared" si="263"/>
        <v>5.9724325813367543</v>
      </c>
      <c r="AA681" s="22">
        <f t="shared" si="264"/>
        <v>6.1102020039575136</v>
      </c>
      <c r="AB681" s="35"/>
      <c r="AC681" s="10"/>
      <c r="AD681" s="10"/>
    </row>
    <row r="682" spans="1:30" x14ac:dyDescent="0.25">
      <c r="A682" t="s">
        <v>2703</v>
      </c>
      <c r="B682" t="s">
        <v>83</v>
      </c>
      <c r="C682" s="1">
        <v>42415</v>
      </c>
      <c r="D682">
        <v>186</v>
      </c>
      <c r="E682" t="str">
        <f t="shared" si="257"/>
        <v>_challenge_of_the_week:_interesting_recursive_formula_</v>
      </c>
      <c r="F682" s="7">
        <f t="shared" si="265"/>
        <v>5.2311086168545868</v>
      </c>
      <c r="G682">
        <f t="shared" si="258"/>
        <v>36</v>
      </c>
      <c r="H682" s="11">
        <f t="shared" si="266"/>
        <v>1</v>
      </c>
      <c r="I682" s="11">
        <f t="shared" ref="I682:J701" si="278">IF(ISNUMBER(SEARCH(I$1,$B682)),1,0)</f>
        <v>1</v>
      </c>
      <c r="J682" s="11">
        <f t="shared" si="278"/>
        <v>0</v>
      </c>
      <c r="K682" s="11">
        <f t="shared" ref="K682:P691" si="279">IF(ISNUMBER(SEARCH(K$1,$E682)),1,0)</f>
        <v>0</v>
      </c>
      <c r="L682" s="11">
        <f t="shared" si="279"/>
        <v>0</v>
      </c>
      <c r="M682" s="11">
        <f t="shared" si="279"/>
        <v>0</v>
      </c>
      <c r="N682" s="11">
        <f t="shared" si="279"/>
        <v>0</v>
      </c>
      <c r="O682" s="11">
        <f t="shared" si="279"/>
        <v>0</v>
      </c>
      <c r="P682" s="11">
        <f t="shared" si="279"/>
        <v>0</v>
      </c>
      <c r="Q682" s="4" t="str">
        <f t="shared" si="267"/>
        <v>N-110-000000</v>
      </c>
      <c r="R682">
        <f t="shared" si="268"/>
        <v>84</v>
      </c>
      <c r="S682" s="8">
        <f t="shared" si="269"/>
        <v>6.1102020039575136</v>
      </c>
      <c r="T682" s="8">
        <f t="shared" si="270"/>
        <v>6.1102020039575136</v>
      </c>
      <c r="U682" s="10">
        <f t="shared" si="261"/>
        <v>5.8234833118967941</v>
      </c>
      <c r="V682" s="10">
        <f t="shared" si="271"/>
        <v>-1.3217888754809786</v>
      </c>
      <c r="W682" s="10">
        <f t="shared" si="272"/>
        <v>-1.6022835598607683</v>
      </c>
      <c r="X682" s="10">
        <f t="shared" si="262"/>
        <v>-0.59237469504220686</v>
      </c>
      <c r="Y682" s="22">
        <f t="shared" si="273"/>
        <v>5.9568487880870702</v>
      </c>
      <c r="Z682" s="22">
        <f t="shared" si="263"/>
        <v>5.9724325813367543</v>
      </c>
      <c r="AA682" s="22">
        <f t="shared" si="264"/>
        <v>6.1102020039575136</v>
      </c>
      <c r="AB682" s="35"/>
      <c r="AC682" s="10"/>
      <c r="AD682" s="10"/>
    </row>
    <row r="683" spans="1:30" x14ac:dyDescent="0.25">
      <c r="A683" t="s">
        <v>3154</v>
      </c>
      <c r="B683" t="s">
        <v>538</v>
      </c>
      <c r="C683" s="1">
        <v>42379</v>
      </c>
      <c r="D683">
        <v>236</v>
      </c>
      <c r="E683" t="str">
        <f t="shared" si="257"/>
        <v>_chances_of_becoming_a_data_scientist_</v>
      </c>
      <c r="F683" s="7">
        <f t="shared" si="265"/>
        <v>5.4680601411351315</v>
      </c>
      <c r="G683">
        <f t="shared" si="258"/>
        <v>52</v>
      </c>
      <c r="H683" s="11">
        <f t="shared" si="266"/>
        <v>1</v>
      </c>
      <c r="I683" s="11">
        <f t="shared" si="278"/>
        <v>0</v>
      </c>
      <c r="J683" s="11">
        <f t="shared" si="278"/>
        <v>1</v>
      </c>
      <c r="K683" s="11">
        <f t="shared" si="279"/>
        <v>0</v>
      </c>
      <c r="L683" s="11">
        <f t="shared" si="279"/>
        <v>0</v>
      </c>
      <c r="M683" s="11">
        <f t="shared" si="279"/>
        <v>0</v>
      </c>
      <c r="N683" s="11">
        <f t="shared" si="279"/>
        <v>0</v>
      </c>
      <c r="O683" s="11">
        <f t="shared" si="279"/>
        <v>1</v>
      </c>
      <c r="P683" s="11">
        <f t="shared" si="279"/>
        <v>0</v>
      </c>
      <c r="Q683" s="4" t="str">
        <f t="shared" si="267"/>
        <v>N-101-000010</v>
      </c>
      <c r="R683">
        <f t="shared" si="268"/>
        <v>382</v>
      </c>
      <c r="S683" s="8">
        <f t="shared" si="269"/>
        <v>6.8802841839920132</v>
      </c>
      <c r="T683" s="8">
        <f t="shared" si="270"/>
        <v>6.8802841839920132</v>
      </c>
      <c r="U683" s="10">
        <f t="shared" si="261"/>
        <v>5.0617062806196067</v>
      </c>
      <c r="V683" s="10">
        <f t="shared" si="271"/>
        <v>0.18424985744159661</v>
      </c>
      <c r="W683" s="10">
        <f t="shared" si="272"/>
        <v>-1.3653320355802236</v>
      </c>
      <c r="X683" s="10">
        <f t="shared" si="262"/>
        <v>0.40635386051552441</v>
      </c>
      <c r="Y683" s="22">
        <f t="shared" si="273"/>
        <v>6.9555773436448023</v>
      </c>
      <c r="Z683" s="22">
        <f t="shared" si="263"/>
        <v>6.8151536771936527</v>
      </c>
      <c r="AA683" s="22">
        <f t="shared" si="264"/>
        <v>6.8802841839920132</v>
      </c>
      <c r="AB683" s="35"/>
      <c r="AC683" s="10"/>
      <c r="AD683" s="10"/>
    </row>
    <row r="684" spans="1:30" x14ac:dyDescent="0.25">
      <c r="A684" t="s">
        <v>2704</v>
      </c>
      <c r="B684" t="s">
        <v>84</v>
      </c>
      <c r="C684" s="1">
        <v>41920</v>
      </c>
      <c r="D684">
        <v>430</v>
      </c>
      <c r="E684" t="str">
        <f t="shared" si="257"/>
        <v>_chart:_marriage_discrimination,_what_does_this_mean?_</v>
      </c>
      <c r="F684" s="7">
        <f t="shared" si="265"/>
        <v>6.0661080901037474</v>
      </c>
      <c r="G684">
        <f t="shared" si="258"/>
        <v>54</v>
      </c>
      <c r="H684" s="11">
        <f t="shared" si="266"/>
        <v>0</v>
      </c>
      <c r="I684" s="11">
        <f t="shared" si="278"/>
        <v>1</v>
      </c>
      <c r="J684" s="11">
        <f t="shared" si="278"/>
        <v>0</v>
      </c>
      <c r="K684" s="11">
        <f t="shared" si="279"/>
        <v>0</v>
      </c>
      <c r="L684" s="11">
        <f t="shared" si="279"/>
        <v>0</v>
      </c>
      <c r="M684" s="11">
        <f t="shared" si="279"/>
        <v>0</v>
      </c>
      <c r="N684" s="11">
        <f t="shared" si="279"/>
        <v>0</v>
      </c>
      <c r="O684" s="11">
        <f t="shared" si="279"/>
        <v>0</v>
      </c>
      <c r="P684" s="11">
        <f t="shared" si="279"/>
        <v>0</v>
      </c>
      <c r="Q684" s="4" t="str">
        <f t="shared" si="267"/>
        <v>N-010-000000</v>
      </c>
      <c r="R684">
        <f t="shared" si="268"/>
        <v>99</v>
      </c>
      <c r="S684" s="8">
        <f t="shared" si="269"/>
        <v>6.480946823676728</v>
      </c>
      <c r="T684" s="8">
        <f t="shared" si="270"/>
        <v>6.480946823676728</v>
      </c>
      <c r="U684" s="10">
        <f t="shared" si="261"/>
        <v>6.4600157308032573</v>
      </c>
      <c r="V684" s="10">
        <f t="shared" si="271"/>
        <v>-1.0225092870624488</v>
      </c>
      <c r="W684" s="10">
        <f t="shared" si="272"/>
        <v>-0.76728408661160774</v>
      </c>
      <c r="X684" s="10">
        <f t="shared" si="262"/>
        <v>-0.39390764069951029</v>
      </c>
      <c r="Y684" s="22">
        <f t="shared" si="273"/>
        <v>6.1553158424297676</v>
      </c>
      <c r="Z684" s="22">
        <f t="shared" si="263"/>
        <v>6.3463125243562173</v>
      </c>
      <c r="AA684" s="22">
        <f t="shared" si="264"/>
        <v>6.480946823676728</v>
      </c>
      <c r="AB684" s="35"/>
      <c r="AC684" s="10"/>
      <c r="AD684" s="10"/>
    </row>
    <row r="685" spans="1:30" x14ac:dyDescent="0.25">
      <c r="A685" t="s">
        <v>2705</v>
      </c>
      <c r="B685" t="s">
        <v>85</v>
      </c>
      <c r="C685" s="1">
        <v>42261</v>
      </c>
      <c r="D685">
        <v>407</v>
      </c>
      <c r="E685" t="str">
        <f t="shared" si="257"/>
        <v>_chart:_massive_innovations_in_data_science_yet_to_come_</v>
      </c>
      <c r="F685" s="7">
        <f t="shared" si="265"/>
        <v>6.0112671744041615</v>
      </c>
      <c r="G685">
        <f t="shared" si="258"/>
        <v>40</v>
      </c>
      <c r="H685" s="11">
        <f t="shared" si="266"/>
        <v>1</v>
      </c>
      <c r="I685" s="11">
        <f t="shared" si="278"/>
        <v>1</v>
      </c>
      <c r="J685" s="11">
        <f t="shared" si="278"/>
        <v>0</v>
      </c>
      <c r="K685" s="11">
        <f t="shared" si="279"/>
        <v>0</v>
      </c>
      <c r="L685" s="11">
        <f t="shared" si="279"/>
        <v>0</v>
      </c>
      <c r="M685" s="11">
        <f t="shared" si="279"/>
        <v>0</v>
      </c>
      <c r="N685" s="11">
        <f t="shared" si="279"/>
        <v>1</v>
      </c>
      <c r="O685" s="11">
        <f t="shared" si="279"/>
        <v>1</v>
      </c>
      <c r="P685" s="11">
        <f t="shared" si="279"/>
        <v>0</v>
      </c>
      <c r="Q685" s="4" t="str">
        <f t="shared" si="267"/>
        <v>N-110-000110</v>
      </c>
      <c r="R685">
        <f t="shared" si="268"/>
        <v>30</v>
      </c>
      <c r="S685" s="8">
        <f t="shared" si="269"/>
        <v>6.8313617432708362</v>
      </c>
      <c r="T685" s="8">
        <f t="shared" si="270"/>
        <v>6.8313617432708362</v>
      </c>
      <c r="U685" s="10">
        <f t="shared" si="261"/>
        <v>6.0020941119414148</v>
      </c>
      <c r="V685" s="10">
        <f t="shared" si="271"/>
        <v>-0.41468131611090092</v>
      </c>
      <c r="W685" s="10">
        <f t="shared" si="272"/>
        <v>-0.82212500231119368</v>
      </c>
      <c r="X685" s="10">
        <f t="shared" si="262"/>
        <v>9.1730624627465642E-3</v>
      </c>
      <c r="Y685" s="22">
        <f t="shared" si="273"/>
        <v>6.5583965455920241</v>
      </c>
      <c r="Z685" s="22">
        <f t="shared" si="263"/>
        <v>6.6067544714367257</v>
      </c>
      <c r="AA685" s="22">
        <f t="shared" si="264"/>
        <v>6.8313617432708362</v>
      </c>
      <c r="AB685" s="35"/>
      <c r="AC685" s="10"/>
      <c r="AD685" s="10"/>
    </row>
    <row r="686" spans="1:30" x14ac:dyDescent="0.25">
      <c r="A686" t="s">
        <v>2706</v>
      </c>
      <c r="B686" t="s">
        <v>86</v>
      </c>
      <c r="C686" s="1">
        <v>42261</v>
      </c>
      <c r="D686">
        <v>1994</v>
      </c>
      <c r="E686" t="str">
        <f t="shared" si="257"/>
        <v>_chart:_salaries_by_roles_in_data_science_</v>
      </c>
      <c r="F686" s="7">
        <f t="shared" si="265"/>
        <v>7.5983993293239642</v>
      </c>
      <c r="G686">
        <f t="shared" si="258"/>
        <v>28</v>
      </c>
      <c r="H686" s="11">
        <f t="shared" si="266"/>
        <v>1</v>
      </c>
      <c r="I686" s="11">
        <f t="shared" si="278"/>
        <v>1</v>
      </c>
      <c r="J686" s="11">
        <f t="shared" si="278"/>
        <v>0</v>
      </c>
      <c r="K686" s="11">
        <f t="shared" si="279"/>
        <v>0</v>
      </c>
      <c r="L686" s="11">
        <f t="shared" si="279"/>
        <v>0</v>
      </c>
      <c r="M686" s="11">
        <f t="shared" si="279"/>
        <v>0</v>
      </c>
      <c r="N686" s="11">
        <f t="shared" si="279"/>
        <v>1</v>
      </c>
      <c r="O686" s="11">
        <f t="shared" si="279"/>
        <v>1</v>
      </c>
      <c r="P686" s="11">
        <f t="shared" si="279"/>
        <v>0</v>
      </c>
      <c r="Q686" s="4" t="str">
        <f t="shared" si="267"/>
        <v>N-110-000110</v>
      </c>
      <c r="R686">
        <f t="shared" si="268"/>
        <v>30</v>
      </c>
      <c r="S686" s="8">
        <f t="shared" si="269"/>
        <v>6.8313617432708362</v>
      </c>
      <c r="T686" s="8">
        <f t="shared" si="270"/>
        <v>6.8313617432708362</v>
      </c>
      <c r="U686" s="10">
        <f t="shared" si="261"/>
        <v>7.5892262668612176</v>
      </c>
      <c r="V686" s="10">
        <f t="shared" si="271"/>
        <v>-0.41468131611090092</v>
      </c>
      <c r="W686" s="10">
        <f t="shared" si="272"/>
        <v>0.76500715260860908</v>
      </c>
      <c r="X686" s="10">
        <f t="shared" si="262"/>
        <v>9.1730624627465642E-3</v>
      </c>
      <c r="Y686" s="22">
        <f t="shared" si="273"/>
        <v>6.5583965455920241</v>
      </c>
      <c r="Z686" s="22">
        <f t="shared" si="263"/>
        <v>6.6067544714367257</v>
      </c>
      <c r="AA686" s="22">
        <f t="shared" si="264"/>
        <v>6.8313617432708362</v>
      </c>
      <c r="AB686" s="35"/>
      <c r="AC686" s="10"/>
      <c r="AD686" s="10"/>
    </row>
    <row r="687" spans="1:30" x14ac:dyDescent="0.25">
      <c r="A687" t="s">
        <v>3376</v>
      </c>
      <c r="B687" t="s">
        <v>760</v>
      </c>
      <c r="C687" s="1">
        <v>42199</v>
      </c>
      <c r="D687">
        <v>407</v>
      </c>
      <c r="E687" t="str">
        <f t="shared" si="257"/>
        <v>_charting_the_iot_opportunity_</v>
      </c>
      <c r="F687" s="7">
        <f t="shared" si="265"/>
        <v>6.0112671744041615</v>
      </c>
      <c r="G687">
        <f t="shared" si="258"/>
        <v>41</v>
      </c>
      <c r="H687" s="11">
        <f t="shared" si="266"/>
        <v>1</v>
      </c>
      <c r="I687" s="11">
        <f t="shared" si="278"/>
        <v>0</v>
      </c>
      <c r="J687" s="11">
        <f t="shared" si="278"/>
        <v>1</v>
      </c>
      <c r="K687" s="11">
        <f t="shared" si="279"/>
        <v>0</v>
      </c>
      <c r="L687" s="11">
        <f t="shared" si="279"/>
        <v>0</v>
      </c>
      <c r="M687" s="11">
        <f t="shared" si="279"/>
        <v>0</v>
      </c>
      <c r="N687" s="11">
        <f t="shared" si="279"/>
        <v>0</v>
      </c>
      <c r="O687" s="11">
        <f t="shared" si="279"/>
        <v>0</v>
      </c>
      <c r="P687" s="11">
        <f t="shared" si="279"/>
        <v>0</v>
      </c>
      <c r="Q687" s="4" t="str">
        <f t="shared" si="267"/>
        <v>N-101-000000</v>
      </c>
      <c r="R687">
        <f t="shared" si="268"/>
        <v>419</v>
      </c>
      <c r="S687" s="8">
        <f t="shared" si="269"/>
        <v>6.5697596378225285</v>
      </c>
      <c r="T687" s="8">
        <f t="shared" si="270"/>
        <v>6.5697596378225285</v>
      </c>
      <c r="U687" s="10">
        <f t="shared" si="261"/>
        <v>5.8227982350881051</v>
      </c>
      <c r="V687" s="10">
        <f t="shared" si="271"/>
        <v>-0.14431102010629077</v>
      </c>
      <c r="W687" s="10">
        <f t="shared" si="272"/>
        <v>-0.82212500231119368</v>
      </c>
      <c r="X687" s="10">
        <f t="shared" si="262"/>
        <v>0.18846893931605621</v>
      </c>
      <c r="Y687" s="22">
        <f t="shared" si="273"/>
        <v>6.7376924224453338</v>
      </c>
      <c r="Z687" s="22">
        <f t="shared" si="263"/>
        <v>6.5922741434865042</v>
      </c>
      <c r="AA687" s="22">
        <f t="shared" si="264"/>
        <v>6.5697596378225285</v>
      </c>
      <c r="AB687" s="35"/>
      <c r="AC687" s="10"/>
      <c r="AD687" s="10"/>
    </row>
    <row r="688" spans="1:30" x14ac:dyDescent="0.25">
      <c r="A688" t="s">
        <v>2707</v>
      </c>
      <c r="B688" t="s">
        <v>87</v>
      </c>
      <c r="C688" s="1">
        <v>42159</v>
      </c>
      <c r="D688">
        <v>4332</v>
      </c>
      <c r="E688" t="str">
        <f t="shared" si="257"/>
        <v>_cheat_sheet:_data_visualisation_in_python_</v>
      </c>
      <c r="F688" s="7">
        <f t="shared" si="265"/>
        <v>8.3740154217399088</v>
      </c>
      <c r="G688">
        <f t="shared" si="258"/>
        <v>41</v>
      </c>
      <c r="H688" s="11">
        <f t="shared" si="266"/>
        <v>1</v>
      </c>
      <c r="I688" s="11">
        <f t="shared" si="278"/>
        <v>1</v>
      </c>
      <c r="J688" s="11">
        <f t="shared" si="278"/>
        <v>0</v>
      </c>
      <c r="K688" s="11">
        <f t="shared" si="279"/>
        <v>1</v>
      </c>
      <c r="L688" s="11">
        <f t="shared" si="279"/>
        <v>0</v>
      </c>
      <c r="M688" s="11">
        <f t="shared" si="279"/>
        <v>0</v>
      </c>
      <c r="N688" s="11">
        <f t="shared" si="279"/>
        <v>0</v>
      </c>
      <c r="O688" s="11">
        <f t="shared" si="279"/>
        <v>1</v>
      </c>
      <c r="P688" s="11">
        <f t="shared" si="279"/>
        <v>0</v>
      </c>
      <c r="Q688" s="4" t="str">
        <f t="shared" si="267"/>
        <v>N-110-100010</v>
      </c>
      <c r="R688">
        <f t="shared" si="268"/>
        <v>3</v>
      </c>
      <c r="S688" s="8">
        <f t="shared" si="269"/>
        <v>7.1733051535383199</v>
      </c>
      <c r="T688" s="8">
        <f t="shared" si="270"/>
        <v>7.3546782491486216</v>
      </c>
      <c r="U688" s="10">
        <f t="shared" si="261"/>
        <v>7.8082867948899528</v>
      </c>
      <c r="V688" s="10">
        <f t="shared" si="271"/>
        <v>0.42457999500945587</v>
      </c>
      <c r="W688" s="10">
        <f t="shared" si="272"/>
        <v>1.5406232450245536</v>
      </c>
      <c r="X688" s="10">
        <f t="shared" si="262"/>
        <v>0.56572862684995606</v>
      </c>
      <c r="Y688" s="22">
        <f t="shared" si="273"/>
        <v>7.1149521099792334</v>
      </c>
      <c r="Z688" s="22">
        <f t="shared" si="263"/>
        <v>7.6812493461125353</v>
      </c>
      <c r="AA688" s="22">
        <f t="shared" si="264"/>
        <v>7.1149521099792334</v>
      </c>
      <c r="AB688" s="35"/>
      <c r="AC688" s="10"/>
      <c r="AD688" s="10"/>
    </row>
    <row r="689" spans="1:30" x14ac:dyDescent="0.25">
      <c r="A689" t="s">
        <v>2708</v>
      </c>
      <c r="B689" t="s">
        <v>88</v>
      </c>
      <c r="C689" s="1">
        <v>42473</v>
      </c>
      <c r="D689">
        <v>2192</v>
      </c>
      <c r="E689" t="str">
        <f t="shared" si="257"/>
        <v>_cheat_sheet:_data_visualization_in_python_</v>
      </c>
      <c r="F689" s="7">
        <f t="shared" si="265"/>
        <v>7.6930257484178881</v>
      </c>
      <c r="G689">
        <f t="shared" si="258"/>
        <v>38</v>
      </c>
      <c r="H689" s="11">
        <f t="shared" si="266"/>
        <v>1</v>
      </c>
      <c r="I689" s="11">
        <f t="shared" si="278"/>
        <v>1</v>
      </c>
      <c r="J689" s="11">
        <f t="shared" si="278"/>
        <v>0</v>
      </c>
      <c r="K689" s="11">
        <f t="shared" si="279"/>
        <v>1</v>
      </c>
      <c r="L689" s="11">
        <f t="shared" si="279"/>
        <v>0</v>
      </c>
      <c r="M689" s="11">
        <f t="shared" si="279"/>
        <v>0</v>
      </c>
      <c r="N689" s="11">
        <f t="shared" si="279"/>
        <v>0</v>
      </c>
      <c r="O689" s="11">
        <f t="shared" si="279"/>
        <v>1</v>
      </c>
      <c r="P689" s="11">
        <f t="shared" si="279"/>
        <v>0</v>
      </c>
      <c r="Q689" s="4" t="str">
        <f t="shared" si="267"/>
        <v>N-110-100010</v>
      </c>
      <c r="R689">
        <f t="shared" si="268"/>
        <v>3</v>
      </c>
      <c r="S689" s="8">
        <f t="shared" si="269"/>
        <v>7.1733051535383199</v>
      </c>
      <c r="T689" s="8">
        <f t="shared" si="270"/>
        <v>7.3546782491486216</v>
      </c>
      <c r="U689" s="10">
        <f t="shared" si="261"/>
        <v>7.1272971215679322</v>
      </c>
      <c r="V689" s="10">
        <f t="shared" si="271"/>
        <v>0.42457999500945587</v>
      </c>
      <c r="W689" s="10">
        <f t="shared" si="272"/>
        <v>0.85963357170253296</v>
      </c>
      <c r="X689" s="10">
        <f t="shared" si="262"/>
        <v>0.56572862684995606</v>
      </c>
      <c r="Y689" s="22">
        <f t="shared" si="273"/>
        <v>7.1149521099792334</v>
      </c>
      <c r="Z689" s="22">
        <f t="shared" si="263"/>
        <v>7.6812493461125353</v>
      </c>
      <c r="AA689" s="22">
        <f t="shared" si="264"/>
        <v>7.1149521099792334</v>
      </c>
      <c r="AB689" s="35"/>
      <c r="AC689" s="10"/>
      <c r="AD689" s="10"/>
    </row>
    <row r="690" spans="1:30" x14ac:dyDescent="0.25">
      <c r="A690" t="s">
        <v>2709</v>
      </c>
      <c r="B690" t="s">
        <v>89</v>
      </c>
      <c r="C690" s="1">
        <v>42159</v>
      </c>
      <c r="D690">
        <v>23621</v>
      </c>
      <c r="E690" t="str">
        <f t="shared" si="257"/>
        <v>_cheat_sheet:_data_visualization_with_r_</v>
      </c>
      <c r="F690" s="7">
        <f t="shared" si="265"/>
        <v>10.069933760171793</v>
      </c>
      <c r="G690">
        <f t="shared" si="258"/>
        <v>77</v>
      </c>
      <c r="H690" s="11">
        <f t="shared" si="266"/>
        <v>1</v>
      </c>
      <c r="I690" s="11">
        <f t="shared" si="278"/>
        <v>1</v>
      </c>
      <c r="J690" s="11">
        <f t="shared" si="278"/>
        <v>0</v>
      </c>
      <c r="K690" s="11">
        <f t="shared" si="279"/>
        <v>0</v>
      </c>
      <c r="L690" s="11">
        <f t="shared" si="279"/>
        <v>1</v>
      </c>
      <c r="M690" s="11">
        <f t="shared" si="279"/>
        <v>0</v>
      </c>
      <c r="N690" s="11">
        <f t="shared" si="279"/>
        <v>0</v>
      </c>
      <c r="O690" s="11">
        <f t="shared" si="279"/>
        <v>1</v>
      </c>
      <c r="P690" s="11">
        <f t="shared" si="279"/>
        <v>0</v>
      </c>
      <c r="Q690" s="4" t="str">
        <f t="shared" si="267"/>
        <v>N-110-010010</v>
      </c>
      <c r="R690">
        <f t="shared" si="268"/>
        <v>1</v>
      </c>
      <c r="S690" s="8">
        <f t="shared" si="269"/>
        <v>7.020854558086981</v>
      </c>
      <c r="T690" s="8">
        <f t="shared" si="270"/>
        <v>7.3546782491486216</v>
      </c>
      <c r="U690" s="10">
        <f t="shared" si="261"/>
        <v>10.150730503779124</v>
      </c>
      <c r="V690" s="10">
        <f t="shared" si="271"/>
        <v>-0.55035182636221069</v>
      </c>
      <c r="W690" s="10">
        <f t="shared" si="272"/>
        <v>3.2365415834564377</v>
      </c>
      <c r="X690" s="10">
        <f t="shared" si="262"/>
        <v>-8.0796743607332078E-2</v>
      </c>
      <c r="Y690" s="22">
        <f t="shared" si="273"/>
        <v>6.468426739521945</v>
      </c>
      <c r="Z690" s="22">
        <f t="shared" si="263"/>
        <v>6.7411766384848173</v>
      </c>
      <c r="AA690" s="22">
        <f t="shared" si="264"/>
        <v>6.468426739521945</v>
      </c>
      <c r="AB690" s="35"/>
      <c r="AC690" s="10"/>
      <c r="AD690" s="10"/>
    </row>
    <row r="691" spans="1:30" x14ac:dyDescent="0.25">
      <c r="A691" t="s">
        <v>3770</v>
      </c>
      <c r="B691" t="s">
        <v>1154</v>
      </c>
      <c r="C691" s="1">
        <v>41619</v>
      </c>
      <c r="D691">
        <v>204</v>
      </c>
      <c r="E691" t="str">
        <f t="shared" si="257"/>
        <v>_check_out_the_best_way_to_maximize_natural_gas_supply_to_boston_during_winter_</v>
      </c>
      <c r="F691" s="7">
        <f t="shared" si="265"/>
        <v>5.3230099791384085</v>
      </c>
      <c r="G691">
        <f t="shared" si="258"/>
        <v>27</v>
      </c>
      <c r="H691" s="11">
        <f t="shared" si="266"/>
        <v>0</v>
      </c>
      <c r="I691" s="11">
        <f t="shared" si="278"/>
        <v>0</v>
      </c>
      <c r="J691" s="11">
        <f t="shared" si="278"/>
        <v>1</v>
      </c>
      <c r="K691" s="11">
        <f t="shared" si="279"/>
        <v>0</v>
      </c>
      <c r="L691" s="11">
        <f t="shared" si="279"/>
        <v>0</v>
      </c>
      <c r="M691" s="11">
        <f t="shared" si="279"/>
        <v>0</v>
      </c>
      <c r="N691" s="11">
        <f t="shared" si="279"/>
        <v>0</v>
      </c>
      <c r="O691" s="11">
        <f t="shared" si="279"/>
        <v>0</v>
      </c>
      <c r="P691" s="11">
        <f t="shared" si="279"/>
        <v>0</v>
      </c>
      <c r="Q691" s="4" t="str">
        <f t="shared" si="267"/>
        <v>N-001-000000</v>
      </c>
      <c r="R691">
        <f t="shared" si="268"/>
        <v>313</v>
      </c>
      <c r="S691" s="8">
        <f t="shared" si="269"/>
        <v>6.8822553953446945</v>
      </c>
      <c r="T691" s="8">
        <f t="shared" si="270"/>
        <v>6.8822553953446945</v>
      </c>
      <c r="U691" s="10">
        <f t="shared" si="261"/>
        <v>4.9360739854796556</v>
      </c>
      <c r="V691" s="10">
        <f t="shared" si="271"/>
        <v>0.15496856831223904</v>
      </c>
      <c r="W691" s="10">
        <f t="shared" si="272"/>
        <v>-1.5103821975769467</v>
      </c>
      <c r="X691" s="10">
        <f t="shared" si="262"/>
        <v>0.38693599365875281</v>
      </c>
      <c r="Y691" s="22">
        <f t="shared" si="273"/>
        <v>6.9361594767880304</v>
      </c>
      <c r="Z691" s="22">
        <f t="shared" si="263"/>
        <v>6.9661540865059681</v>
      </c>
      <c r="AA691" s="22">
        <f t="shared" si="264"/>
        <v>6.8822553953446945</v>
      </c>
      <c r="AB691" s="35"/>
      <c r="AC691" s="10"/>
      <c r="AD691" s="10"/>
    </row>
    <row r="692" spans="1:30" x14ac:dyDescent="0.25">
      <c r="A692" t="s">
        <v>2985</v>
      </c>
      <c r="B692" t="s">
        <v>367</v>
      </c>
      <c r="C692" s="1">
        <v>41899</v>
      </c>
      <c r="D692">
        <v>367</v>
      </c>
      <c r="E692" t="str">
        <f t="shared" si="257"/>
        <v>_chief_data_officer_handbook_</v>
      </c>
      <c r="F692" s="7">
        <f t="shared" si="265"/>
        <v>5.9080829381689313</v>
      </c>
      <c r="G692">
        <f t="shared" si="258"/>
        <v>37</v>
      </c>
      <c r="H692" s="11">
        <f t="shared" si="266"/>
        <v>0</v>
      </c>
      <c r="I692" s="11">
        <f t="shared" si="278"/>
        <v>1</v>
      </c>
      <c r="J692" s="11">
        <f t="shared" si="278"/>
        <v>0</v>
      </c>
      <c r="K692" s="11">
        <f t="shared" ref="K692:P701" si="280">IF(ISNUMBER(SEARCH(K$1,$E692)),1,0)</f>
        <v>0</v>
      </c>
      <c r="L692" s="11">
        <f t="shared" si="280"/>
        <v>0</v>
      </c>
      <c r="M692" s="11">
        <f t="shared" si="280"/>
        <v>0</v>
      </c>
      <c r="N692" s="11">
        <f t="shared" si="280"/>
        <v>0</v>
      </c>
      <c r="O692" s="11">
        <f t="shared" si="280"/>
        <v>1</v>
      </c>
      <c r="P692" s="11">
        <f t="shared" si="280"/>
        <v>0</v>
      </c>
      <c r="Q692" s="4" t="str">
        <f t="shared" si="267"/>
        <v>N-010-000010</v>
      </c>
      <c r="R692">
        <f t="shared" si="268"/>
        <v>51</v>
      </c>
      <c r="S692" s="8">
        <f t="shared" si="269"/>
        <v>6.7640449341040307</v>
      </c>
      <c r="T692" s="8">
        <f t="shared" si="270"/>
        <v>6.7640449341040307</v>
      </c>
      <c r="U692" s="10">
        <f t="shared" si="261"/>
        <v>6.0841056576689736</v>
      </c>
      <c r="V692" s="10">
        <f t="shared" si="271"/>
        <v>-0.69394840951456138</v>
      </c>
      <c r="W692" s="10">
        <f t="shared" si="272"/>
        <v>-0.92530923854642388</v>
      </c>
      <c r="X692" s="10">
        <f t="shared" si="262"/>
        <v>-0.17602271950004214</v>
      </c>
      <c r="Y692" s="22">
        <f t="shared" si="273"/>
        <v>6.3732007636292352</v>
      </c>
      <c r="Z692" s="22">
        <f t="shared" si="263"/>
        <v>6.5691920580633658</v>
      </c>
      <c r="AA692" s="22">
        <f t="shared" si="264"/>
        <v>6.7640449341040307</v>
      </c>
      <c r="AB692" s="35"/>
      <c r="AC692" s="10"/>
      <c r="AD692" s="10"/>
    </row>
    <row r="693" spans="1:30" x14ac:dyDescent="0.25">
      <c r="A693" t="s">
        <v>3771</v>
      </c>
      <c r="B693" t="s">
        <v>1155</v>
      </c>
      <c r="C693" s="1">
        <v>41947</v>
      </c>
      <c r="D693">
        <v>1344</v>
      </c>
      <c r="E693" t="str">
        <f t="shared" si="257"/>
        <v>_choosing_a_classifier_for_predictions_</v>
      </c>
      <c r="F693" s="7">
        <f t="shared" si="265"/>
        <v>7.2041492920359396</v>
      </c>
      <c r="G693">
        <f t="shared" si="258"/>
        <v>46</v>
      </c>
      <c r="H693" s="11">
        <f t="shared" si="266"/>
        <v>0</v>
      </c>
      <c r="I693" s="11">
        <f t="shared" si="278"/>
        <v>0</v>
      </c>
      <c r="J693" s="11">
        <f t="shared" si="278"/>
        <v>1</v>
      </c>
      <c r="K693" s="11">
        <f t="shared" si="280"/>
        <v>0</v>
      </c>
      <c r="L693" s="11">
        <f t="shared" si="280"/>
        <v>0</v>
      </c>
      <c r="M693" s="11">
        <f t="shared" si="280"/>
        <v>0</v>
      </c>
      <c r="N693" s="11">
        <f t="shared" si="280"/>
        <v>0</v>
      </c>
      <c r="O693" s="11">
        <f t="shared" si="280"/>
        <v>0</v>
      </c>
      <c r="P693" s="11">
        <f t="shared" si="280"/>
        <v>0</v>
      </c>
      <c r="Q693" s="4" t="str">
        <f t="shared" si="267"/>
        <v>N-001-000000</v>
      </c>
      <c r="R693">
        <f t="shared" si="268"/>
        <v>313</v>
      </c>
      <c r="S693" s="8">
        <f t="shared" si="269"/>
        <v>6.8822553953446945</v>
      </c>
      <c r="T693" s="8">
        <f t="shared" si="270"/>
        <v>6.8822553953446945</v>
      </c>
      <c r="U693" s="10">
        <f t="shared" si="261"/>
        <v>6.8172132983771867</v>
      </c>
      <c r="V693" s="10">
        <f t="shared" si="271"/>
        <v>0.15496856831223904</v>
      </c>
      <c r="W693" s="10">
        <f t="shared" si="272"/>
        <v>0.37075711532058442</v>
      </c>
      <c r="X693" s="10">
        <f t="shared" si="262"/>
        <v>0.38693599365875281</v>
      </c>
      <c r="Y693" s="22">
        <f t="shared" si="273"/>
        <v>6.9361594767880304</v>
      </c>
      <c r="Z693" s="22">
        <f t="shared" si="263"/>
        <v>6.9661540865059681</v>
      </c>
      <c r="AA693" s="22">
        <f t="shared" si="264"/>
        <v>6.8822553953446945</v>
      </c>
      <c r="AB693" s="35"/>
      <c r="AC693" s="10"/>
      <c r="AD693" s="10"/>
    </row>
    <row r="694" spans="1:30" x14ac:dyDescent="0.25">
      <c r="A694" t="s">
        <v>3772</v>
      </c>
      <c r="B694" t="s">
        <v>1156</v>
      </c>
      <c r="C694" s="1">
        <v>42418</v>
      </c>
      <c r="D694">
        <v>1263</v>
      </c>
      <c r="E694" t="str">
        <f t="shared" si="257"/>
        <v>_choosing_features_for_random_forests_algorithm_</v>
      </c>
      <c r="F694" s="7">
        <f t="shared" si="265"/>
        <v>7.1420365747068031</v>
      </c>
      <c r="G694">
        <f t="shared" si="258"/>
        <v>53</v>
      </c>
      <c r="H694" s="11">
        <f t="shared" si="266"/>
        <v>1</v>
      </c>
      <c r="I694" s="11">
        <f t="shared" si="278"/>
        <v>0</v>
      </c>
      <c r="J694" s="11">
        <f t="shared" si="278"/>
        <v>1</v>
      </c>
      <c r="K694" s="11">
        <f t="shared" si="280"/>
        <v>0</v>
      </c>
      <c r="L694" s="11">
        <f t="shared" si="280"/>
        <v>0</v>
      </c>
      <c r="M694" s="11">
        <f t="shared" si="280"/>
        <v>0</v>
      </c>
      <c r="N694" s="11">
        <f t="shared" si="280"/>
        <v>0</v>
      </c>
      <c r="O694" s="11">
        <f t="shared" si="280"/>
        <v>0</v>
      </c>
      <c r="P694" s="11">
        <f t="shared" si="280"/>
        <v>0</v>
      </c>
      <c r="Q694" s="4" t="str">
        <f t="shared" si="267"/>
        <v>N-101-000000</v>
      </c>
      <c r="R694">
        <f t="shared" si="268"/>
        <v>419</v>
      </c>
      <c r="S694" s="8">
        <f t="shared" si="269"/>
        <v>6.5697596378225285</v>
      </c>
      <c r="T694" s="8">
        <f t="shared" si="270"/>
        <v>6.5697596378225285</v>
      </c>
      <c r="U694" s="10">
        <f t="shared" si="261"/>
        <v>6.9535676353907467</v>
      </c>
      <c r="V694" s="10">
        <f t="shared" si="271"/>
        <v>-0.14431102010629077</v>
      </c>
      <c r="W694" s="10">
        <f t="shared" si="272"/>
        <v>0.30864439799144794</v>
      </c>
      <c r="X694" s="10">
        <f t="shared" si="262"/>
        <v>0.18846893931605621</v>
      </c>
      <c r="Y694" s="22">
        <f t="shared" si="273"/>
        <v>6.7376924224453338</v>
      </c>
      <c r="Z694" s="22">
        <f t="shared" si="263"/>
        <v>6.5922741434865042</v>
      </c>
      <c r="AA694" s="22">
        <f t="shared" si="264"/>
        <v>6.5697596378225285</v>
      </c>
      <c r="AB694" s="35"/>
      <c r="AC694" s="10"/>
      <c r="AD694" s="10"/>
    </row>
    <row r="695" spans="1:30" x14ac:dyDescent="0.25">
      <c r="A695" t="s">
        <v>3773</v>
      </c>
      <c r="B695" t="s">
        <v>1157</v>
      </c>
      <c r="C695" s="1">
        <v>41657</v>
      </c>
      <c r="D695">
        <v>488</v>
      </c>
      <c r="E695" t="str">
        <f t="shared" si="257"/>
        <v>_choosing_the_appropriate_clustering_algorithm_(video)_</v>
      </c>
      <c r="F695" s="7">
        <f t="shared" si="265"/>
        <v>6.1923624894748723</v>
      </c>
      <c r="G695">
        <f t="shared" si="258"/>
        <v>49</v>
      </c>
      <c r="H695" s="11">
        <f t="shared" si="266"/>
        <v>0</v>
      </c>
      <c r="I695" s="11">
        <f t="shared" si="278"/>
        <v>0</v>
      </c>
      <c r="J695" s="11">
        <f t="shared" si="278"/>
        <v>1</v>
      </c>
      <c r="K695" s="11">
        <f t="shared" si="280"/>
        <v>0</v>
      </c>
      <c r="L695" s="11">
        <f t="shared" si="280"/>
        <v>0</v>
      </c>
      <c r="M695" s="11">
        <f t="shared" si="280"/>
        <v>0</v>
      </c>
      <c r="N695" s="11">
        <f t="shared" si="280"/>
        <v>0</v>
      </c>
      <c r="O695" s="11">
        <f t="shared" si="280"/>
        <v>0</v>
      </c>
      <c r="P695" s="11">
        <f t="shared" si="280"/>
        <v>0</v>
      </c>
      <c r="Q695" s="4" t="str">
        <f t="shared" si="267"/>
        <v>N-001-000000</v>
      </c>
      <c r="R695">
        <f t="shared" si="268"/>
        <v>313</v>
      </c>
      <c r="S695" s="8">
        <f t="shared" si="269"/>
        <v>6.8822553953446945</v>
      </c>
      <c r="T695" s="8">
        <f t="shared" si="270"/>
        <v>6.8822553953446945</v>
      </c>
      <c r="U695" s="10">
        <f t="shared" si="261"/>
        <v>5.8054264958161195</v>
      </c>
      <c r="V695" s="10">
        <f t="shared" si="271"/>
        <v>0.15496856831223904</v>
      </c>
      <c r="W695" s="10">
        <f t="shared" si="272"/>
        <v>-0.64102968724048282</v>
      </c>
      <c r="X695" s="10">
        <f t="shared" si="262"/>
        <v>0.38693599365875281</v>
      </c>
      <c r="Y695" s="22">
        <f t="shared" si="273"/>
        <v>6.9361594767880304</v>
      </c>
      <c r="Z695" s="22">
        <f t="shared" si="263"/>
        <v>6.9661540865059681</v>
      </c>
      <c r="AA695" s="22">
        <f t="shared" si="264"/>
        <v>6.8822553953446945</v>
      </c>
      <c r="AB695" s="35"/>
      <c r="AC695" s="10"/>
      <c r="AD695" s="10"/>
    </row>
    <row r="696" spans="1:30" x14ac:dyDescent="0.25">
      <c r="A696" t="s">
        <v>3774</v>
      </c>
      <c r="B696" t="s">
        <v>1158</v>
      </c>
      <c r="C696" s="1">
        <v>41484</v>
      </c>
      <c r="D696">
        <v>2689</v>
      </c>
      <c r="E696" t="str">
        <f t="shared" si="257"/>
        <v>_choropleth_in_d3.js_and_pandas_(ipython_notebook)_</v>
      </c>
      <c r="F696" s="7">
        <f t="shared" si="265"/>
        <v>7.897296472595885</v>
      </c>
      <c r="G696">
        <f t="shared" si="258"/>
        <v>51</v>
      </c>
      <c r="H696" s="11">
        <f t="shared" si="266"/>
        <v>0</v>
      </c>
      <c r="I696" s="11">
        <f t="shared" si="278"/>
        <v>0</v>
      </c>
      <c r="J696" s="11">
        <f t="shared" si="278"/>
        <v>1</v>
      </c>
      <c r="K696" s="11">
        <f t="shared" si="280"/>
        <v>0</v>
      </c>
      <c r="L696" s="11">
        <f t="shared" si="280"/>
        <v>0</v>
      </c>
      <c r="M696" s="11">
        <f t="shared" si="280"/>
        <v>0</v>
      </c>
      <c r="N696" s="11">
        <f t="shared" si="280"/>
        <v>0</v>
      </c>
      <c r="O696" s="11">
        <f t="shared" si="280"/>
        <v>0</v>
      </c>
      <c r="P696" s="11">
        <f t="shared" si="280"/>
        <v>0</v>
      </c>
      <c r="Q696" s="4" t="str">
        <f t="shared" si="267"/>
        <v>N-001-000000</v>
      </c>
      <c r="R696">
        <f t="shared" si="268"/>
        <v>313</v>
      </c>
      <c r="S696" s="8">
        <f t="shared" si="269"/>
        <v>6.8822553953446945</v>
      </c>
      <c r="T696" s="8">
        <f t="shared" si="270"/>
        <v>6.8822553953446945</v>
      </c>
      <c r="U696" s="10">
        <f t="shared" si="261"/>
        <v>7.5103604789371321</v>
      </c>
      <c r="V696" s="10">
        <f t="shared" si="271"/>
        <v>0.15496856831223904</v>
      </c>
      <c r="W696" s="10">
        <f t="shared" si="272"/>
        <v>1.0639042958805298</v>
      </c>
      <c r="X696" s="10">
        <f t="shared" si="262"/>
        <v>0.38693599365875281</v>
      </c>
      <c r="Y696" s="22">
        <f t="shared" si="273"/>
        <v>6.9361594767880304</v>
      </c>
      <c r="Z696" s="22">
        <f t="shared" si="263"/>
        <v>6.9661540865059681</v>
      </c>
      <c r="AA696" s="22">
        <f t="shared" si="264"/>
        <v>6.8822553953446945</v>
      </c>
      <c r="AB696" s="35"/>
      <c r="AC696" s="10"/>
      <c r="AD696" s="10"/>
    </row>
    <row r="697" spans="1:30" x14ac:dyDescent="0.25">
      <c r="A697" t="s">
        <v>3775</v>
      </c>
      <c r="B697" t="s">
        <v>1159</v>
      </c>
      <c r="C697" s="1">
        <v>42458</v>
      </c>
      <c r="D697">
        <v>195</v>
      </c>
      <c r="E697" t="str">
        <f t="shared" si="257"/>
        <v>_citizen_data_scientist_-_care,_feeding,_and_control_</v>
      </c>
      <c r="F697" s="7">
        <f t="shared" si="265"/>
        <v>5.2781146592305168</v>
      </c>
      <c r="G697">
        <f t="shared" si="258"/>
        <v>52</v>
      </c>
      <c r="H697" s="11">
        <f t="shared" si="266"/>
        <v>1</v>
      </c>
      <c r="I697" s="11">
        <f t="shared" si="278"/>
        <v>0</v>
      </c>
      <c r="J697" s="11">
        <f t="shared" si="278"/>
        <v>1</v>
      </c>
      <c r="K697" s="11">
        <f t="shared" si="280"/>
        <v>0</v>
      </c>
      <c r="L697" s="11">
        <f t="shared" si="280"/>
        <v>0</v>
      </c>
      <c r="M697" s="11">
        <f t="shared" si="280"/>
        <v>0</v>
      </c>
      <c r="N697" s="11">
        <f t="shared" si="280"/>
        <v>0</v>
      </c>
      <c r="O697" s="11">
        <f t="shared" si="280"/>
        <v>1</v>
      </c>
      <c r="P697" s="11">
        <f t="shared" si="280"/>
        <v>0</v>
      </c>
      <c r="Q697" s="4" t="str">
        <f t="shared" si="267"/>
        <v>N-101-000010</v>
      </c>
      <c r="R697">
        <f t="shared" si="268"/>
        <v>382</v>
      </c>
      <c r="S697" s="8">
        <f t="shared" si="269"/>
        <v>6.8802841839920132</v>
      </c>
      <c r="T697" s="8">
        <f t="shared" si="270"/>
        <v>6.8802841839920132</v>
      </c>
      <c r="U697" s="10">
        <f t="shared" si="261"/>
        <v>4.871760798714992</v>
      </c>
      <c r="V697" s="10">
        <f t="shared" si="271"/>
        <v>0.18424985744159661</v>
      </c>
      <c r="W697" s="10">
        <f t="shared" si="272"/>
        <v>-1.5552775174848383</v>
      </c>
      <c r="X697" s="10">
        <f t="shared" si="262"/>
        <v>0.40635386051552441</v>
      </c>
      <c r="Y697" s="22">
        <f t="shared" si="273"/>
        <v>6.9555773436448023</v>
      </c>
      <c r="Z697" s="22">
        <f t="shared" si="263"/>
        <v>6.8151536771936527</v>
      </c>
      <c r="AA697" s="22">
        <f t="shared" si="264"/>
        <v>6.8802841839920132</v>
      </c>
      <c r="AB697" s="35"/>
      <c r="AC697" s="10"/>
      <c r="AD697" s="10"/>
    </row>
    <row r="698" spans="1:30" x14ac:dyDescent="0.25">
      <c r="A698" t="s">
        <v>3776</v>
      </c>
      <c r="B698" t="s">
        <v>1160</v>
      </c>
      <c r="C698" s="1">
        <v>40879</v>
      </c>
      <c r="D698">
        <v>448</v>
      </c>
      <c r="E698" t="str">
        <f t="shared" si="257"/>
        <v>_classification_accuracy_using_different_bag_of_words_</v>
      </c>
      <c r="F698" s="7">
        <f t="shared" si="265"/>
        <v>6.1070228877422545</v>
      </c>
      <c r="G698">
        <f t="shared" si="258"/>
        <v>39</v>
      </c>
      <c r="H698" s="11">
        <f t="shared" si="266"/>
        <v>0</v>
      </c>
      <c r="I698" s="11">
        <f t="shared" si="278"/>
        <v>0</v>
      </c>
      <c r="J698" s="11">
        <f t="shared" si="278"/>
        <v>1</v>
      </c>
      <c r="K698" s="11">
        <f t="shared" si="280"/>
        <v>0</v>
      </c>
      <c r="L698" s="11">
        <f t="shared" si="280"/>
        <v>0</v>
      </c>
      <c r="M698" s="11">
        <f t="shared" si="280"/>
        <v>0</v>
      </c>
      <c r="N698" s="11">
        <f t="shared" si="280"/>
        <v>0</v>
      </c>
      <c r="O698" s="11">
        <f t="shared" si="280"/>
        <v>0</v>
      </c>
      <c r="P698" s="11">
        <f t="shared" si="280"/>
        <v>0</v>
      </c>
      <c r="Q698" s="4" t="str">
        <f t="shared" si="267"/>
        <v>N-001-000000</v>
      </c>
      <c r="R698">
        <f t="shared" si="268"/>
        <v>313</v>
      </c>
      <c r="S698" s="8">
        <f t="shared" si="269"/>
        <v>6.8822553953446945</v>
      </c>
      <c r="T698" s="8">
        <f t="shared" si="270"/>
        <v>6.8822553953446945</v>
      </c>
      <c r="U698" s="10">
        <f t="shared" si="261"/>
        <v>5.7200868940835017</v>
      </c>
      <c r="V698" s="10">
        <f t="shared" si="271"/>
        <v>0.15496856831223904</v>
      </c>
      <c r="W698" s="10">
        <f t="shared" si="272"/>
        <v>-0.7263692889731006</v>
      </c>
      <c r="X698" s="10">
        <f t="shared" si="262"/>
        <v>0.38693599365875281</v>
      </c>
      <c r="Y698" s="22">
        <f t="shared" si="273"/>
        <v>6.9361594767880304</v>
      </c>
      <c r="Z698" s="22">
        <f t="shared" si="263"/>
        <v>6.9661540865059681</v>
      </c>
      <c r="AA698" s="22">
        <f t="shared" si="264"/>
        <v>6.8822553953446945</v>
      </c>
      <c r="AB698" s="35"/>
      <c r="AC698" s="10"/>
      <c r="AD698" s="10"/>
    </row>
    <row r="699" spans="1:30" x14ac:dyDescent="0.25">
      <c r="A699" t="s">
        <v>2710</v>
      </c>
      <c r="B699" t="s">
        <v>90</v>
      </c>
      <c r="C699" s="1">
        <v>42211</v>
      </c>
      <c r="D699">
        <v>111</v>
      </c>
      <c r="E699" t="str">
        <f t="shared" si="257"/>
        <v>_climate_change's_big_impact_on_big_data_</v>
      </c>
      <c r="F699" s="7">
        <f t="shared" si="265"/>
        <v>4.7184988712950942</v>
      </c>
      <c r="G699">
        <f t="shared" si="258"/>
        <v>51</v>
      </c>
      <c r="H699" s="11">
        <f t="shared" si="266"/>
        <v>1</v>
      </c>
      <c r="I699" s="11">
        <f t="shared" si="278"/>
        <v>1</v>
      </c>
      <c r="J699" s="11">
        <f t="shared" si="278"/>
        <v>0</v>
      </c>
      <c r="K699" s="11">
        <f t="shared" si="280"/>
        <v>0</v>
      </c>
      <c r="L699" s="11">
        <f t="shared" si="280"/>
        <v>0</v>
      </c>
      <c r="M699" s="11">
        <f t="shared" si="280"/>
        <v>0</v>
      </c>
      <c r="N699" s="11">
        <f t="shared" si="280"/>
        <v>0</v>
      </c>
      <c r="O699" s="11">
        <f t="shared" si="280"/>
        <v>1</v>
      </c>
      <c r="P699" s="11">
        <f t="shared" si="280"/>
        <v>0</v>
      </c>
      <c r="Q699" s="4" t="str">
        <f t="shared" si="267"/>
        <v>N-110-000010</v>
      </c>
      <c r="R699">
        <f t="shared" si="268"/>
        <v>58</v>
      </c>
      <c r="S699" s="8">
        <f t="shared" si="269"/>
        <v>5.7492453157171877</v>
      </c>
      <c r="T699" s="8">
        <f t="shared" si="270"/>
        <v>5.7492453157171877</v>
      </c>
      <c r="U699" s="10">
        <f t="shared" si="261"/>
        <v>5.092988645137833</v>
      </c>
      <c r="V699" s="10">
        <f t="shared" si="271"/>
        <v>-0.99322799793309102</v>
      </c>
      <c r="W699" s="10">
        <f t="shared" si="272"/>
        <v>-2.114893305420261</v>
      </c>
      <c r="X699" s="10">
        <f t="shared" si="262"/>
        <v>-0.37448977384273863</v>
      </c>
      <c r="Y699" s="22">
        <f t="shared" si="273"/>
        <v>6.1747337092865386</v>
      </c>
      <c r="Z699" s="22">
        <f t="shared" si="263"/>
        <v>6.1953121150439019</v>
      </c>
      <c r="AA699" s="22">
        <f t="shared" si="264"/>
        <v>5.7492453157171877</v>
      </c>
      <c r="AB699" s="35"/>
      <c r="AC699" s="10"/>
      <c r="AD699" s="10"/>
    </row>
    <row r="700" spans="1:30" x14ac:dyDescent="0.25">
      <c r="A700" t="s">
        <v>3777</v>
      </c>
      <c r="B700" t="s">
        <v>1161</v>
      </c>
      <c r="C700" s="1">
        <v>42255</v>
      </c>
      <c r="D700">
        <v>896</v>
      </c>
      <c r="E700" t="str">
        <f t="shared" si="257"/>
        <v>_clojure_machine_learning_&amp;amp;_statistics_libraries_</v>
      </c>
      <c r="F700" s="7">
        <f t="shared" si="265"/>
        <v>6.799055862058796</v>
      </c>
      <c r="G700">
        <f t="shared" si="258"/>
        <v>50</v>
      </c>
      <c r="H700" s="11">
        <f t="shared" si="266"/>
        <v>1</v>
      </c>
      <c r="I700" s="11">
        <f t="shared" si="278"/>
        <v>0</v>
      </c>
      <c r="J700" s="11">
        <f t="shared" si="278"/>
        <v>1</v>
      </c>
      <c r="K700" s="11">
        <f t="shared" si="280"/>
        <v>0</v>
      </c>
      <c r="L700" s="11">
        <f t="shared" si="280"/>
        <v>0</v>
      </c>
      <c r="M700" s="11">
        <f t="shared" si="280"/>
        <v>1</v>
      </c>
      <c r="N700" s="11">
        <f t="shared" si="280"/>
        <v>0</v>
      </c>
      <c r="O700" s="11">
        <f t="shared" si="280"/>
        <v>0</v>
      </c>
      <c r="P700" s="11">
        <f t="shared" si="280"/>
        <v>0</v>
      </c>
      <c r="Q700" s="4" t="str">
        <f t="shared" si="267"/>
        <v>N-101-001000</v>
      </c>
      <c r="R700">
        <f t="shared" si="268"/>
        <v>46</v>
      </c>
      <c r="S700" s="8">
        <f t="shared" si="269"/>
        <v>7.5093650636194917</v>
      </c>
      <c r="T700" s="8">
        <f t="shared" si="270"/>
        <v>7.5093650636194917</v>
      </c>
      <c r="U700" s="10">
        <f t="shared" si="261"/>
        <v>6.1326676664668547</v>
      </c>
      <c r="V700" s="10">
        <f t="shared" si="271"/>
        <v>0.57637019718311244</v>
      </c>
      <c r="W700" s="10">
        <f t="shared" si="272"/>
        <v>-3.4336314656559175E-2</v>
      </c>
      <c r="X700" s="10">
        <f t="shared" si="262"/>
        <v>0.66638819559194107</v>
      </c>
      <c r="Y700" s="22">
        <f t="shared" si="273"/>
        <v>7.2156116787212188</v>
      </c>
      <c r="Z700" s="22">
        <f t="shared" si="263"/>
        <v>7.4284478707448081</v>
      </c>
      <c r="AA700" s="22">
        <f t="shared" si="264"/>
        <v>7.5093650636194917</v>
      </c>
      <c r="AB700" s="35"/>
      <c r="AC700" s="10"/>
      <c r="AD700" s="10"/>
    </row>
    <row r="701" spans="1:30" x14ac:dyDescent="0.25">
      <c r="A701" t="s">
        <v>3778</v>
      </c>
      <c r="B701" t="s">
        <v>1162</v>
      </c>
      <c r="C701" s="1">
        <v>42098</v>
      </c>
      <c r="D701">
        <v>1181</v>
      </c>
      <c r="E701" t="str">
        <f t="shared" si="257"/>
        <v>_cloud_based_analytics_-_coming_clash_of_the_titans_</v>
      </c>
      <c r="F701" s="7">
        <f t="shared" si="265"/>
        <v>7.0749631979660439</v>
      </c>
      <c r="G701">
        <f t="shared" si="258"/>
        <v>52</v>
      </c>
      <c r="H701" s="11">
        <f t="shared" si="266"/>
        <v>1</v>
      </c>
      <c r="I701" s="11">
        <f t="shared" si="278"/>
        <v>0</v>
      </c>
      <c r="J701" s="11">
        <f t="shared" si="278"/>
        <v>1</v>
      </c>
      <c r="K701" s="11">
        <f t="shared" si="280"/>
        <v>0</v>
      </c>
      <c r="L701" s="11">
        <f t="shared" si="280"/>
        <v>0</v>
      </c>
      <c r="M701" s="11">
        <f t="shared" si="280"/>
        <v>0</v>
      </c>
      <c r="N701" s="11">
        <f t="shared" si="280"/>
        <v>0</v>
      </c>
      <c r="O701" s="11">
        <f t="shared" si="280"/>
        <v>0</v>
      </c>
      <c r="P701" s="11">
        <f t="shared" si="280"/>
        <v>1</v>
      </c>
      <c r="Q701" s="4" t="str">
        <f t="shared" si="267"/>
        <v>N-101-000001</v>
      </c>
      <c r="R701">
        <f t="shared" si="268"/>
        <v>109</v>
      </c>
      <c r="S701" s="8">
        <f t="shared" si="269"/>
        <v>6.5598547021339648</v>
      </c>
      <c r="T701" s="8">
        <f t="shared" si="270"/>
        <v>6.5598547021339648</v>
      </c>
      <c r="U701" s="10">
        <f t="shared" si="261"/>
        <v>7.1012444017850385</v>
      </c>
      <c r="V701" s="10">
        <f t="shared" si="271"/>
        <v>-0.46814479021556843</v>
      </c>
      <c r="W701" s="10">
        <f t="shared" si="272"/>
        <v>0.24157102125068874</v>
      </c>
      <c r="X701" s="10">
        <f t="shared" si="262"/>
        <v>-2.6281203818994407E-2</v>
      </c>
      <c r="Y701" s="22">
        <f t="shared" si="273"/>
        <v>6.5229422793102829</v>
      </c>
      <c r="Z701" s="22">
        <f t="shared" si="263"/>
        <v>6.4247572696849025</v>
      </c>
      <c r="AA701" s="22">
        <f t="shared" si="264"/>
        <v>6.5598547021339648</v>
      </c>
      <c r="AB701" s="35"/>
      <c r="AC701" s="10"/>
      <c r="AD701" s="10"/>
    </row>
    <row r="702" spans="1:30" x14ac:dyDescent="0.25">
      <c r="A702" t="s">
        <v>3779</v>
      </c>
      <c r="B702" t="s">
        <v>1163</v>
      </c>
      <c r="C702" s="1">
        <v>41918</v>
      </c>
      <c r="D702">
        <v>1303</v>
      </c>
      <c r="E702" t="str">
        <f t="shared" si="257"/>
        <v>_cloud_based_analytics_service_-_future_of_analytics?_</v>
      </c>
      <c r="F702" s="7">
        <f t="shared" si="265"/>
        <v>7.1731917424865985</v>
      </c>
      <c r="G702">
        <f t="shared" si="258"/>
        <v>27</v>
      </c>
      <c r="H702" s="11">
        <f t="shared" si="266"/>
        <v>0</v>
      </c>
      <c r="I702" s="11">
        <f t="shared" ref="I702:J721" si="281">IF(ISNUMBER(SEARCH(I$1,$B702)),1,0)</f>
        <v>0</v>
      </c>
      <c r="J702" s="11">
        <f t="shared" si="281"/>
        <v>1</v>
      </c>
      <c r="K702" s="11">
        <f t="shared" ref="K702:P711" si="282">IF(ISNUMBER(SEARCH(K$1,$E702)),1,0)</f>
        <v>0</v>
      </c>
      <c r="L702" s="11">
        <f t="shared" si="282"/>
        <v>0</v>
      </c>
      <c r="M702" s="11">
        <f t="shared" si="282"/>
        <v>0</v>
      </c>
      <c r="N702" s="11">
        <f t="shared" si="282"/>
        <v>0</v>
      </c>
      <c r="O702" s="11">
        <f t="shared" si="282"/>
        <v>0</v>
      </c>
      <c r="P702" s="11">
        <f t="shared" si="282"/>
        <v>1</v>
      </c>
      <c r="Q702" s="4" t="str">
        <f t="shared" si="267"/>
        <v>N-001-000001</v>
      </c>
      <c r="R702">
        <f t="shared" si="268"/>
        <v>75</v>
      </c>
      <c r="S702" s="8">
        <f t="shared" si="269"/>
        <v>6.7053553975541869</v>
      </c>
      <c r="T702" s="8">
        <f t="shared" si="270"/>
        <v>6.7053553975541869</v>
      </c>
      <c r="U702" s="10">
        <f t="shared" si="261"/>
        <v>7.0010058919628966</v>
      </c>
      <c r="V702" s="10">
        <f t="shared" si="271"/>
        <v>-0.16886520179703862</v>
      </c>
      <c r="W702" s="10">
        <f t="shared" si="272"/>
        <v>0.33979956577124337</v>
      </c>
      <c r="X702" s="10">
        <f t="shared" si="262"/>
        <v>0.17218585052370217</v>
      </c>
      <c r="Y702" s="22">
        <f t="shared" si="273"/>
        <v>6.7214093336529794</v>
      </c>
      <c r="Z702" s="22">
        <f t="shared" si="263"/>
        <v>6.7986372127043664</v>
      </c>
      <c r="AA702" s="22">
        <f t="shared" si="264"/>
        <v>6.7053553975541869</v>
      </c>
      <c r="AB702" s="35"/>
      <c r="AC702" s="10"/>
      <c r="AD702" s="10"/>
    </row>
    <row r="703" spans="1:30" x14ac:dyDescent="0.25">
      <c r="A703" t="s">
        <v>3189</v>
      </c>
      <c r="B703" t="s">
        <v>573</v>
      </c>
      <c r="C703" s="1">
        <v>42419</v>
      </c>
      <c r="D703">
        <v>1060</v>
      </c>
      <c r="E703" t="str">
        <f t="shared" si="257"/>
        <v>_cloud_machine_learning_apis_</v>
      </c>
      <c r="F703" s="7">
        <f t="shared" si="265"/>
        <v>6.9669671386139829</v>
      </c>
      <c r="G703">
        <f t="shared" si="258"/>
        <v>43</v>
      </c>
      <c r="H703" s="11">
        <f t="shared" si="266"/>
        <v>1</v>
      </c>
      <c r="I703" s="11">
        <f t="shared" si="281"/>
        <v>0</v>
      </c>
      <c r="J703" s="11">
        <f t="shared" si="281"/>
        <v>1</v>
      </c>
      <c r="K703" s="11">
        <f t="shared" si="282"/>
        <v>0</v>
      </c>
      <c r="L703" s="11">
        <f t="shared" si="282"/>
        <v>0</v>
      </c>
      <c r="M703" s="11">
        <f t="shared" si="282"/>
        <v>1</v>
      </c>
      <c r="N703" s="11">
        <f t="shared" si="282"/>
        <v>0</v>
      </c>
      <c r="O703" s="11">
        <f t="shared" si="282"/>
        <v>0</v>
      </c>
      <c r="P703" s="11">
        <f t="shared" si="282"/>
        <v>0</v>
      </c>
      <c r="Q703" s="4" t="str">
        <f t="shared" si="267"/>
        <v>N-101-001000</v>
      </c>
      <c r="R703">
        <f t="shared" si="268"/>
        <v>46</v>
      </c>
      <c r="S703" s="8">
        <f t="shared" si="269"/>
        <v>7.5093650636194917</v>
      </c>
      <c r="T703" s="8">
        <f t="shared" si="270"/>
        <v>7.5093650636194917</v>
      </c>
      <c r="U703" s="10">
        <f t="shared" si="261"/>
        <v>6.3005789430220416</v>
      </c>
      <c r="V703" s="10">
        <f t="shared" si="271"/>
        <v>0.57637019718311244</v>
      </c>
      <c r="W703" s="10">
        <f t="shared" si="272"/>
        <v>0.13357496189862772</v>
      </c>
      <c r="X703" s="10">
        <f t="shared" si="262"/>
        <v>0.66638819559194107</v>
      </c>
      <c r="Y703" s="22">
        <f t="shared" si="273"/>
        <v>7.2156116787212188</v>
      </c>
      <c r="Z703" s="22">
        <f t="shared" si="263"/>
        <v>7.4284478707448081</v>
      </c>
      <c r="AA703" s="22">
        <f t="shared" si="264"/>
        <v>7.5093650636194917</v>
      </c>
      <c r="AB703" s="35"/>
      <c r="AC703" s="10"/>
      <c r="AD703" s="10"/>
    </row>
    <row r="704" spans="1:30" x14ac:dyDescent="0.25">
      <c r="A704" t="s">
        <v>3780</v>
      </c>
      <c r="B704" t="s">
        <v>1164</v>
      </c>
      <c r="C704" s="1">
        <v>42226</v>
      </c>
      <c r="D704">
        <v>285</v>
      </c>
      <c r="E704" t="str">
        <f t="shared" si="257"/>
        <v>_cloud_services:_open_source_vs._proprietary_</v>
      </c>
      <c r="F704" s="7">
        <f t="shared" si="265"/>
        <v>5.6559918108198524</v>
      </c>
      <c r="G704">
        <f t="shared" si="258"/>
        <v>78</v>
      </c>
      <c r="H704" s="11">
        <f t="shared" si="266"/>
        <v>1</v>
      </c>
      <c r="I704" s="11">
        <f t="shared" si="281"/>
        <v>0</v>
      </c>
      <c r="J704" s="11">
        <f t="shared" si="281"/>
        <v>1</v>
      </c>
      <c r="K704" s="11">
        <f t="shared" si="282"/>
        <v>0</v>
      </c>
      <c r="L704" s="11">
        <f t="shared" si="282"/>
        <v>0</v>
      </c>
      <c r="M704" s="11">
        <f t="shared" si="282"/>
        <v>0</v>
      </c>
      <c r="N704" s="11">
        <f t="shared" si="282"/>
        <v>0</v>
      </c>
      <c r="O704" s="11">
        <f t="shared" si="282"/>
        <v>0</v>
      </c>
      <c r="P704" s="11">
        <f t="shared" si="282"/>
        <v>0</v>
      </c>
      <c r="Q704" s="4" t="str">
        <f t="shared" si="267"/>
        <v>N-101-000000</v>
      </c>
      <c r="R704">
        <f t="shared" si="268"/>
        <v>419</v>
      </c>
      <c r="S704" s="8">
        <f t="shared" si="269"/>
        <v>6.5697596378225285</v>
      </c>
      <c r="T704" s="8">
        <f t="shared" si="270"/>
        <v>6.5697596378225285</v>
      </c>
      <c r="U704" s="10">
        <f t="shared" si="261"/>
        <v>5.467522871503796</v>
      </c>
      <c r="V704" s="10">
        <f t="shared" si="271"/>
        <v>-0.14431102010629077</v>
      </c>
      <c r="W704" s="10">
        <f t="shared" si="272"/>
        <v>-1.1774003658955028</v>
      </c>
      <c r="X704" s="10">
        <f t="shared" si="262"/>
        <v>0.18846893931605621</v>
      </c>
      <c r="Y704" s="22">
        <f t="shared" si="273"/>
        <v>6.7376924224453338</v>
      </c>
      <c r="Z704" s="22">
        <f t="shared" si="263"/>
        <v>6.5922741434865042</v>
      </c>
      <c r="AA704" s="22">
        <f t="shared" si="264"/>
        <v>6.5697596378225285</v>
      </c>
      <c r="AB704" s="35"/>
      <c r="AC704" s="10"/>
      <c r="AD704" s="10"/>
    </row>
    <row r="705" spans="1:30" x14ac:dyDescent="0.25">
      <c r="A705" t="s">
        <v>3781</v>
      </c>
      <c r="B705" t="s">
        <v>1165</v>
      </c>
      <c r="C705" s="1">
        <v>42120</v>
      </c>
      <c r="D705">
        <v>163</v>
      </c>
      <c r="E705" t="str">
        <f t="shared" si="257"/>
        <v>_clustering_arabic_tweets_to_seize_the_reputation_of_a_brand_in_the_middle-east_</v>
      </c>
      <c r="F705" s="7">
        <f t="shared" si="265"/>
        <v>5.0998664278241987</v>
      </c>
      <c r="G705">
        <f t="shared" si="258"/>
        <v>79</v>
      </c>
      <c r="H705" s="11">
        <f t="shared" si="266"/>
        <v>1</v>
      </c>
      <c r="I705" s="11">
        <f t="shared" si="281"/>
        <v>0</v>
      </c>
      <c r="J705" s="11">
        <f t="shared" si="281"/>
        <v>1</v>
      </c>
      <c r="K705" s="11">
        <f t="shared" si="282"/>
        <v>0</v>
      </c>
      <c r="L705" s="11">
        <f t="shared" si="282"/>
        <v>0</v>
      </c>
      <c r="M705" s="11">
        <f t="shared" si="282"/>
        <v>0</v>
      </c>
      <c r="N705" s="11">
        <f t="shared" si="282"/>
        <v>0</v>
      </c>
      <c r="O705" s="11">
        <f t="shared" si="282"/>
        <v>0</v>
      </c>
      <c r="P705" s="11">
        <f t="shared" si="282"/>
        <v>0</v>
      </c>
      <c r="Q705" s="4" t="str">
        <f t="shared" si="267"/>
        <v>N-101-000000</v>
      </c>
      <c r="R705">
        <f t="shared" si="268"/>
        <v>419</v>
      </c>
      <c r="S705" s="8">
        <f t="shared" si="269"/>
        <v>6.5697596378225285</v>
      </c>
      <c r="T705" s="8">
        <f t="shared" si="270"/>
        <v>6.5697596378225285</v>
      </c>
      <c r="U705" s="10">
        <f t="shared" si="261"/>
        <v>4.9113974885081424</v>
      </c>
      <c r="V705" s="10">
        <f t="shared" si="271"/>
        <v>-0.14431102010629077</v>
      </c>
      <c r="W705" s="10">
        <f t="shared" si="272"/>
        <v>-1.7335257488911564</v>
      </c>
      <c r="X705" s="10">
        <f t="shared" si="262"/>
        <v>0.18846893931605621</v>
      </c>
      <c r="Y705" s="22">
        <f t="shared" si="273"/>
        <v>6.7376924224453338</v>
      </c>
      <c r="Z705" s="22">
        <f t="shared" si="263"/>
        <v>6.5922741434865042</v>
      </c>
      <c r="AA705" s="22">
        <f t="shared" si="264"/>
        <v>6.5697596378225285</v>
      </c>
      <c r="AB705" s="35"/>
      <c r="AC705" s="10"/>
      <c r="AD705" s="10"/>
    </row>
    <row r="706" spans="1:30" x14ac:dyDescent="0.25">
      <c r="A706" t="s">
        <v>3782</v>
      </c>
      <c r="B706" t="s">
        <v>1166</v>
      </c>
      <c r="C706" s="1">
        <v>41815</v>
      </c>
      <c r="D706">
        <v>2688</v>
      </c>
      <c r="E706" t="str">
        <f t="shared" ref="E706:E769" si="283">CONCATENATE("_",LOWER(A706),"_")</f>
        <v>_clustering_similar_images_using_mapreduce_style_feature_extraction_with_c#_andr_</v>
      </c>
      <c r="F706" s="7">
        <f t="shared" si="265"/>
        <v>7.8969246562688644</v>
      </c>
      <c r="G706">
        <f t="shared" ref="G706:G769" si="284">LEN(A707)</f>
        <v>37</v>
      </c>
      <c r="H706" s="11">
        <f t="shared" si="266"/>
        <v>0</v>
      </c>
      <c r="I706" s="11">
        <f t="shared" si="281"/>
        <v>0</v>
      </c>
      <c r="J706" s="11">
        <f t="shared" si="281"/>
        <v>1</v>
      </c>
      <c r="K706" s="11">
        <f t="shared" si="282"/>
        <v>0</v>
      </c>
      <c r="L706" s="11">
        <f t="shared" si="282"/>
        <v>0</v>
      </c>
      <c r="M706" s="11">
        <f t="shared" si="282"/>
        <v>0</v>
      </c>
      <c r="N706" s="11">
        <f t="shared" si="282"/>
        <v>0</v>
      </c>
      <c r="O706" s="11">
        <f t="shared" si="282"/>
        <v>0</v>
      </c>
      <c r="P706" s="11">
        <f t="shared" si="282"/>
        <v>0</v>
      </c>
      <c r="Q706" s="4" t="str">
        <f t="shared" si="267"/>
        <v>N-001-000000</v>
      </c>
      <c r="R706">
        <f t="shared" si="268"/>
        <v>313</v>
      </c>
      <c r="S706" s="8">
        <f t="shared" si="269"/>
        <v>6.8822553953446945</v>
      </c>
      <c r="T706" s="8">
        <f t="shared" si="270"/>
        <v>6.8822553953446945</v>
      </c>
      <c r="U706" s="10">
        <f t="shared" ref="U706:U769" si="285">F706-$AQ$29*SUMPRODUCT(H706:P706,$AH$25:$AP$25)</f>
        <v>7.5099886626101116</v>
      </c>
      <c r="V706" s="10">
        <f t="shared" si="271"/>
        <v>0.15496856831223904</v>
      </c>
      <c r="W706" s="10">
        <f t="shared" si="272"/>
        <v>1.0635324795535093</v>
      </c>
      <c r="X706" s="10">
        <f t="shared" ref="X706:X769" si="286">$AQ$29*SUMPRODUCT(H706:P706,$AH$25:$AP$25)</f>
        <v>0.38693599365875281</v>
      </c>
      <c r="Y706" s="22">
        <f t="shared" si="273"/>
        <v>6.9361594767880304</v>
      </c>
      <c r="Z706" s="22">
        <f t="shared" ref="Z706:Z769" si="287">$AG$36+SUMPRODUCT($AH$36:$AP$36,H706:P706)</f>
        <v>6.9661540865059681</v>
      </c>
      <c r="AA706" s="22">
        <f t="shared" ref="AA706:AA769" si="288">IF(R706&gt;=$AC$2,S706,Y706)</f>
        <v>6.8822553953446945</v>
      </c>
      <c r="AB706" s="35"/>
      <c r="AC706" s="10"/>
      <c r="AD706" s="10"/>
    </row>
    <row r="707" spans="1:30" x14ac:dyDescent="0.25">
      <c r="A707" t="s">
        <v>3783</v>
      </c>
      <c r="B707" t="s">
        <v>1167</v>
      </c>
      <c r="C707" s="1">
        <v>42177</v>
      </c>
      <c r="D707">
        <v>367</v>
      </c>
      <c r="E707" t="str">
        <f t="shared" si="283"/>
        <v>_cmo-cio_relationship_in_digital_world_</v>
      </c>
      <c r="F707" s="7">
        <f t="shared" ref="F707:F770" si="289">LN(1+D707)</f>
        <v>5.9080829381689313</v>
      </c>
      <c r="G707">
        <f t="shared" si="284"/>
        <v>46</v>
      </c>
      <c r="H707" s="11">
        <f t="shared" ref="H707:H770" si="290">IF(YEAR(C707)&gt;2014,1,0)</f>
        <v>1</v>
      </c>
      <c r="I707" s="11">
        <f t="shared" si="281"/>
        <v>0</v>
      </c>
      <c r="J707" s="11">
        <f t="shared" si="281"/>
        <v>1</v>
      </c>
      <c r="K707" s="11">
        <f t="shared" si="282"/>
        <v>0</v>
      </c>
      <c r="L707" s="11">
        <f t="shared" si="282"/>
        <v>0</v>
      </c>
      <c r="M707" s="11">
        <f t="shared" si="282"/>
        <v>0</v>
      </c>
      <c r="N707" s="11">
        <f t="shared" si="282"/>
        <v>0</v>
      </c>
      <c r="O707" s="11">
        <f t="shared" si="282"/>
        <v>0</v>
      </c>
      <c r="P707" s="11">
        <f t="shared" si="282"/>
        <v>0</v>
      </c>
      <c r="Q707" s="4" t="str">
        <f t="shared" ref="Q707:Q770" si="291">CONCATENATE("N-",H707,I707,J707,"-",K707,L707,M707,N707,O707,P707)</f>
        <v>N-101-000000</v>
      </c>
      <c r="R707">
        <f t="shared" ref="R707:R770" si="292">COUNTIF(Q:Q,Q707)</f>
        <v>419</v>
      </c>
      <c r="S707" s="8">
        <f t="shared" ref="S707:S770" si="293">AVERAGEIF(R:R,R707,F:F)</f>
        <v>6.5697596378225285</v>
      </c>
      <c r="T707" s="8">
        <f t="shared" ref="T707:T770" si="294">IF(R707&gt;=10,S707,AVERAGEIF(R:R,"&lt;10",F:F))</f>
        <v>6.5697596378225285</v>
      </c>
      <c r="U707" s="10">
        <f t="shared" si="285"/>
        <v>5.7196139988528749</v>
      </c>
      <c r="V707" s="10">
        <f t="shared" ref="V707:V770" si="295">SUMPRODUCT(H707:P707,$AH$25:$AP$25)-$AQ$28</f>
        <v>-0.14431102010629077</v>
      </c>
      <c r="W707" s="10">
        <f t="shared" ref="W707:W770" si="296">F707-AVERAGE(F:F)</f>
        <v>-0.92530923854642388</v>
      </c>
      <c r="X707" s="10">
        <f t="shared" si="286"/>
        <v>0.18846893931605621</v>
      </c>
      <c r="Y707" s="22">
        <f t="shared" ref="Y707:Y770" si="297">AVERAGE(F:F)-AVERAGE(X:X)+X707</f>
        <v>6.7376924224453338</v>
      </c>
      <c r="Z707" s="22">
        <f t="shared" si="287"/>
        <v>6.5922741434865042</v>
      </c>
      <c r="AA707" s="22">
        <f t="shared" si="288"/>
        <v>6.5697596378225285</v>
      </c>
      <c r="AB707" s="35"/>
      <c r="AC707" s="10"/>
      <c r="AD707" s="10"/>
    </row>
    <row r="708" spans="1:30" x14ac:dyDescent="0.25">
      <c r="A708" t="s">
        <v>2986</v>
      </c>
      <c r="B708" t="s">
        <v>368</v>
      </c>
      <c r="C708" s="1">
        <v>42178</v>
      </c>
      <c r="D708">
        <v>244</v>
      </c>
      <c r="E708" t="str">
        <f t="shared" si="283"/>
        <v>_cognitive_computing_challenge_-_$200,000_prize_</v>
      </c>
      <c r="F708" s="7">
        <f t="shared" si="289"/>
        <v>5.5012582105447274</v>
      </c>
      <c r="G708">
        <f t="shared" si="284"/>
        <v>43</v>
      </c>
      <c r="H708" s="11">
        <f t="shared" si="290"/>
        <v>1</v>
      </c>
      <c r="I708" s="11">
        <f t="shared" si="281"/>
        <v>1</v>
      </c>
      <c r="J708" s="11">
        <f t="shared" si="281"/>
        <v>0</v>
      </c>
      <c r="K708" s="11">
        <f t="shared" si="282"/>
        <v>0</v>
      </c>
      <c r="L708" s="11">
        <f t="shared" si="282"/>
        <v>0</v>
      </c>
      <c r="M708" s="11">
        <f t="shared" si="282"/>
        <v>0</v>
      </c>
      <c r="N708" s="11">
        <f t="shared" si="282"/>
        <v>0</v>
      </c>
      <c r="O708" s="11">
        <f t="shared" si="282"/>
        <v>0</v>
      </c>
      <c r="P708" s="11">
        <f t="shared" si="282"/>
        <v>0</v>
      </c>
      <c r="Q708" s="4" t="str">
        <f t="shared" si="291"/>
        <v>N-110-000000</v>
      </c>
      <c r="R708">
        <f t="shared" si="292"/>
        <v>84</v>
      </c>
      <c r="S708" s="8">
        <f t="shared" si="293"/>
        <v>6.1102020039575136</v>
      </c>
      <c r="T708" s="8">
        <f t="shared" si="294"/>
        <v>6.1102020039575136</v>
      </c>
      <c r="U708" s="10">
        <f t="shared" si="285"/>
        <v>6.0936329055869347</v>
      </c>
      <c r="V708" s="10">
        <f t="shared" si="295"/>
        <v>-1.3217888754809786</v>
      </c>
      <c r="W708" s="10">
        <f t="shared" si="296"/>
        <v>-1.3321339661706277</v>
      </c>
      <c r="X708" s="10">
        <f t="shared" si="286"/>
        <v>-0.59237469504220686</v>
      </c>
      <c r="Y708" s="22">
        <f t="shared" si="297"/>
        <v>5.9568487880870702</v>
      </c>
      <c r="Z708" s="22">
        <f t="shared" si="287"/>
        <v>5.9724325813367543</v>
      </c>
      <c r="AA708" s="22">
        <f t="shared" si="288"/>
        <v>6.1102020039575136</v>
      </c>
      <c r="AB708" s="35"/>
      <c r="AC708" s="10"/>
      <c r="AD708" s="10"/>
    </row>
    <row r="709" spans="1:30" x14ac:dyDescent="0.25">
      <c r="A709" t="s">
        <v>3784</v>
      </c>
      <c r="B709" t="s">
        <v>1168</v>
      </c>
      <c r="C709" s="1">
        <v>42509</v>
      </c>
      <c r="D709">
        <v>127</v>
      </c>
      <c r="E709" t="str">
        <f t="shared" si="283"/>
        <v>_collaborative_business_intelligence_aspects_</v>
      </c>
      <c r="F709" s="7">
        <f t="shared" si="289"/>
        <v>4.8520302639196169</v>
      </c>
      <c r="G709">
        <f t="shared" si="284"/>
        <v>50</v>
      </c>
      <c r="H709" s="11">
        <f t="shared" si="290"/>
        <v>1</v>
      </c>
      <c r="I709" s="11">
        <f t="shared" si="281"/>
        <v>0</v>
      </c>
      <c r="J709" s="11">
        <f t="shared" si="281"/>
        <v>1</v>
      </c>
      <c r="K709" s="11">
        <f t="shared" si="282"/>
        <v>0</v>
      </c>
      <c r="L709" s="11">
        <f t="shared" si="282"/>
        <v>0</v>
      </c>
      <c r="M709" s="11">
        <f t="shared" si="282"/>
        <v>0</v>
      </c>
      <c r="N709" s="11">
        <f t="shared" si="282"/>
        <v>0</v>
      </c>
      <c r="O709" s="11">
        <f t="shared" si="282"/>
        <v>0</v>
      </c>
      <c r="P709" s="11">
        <f t="shared" si="282"/>
        <v>0</v>
      </c>
      <c r="Q709" s="4" t="str">
        <f t="shared" si="291"/>
        <v>N-101-000000</v>
      </c>
      <c r="R709">
        <f t="shared" si="292"/>
        <v>419</v>
      </c>
      <c r="S709" s="8">
        <f t="shared" si="293"/>
        <v>6.5697596378225285</v>
      </c>
      <c r="T709" s="8">
        <f t="shared" si="294"/>
        <v>6.5697596378225285</v>
      </c>
      <c r="U709" s="10">
        <f t="shared" si="285"/>
        <v>4.6635613246035605</v>
      </c>
      <c r="V709" s="10">
        <f t="shared" si="295"/>
        <v>-0.14431102010629077</v>
      </c>
      <c r="W709" s="10">
        <f t="shared" si="296"/>
        <v>-1.9813619127957383</v>
      </c>
      <c r="X709" s="10">
        <f t="shared" si="286"/>
        <v>0.18846893931605621</v>
      </c>
      <c r="Y709" s="22">
        <f t="shared" si="297"/>
        <v>6.7376924224453338</v>
      </c>
      <c r="Z709" s="22">
        <f t="shared" si="287"/>
        <v>6.5922741434865042</v>
      </c>
      <c r="AA709" s="22">
        <f t="shared" si="288"/>
        <v>6.5697596378225285</v>
      </c>
      <c r="AB709" s="35"/>
      <c r="AC709" s="10"/>
      <c r="AD709" s="10"/>
    </row>
    <row r="710" spans="1:30" x14ac:dyDescent="0.25">
      <c r="A710" t="s">
        <v>3785</v>
      </c>
      <c r="B710" t="s">
        <v>1169</v>
      </c>
      <c r="C710" s="1">
        <v>42297</v>
      </c>
      <c r="D710">
        <v>1874</v>
      </c>
      <c r="E710" t="str">
        <f t="shared" si="283"/>
        <v>_collaborative_filtering_tutorials_across_languages_</v>
      </c>
      <c r="F710" s="7">
        <f t="shared" si="289"/>
        <v>7.5363639384045111</v>
      </c>
      <c r="G710">
        <f t="shared" si="284"/>
        <v>60</v>
      </c>
      <c r="H710" s="11">
        <f t="shared" si="290"/>
        <v>1</v>
      </c>
      <c r="I710" s="11">
        <f t="shared" si="281"/>
        <v>0</v>
      </c>
      <c r="J710" s="11">
        <f t="shared" si="281"/>
        <v>1</v>
      </c>
      <c r="K710" s="11">
        <f t="shared" si="282"/>
        <v>0</v>
      </c>
      <c r="L710" s="11">
        <f t="shared" si="282"/>
        <v>0</v>
      </c>
      <c r="M710" s="11">
        <f t="shared" si="282"/>
        <v>0</v>
      </c>
      <c r="N710" s="11">
        <f t="shared" si="282"/>
        <v>0</v>
      </c>
      <c r="O710" s="11">
        <f t="shared" si="282"/>
        <v>0</v>
      </c>
      <c r="P710" s="11">
        <f t="shared" si="282"/>
        <v>0</v>
      </c>
      <c r="Q710" s="4" t="str">
        <f t="shared" si="291"/>
        <v>N-101-000000</v>
      </c>
      <c r="R710">
        <f t="shared" si="292"/>
        <v>419</v>
      </c>
      <c r="S710" s="8">
        <f t="shared" si="293"/>
        <v>6.5697596378225285</v>
      </c>
      <c r="T710" s="8">
        <f t="shared" si="294"/>
        <v>6.5697596378225285</v>
      </c>
      <c r="U710" s="10">
        <f t="shared" si="285"/>
        <v>7.3478949990884548</v>
      </c>
      <c r="V710" s="10">
        <f t="shared" si="295"/>
        <v>-0.14431102010629077</v>
      </c>
      <c r="W710" s="10">
        <f t="shared" si="296"/>
        <v>0.70297176168915598</v>
      </c>
      <c r="X710" s="10">
        <f t="shared" si="286"/>
        <v>0.18846893931605621</v>
      </c>
      <c r="Y710" s="22">
        <f t="shared" si="297"/>
        <v>6.7376924224453338</v>
      </c>
      <c r="Z710" s="22">
        <f t="shared" si="287"/>
        <v>6.5922741434865042</v>
      </c>
      <c r="AA710" s="22">
        <f t="shared" si="288"/>
        <v>6.5697596378225285</v>
      </c>
      <c r="AB710" s="35"/>
      <c r="AC710" s="10"/>
      <c r="AD710" s="10"/>
    </row>
    <row r="711" spans="1:30" x14ac:dyDescent="0.25">
      <c r="A711" t="s">
        <v>3099</v>
      </c>
      <c r="B711" t="s">
        <v>483</v>
      </c>
      <c r="C711" s="1">
        <v>42482</v>
      </c>
      <c r="D711">
        <v>127</v>
      </c>
      <c r="E711" t="str">
        <f t="shared" si="283"/>
        <v>_collaborative_recommendation_engine_implementation_in_python_</v>
      </c>
      <c r="F711" s="7">
        <f t="shared" si="289"/>
        <v>4.8520302639196169</v>
      </c>
      <c r="G711">
        <f t="shared" si="284"/>
        <v>39</v>
      </c>
      <c r="H711" s="11">
        <f t="shared" si="290"/>
        <v>1</v>
      </c>
      <c r="I711" s="11">
        <f t="shared" si="281"/>
        <v>1</v>
      </c>
      <c r="J711" s="11">
        <f t="shared" si="281"/>
        <v>0</v>
      </c>
      <c r="K711" s="11">
        <f t="shared" si="282"/>
        <v>1</v>
      </c>
      <c r="L711" s="11">
        <f t="shared" si="282"/>
        <v>0</v>
      </c>
      <c r="M711" s="11">
        <f t="shared" si="282"/>
        <v>0</v>
      </c>
      <c r="N711" s="11">
        <f t="shared" si="282"/>
        <v>0</v>
      </c>
      <c r="O711" s="11">
        <f t="shared" si="282"/>
        <v>0</v>
      </c>
      <c r="P711" s="11">
        <f t="shared" si="282"/>
        <v>0</v>
      </c>
      <c r="Q711" s="4" t="str">
        <f t="shared" si="291"/>
        <v>N-110-100000</v>
      </c>
      <c r="R711">
        <f t="shared" si="292"/>
        <v>7</v>
      </c>
      <c r="S711" s="8">
        <f t="shared" si="293"/>
        <v>7.3873048234660512</v>
      </c>
      <c r="T711" s="8">
        <f t="shared" si="294"/>
        <v>7.3546782491486216</v>
      </c>
      <c r="U711" s="10">
        <f t="shared" si="285"/>
        <v>4.5041865582691294</v>
      </c>
      <c r="V711" s="10">
        <f t="shared" si="295"/>
        <v>9.6019117461568437E-2</v>
      </c>
      <c r="W711" s="10">
        <f t="shared" si="296"/>
        <v>-1.9813619127957383</v>
      </c>
      <c r="X711" s="10">
        <f t="shared" si="286"/>
        <v>0.34784370565048783</v>
      </c>
      <c r="Y711" s="22">
        <f t="shared" si="297"/>
        <v>6.897067188779765</v>
      </c>
      <c r="Z711" s="22">
        <f t="shared" si="287"/>
        <v>7.4583698124053868</v>
      </c>
      <c r="AA711" s="22">
        <f t="shared" si="288"/>
        <v>7.3873048234660512</v>
      </c>
      <c r="AB711" s="35"/>
      <c r="AC711" s="10"/>
      <c r="AD711" s="10"/>
    </row>
    <row r="712" spans="1:30" x14ac:dyDescent="0.25">
      <c r="A712" t="s">
        <v>3786</v>
      </c>
      <c r="B712" t="s">
        <v>1170</v>
      </c>
      <c r="C712" s="1">
        <v>42296</v>
      </c>
      <c r="D712">
        <v>1588</v>
      </c>
      <c r="E712" t="str">
        <f t="shared" si="283"/>
        <v>_collection_of_svm_libraries_by_language_</v>
      </c>
      <c r="F712" s="7">
        <f t="shared" si="289"/>
        <v>7.3708601665367164</v>
      </c>
      <c r="G712">
        <f t="shared" si="284"/>
        <v>64</v>
      </c>
      <c r="H712" s="11">
        <f t="shared" si="290"/>
        <v>1</v>
      </c>
      <c r="I712" s="11">
        <f t="shared" si="281"/>
        <v>0</v>
      </c>
      <c r="J712" s="11">
        <f t="shared" si="281"/>
        <v>1</v>
      </c>
      <c r="K712" s="11">
        <f t="shared" ref="K712:P721" si="298">IF(ISNUMBER(SEARCH(K$1,$E712)),1,0)</f>
        <v>0</v>
      </c>
      <c r="L712" s="11">
        <f t="shared" si="298"/>
        <v>0</v>
      </c>
      <c r="M712" s="11">
        <f t="shared" si="298"/>
        <v>0</v>
      </c>
      <c r="N712" s="11">
        <f t="shared" si="298"/>
        <v>0</v>
      </c>
      <c r="O712" s="11">
        <f t="shared" si="298"/>
        <v>0</v>
      </c>
      <c r="P712" s="11">
        <f t="shared" si="298"/>
        <v>0</v>
      </c>
      <c r="Q712" s="4" t="str">
        <f t="shared" si="291"/>
        <v>N-101-000000</v>
      </c>
      <c r="R712">
        <f t="shared" si="292"/>
        <v>419</v>
      </c>
      <c r="S712" s="8">
        <f t="shared" si="293"/>
        <v>6.5697596378225285</v>
      </c>
      <c r="T712" s="8">
        <f t="shared" si="294"/>
        <v>6.5697596378225285</v>
      </c>
      <c r="U712" s="10">
        <f t="shared" si="285"/>
        <v>7.18239122722066</v>
      </c>
      <c r="V712" s="10">
        <f t="shared" si="295"/>
        <v>-0.14431102010629077</v>
      </c>
      <c r="W712" s="10">
        <f t="shared" si="296"/>
        <v>0.53746798982136124</v>
      </c>
      <c r="X712" s="10">
        <f t="shared" si="286"/>
        <v>0.18846893931605621</v>
      </c>
      <c r="Y712" s="22">
        <f t="shared" si="297"/>
        <v>6.7376924224453338</v>
      </c>
      <c r="Z712" s="22">
        <f t="shared" si="287"/>
        <v>6.5922741434865042</v>
      </c>
      <c r="AA712" s="22">
        <f t="shared" si="288"/>
        <v>6.5697596378225285</v>
      </c>
      <c r="AB712" s="35"/>
      <c r="AC712" s="10"/>
      <c r="AD712" s="10"/>
    </row>
    <row r="713" spans="1:30" x14ac:dyDescent="0.25">
      <c r="A713" t="s">
        <v>2987</v>
      </c>
      <c r="B713" t="s">
        <v>369</v>
      </c>
      <c r="C713" s="1">
        <v>42235</v>
      </c>
      <c r="D713">
        <v>122</v>
      </c>
      <c r="E713" t="str">
        <f t="shared" si="283"/>
        <v>_collection_of_top_reports_on_data_and_business_topics_-_o'reilly_</v>
      </c>
      <c r="F713" s="7">
        <f t="shared" si="289"/>
        <v>4.8121843553724171</v>
      </c>
      <c r="G713">
        <f t="shared" si="284"/>
        <v>59</v>
      </c>
      <c r="H713" s="11">
        <f t="shared" si="290"/>
        <v>1</v>
      </c>
      <c r="I713" s="11">
        <f t="shared" si="281"/>
        <v>1</v>
      </c>
      <c r="J713" s="11">
        <f t="shared" si="281"/>
        <v>0</v>
      </c>
      <c r="K713" s="11">
        <f t="shared" si="298"/>
        <v>0</v>
      </c>
      <c r="L713" s="11">
        <f t="shared" si="298"/>
        <v>0</v>
      </c>
      <c r="M713" s="11">
        <f t="shared" si="298"/>
        <v>0</v>
      </c>
      <c r="N713" s="11">
        <f t="shared" si="298"/>
        <v>0</v>
      </c>
      <c r="O713" s="11">
        <f t="shared" si="298"/>
        <v>1</v>
      </c>
      <c r="P713" s="11">
        <f t="shared" si="298"/>
        <v>0</v>
      </c>
      <c r="Q713" s="4" t="str">
        <f t="shared" si="291"/>
        <v>N-110-000010</v>
      </c>
      <c r="R713">
        <f t="shared" si="292"/>
        <v>58</v>
      </c>
      <c r="S713" s="8">
        <f t="shared" si="293"/>
        <v>5.7492453157171877</v>
      </c>
      <c r="T713" s="8">
        <f t="shared" si="294"/>
        <v>5.7492453157171877</v>
      </c>
      <c r="U713" s="10">
        <f t="shared" si="285"/>
        <v>5.1866741292151559</v>
      </c>
      <c r="V713" s="10">
        <f t="shared" si="295"/>
        <v>-0.99322799793309102</v>
      </c>
      <c r="W713" s="10">
        <f t="shared" si="296"/>
        <v>-2.0212078213429381</v>
      </c>
      <c r="X713" s="10">
        <f t="shared" si="286"/>
        <v>-0.37448977384273863</v>
      </c>
      <c r="Y713" s="22">
        <f t="shared" si="297"/>
        <v>6.1747337092865386</v>
      </c>
      <c r="Z713" s="22">
        <f t="shared" si="287"/>
        <v>6.1953121150439019</v>
      </c>
      <c r="AA713" s="22">
        <f t="shared" si="288"/>
        <v>5.7492453157171877</v>
      </c>
      <c r="AB713" s="35"/>
      <c r="AC713" s="10"/>
      <c r="AD713" s="10"/>
    </row>
    <row r="714" spans="1:30" x14ac:dyDescent="0.25">
      <c r="A714" t="s">
        <v>3788</v>
      </c>
      <c r="B714" t="s">
        <v>1172</v>
      </c>
      <c r="C714" s="1">
        <v>42137</v>
      </c>
      <c r="D714">
        <v>1560</v>
      </c>
      <c r="E714" t="str">
        <f t="shared" si="283"/>
        <v>_columbia_data_science_course,_week_1:_what_is_data_science?_</v>
      </c>
      <c r="F714" s="7">
        <f t="shared" si="289"/>
        <v>7.3530819205154323</v>
      </c>
      <c r="G714">
        <f t="shared" si="284"/>
        <v>62</v>
      </c>
      <c r="H714" s="11">
        <f t="shared" si="290"/>
        <v>1</v>
      </c>
      <c r="I714" s="11">
        <f t="shared" si="281"/>
        <v>0</v>
      </c>
      <c r="J714" s="11">
        <f t="shared" si="281"/>
        <v>1</v>
      </c>
      <c r="K714" s="11">
        <f t="shared" si="298"/>
        <v>0</v>
      </c>
      <c r="L714" s="11">
        <f t="shared" si="298"/>
        <v>0</v>
      </c>
      <c r="M714" s="11">
        <f t="shared" si="298"/>
        <v>0</v>
      </c>
      <c r="N714" s="11">
        <f t="shared" si="298"/>
        <v>1</v>
      </c>
      <c r="O714" s="11">
        <f t="shared" si="298"/>
        <v>1</v>
      </c>
      <c r="P714" s="11">
        <f t="shared" si="298"/>
        <v>0</v>
      </c>
      <c r="Q714" s="4" t="str">
        <f t="shared" si="291"/>
        <v>N-101-000110</v>
      </c>
      <c r="R714">
        <f t="shared" si="292"/>
        <v>126</v>
      </c>
      <c r="S714" s="8">
        <f t="shared" si="293"/>
        <v>7.156085089173656</v>
      </c>
      <c r="T714" s="8">
        <f t="shared" si="294"/>
        <v>7.156085089173656</v>
      </c>
      <c r="U714" s="10">
        <f t="shared" si="285"/>
        <v>6.5630652236944229</v>
      </c>
      <c r="V714" s="10">
        <f t="shared" si="295"/>
        <v>0.76279653926378688</v>
      </c>
      <c r="W714" s="10">
        <f t="shared" si="296"/>
        <v>0.51968974380007715</v>
      </c>
      <c r="X714" s="10">
        <f t="shared" si="286"/>
        <v>0.79001669682100972</v>
      </c>
      <c r="Y714" s="22">
        <f t="shared" si="297"/>
        <v>7.3392401799502869</v>
      </c>
      <c r="Z714" s="22">
        <f t="shared" si="287"/>
        <v>7.2265960335864765</v>
      </c>
      <c r="AA714" s="22">
        <f t="shared" si="288"/>
        <v>7.156085089173656</v>
      </c>
      <c r="AB714" s="35"/>
      <c r="AC714" s="10"/>
      <c r="AD714" s="10"/>
    </row>
    <row r="715" spans="1:30" x14ac:dyDescent="0.25">
      <c r="A715" t="s">
        <v>2711</v>
      </c>
      <c r="B715" t="s">
        <v>91</v>
      </c>
      <c r="C715" s="1">
        <v>42021</v>
      </c>
      <c r="D715">
        <v>853</v>
      </c>
      <c r="E715" t="str">
        <f t="shared" si="283"/>
        <v>_columbia_university's_data_science_institute_graduate_programs_</v>
      </c>
      <c r="F715" s="7">
        <f t="shared" si="289"/>
        <v>6.7499311937885702</v>
      </c>
      <c r="G715">
        <f t="shared" si="284"/>
        <v>59</v>
      </c>
      <c r="H715" s="11">
        <f t="shared" si="290"/>
        <v>1</v>
      </c>
      <c r="I715" s="11">
        <f t="shared" si="281"/>
        <v>1</v>
      </c>
      <c r="J715" s="11">
        <f t="shared" si="281"/>
        <v>0</v>
      </c>
      <c r="K715" s="11">
        <f t="shared" si="298"/>
        <v>0</v>
      </c>
      <c r="L715" s="11">
        <f t="shared" si="298"/>
        <v>0</v>
      </c>
      <c r="M715" s="11">
        <f t="shared" si="298"/>
        <v>0</v>
      </c>
      <c r="N715" s="11">
        <f t="shared" si="298"/>
        <v>1</v>
      </c>
      <c r="O715" s="11">
        <f t="shared" si="298"/>
        <v>1</v>
      </c>
      <c r="P715" s="11">
        <f t="shared" si="298"/>
        <v>0</v>
      </c>
      <c r="Q715" s="4" t="str">
        <f t="shared" si="291"/>
        <v>N-110-000110</v>
      </c>
      <c r="R715">
        <f t="shared" si="292"/>
        <v>30</v>
      </c>
      <c r="S715" s="8">
        <f t="shared" si="293"/>
        <v>6.8313617432708362</v>
      </c>
      <c r="T715" s="8">
        <f t="shared" si="294"/>
        <v>6.8313617432708362</v>
      </c>
      <c r="U715" s="10">
        <f t="shared" si="285"/>
        <v>6.7407581313258236</v>
      </c>
      <c r="V715" s="10">
        <f t="shared" si="295"/>
        <v>-0.41468131611090092</v>
      </c>
      <c r="W715" s="10">
        <f t="shared" si="296"/>
        <v>-8.3460982926784943E-2</v>
      </c>
      <c r="X715" s="10">
        <f t="shared" si="286"/>
        <v>9.1730624627465642E-3</v>
      </c>
      <c r="Y715" s="22">
        <f t="shared" si="297"/>
        <v>6.5583965455920241</v>
      </c>
      <c r="Z715" s="22">
        <f t="shared" si="287"/>
        <v>6.6067544714367257</v>
      </c>
      <c r="AA715" s="22">
        <f t="shared" si="288"/>
        <v>6.8313617432708362</v>
      </c>
      <c r="AB715" s="35"/>
      <c r="AC715" s="10"/>
      <c r="AD715" s="10"/>
    </row>
    <row r="716" spans="1:30" x14ac:dyDescent="0.25">
      <c r="A716" t="s">
        <v>3789</v>
      </c>
      <c r="B716" t="s">
        <v>1173</v>
      </c>
      <c r="C716" s="1">
        <v>41680</v>
      </c>
      <c r="D716">
        <v>260</v>
      </c>
      <c r="E716" t="str">
        <f t="shared" si="283"/>
        <v>_combining_employee_expertise_with_big_data_technical_skills_</v>
      </c>
      <c r="F716" s="7">
        <f t="shared" si="289"/>
        <v>5.5645204073226937</v>
      </c>
      <c r="G716">
        <f t="shared" si="284"/>
        <v>57</v>
      </c>
      <c r="H716" s="11">
        <f t="shared" si="290"/>
        <v>0</v>
      </c>
      <c r="I716" s="11">
        <f t="shared" si="281"/>
        <v>0</v>
      </c>
      <c r="J716" s="11">
        <f t="shared" si="281"/>
        <v>1</v>
      </c>
      <c r="K716" s="11">
        <f t="shared" si="298"/>
        <v>0</v>
      </c>
      <c r="L716" s="11">
        <f t="shared" si="298"/>
        <v>0</v>
      </c>
      <c r="M716" s="11">
        <f t="shared" si="298"/>
        <v>0</v>
      </c>
      <c r="N716" s="11">
        <f t="shared" si="298"/>
        <v>0</v>
      </c>
      <c r="O716" s="11">
        <f t="shared" si="298"/>
        <v>1</v>
      </c>
      <c r="P716" s="11">
        <f t="shared" si="298"/>
        <v>0</v>
      </c>
      <c r="Q716" s="4" t="str">
        <f t="shared" si="291"/>
        <v>N-001-000010</v>
      </c>
      <c r="R716">
        <f t="shared" si="292"/>
        <v>276</v>
      </c>
      <c r="S716" s="8">
        <f t="shared" si="293"/>
        <v>7.1371246496698326</v>
      </c>
      <c r="T716" s="8">
        <f t="shared" si="294"/>
        <v>7.1371246496698326</v>
      </c>
      <c r="U716" s="10">
        <f t="shared" si="285"/>
        <v>4.9596994924644724</v>
      </c>
      <c r="V716" s="10">
        <f t="shared" si="295"/>
        <v>0.48352944586012636</v>
      </c>
      <c r="W716" s="10">
        <f t="shared" si="296"/>
        <v>-1.2688717693926614</v>
      </c>
      <c r="X716" s="10">
        <f t="shared" si="286"/>
        <v>0.60482091485822098</v>
      </c>
      <c r="Y716" s="22">
        <f t="shared" si="297"/>
        <v>7.1540443979874988</v>
      </c>
      <c r="Z716" s="22">
        <f t="shared" si="287"/>
        <v>7.1890336202131158</v>
      </c>
      <c r="AA716" s="22">
        <f t="shared" si="288"/>
        <v>7.1371246496698326</v>
      </c>
      <c r="AB716" s="35"/>
      <c r="AC716" s="10"/>
      <c r="AD716" s="10"/>
    </row>
    <row r="717" spans="1:30" x14ac:dyDescent="0.25">
      <c r="A717" t="s">
        <v>2712</v>
      </c>
      <c r="B717" t="s">
        <v>92</v>
      </c>
      <c r="C717" s="1">
        <v>41908</v>
      </c>
      <c r="D717">
        <v>823</v>
      </c>
      <c r="E717" t="str">
        <f t="shared" si="283"/>
        <v>_combining_visualization_and_bi:_coca-cola's_success_story_</v>
      </c>
      <c r="F717" s="7">
        <f t="shared" si="289"/>
        <v>6.7141705299094721</v>
      </c>
      <c r="G717">
        <f t="shared" si="284"/>
        <v>69</v>
      </c>
      <c r="H717" s="11">
        <f t="shared" si="290"/>
        <v>0</v>
      </c>
      <c r="I717" s="11">
        <f t="shared" si="281"/>
        <v>1</v>
      </c>
      <c r="J717" s="11">
        <f t="shared" si="281"/>
        <v>0</v>
      </c>
      <c r="K717" s="11">
        <f t="shared" si="298"/>
        <v>0</v>
      </c>
      <c r="L717" s="11">
        <f t="shared" si="298"/>
        <v>0</v>
      </c>
      <c r="M717" s="11">
        <f t="shared" si="298"/>
        <v>0</v>
      </c>
      <c r="N717" s="11">
        <f t="shared" si="298"/>
        <v>0</v>
      </c>
      <c r="O717" s="11">
        <f t="shared" si="298"/>
        <v>0</v>
      </c>
      <c r="P717" s="11">
        <f t="shared" si="298"/>
        <v>0</v>
      </c>
      <c r="Q717" s="4" t="str">
        <f t="shared" si="291"/>
        <v>N-010-000000</v>
      </c>
      <c r="R717">
        <f t="shared" si="292"/>
        <v>99</v>
      </c>
      <c r="S717" s="8">
        <f t="shared" si="293"/>
        <v>6.480946823676728</v>
      </c>
      <c r="T717" s="8">
        <f t="shared" si="294"/>
        <v>6.480946823676728</v>
      </c>
      <c r="U717" s="10">
        <f t="shared" si="285"/>
        <v>7.1080781706089819</v>
      </c>
      <c r="V717" s="10">
        <f t="shared" si="295"/>
        <v>-1.0225092870624488</v>
      </c>
      <c r="W717" s="10">
        <f t="shared" si="296"/>
        <v>-0.1192216468058831</v>
      </c>
      <c r="X717" s="10">
        <f t="shared" si="286"/>
        <v>-0.39390764069951029</v>
      </c>
      <c r="Y717" s="22">
        <f t="shared" si="297"/>
        <v>6.1553158424297676</v>
      </c>
      <c r="Z717" s="22">
        <f t="shared" si="287"/>
        <v>6.3463125243562173</v>
      </c>
      <c r="AA717" s="22">
        <f t="shared" si="288"/>
        <v>6.480946823676728</v>
      </c>
      <c r="AB717" s="35"/>
      <c r="AC717" s="10"/>
      <c r="AD717" s="10"/>
    </row>
    <row r="718" spans="1:30" x14ac:dyDescent="0.25">
      <c r="A718" t="s">
        <v>3790</v>
      </c>
      <c r="B718" t="s">
        <v>1174</v>
      </c>
      <c r="C718" s="1">
        <v>42416</v>
      </c>
      <c r="D718">
        <v>111</v>
      </c>
      <c r="E718" t="str">
        <f t="shared" si="283"/>
        <v>_commercializing_the_data_flow:_airlines_&amp;amp;_frequent_flyer_programs_</v>
      </c>
      <c r="F718" s="7">
        <f t="shared" si="289"/>
        <v>4.7184988712950942</v>
      </c>
      <c r="G718">
        <f t="shared" si="284"/>
        <v>44</v>
      </c>
      <c r="H718" s="11">
        <f t="shared" si="290"/>
        <v>1</v>
      </c>
      <c r="I718" s="11">
        <f t="shared" si="281"/>
        <v>0</v>
      </c>
      <c r="J718" s="11">
        <f t="shared" si="281"/>
        <v>1</v>
      </c>
      <c r="K718" s="11">
        <f t="shared" si="298"/>
        <v>0</v>
      </c>
      <c r="L718" s="11">
        <f t="shared" si="298"/>
        <v>0</v>
      </c>
      <c r="M718" s="11">
        <f t="shared" si="298"/>
        <v>0</v>
      </c>
      <c r="N718" s="11">
        <f t="shared" si="298"/>
        <v>0</v>
      </c>
      <c r="O718" s="11">
        <f t="shared" si="298"/>
        <v>1</v>
      </c>
      <c r="P718" s="11">
        <f t="shared" si="298"/>
        <v>0</v>
      </c>
      <c r="Q718" s="4" t="str">
        <f t="shared" si="291"/>
        <v>N-101-000010</v>
      </c>
      <c r="R718">
        <f t="shared" si="292"/>
        <v>382</v>
      </c>
      <c r="S718" s="8">
        <f t="shared" si="293"/>
        <v>6.8802841839920132</v>
      </c>
      <c r="T718" s="8">
        <f t="shared" si="294"/>
        <v>6.8802841839920132</v>
      </c>
      <c r="U718" s="10">
        <f t="shared" si="285"/>
        <v>4.3121450107795694</v>
      </c>
      <c r="V718" s="10">
        <f t="shared" si="295"/>
        <v>0.18424985744159661</v>
      </c>
      <c r="W718" s="10">
        <f t="shared" si="296"/>
        <v>-2.114893305420261</v>
      </c>
      <c r="X718" s="10">
        <f t="shared" si="286"/>
        <v>0.40635386051552441</v>
      </c>
      <c r="Y718" s="22">
        <f t="shared" si="297"/>
        <v>6.9555773436448023</v>
      </c>
      <c r="Z718" s="22">
        <f t="shared" si="287"/>
        <v>6.8151536771936527</v>
      </c>
      <c r="AA718" s="22">
        <f t="shared" si="288"/>
        <v>6.8802841839920132</v>
      </c>
      <c r="AB718" s="35"/>
      <c r="AC718" s="10"/>
      <c r="AD718" s="10"/>
    </row>
    <row r="719" spans="1:30" x14ac:dyDescent="0.25">
      <c r="A719" t="s">
        <v>3791</v>
      </c>
      <c r="B719" t="s">
        <v>1175</v>
      </c>
      <c r="C719" s="1">
        <v>41841</v>
      </c>
      <c r="D719">
        <v>529</v>
      </c>
      <c r="E719" t="str">
        <f t="shared" si="283"/>
        <v>_common_pitfalls_that_can_doom_a_byod_program_</v>
      </c>
      <c r="F719" s="7">
        <f t="shared" si="289"/>
        <v>6.2728770065461674</v>
      </c>
      <c r="G719">
        <f t="shared" si="284"/>
        <v>25</v>
      </c>
      <c r="H719" s="11">
        <f t="shared" si="290"/>
        <v>0</v>
      </c>
      <c r="I719" s="11">
        <f t="shared" si="281"/>
        <v>0</v>
      </c>
      <c r="J719" s="11">
        <f t="shared" si="281"/>
        <v>1</v>
      </c>
      <c r="K719" s="11">
        <f t="shared" si="298"/>
        <v>0</v>
      </c>
      <c r="L719" s="11">
        <f t="shared" si="298"/>
        <v>0</v>
      </c>
      <c r="M719" s="11">
        <f t="shared" si="298"/>
        <v>0</v>
      </c>
      <c r="N719" s="11">
        <f t="shared" si="298"/>
        <v>0</v>
      </c>
      <c r="O719" s="11">
        <f t="shared" si="298"/>
        <v>0</v>
      </c>
      <c r="P719" s="11">
        <f t="shared" si="298"/>
        <v>0</v>
      </c>
      <c r="Q719" s="4" t="str">
        <f t="shared" si="291"/>
        <v>N-001-000000</v>
      </c>
      <c r="R719">
        <f t="shared" si="292"/>
        <v>313</v>
      </c>
      <c r="S719" s="8">
        <f t="shared" si="293"/>
        <v>6.8822553953446945</v>
      </c>
      <c r="T719" s="8">
        <f t="shared" si="294"/>
        <v>6.8822553953446945</v>
      </c>
      <c r="U719" s="10">
        <f t="shared" si="285"/>
        <v>5.8859410128874146</v>
      </c>
      <c r="V719" s="10">
        <f t="shared" si="295"/>
        <v>0.15496856831223904</v>
      </c>
      <c r="W719" s="10">
        <f t="shared" si="296"/>
        <v>-0.56051517016918773</v>
      </c>
      <c r="X719" s="10">
        <f t="shared" si="286"/>
        <v>0.38693599365875281</v>
      </c>
      <c r="Y719" s="22">
        <f t="shared" si="297"/>
        <v>6.9361594767880304</v>
      </c>
      <c r="Z719" s="22">
        <f t="shared" si="287"/>
        <v>6.9661540865059681</v>
      </c>
      <c r="AA719" s="22">
        <f t="shared" si="288"/>
        <v>6.8822553953446945</v>
      </c>
      <c r="AB719" s="35"/>
      <c r="AC719" s="10"/>
      <c r="AD719" s="10"/>
    </row>
    <row r="720" spans="1:30" x14ac:dyDescent="0.25">
      <c r="A720" t="s">
        <v>3792</v>
      </c>
      <c r="B720" t="s">
        <v>1176</v>
      </c>
      <c r="C720" s="1">
        <v>42001</v>
      </c>
      <c r="D720">
        <v>1792</v>
      </c>
      <c r="E720" t="str">
        <f t="shared" si="283"/>
        <v>_common_problems_with_data_</v>
      </c>
      <c r="F720" s="7">
        <f t="shared" si="289"/>
        <v>7.491645473605133</v>
      </c>
      <c r="G720">
        <f t="shared" si="284"/>
        <v>61</v>
      </c>
      <c r="H720" s="11">
        <f t="shared" si="290"/>
        <v>0</v>
      </c>
      <c r="I720" s="11">
        <f t="shared" si="281"/>
        <v>0</v>
      </c>
      <c r="J720" s="11">
        <f t="shared" si="281"/>
        <v>1</v>
      </c>
      <c r="K720" s="11">
        <f t="shared" si="298"/>
        <v>0</v>
      </c>
      <c r="L720" s="11">
        <f t="shared" si="298"/>
        <v>0</v>
      </c>
      <c r="M720" s="11">
        <f t="shared" si="298"/>
        <v>0</v>
      </c>
      <c r="N720" s="11">
        <f t="shared" si="298"/>
        <v>0</v>
      </c>
      <c r="O720" s="11">
        <f t="shared" si="298"/>
        <v>1</v>
      </c>
      <c r="P720" s="11">
        <f t="shared" si="298"/>
        <v>0</v>
      </c>
      <c r="Q720" s="4" t="str">
        <f t="shared" si="291"/>
        <v>N-001-000010</v>
      </c>
      <c r="R720">
        <f t="shared" si="292"/>
        <v>276</v>
      </c>
      <c r="S720" s="8">
        <f t="shared" si="293"/>
        <v>7.1371246496698326</v>
      </c>
      <c r="T720" s="8">
        <f t="shared" si="294"/>
        <v>7.1371246496698326</v>
      </c>
      <c r="U720" s="10">
        <f t="shared" si="285"/>
        <v>6.8868245587469117</v>
      </c>
      <c r="V720" s="10">
        <f t="shared" si="295"/>
        <v>0.48352944586012636</v>
      </c>
      <c r="W720" s="10">
        <f t="shared" si="296"/>
        <v>0.65825329688977785</v>
      </c>
      <c r="X720" s="10">
        <f t="shared" si="286"/>
        <v>0.60482091485822098</v>
      </c>
      <c r="Y720" s="22">
        <f t="shared" si="297"/>
        <v>7.1540443979874988</v>
      </c>
      <c r="Z720" s="22">
        <f t="shared" si="287"/>
        <v>7.1890336202131158</v>
      </c>
      <c r="AA720" s="22">
        <f t="shared" si="288"/>
        <v>7.1371246496698326</v>
      </c>
      <c r="AB720" s="35"/>
      <c r="AC720" s="10"/>
      <c r="AD720" s="10"/>
    </row>
    <row r="721" spans="1:30" x14ac:dyDescent="0.25">
      <c r="A721" t="s">
        <v>3793</v>
      </c>
      <c r="B721" t="s">
        <v>1177</v>
      </c>
      <c r="C721" s="1">
        <v>42200</v>
      </c>
      <c r="D721">
        <v>1548</v>
      </c>
      <c r="E721" t="str">
        <f t="shared" si="283"/>
        <v>_companies_devising_new_strategies_to_recruit_analytics_talent_</v>
      </c>
      <c r="F721" s="7">
        <f t="shared" si="289"/>
        <v>7.3453648404168685</v>
      </c>
      <c r="G721">
        <f t="shared" si="284"/>
        <v>36</v>
      </c>
      <c r="H721" s="11">
        <f t="shared" si="290"/>
        <v>1</v>
      </c>
      <c r="I721" s="11">
        <f t="shared" si="281"/>
        <v>0</v>
      </c>
      <c r="J721" s="11">
        <f t="shared" si="281"/>
        <v>1</v>
      </c>
      <c r="K721" s="11">
        <f t="shared" si="298"/>
        <v>0</v>
      </c>
      <c r="L721" s="11">
        <f t="shared" si="298"/>
        <v>0</v>
      </c>
      <c r="M721" s="11">
        <f t="shared" si="298"/>
        <v>0</v>
      </c>
      <c r="N721" s="11">
        <f t="shared" si="298"/>
        <v>0</v>
      </c>
      <c r="O721" s="11">
        <f t="shared" si="298"/>
        <v>0</v>
      </c>
      <c r="P721" s="11">
        <f t="shared" si="298"/>
        <v>1</v>
      </c>
      <c r="Q721" s="4" t="str">
        <f t="shared" si="291"/>
        <v>N-101-000001</v>
      </c>
      <c r="R721">
        <f t="shared" si="292"/>
        <v>109</v>
      </c>
      <c r="S721" s="8">
        <f t="shared" si="293"/>
        <v>6.5598547021339648</v>
      </c>
      <c r="T721" s="8">
        <f t="shared" si="294"/>
        <v>6.5598547021339648</v>
      </c>
      <c r="U721" s="10">
        <f t="shared" si="285"/>
        <v>7.3716460442358631</v>
      </c>
      <c r="V721" s="10">
        <f t="shared" si="295"/>
        <v>-0.46814479021556843</v>
      </c>
      <c r="W721" s="10">
        <f t="shared" si="296"/>
        <v>0.5119726637015134</v>
      </c>
      <c r="X721" s="10">
        <f t="shared" si="286"/>
        <v>-2.6281203818994407E-2</v>
      </c>
      <c r="Y721" s="22">
        <f t="shared" si="297"/>
        <v>6.5229422793102829</v>
      </c>
      <c r="Z721" s="22">
        <f t="shared" si="287"/>
        <v>6.4247572696849025</v>
      </c>
      <c r="AA721" s="22">
        <f t="shared" si="288"/>
        <v>6.5598547021339648</v>
      </c>
      <c r="AB721" s="35"/>
      <c r="AC721" s="10"/>
      <c r="AD721" s="10"/>
    </row>
    <row r="722" spans="1:30" x14ac:dyDescent="0.25">
      <c r="A722" t="s">
        <v>3794</v>
      </c>
      <c r="B722" t="s">
        <v>1178</v>
      </c>
      <c r="C722" s="1">
        <v>42299</v>
      </c>
      <c r="D722">
        <v>1263</v>
      </c>
      <c r="E722" t="str">
        <f t="shared" si="283"/>
        <v>_comparing_data_science_and_analytics_</v>
      </c>
      <c r="F722" s="7">
        <f t="shared" si="289"/>
        <v>7.1420365747068031</v>
      </c>
      <c r="G722">
        <f t="shared" si="284"/>
        <v>34</v>
      </c>
      <c r="H722" s="11">
        <f t="shared" si="290"/>
        <v>1</v>
      </c>
      <c r="I722" s="11">
        <f t="shared" ref="I722:J741" si="299">IF(ISNUMBER(SEARCH(I$1,$B722)),1,0)</f>
        <v>0</v>
      </c>
      <c r="J722" s="11">
        <f t="shared" si="299"/>
        <v>1</v>
      </c>
      <c r="K722" s="11">
        <f t="shared" ref="K722:P731" si="300">IF(ISNUMBER(SEARCH(K$1,$E722)),1,0)</f>
        <v>0</v>
      </c>
      <c r="L722" s="11">
        <f t="shared" si="300"/>
        <v>0</v>
      </c>
      <c r="M722" s="11">
        <f t="shared" si="300"/>
        <v>0</v>
      </c>
      <c r="N722" s="11">
        <f t="shared" si="300"/>
        <v>1</v>
      </c>
      <c r="O722" s="11">
        <f t="shared" si="300"/>
        <v>1</v>
      </c>
      <c r="P722" s="11">
        <f t="shared" si="300"/>
        <v>1</v>
      </c>
      <c r="Q722" s="4" t="str">
        <f t="shared" si="291"/>
        <v>N-101-000111</v>
      </c>
      <c r="R722">
        <f t="shared" si="292"/>
        <v>9</v>
      </c>
      <c r="S722" s="8">
        <f t="shared" si="293"/>
        <v>7.0995917257026546</v>
      </c>
      <c r="T722" s="8">
        <f t="shared" si="294"/>
        <v>7.3546782491486216</v>
      </c>
      <c r="U722" s="10">
        <f t="shared" si="285"/>
        <v>6.5667700210208437</v>
      </c>
      <c r="V722" s="10">
        <f t="shared" si="295"/>
        <v>0.43896276915450916</v>
      </c>
      <c r="W722" s="10">
        <f t="shared" si="296"/>
        <v>0.30864439799144794</v>
      </c>
      <c r="X722" s="10">
        <f t="shared" si="286"/>
        <v>0.57526655368595903</v>
      </c>
      <c r="Y722" s="22">
        <f t="shared" si="297"/>
        <v>7.1244900368152368</v>
      </c>
      <c r="Z722" s="22">
        <f t="shared" si="287"/>
        <v>7.0590791597848748</v>
      </c>
      <c r="AA722" s="22">
        <f t="shared" si="288"/>
        <v>7.0995917257026546</v>
      </c>
      <c r="AB722" s="35"/>
      <c r="AC722" s="10"/>
      <c r="AD722" s="10"/>
    </row>
    <row r="723" spans="1:30" x14ac:dyDescent="0.25">
      <c r="A723" t="s">
        <v>3609</v>
      </c>
      <c r="B723" t="s">
        <v>993</v>
      </c>
      <c r="C723" s="1">
        <v>42327</v>
      </c>
      <c r="D723">
        <v>1547</v>
      </c>
      <c r="E723" t="str">
        <f t="shared" si="283"/>
        <v>_comparing_data_warehouse_solutions_</v>
      </c>
      <c r="F723" s="7">
        <f t="shared" si="289"/>
        <v>7.3447190541496727</v>
      </c>
      <c r="G723">
        <f t="shared" si="284"/>
        <v>42</v>
      </c>
      <c r="H723" s="11">
        <f t="shared" si="290"/>
        <v>1</v>
      </c>
      <c r="I723" s="11">
        <f t="shared" si="299"/>
        <v>0</v>
      </c>
      <c r="J723" s="11">
        <f t="shared" si="299"/>
        <v>1</v>
      </c>
      <c r="K723" s="11">
        <f t="shared" si="300"/>
        <v>0</v>
      </c>
      <c r="L723" s="11">
        <f t="shared" si="300"/>
        <v>0</v>
      </c>
      <c r="M723" s="11">
        <f t="shared" si="300"/>
        <v>0</v>
      </c>
      <c r="N723" s="11">
        <f t="shared" si="300"/>
        <v>0</v>
      </c>
      <c r="O723" s="11">
        <f t="shared" si="300"/>
        <v>1</v>
      </c>
      <c r="P723" s="11">
        <f t="shared" si="300"/>
        <v>0</v>
      </c>
      <c r="Q723" s="4" t="str">
        <f t="shared" si="291"/>
        <v>N-101-000010</v>
      </c>
      <c r="R723">
        <f t="shared" si="292"/>
        <v>382</v>
      </c>
      <c r="S723" s="8">
        <f t="shared" si="293"/>
        <v>6.8802841839920132</v>
      </c>
      <c r="T723" s="8">
        <f t="shared" si="294"/>
        <v>6.8802841839920132</v>
      </c>
      <c r="U723" s="10">
        <f t="shared" si="285"/>
        <v>6.9383651936341479</v>
      </c>
      <c r="V723" s="10">
        <f t="shared" si="295"/>
        <v>0.18424985744159661</v>
      </c>
      <c r="W723" s="10">
        <f t="shared" si="296"/>
        <v>0.51132687743431759</v>
      </c>
      <c r="X723" s="10">
        <f t="shared" si="286"/>
        <v>0.40635386051552441</v>
      </c>
      <c r="Y723" s="22">
        <f t="shared" si="297"/>
        <v>6.9555773436448023</v>
      </c>
      <c r="Z723" s="22">
        <f t="shared" si="287"/>
        <v>6.8151536771936527</v>
      </c>
      <c r="AA723" s="22">
        <f t="shared" si="288"/>
        <v>6.8802841839920132</v>
      </c>
      <c r="AB723" s="35"/>
      <c r="AC723" s="10"/>
      <c r="AD723" s="10"/>
    </row>
    <row r="724" spans="1:30" x14ac:dyDescent="0.25">
      <c r="A724" t="s">
        <v>3796</v>
      </c>
      <c r="B724" t="s">
        <v>1180</v>
      </c>
      <c r="C724" s="1">
        <v>41165</v>
      </c>
      <c r="D724">
        <v>937</v>
      </c>
      <c r="E724" t="str">
        <f t="shared" si="283"/>
        <v>_comparing_saas_machine_learning_offerings._</v>
      </c>
      <c r="F724" s="7">
        <f t="shared" si="289"/>
        <v>6.8437499490062246</v>
      </c>
      <c r="G724">
        <f t="shared" si="284"/>
        <v>34</v>
      </c>
      <c r="H724" s="11">
        <f t="shared" si="290"/>
        <v>0</v>
      </c>
      <c r="I724" s="11">
        <f t="shared" si="299"/>
        <v>0</v>
      </c>
      <c r="J724" s="11">
        <f t="shared" si="299"/>
        <v>1</v>
      </c>
      <c r="K724" s="11">
        <f t="shared" si="300"/>
        <v>0</v>
      </c>
      <c r="L724" s="11">
        <f t="shared" si="300"/>
        <v>0</v>
      </c>
      <c r="M724" s="11">
        <f t="shared" si="300"/>
        <v>1</v>
      </c>
      <c r="N724" s="11">
        <f t="shared" si="300"/>
        <v>0</v>
      </c>
      <c r="O724" s="11">
        <f t="shared" si="300"/>
        <v>0</v>
      </c>
      <c r="P724" s="11">
        <f t="shared" si="300"/>
        <v>0</v>
      </c>
      <c r="Q724" s="4" t="str">
        <f t="shared" si="291"/>
        <v>N-001-001000</v>
      </c>
      <c r="R724">
        <f t="shared" si="292"/>
        <v>5</v>
      </c>
      <c r="S724" s="8">
        <f t="shared" si="293"/>
        <v>7.3171745205203251</v>
      </c>
      <c r="T724" s="8">
        <f t="shared" si="294"/>
        <v>7.3546782491486216</v>
      </c>
      <c r="U724" s="10">
        <f t="shared" si="285"/>
        <v>5.9788946990715868</v>
      </c>
      <c r="V724" s="10">
        <f t="shared" si="295"/>
        <v>0.87564978560164219</v>
      </c>
      <c r="W724" s="10">
        <f t="shared" si="296"/>
        <v>1.0357772290869427E-2</v>
      </c>
      <c r="X724" s="10">
        <f t="shared" si="286"/>
        <v>0.86485524993463769</v>
      </c>
      <c r="Y724" s="22">
        <f t="shared" si="297"/>
        <v>7.4140787330639153</v>
      </c>
      <c r="Z724" s="22">
        <f t="shared" si="287"/>
        <v>7.802327813764272</v>
      </c>
      <c r="AA724" s="22">
        <f t="shared" si="288"/>
        <v>7.3171745205203251</v>
      </c>
      <c r="AB724" s="35"/>
      <c r="AC724" s="10"/>
      <c r="AD724" s="10"/>
    </row>
    <row r="725" spans="1:30" x14ac:dyDescent="0.25">
      <c r="A725" t="s">
        <v>3797</v>
      </c>
      <c r="B725" t="s">
        <v>1181</v>
      </c>
      <c r="C725" s="1">
        <v>41866</v>
      </c>
      <c r="D725">
        <v>8554</v>
      </c>
      <c r="E725" t="str">
        <f t="shared" si="283"/>
        <v>_comparison_of_statistical_software_</v>
      </c>
      <c r="F725" s="7">
        <f t="shared" si="289"/>
        <v>9.054271186326293</v>
      </c>
      <c r="G725">
        <f t="shared" si="284"/>
        <v>60</v>
      </c>
      <c r="H725" s="11">
        <f t="shared" si="290"/>
        <v>0</v>
      </c>
      <c r="I725" s="11">
        <f t="shared" si="299"/>
        <v>0</v>
      </c>
      <c r="J725" s="11">
        <f t="shared" si="299"/>
        <v>1</v>
      </c>
      <c r="K725" s="11">
        <f t="shared" si="300"/>
        <v>0</v>
      </c>
      <c r="L725" s="11">
        <f t="shared" si="300"/>
        <v>0</v>
      </c>
      <c r="M725" s="11">
        <f t="shared" si="300"/>
        <v>0</v>
      </c>
      <c r="N725" s="11">
        <f t="shared" si="300"/>
        <v>0</v>
      </c>
      <c r="O725" s="11">
        <f t="shared" si="300"/>
        <v>0</v>
      </c>
      <c r="P725" s="11">
        <f t="shared" si="300"/>
        <v>0</v>
      </c>
      <c r="Q725" s="4" t="str">
        <f t="shared" si="291"/>
        <v>N-001-000000</v>
      </c>
      <c r="R725">
        <f t="shared" si="292"/>
        <v>313</v>
      </c>
      <c r="S725" s="8">
        <f t="shared" si="293"/>
        <v>6.8822553953446945</v>
      </c>
      <c r="T725" s="8">
        <f t="shared" si="294"/>
        <v>6.8822553953446945</v>
      </c>
      <c r="U725" s="10">
        <f t="shared" si="285"/>
        <v>8.6673351926675402</v>
      </c>
      <c r="V725" s="10">
        <f t="shared" si="295"/>
        <v>0.15496856831223904</v>
      </c>
      <c r="W725" s="10">
        <f t="shared" si="296"/>
        <v>2.2208790096109379</v>
      </c>
      <c r="X725" s="10">
        <f t="shared" si="286"/>
        <v>0.38693599365875281</v>
      </c>
      <c r="Y725" s="22">
        <f t="shared" si="297"/>
        <v>6.9361594767880304</v>
      </c>
      <c r="Z725" s="22">
        <f t="shared" si="287"/>
        <v>6.9661540865059681</v>
      </c>
      <c r="AA725" s="22">
        <f t="shared" si="288"/>
        <v>6.8822553953446945</v>
      </c>
      <c r="AB725" s="35"/>
      <c r="AC725" s="10"/>
      <c r="AD725" s="10"/>
    </row>
    <row r="726" spans="1:30" x14ac:dyDescent="0.25">
      <c r="A726" t="s">
        <v>3798</v>
      </c>
      <c r="B726" t="s">
        <v>1182</v>
      </c>
      <c r="C726" s="1">
        <v>42012</v>
      </c>
      <c r="D726">
        <v>186</v>
      </c>
      <c r="E726" t="str">
        <f t="shared" si="283"/>
        <v>_competitive_intelligence:_are_we_looking_over_our_shoulders?_</v>
      </c>
      <c r="F726" s="7">
        <f t="shared" si="289"/>
        <v>5.2311086168545868</v>
      </c>
      <c r="G726">
        <f t="shared" si="284"/>
        <v>55</v>
      </c>
      <c r="H726" s="11">
        <f t="shared" si="290"/>
        <v>1</v>
      </c>
      <c r="I726" s="11">
        <f t="shared" si="299"/>
        <v>0</v>
      </c>
      <c r="J726" s="11">
        <f t="shared" si="299"/>
        <v>1</v>
      </c>
      <c r="K726" s="11">
        <f t="shared" si="300"/>
        <v>0</v>
      </c>
      <c r="L726" s="11">
        <f t="shared" si="300"/>
        <v>0</v>
      </c>
      <c r="M726" s="11">
        <f t="shared" si="300"/>
        <v>0</v>
      </c>
      <c r="N726" s="11">
        <f t="shared" si="300"/>
        <v>0</v>
      </c>
      <c r="O726" s="11">
        <f t="shared" si="300"/>
        <v>0</v>
      </c>
      <c r="P726" s="11">
        <f t="shared" si="300"/>
        <v>0</v>
      </c>
      <c r="Q726" s="4" t="str">
        <f t="shared" si="291"/>
        <v>N-101-000000</v>
      </c>
      <c r="R726">
        <f t="shared" si="292"/>
        <v>419</v>
      </c>
      <c r="S726" s="8">
        <f t="shared" si="293"/>
        <v>6.5697596378225285</v>
      </c>
      <c r="T726" s="8">
        <f t="shared" si="294"/>
        <v>6.5697596378225285</v>
      </c>
      <c r="U726" s="10">
        <f t="shared" si="285"/>
        <v>5.0426396775385305</v>
      </c>
      <c r="V726" s="10">
        <f t="shared" si="295"/>
        <v>-0.14431102010629077</v>
      </c>
      <c r="W726" s="10">
        <f t="shared" si="296"/>
        <v>-1.6022835598607683</v>
      </c>
      <c r="X726" s="10">
        <f t="shared" si="286"/>
        <v>0.18846893931605621</v>
      </c>
      <c r="Y726" s="22">
        <f t="shared" si="297"/>
        <v>6.7376924224453338</v>
      </c>
      <c r="Z726" s="22">
        <f t="shared" si="287"/>
        <v>6.5922741434865042</v>
      </c>
      <c r="AA726" s="22">
        <f t="shared" si="288"/>
        <v>6.5697596378225285</v>
      </c>
      <c r="AB726" s="35"/>
      <c r="AC726" s="10"/>
      <c r="AD726" s="10"/>
    </row>
    <row r="727" spans="1:30" x14ac:dyDescent="0.25">
      <c r="A727" t="s">
        <v>2988</v>
      </c>
      <c r="B727" t="s">
        <v>370</v>
      </c>
      <c r="C727" s="1">
        <v>41859</v>
      </c>
      <c r="D727">
        <v>163</v>
      </c>
      <c r="E727" t="str">
        <f t="shared" si="283"/>
        <v>_complimentary_guide:_hadoop_and_the_enterprise_data_hub_</v>
      </c>
      <c r="F727" s="7">
        <f t="shared" si="289"/>
        <v>5.0998664278241987</v>
      </c>
      <c r="G727">
        <f t="shared" si="284"/>
        <v>45</v>
      </c>
      <c r="H727" s="11">
        <f t="shared" si="290"/>
        <v>0</v>
      </c>
      <c r="I727" s="11">
        <f t="shared" si="299"/>
        <v>1</v>
      </c>
      <c r="J727" s="11">
        <f t="shared" si="299"/>
        <v>0</v>
      </c>
      <c r="K727" s="11">
        <f t="shared" si="300"/>
        <v>0</v>
      </c>
      <c r="L727" s="11">
        <f t="shared" si="300"/>
        <v>0</v>
      </c>
      <c r="M727" s="11">
        <f t="shared" si="300"/>
        <v>0</v>
      </c>
      <c r="N727" s="11">
        <f t="shared" si="300"/>
        <v>0</v>
      </c>
      <c r="O727" s="11">
        <f t="shared" si="300"/>
        <v>1</v>
      </c>
      <c r="P727" s="11">
        <f t="shared" si="300"/>
        <v>0</v>
      </c>
      <c r="Q727" s="4" t="str">
        <f t="shared" si="291"/>
        <v>N-010-000010</v>
      </c>
      <c r="R727">
        <f t="shared" si="292"/>
        <v>51</v>
      </c>
      <c r="S727" s="8">
        <f t="shared" si="293"/>
        <v>6.7640449341040307</v>
      </c>
      <c r="T727" s="8">
        <f t="shared" si="294"/>
        <v>6.7640449341040307</v>
      </c>
      <c r="U727" s="10">
        <f t="shared" si="285"/>
        <v>5.2758891473242411</v>
      </c>
      <c r="V727" s="10">
        <f t="shared" si="295"/>
        <v>-0.69394840951456138</v>
      </c>
      <c r="W727" s="10">
        <f t="shared" si="296"/>
        <v>-1.7335257488911564</v>
      </c>
      <c r="X727" s="10">
        <f t="shared" si="286"/>
        <v>-0.17602271950004214</v>
      </c>
      <c r="Y727" s="22">
        <f t="shared" si="297"/>
        <v>6.3732007636292352</v>
      </c>
      <c r="Z727" s="22">
        <f t="shared" si="287"/>
        <v>6.5691920580633658</v>
      </c>
      <c r="AA727" s="22">
        <f t="shared" si="288"/>
        <v>6.7640449341040307</v>
      </c>
      <c r="AB727" s="35"/>
      <c r="AC727" s="10"/>
      <c r="AD727" s="10"/>
    </row>
    <row r="728" spans="1:30" x14ac:dyDescent="0.25">
      <c r="A728" t="s">
        <v>3799</v>
      </c>
      <c r="B728" t="s">
        <v>1183</v>
      </c>
      <c r="C728" s="1">
        <v>42213</v>
      </c>
      <c r="D728">
        <v>2851</v>
      </c>
      <c r="E728" t="str">
        <f t="shared" si="283"/>
        <v>_comprehensive_guide_for_data_exploration_in_r_</v>
      </c>
      <c r="F728" s="7">
        <f t="shared" si="289"/>
        <v>7.9557757815341867</v>
      </c>
      <c r="G728">
        <f t="shared" si="284"/>
        <v>44</v>
      </c>
      <c r="H728" s="11">
        <f t="shared" si="290"/>
        <v>1</v>
      </c>
      <c r="I728" s="11">
        <f t="shared" si="299"/>
        <v>0</v>
      </c>
      <c r="J728" s="11">
        <f t="shared" si="299"/>
        <v>1</v>
      </c>
      <c r="K728" s="11">
        <f t="shared" si="300"/>
        <v>0</v>
      </c>
      <c r="L728" s="11">
        <f t="shared" si="300"/>
        <v>1</v>
      </c>
      <c r="M728" s="11">
        <f t="shared" si="300"/>
        <v>0</v>
      </c>
      <c r="N728" s="11">
        <f t="shared" si="300"/>
        <v>0</v>
      </c>
      <c r="O728" s="11">
        <f t="shared" si="300"/>
        <v>1</v>
      </c>
      <c r="P728" s="11">
        <f t="shared" si="300"/>
        <v>0</v>
      </c>
      <c r="Q728" s="4" t="str">
        <f t="shared" si="291"/>
        <v>N-101-010010</v>
      </c>
      <c r="R728">
        <f t="shared" si="292"/>
        <v>6</v>
      </c>
      <c r="S728" s="8">
        <f t="shared" si="293"/>
        <v>7.6981890511931148</v>
      </c>
      <c r="T728" s="8">
        <f t="shared" si="294"/>
        <v>7.3546782491486216</v>
      </c>
      <c r="U728" s="10">
        <f t="shared" si="285"/>
        <v>7.2557288907832556</v>
      </c>
      <c r="V728" s="10">
        <f t="shared" si="295"/>
        <v>0.62712602901247705</v>
      </c>
      <c r="W728" s="10">
        <f t="shared" si="296"/>
        <v>1.1223836048188316</v>
      </c>
      <c r="X728" s="10">
        <f t="shared" si="286"/>
        <v>0.70004689075093107</v>
      </c>
      <c r="Y728" s="22">
        <f t="shared" si="297"/>
        <v>7.2492703738802087</v>
      </c>
      <c r="Z728" s="22">
        <f t="shared" si="287"/>
        <v>7.3610182006345681</v>
      </c>
      <c r="AA728" s="22">
        <f t="shared" si="288"/>
        <v>7.6981890511931148</v>
      </c>
      <c r="AB728" s="35"/>
      <c r="AC728" s="10"/>
      <c r="AD728" s="10"/>
    </row>
    <row r="729" spans="1:30" x14ac:dyDescent="0.25">
      <c r="A729" t="s">
        <v>2713</v>
      </c>
      <c r="B729" t="s">
        <v>93</v>
      </c>
      <c r="C729" s="1">
        <v>41800</v>
      </c>
      <c r="D729">
        <v>16140</v>
      </c>
      <c r="E729" t="str">
        <f t="shared" si="283"/>
        <v>_comprehensive_list_of_data_science_resources_</v>
      </c>
      <c r="F729" s="7">
        <f t="shared" si="289"/>
        <v>9.6891178977732793</v>
      </c>
      <c r="G729">
        <f t="shared" si="284"/>
        <v>70</v>
      </c>
      <c r="H729" s="11">
        <f t="shared" si="290"/>
        <v>0</v>
      </c>
      <c r="I729" s="11">
        <f t="shared" si="299"/>
        <v>1</v>
      </c>
      <c r="J729" s="11">
        <f t="shared" si="299"/>
        <v>0</v>
      </c>
      <c r="K729" s="11">
        <f t="shared" si="300"/>
        <v>0</v>
      </c>
      <c r="L729" s="11">
        <f t="shared" si="300"/>
        <v>0</v>
      </c>
      <c r="M729" s="11">
        <f t="shared" si="300"/>
        <v>0</v>
      </c>
      <c r="N729" s="11">
        <f t="shared" si="300"/>
        <v>1</v>
      </c>
      <c r="O729" s="11">
        <f t="shared" si="300"/>
        <v>1</v>
      </c>
      <c r="P729" s="11">
        <f t="shared" si="300"/>
        <v>0</v>
      </c>
      <c r="Q729" s="4" t="str">
        <f t="shared" si="291"/>
        <v>N-010-000110</v>
      </c>
      <c r="R729">
        <f t="shared" si="292"/>
        <v>30</v>
      </c>
      <c r="S729" s="8">
        <f t="shared" si="293"/>
        <v>6.8313617432708362</v>
      </c>
      <c r="T729" s="8">
        <f t="shared" si="294"/>
        <v>6.8313617432708362</v>
      </c>
      <c r="U729" s="10">
        <f t="shared" si="285"/>
        <v>9.4814777809678361</v>
      </c>
      <c r="V729" s="10">
        <f t="shared" si="295"/>
        <v>-0.11540172769237117</v>
      </c>
      <c r="W729" s="10">
        <f t="shared" si="296"/>
        <v>2.8557257210579241</v>
      </c>
      <c r="X729" s="10">
        <f t="shared" si="286"/>
        <v>0.20764011680544309</v>
      </c>
      <c r="Y729" s="22">
        <f t="shared" si="297"/>
        <v>6.7568635999347206</v>
      </c>
      <c r="Z729" s="22">
        <f t="shared" si="287"/>
        <v>6.9806344144561896</v>
      </c>
      <c r="AA729" s="22">
        <f t="shared" si="288"/>
        <v>6.8313617432708362</v>
      </c>
      <c r="AB729" s="35"/>
      <c r="AC729" s="10"/>
      <c r="AD729" s="10"/>
    </row>
    <row r="730" spans="1:30" x14ac:dyDescent="0.25">
      <c r="A730" t="s">
        <v>2714</v>
      </c>
      <c r="B730" t="s">
        <v>94</v>
      </c>
      <c r="C730" s="1">
        <v>42037</v>
      </c>
      <c r="D730">
        <v>652</v>
      </c>
      <c r="E730" t="str">
        <f t="shared" si="283"/>
        <v>_comprehensive_list_of_universities_offering_graduate_analytics_degrees_</v>
      </c>
      <c r="F730" s="7">
        <f t="shared" si="289"/>
        <v>6.481577129276431</v>
      </c>
      <c r="G730">
        <f t="shared" si="284"/>
        <v>44</v>
      </c>
      <c r="H730" s="11">
        <f t="shared" si="290"/>
        <v>1</v>
      </c>
      <c r="I730" s="11">
        <f t="shared" si="299"/>
        <v>1</v>
      </c>
      <c r="J730" s="11">
        <f t="shared" si="299"/>
        <v>0</v>
      </c>
      <c r="K730" s="11">
        <f t="shared" si="300"/>
        <v>0</v>
      </c>
      <c r="L730" s="11">
        <f t="shared" si="300"/>
        <v>0</v>
      </c>
      <c r="M730" s="11">
        <f t="shared" si="300"/>
        <v>0</v>
      </c>
      <c r="N730" s="11">
        <f t="shared" si="300"/>
        <v>0</v>
      </c>
      <c r="O730" s="11">
        <f t="shared" si="300"/>
        <v>0</v>
      </c>
      <c r="P730" s="11">
        <f t="shared" si="300"/>
        <v>1</v>
      </c>
      <c r="Q730" s="4" t="str">
        <f t="shared" si="291"/>
        <v>N-110-000001</v>
      </c>
      <c r="R730">
        <f t="shared" si="292"/>
        <v>34</v>
      </c>
      <c r="S730" s="8">
        <f t="shared" si="293"/>
        <v>5.7632303215384431</v>
      </c>
      <c r="T730" s="8">
        <f t="shared" si="294"/>
        <v>5.7632303215384431</v>
      </c>
      <c r="U730" s="10">
        <f t="shared" si="285"/>
        <v>7.2887019674536884</v>
      </c>
      <c r="V730" s="10">
        <f t="shared" si="295"/>
        <v>-1.6456226455902563</v>
      </c>
      <c r="W730" s="10">
        <f t="shared" si="296"/>
        <v>-0.35181504743892411</v>
      </c>
      <c r="X730" s="10">
        <f t="shared" si="286"/>
        <v>-0.80712483817725755</v>
      </c>
      <c r="Y730" s="22">
        <f t="shared" si="297"/>
        <v>5.7420986449520202</v>
      </c>
      <c r="Z730" s="22">
        <f t="shared" si="287"/>
        <v>5.8049157075351516</v>
      </c>
      <c r="AA730" s="22">
        <f t="shared" si="288"/>
        <v>5.7632303215384431</v>
      </c>
      <c r="AB730" s="35"/>
      <c r="AC730" s="10"/>
      <c r="AD730" s="10"/>
    </row>
    <row r="731" spans="1:30" x14ac:dyDescent="0.25">
      <c r="A731" t="s">
        <v>3800</v>
      </c>
      <c r="B731" t="s">
        <v>1184</v>
      </c>
      <c r="C731" s="1">
        <v>40879</v>
      </c>
      <c r="D731">
        <v>204</v>
      </c>
      <c r="E731" t="str">
        <f t="shared" si="283"/>
        <v>_connecting_with_the_social_analytics_experts_</v>
      </c>
      <c r="F731" s="7">
        <f t="shared" si="289"/>
        <v>5.3230099791384085</v>
      </c>
      <c r="G731">
        <f t="shared" si="284"/>
        <v>41</v>
      </c>
      <c r="H731" s="11">
        <f t="shared" si="290"/>
        <v>0</v>
      </c>
      <c r="I731" s="11">
        <f t="shared" si="299"/>
        <v>0</v>
      </c>
      <c r="J731" s="11">
        <f t="shared" si="299"/>
        <v>1</v>
      </c>
      <c r="K731" s="11">
        <f t="shared" si="300"/>
        <v>0</v>
      </c>
      <c r="L731" s="11">
        <f t="shared" si="300"/>
        <v>0</v>
      </c>
      <c r="M731" s="11">
        <f t="shared" si="300"/>
        <v>0</v>
      </c>
      <c r="N731" s="11">
        <f t="shared" si="300"/>
        <v>0</v>
      </c>
      <c r="O731" s="11">
        <f t="shared" si="300"/>
        <v>0</v>
      </c>
      <c r="P731" s="11">
        <f t="shared" si="300"/>
        <v>1</v>
      </c>
      <c r="Q731" s="4" t="str">
        <f t="shared" si="291"/>
        <v>N-001-000001</v>
      </c>
      <c r="R731">
        <f t="shared" si="292"/>
        <v>75</v>
      </c>
      <c r="S731" s="8">
        <f t="shared" si="293"/>
        <v>6.7053553975541869</v>
      </c>
      <c r="T731" s="8">
        <f t="shared" si="294"/>
        <v>6.7053553975541869</v>
      </c>
      <c r="U731" s="10">
        <f t="shared" si="285"/>
        <v>5.1508241286147065</v>
      </c>
      <c r="V731" s="10">
        <f t="shared" si="295"/>
        <v>-0.16886520179703862</v>
      </c>
      <c r="W731" s="10">
        <f t="shared" si="296"/>
        <v>-1.5103821975769467</v>
      </c>
      <c r="X731" s="10">
        <f t="shared" si="286"/>
        <v>0.17218585052370217</v>
      </c>
      <c r="Y731" s="22">
        <f t="shared" si="297"/>
        <v>6.7214093336529794</v>
      </c>
      <c r="Z731" s="22">
        <f t="shared" si="287"/>
        <v>6.7986372127043664</v>
      </c>
      <c r="AA731" s="22">
        <f t="shared" si="288"/>
        <v>6.7053553975541869</v>
      </c>
      <c r="AB731" s="35"/>
      <c r="AC731" s="10"/>
      <c r="AD731" s="10"/>
    </row>
    <row r="732" spans="1:30" x14ac:dyDescent="0.25">
      <c r="A732" t="s">
        <v>3801</v>
      </c>
      <c r="B732" t="s">
        <v>1185</v>
      </c>
      <c r="C732" s="1">
        <v>41821</v>
      </c>
      <c r="D732">
        <v>704</v>
      </c>
      <c r="E732" t="str">
        <f t="shared" si="283"/>
        <v>_considerations_when_selecting_a_bi_vendor_</v>
      </c>
      <c r="F732" s="7">
        <f t="shared" si="289"/>
        <v>6.5581978028122689</v>
      </c>
      <c r="G732">
        <f t="shared" si="284"/>
        <v>41</v>
      </c>
      <c r="H732" s="11">
        <f t="shared" si="290"/>
        <v>0</v>
      </c>
      <c r="I732" s="11">
        <f t="shared" si="299"/>
        <v>0</v>
      </c>
      <c r="J732" s="11">
        <f t="shared" si="299"/>
        <v>1</v>
      </c>
      <c r="K732" s="11">
        <f t="shared" ref="K732:P741" si="301">IF(ISNUMBER(SEARCH(K$1,$E732)),1,0)</f>
        <v>0</v>
      </c>
      <c r="L732" s="11">
        <f t="shared" si="301"/>
        <v>0</v>
      </c>
      <c r="M732" s="11">
        <f t="shared" si="301"/>
        <v>0</v>
      </c>
      <c r="N732" s="11">
        <f t="shared" si="301"/>
        <v>0</v>
      </c>
      <c r="O732" s="11">
        <f t="shared" si="301"/>
        <v>0</v>
      </c>
      <c r="P732" s="11">
        <f t="shared" si="301"/>
        <v>0</v>
      </c>
      <c r="Q732" s="4" t="str">
        <f t="shared" si="291"/>
        <v>N-001-000000</v>
      </c>
      <c r="R732">
        <f t="shared" si="292"/>
        <v>313</v>
      </c>
      <c r="S732" s="8">
        <f t="shared" si="293"/>
        <v>6.8822553953446945</v>
      </c>
      <c r="T732" s="8">
        <f t="shared" si="294"/>
        <v>6.8822553953446945</v>
      </c>
      <c r="U732" s="10">
        <f t="shared" si="285"/>
        <v>6.1712618091535161</v>
      </c>
      <c r="V732" s="10">
        <f t="shared" si="295"/>
        <v>0.15496856831223904</v>
      </c>
      <c r="W732" s="10">
        <f t="shared" si="296"/>
        <v>-0.27519437390308621</v>
      </c>
      <c r="X732" s="10">
        <f t="shared" si="286"/>
        <v>0.38693599365875281</v>
      </c>
      <c r="Y732" s="22">
        <f t="shared" si="297"/>
        <v>6.9361594767880304</v>
      </c>
      <c r="Z732" s="22">
        <f t="shared" si="287"/>
        <v>6.9661540865059681</v>
      </c>
      <c r="AA732" s="22">
        <f t="shared" si="288"/>
        <v>6.8822553953446945</v>
      </c>
      <c r="AB732" s="35"/>
      <c r="AC732" s="10"/>
      <c r="AD732" s="10"/>
    </row>
    <row r="733" spans="1:30" x14ac:dyDescent="0.25">
      <c r="A733" t="s">
        <v>3803</v>
      </c>
      <c r="B733" t="s">
        <v>1187</v>
      </c>
      <c r="C733" s="1">
        <v>41781</v>
      </c>
      <c r="D733">
        <v>326</v>
      </c>
      <c r="E733" t="str">
        <f t="shared" si="283"/>
        <v>_continuing_along_the_path_of_data_science_</v>
      </c>
      <c r="F733" s="7">
        <f t="shared" si="289"/>
        <v>5.7899601708972535</v>
      </c>
      <c r="G733">
        <f t="shared" si="284"/>
        <v>26</v>
      </c>
      <c r="H733" s="11">
        <f t="shared" si="290"/>
        <v>0</v>
      </c>
      <c r="I733" s="11">
        <f t="shared" si="299"/>
        <v>0</v>
      </c>
      <c r="J733" s="11">
        <f t="shared" si="299"/>
        <v>1</v>
      </c>
      <c r="K733" s="11">
        <f t="shared" si="301"/>
        <v>0</v>
      </c>
      <c r="L733" s="11">
        <f t="shared" si="301"/>
        <v>0</v>
      </c>
      <c r="M733" s="11">
        <f t="shared" si="301"/>
        <v>0</v>
      </c>
      <c r="N733" s="11">
        <f t="shared" si="301"/>
        <v>1</v>
      </c>
      <c r="O733" s="11">
        <f t="shared" si="301"/>
        <v>1</v>
      </c>
      <c r="P733" s="11">
        <f t="shared" si="301"/>
        <v>0</v>
      </c>
      <c r="Q733" s="4" t="str">
        <f t="shared" si="291"/>
        <v>N-001-000110</v>
      </c>
      <c r="R733">
        <f t="shared" si="292"/>
        <v>130</v>
      </c>
      <c r="S733" s="8">
        <f t="shared" si="293"/>
        <v>7.6818150714618501</v>
      </c>
      <c r="T733" s="8">
        <f t="shared" si="294"/>
        <v>7.6818150714618501</v>
      </c>
      <c r="U733" s="10">
        <f t="shared" si="285"/>
        <v>4.8014764197335476</v>
      </c>
      <c r="V733" s="10">
        <f t="shared" si="295"/>
        <v>1.0620761276823165</v>
      </c>
      <c r="W733" s="10">
        <f t="shared" si="296"/>
        <v>-1.0434320058181017</v>
      </c>
      <c r="X733" s="10">
        <f t="shared" si="286"/>
        <v>0.98848375116370624</v>
      </c>
      <c r="Y733" s="22">
        <f t="shared" si="297"/>
        <v>7.5377072342929834</v>
      </c>
      <c r="Z733" s="22">
        <f t="shared" si="287"/>
        <v>7.6004759766059404</v>
      </c>
      <c r="AA733" s="22">
        <f t="shared" si="288"/>
        <v>7.6818150714618501</v>
      </c>
      <c r="AB733" s="35"/>
      <c r="AC733" s="10"/>
      <c r="AD733" s="10"/>
    </row>
    <row r="734" spans="1:30" x14ac:dyDescent="0.25">
      <c r="A734" t="s">
        <v>3804</v>
      </c>
      <c r="B734" t="s">
        <v>1188</v>
      </c>
      <c r="C734" s="1">
        <v>42075</v>
      </c>
      <c r="D734">
        <v>2118</v>
      </c>
      <c r="E734" t="str">
        <f t="shared" si="283"/>
        <v>_contradictions_of_big_data_</v>
      </c>
      <c r="F734" s="7">
        <f t="shared" si="289"/>
        <v>7.6586995582682995</v>
      </c>
      <c r="G734">
        <f t="shared" si="284"/>
        <v>85</v>
      </c>
      <c r="H734" s="11">
        <f t="shared" si="290"/>
        <v>1</v>
      </c>
      <c r="I734" s="11">
        <f t="shared" si="299"/>
        <v>0</v>
      </c>
      <c r="J734" s="11">
        <f t="shared" si="299"/>
        <v>1</v>
      </c>
      <c r="K734" s="11">
        <f t="shared" si="301"/>
        <v>0</v>
      </c>
      <c r="L734" s="11">
        <f t="shared" si="301"/>
        <v>0</v>
      </c>
      <c r="M734" s="11">
        <f t="shared" si="301"/>
        <v>0</v>
      </c>
      <c r="N734" s="11">
        <f t="shared" si="301"/>
        <v>0</v>
      </c>
      <c r="O734" s="11">
        <f t="shared" si="301"/>
        <v>1</v>
      </c>
      <c r="P734" s="11">
        <f t="shared" si="301"/>
        <v>0</v>
      </c>
      <c r="Q734" s="4" t="str">
        <f t="shared" si="291"/>
        <v>N-101-000010</v>
      </c>
      <c r="R734">
        <f t="shared" si="292"/>
        <v>382</v>
      </c>
      <c r="S734" s="8">
        <f t="shared" si="293"/>
        <v>6.8802841839920132</v>
      </c>
      <c r="T734" s="8">
        <f t="shared" si="294"/>
        <v>6.8802841839920132</v>
      </c>
      <c r="U734" s="10">
        <f t="shared" si="285"/>
        <v>7.2523456977527747</v>
      </c>
      <c r="V734" s="10">
        <f t="shared" si="295"/>
        <v>0.18424985744159661</v>
      </c>
      <c r="W734" s="10">
        <f t="shared" si="296"/>
        <v>0.82530738155294436</v>
      </c>
      <c r="X734" s="10">
        <f t="shared" si="286"/>
        <v>0.40635386051552441</v>
      </c>
      <c r="Y734" s="22">
        <f t="shared" si="297"/>
        <v>6.9555773436448023</v>
      </c>
      <c r="Z734" s="22">
        <f t="shared" si="287"/>
        <v>6.8151536771936527</v>
      </c>
      <c r="AA734" s="22">
        <f t="shared" si="288"/>
        <v>6.8802841839920132</v>
      </c>
      <c r="AB734" s="35"/>
      <c r="AC734" s="10"/>
      <c r="AD734" s="10"/>
    </row>
    <row r="735" spans="1:30" x14ac:dyDescent="0.25">
      <c r="A735" t="s">
        <v>3806</v>
      </c>
      <c r="B735" t="s">
        <v>1190</v>
      </c>
      <c r="C735" s="1">
        <v>42341</v>
      </c>
      <c r="D735">
        <v>1385</v>
      </c>
      <c r="E735" t="str">
        <f t="shared" si="283"/>
        <v>_control:_the_"uncle_fester"_of_the_data_science_family_(part_1--the_knowledgepyramid)_</v>
      </c>
      <c r="F735" s="7">
        <f t="shared" si="289"/>
        <v>7.2341771797498486</v>
      </c>
      <c r="G735">
        <f t="shared" si="284"/>
        <v>77</v>
      </c>
      <c r="H735" s="11">
        <f t="shared" si="290"/>
        <v>1</v>
      </c>
      <c r="I735" s="11">
        <f t="shared" si="299"/>
        <v>0</v>
      </c>
      <c r="J735" s="11">
        <f t="shared" si="299"/>
        <v>1</v>
      </c>
      <c r="K735" s="11">
        <f t="shared" si="301"/>
        <v>0</v>
      </c>
      <c r="L735" s="11">
        <f t="shared" si="301"/>
        <v>0</v>
      </c>
      <c r="M735" s="11">
        <f t="shared" si="301"/>
        <v>0</v>
      </c>
      <c r="N735" s="11">
        <f t="shared" si="301"/>
        <v>1</v>
      </c>
      <c r="O735" s="11">
        <f t="shared" si="301"/>
        <v>1</v>
      </c>
      <c r="P735" s="11">
        <f t="shared" si="301"/>
        <v>0</v>
      </c>
      <c r="Q735" s="4" t="str">
        <f t="shared" si="291"/>
        <v>N-101-000110</v>
      </c>
      <c r="R735">
        <f t="shared" si="292"/>
        <v>126</v>
      </c>
      <c r="S735" s="8">
        <f t="shared" si="293"/>
        <v>7.156085089173656</v>
      </c>
      <c r="T735" s="8">
        <f t="shared" si="294"/>
        <v>7.156085089173656</v>
      </c>
      <c r="U735" s="10">
        <f t="shared" si="285"/>
        <v>6.4441604829288393</v>
      </c>
      <c r="V735" s="10">
        <f t="shared" si="295"/>
        <v>0.76279653926378688</v>
      </c>
      <c r="W735" s="10">
        <f t="shared" si="296"/>
        <v>0.40078500303449349</v>
      </c>
      <c r="X735" s="10">
        <f t="shared" si="286"/>
        <v>0.79001669682100972</v>
      </c>
      <c r="Y735" s="22">
        <f t="shared" si="297"/>
        <v>7.3392401799502869</v>
      </c>
      <c r="Z735" s="22">
        <f t="shared" si="287"/>
        <v>7.2265960335864765</v>
      </c>
      <c r="AA735" s="22">
        <f t="shared" si="288"/>
        <v>7.156085089173656</v>
      </c>
      <c r="AB735" s="35"/>
      <c r="AC735" s="10"/>
      <c r="AD735" s="10"/>
    </row>
    <row r="736" spans="1:30" x14ac:dyDescent="0.25">
      <c r="A736" t="s">
        <v>3807</v>
      </c>
      <c r="B736" t="s">
        <v>1191</v>
      </c>
      <c r="C736" s="1">
        <v>42341</v>
      </c>
      <c r="D736">
        <v>692</v>
      </c>
      <c r="E736" t="str">
        <f t="shared" si="283"/>
        <v>_control:_the_"uncle_fester"_of_the_data_science_family_(part_2--optimization)_</v>
      </c>
      <c r="F736" s="7">
        <f t="shared" si="289"/>
        <v>6.5410299991899032</v>
      </c>
      <c r="G736">
        <f t="shared" si="284"/>
        <v>111</v>
      </c>
      <c r="H736" s="11">
        <f t="shared" si="290"/>
        <v>1</v>
      </c>
      <c r="I736" s="11">
        <f t="shared" si="299"/>
        <v>0</v>
      </c>
      <c r="J736" s="11">
        <f t="shared" si="299"/>
        <v>1</v>
      </c>
      <c r="K736" s="11">
        <f t="shared" si="301"/>
        <v>0</v>
      </c>
      <c r="L736" s="11">
        <f t="shared" si="301"/>
        <v>0</v>
      </c>
      <c r="M736" s="11">
        <f t="shared" si="301"/>
        <v>0</v>
      </c>
      <c r="N736" s="11">
        <f t="shared" si="301"/>
        <v>1</v>
      </c>
      <c r="O736" s="11">
        <f t="shared" si="301"/>
        <v>1</v>
      </c>
      <c r="P736" s="11">
        <f t="shared" si="301"/>
        <v>0</v>
      </c>
      <c r="Q736" s="4" t="str">
        <f t="shared" si="291"/>
        <v>N-101-000110</v>
      </c>
      <c r="R736">
        <f t="shared" si="292"/>
        <v>126</v>
      </c>
      <c r="S736" s="8">
        <f t="shared" si="293"/>
        <v>7.156085089173656</v>
      </c>
      <c r="T736" s="8">
        <f t="shared" si="294"/>
        <v>7.156085089173656</v>
      </c>
      <c r="U736" s="10">
        <f t="shared" si="285"/>
        <v>5.7510133023688939</v>
      </c>
      <c r="V736" s="10">
        <f t="shared" si="295"/>
        <v>0.76279653926378688</v>
      </c>
      <c r="W736" s="10">
        <f t="shared" si="296"/>
        <v>-0.29236217752545191</v>
      </c>
      <c r="X736" s="10">
        <f t="shared" si="286"/>
        <v>0.79001669682100972</v>
      </c>
      <c r="Y736" s="22">
        <f t="shared" si="297"/>
        <v>7.3392401799502869</v>
      </c>
      <c r="Z736" s="22">
        <f t="shared" si="287"/>
        <v>7.2265960335864765</v>
      </c>
      <c r="AA736" s="22">
        <f t="shared" si="288"/>
        <v>7.156085089173656</v>
      </c>
      <c r="AB736" s="35"/>
      <c r="AC736" s="10"/>
      <c r="AD736" s="10"/>
    </row>
    <row r="737" spans="1:30" x14ac:dyDescent="0.25">
      <c r="A737" t="s">
        <v>3808</v>
      </c>
      <c r="B737" t="s">
        <v>1192</v>
      </c>
      <c r="C737" s="1">
        <v>42368</v>
      </c>
      <c r="D737">
        <v>652</v>
      </c>
      <c r="E737" t="str">
        <f t="shared" si="283"/>
        <v>_control:_the_"uncle_fester"_of_the_data_science_family_(part_3--bringingcontrol_out_of_the_data_science_closet)_</v>
      </c>
      <c r="F737" s="7">
        <f t="shared" si="289"/>
        <v>6.481577129276431</v>
      </c>
      <c r="G737">
        <f t="shared" si="284"/>
        <v>29</v>
      </c>
      <c r="H737" s="11">
        <f t="shared" si="290"/>
        <v>1</v>
      </c>
      <c r="I737" s="11">
        <f t="shared" si="299"/>
        <v>0</v>
      </c>
      <c r="J737" s="11">
        <f t="shared" si="299"/>
        <v>1</v>
      </c>
      <c r="K737" s="11">
        <f t="shared" si="301"/>
        <v>0</v>
      </c>
      <c r="L737" s="11">
        <f t="shared" si="301"/>
        <v>0</v>
      </c>
      <c r="M737" s="11">
        <f t="shared" si="301"/>
        <v>0</v>
      </c>
      <c r="N737" s="11">
        <f t="shared" si="301"/>
        <v>1</v>
      </c>
      <c r="O737" s="11">
        <f t="shared" si="301"/>
        <v>1</v>
      </c>
      <c r="P737" s="11">
        <f t="shared" si="301"/>
        <v>0</v>
      </c>
      <c r="Q737" s="4" t="str">
        <f t="shared" si="291"/>
        <v>N-101-000110</v>
      </c>
      <c r="R737">
        <f t="shared" si="292"/>
        <v>126</v>
      </c>
      <c r="S737" s="8">
        <f t="shared" si="293"/>
        <v>7.156085089173656</v>
      </c>
      <c r="T737" s="8">
        <f t="shared" si="294"/>
        <v>7.156085089173656</v>
      </c>
      <c r="U737" s="10">
        <f t="shared" si="285"/>
        <v>5.6915604324554216</v>
      </c>
      <c r="V737" s="10">
        <f t="shared" si="295"/>
        <v>0.76279653926378688</v>
      </c>
      <c r="W737" s="10">
        <f t="shared" si="296"/>
        <v>-0.35181504743892411</v>
      </c>
      <c r="X737" s="10">
        <f t="shared" si="286"/>
        <v>0.79001669682100972</v>
      </c>
      <c r="Y737" s="22">
        <f t="shared" si="297"/>
        <v>7.3392401799502869</v>
      </c>
      <c r="Z737" s="22">
        <f t="shared" si="287"/>
        <v>7.2265960335864765</v>
      </c>
      <c r="AA737" s="22">
        <f t="shared" si="288"/>
        <v>7.156085089173656</v>
      </c>
      <c r="AB737" s="35"/>
      <c r="AC737" s="10"/>
      <c r="AD737" s="10"/>
    </row>
    <row r="738" spans="1:30" x14ac:dyDescent="0.25">
      <c r="A738" t="s">
        <v>3805</v>
      </c>
      <c r="B738" t="s">
        <v>1189</v>
      </c>
      <c r="C738" s="1">
        <v>42508</v>
      </c>
      <c r="D738">
        <v>127</v>
      </c>
      <c r="E738" t="str">
        <f t="shared" si="283"/>
        <v>_control_structures_loops_in_r_</v>
      </c>
      <c r="F738" s="7">
        <f t="shared" si="289"/>
        <v>4.8520302639196169</v>
      </c>
      <c r="G738">
        <f t="shared" si="284"/>
        <v>25</v>
      </c>
      <c r="H738" s="11">
        <f t="shared" si="290"/>
        <v>1</v>
      </c>
      <c r="I738" s="11">
        <f t="shared" si="299"/>
        <v>0</v>
      </c>
      <c r="J738" s="11">
        <f t="shared" si="299"/>
        <v>1</v>
      </c>
      <c r="K738" s="11">
        <f t="shared" si="301"/>
        <v>0</v>
      </c>
      <c r="L738" s="11">
        <f t="shared" si="301"/>
        <v>1</v>
      </c>
      <c r="M738" s="11">
        <f t="shared" si="301"/>
        <v>0</v>
      </c>
      <c r="N738" s="11">
        <f t="shared" si="301"/>
        <v>0</v>
      </c>
      <c r="O738" s="11">
        <f t="shared" si="301"/>
        <v>0</v>
      </c>
      <c r="P738" s="11">
        <f t="shared" si="301"/>
        <v>0</v>
      </c>
      <c r="Q738" s="4" t="str">
        <f t="shared" si="291"/>
        <v>N-101-010000</v>
      </c>
      <c r="R738">
        <f t="shared" si="292"/>
        <v>20</v>
      </c>
      <c r="S738" s="8">
        <f t="shared" si="293"/>
        <v>7.551626371718255</v>
      </c>
      <c r="T738" s="8">
        <f t="shared" si="294"/>
        <v>7.551626371718255</v>
      </c>
      <c r="U738" s="10">
        <f t="shared" si="285"/>
        <v>4.3698682943681542</v>
      </c>
      <c r="V738" s="10">
        <f t="shared" si="295"/>
        <v>0.29856515146458962</v>
      </c>
      <c r="W738" s="10">
        <f t="shared" si="296"/>
        <v>-1.9813619127957383</v>
      </c>
      <c r="X738" s="10">
        <f t="shared" si="286"/>
        <v>0.48216196955146284</v>
      </c>
      <c r="Y738" s="22">
        <f t="shared" si="297"/>
        <v>7.0313854526807402</v>
      </c>
      <c r="Z738" s="22">
        <f t="shared" si="287"/>
        <v>7.1381386669274196</v>
      </c>
      <c r="AA738" s="22">
        <f t="shared" si="288"/>
        <v>7.551626371718255</v>
      </c>
      <c r="AB738" s="35"/>
      <c r="AC738" s="10"/>
      <c r="AD738" s="10"/>
    </row>
    <row r="739" spans="1:30" x14ac:dyDescent="0.25">
      <c r="A739" t="s">
        <v>2715</v>
      </c>
      <c r="B739" t="s">
        <v>95</v>
      </c>
      <c r="C739" s="1">
        <v>41110</v>
      </c>
      <c r="D739">
        <v>6028</v>
      </c>
      <c r="E739" t="str">
        <f t="shared" si="283"/>
        <v>_correlation_vs._causation_</v>
      </c>
      <c r="F739" s="7">
        <f t="shared" si="289"/>
        <v>8.7043364384894062</v>
      </c>
      <c r="G739">
        <f t="shared" si="284"/>
        <v>55</v>
      </c>
      <c r="H739" s="11">
        <f t="shared" si="290"/>
        <v>0</v>
      </c>
      <c r="I739" s="11">
        <f t="shared" si="299"/>
        <v>1</v>
      </c>
      <c r="J739" s="11">
        <f t="shared" si="299"/>
        <v>0</v>
      </c>
      <c r="K739" s="11">
        <f t="shared" si="301"/>
        <v>0</v>
      </c>
      <c r="L739" s="11">
        <f t="shared" si="301"/>
        <v>0</v>
      </c>
      <c r="M739" s="11">
        <f t="shared" si="301"/>
        <v>0</v>
      </c>
      <c r="N739" s="11">
        <f t="shared" si="301"/>
        <v>0</v>
      </c>
      <c r="O739" s="11">
        <f t="shared" si="301"/>
        <v>0</v>
      </c>
      <c r="P739" s="11">
        <f t="shared" si="301"/>
        <v>0</v>
      </c>
      <c r="Q739" s="4" t="str">
        <f t="shared" si="291"/>
        <v>N-010-000000</v>
      </c>
      <c r="R739">
        <f t="shared" si="292"/>
        <v>99</v>
      </c>
      <c r="S739" s="8">
        <f t="shared" si="293"/>
        <v>6.480946823676728</v>
      </c>
      <c r="T739" s="8">
        <f t="shared" si="294"/>
        <v>6.480946823676728</v>
      </c>
      <c r="U739" s="10">
        <f t="shared" si="285"/>
        <v>9.0982440791889161</v>
      </c>
      <c r="V739" s="10">
        <f t="shared" si="295"/>
        <v>-1.0225092870624488</v>
      </c>
      <c r="W739" s="10">
        <f t="shared" si="296"/>
        <v>1.870944261774051</v>
      </c>
      <c r="X739" s="10">
        <f t="shared" si="286"/>
        <v>-0.39390764069951029</v>
      </c>
      <c r="Y739" s="22">
        <f t="shared" si="297"/>
        <v>6.1553158424297676</v>
      </c>
      <c r="Z739" s="22">
        <f t="shared" si="287"/>
        <v>6.3463125243562173</v>
      </c>
      <c r="AA739" s="22">
        <f t="shared" si="288"/>
        <v>6.480946823676728</v>
      </c>
      <c r="AB739" s="35"/>
      <c r="AC739" s="10"/>
      <c r="AD739" s="10"/>
    </row>
    <row r="740" spans="1:30" x14ac:dyDescent="0.25">
      <c r="A740" t="s">
        <v>2716</v>
      </c>
      <c r="B740" t="s">
        <v>96</v>
      </c>
      <c r="C740" s="1">
        <v>41790</v>
      </c>
      <c r="D740">
        <v>469</v>
      </c>
      <c r="E740" t="str">
        <f t="shared" si="283"/>
        <v>_could_a_data_scientist_set_up_his_own_lottery_business?_</v>
      </c>
      <c r="F740" s="7">
        <f t="shared" si="289"/>
        <v>6.1527326947041043</v>
      </c>
      <c r="G740">
        <f t="shared" si="284"/>
        <v>49</v>
      </c>
      <c r="H740" s="11">
        <f t="shared" si="290"/>
        <v>0</v>
      </c>
      <c r="I740" s="11">
        <f t="shared" si="299"/>
        <v>1</v>
      </c>
      <c r="J740" s="11">
        <f t="shared" si="299"/>
        <v>0</v>
      </c>
      <c r="K740" s="11">
        <f t="shared" si="301"/>
        <v>0</v>
      </c>
      <c r="L740" s="11">
        <f t="shared" si="301"/>
        <v>0</v>
      </c>
      <c r="M740" s="11">
        <f t="shared" si="301"/>
        <v>0</v>
      </c>
      <c r="N740" s="11">
        <f t="shared" si="301"/>
        <v>0</v>
      </c>
      <c r="O740" s="11">
        <f t="shared" si="301"/>
        <v>1</v>
      </c>
      <c r="P740" s="11">
        <f t="shared" si="301"/>
        <v>0</v>
      </c>
      <c r="Q740" s="4" t="str">
        <f t="shared" si="291"/>
        <v>N-010-000010</v>
      </c>
      <c r="R740">
        <f t="shared" si="292"/>
        <v>51</v>
      </c>
      <c r="S740" s="8">
        <f t="shared" si="293"/>
        <v>6.7640449341040307</v>
      </c>
      <c r="T740" s="8">
        <f t="shared" si="294"/>
        <v>6.7640449341040307</v>
      </c>
      <c r="U740" s="10">
        <f t="shared" si="285"/>
        <v>6.3287554142041467</v>
      </c>
      <c r="V740" s="10">
        <f t="shared" si="295"/>
        <v>-0.69394840951456138</v>
      </c>
      <c r="W740" s="10">
        <f t="shared" si="296"/>
        <v>-0.68065948201125082</v>
      </c>
      <c r="X740" s="10">
        <f t="shared" si="286"/>
        <v>-0.17602271950004214</v>
      </c>
      <c r="Y740" s="22">
        <f t="shared" si="297"/>
        <v>6.3732007636292352</v>
      </c>
      <c r="Z740" s="22">
        <f t="shared" si="287"/>
        <v>6.5691920580633658</v>
      </c>
      <c r="AA740" s="22">
        <f t="shared" si="288"/>
        <v>6.7640449341040307</v>
      </c>
      <c r="AB740" s="35"/>
      <c r="AC740" s="10"/>
      <c r="AD740" s="10"/>
    </row>
    <row r="741" spans="1:30" x14ac:dyDescent="0.25">
      <c r="A741" t="s">
        <v>2717</v>
      </c>
      <c r="B741" t="s">
        <v>97</v>
      </c>
      <c r="C741" s="1">
        <v>41293</v>
      </c>
      <c r="D741">
        <v>1016</v>
      </c>
      <c r="E741" t="str">
        <f t="shared" si="283"/>
        <v>_could_big_data_mean_the_death_of_typed_passwords?_</v>
      </c>
      <c r="F741" s="7">
        <f t="shared" si="289"/>
        <v>6.9246123960485599</v>
      </c>
      <c r="G741">
        <f t="shared" si="284"/>
        <v>43</v>
      </c>
      <c r="H741" s="11">
        <f t="shared" si="290"/>
        <v>0</v>
      </c>
      <c r="I741" s="11">
        <f t="shared" si="299"/>
        <v>1</v>
      </c>
      <c r="J741" s="11">
        <f t="shared" si="299"/>
        <v>0</v>
      </c>
      <c r="K741" s="11">
        <f t="shared" si="301"/>
        <v>0</v>
      </c>
      <c r="L741" s="11">
        <f t="shared" si="301"/>
        <v>0</v>
      </c>
      <c r="M741" s="11">
        <f t="shared" si="301"/>
        <v>0</v>
      </c>
      <c r="N741" s="11">
        <f t="shared" si="301"/>
        <v>0</v>
      </c>
      <c r="O741" s="11">
        <f t="shared" si="301"/>
        <v>1</v>
      </c>
      <c r="P741" s="11">
        <f t="shared" si="301"/>
        <v>0</v>
      </c>
      <c r="Q741" s="4" t="str">
        <f t="shared" si="291"/>
        <v>N-010-000010</v>
      </c>
      <c r="R741">
        <f t="shared" si="292"/>
        <v>51</v>
      </c>
      <c r="S741" s="8">
        <f t="shared" si="293"/>
        <v>6.7640449341040307</v>
      </c>
      <c r="T741" s="8">
        <f t="shared" si="294"/>
        <v>6.7640449341040307</v>
      </c>
      <c r="U741" s="10">
        <f t="shared" si="285"/>
        <v>7.1006351155486023</v>
      </c>
      <c r="V741" s="10">
        <f t="shared" si="295"/>
        <v>-0.69394840951456138</v>
      </c>
      <c r="W741" s="10">
        <f t="shared" si="296"/>
        <v>9.1220219333204788E-2</v>
      </c>
      <c r="X741" s="10">
        <f t="shared" si="286"/>
        <v>-0.17602271950004214</v>
      </c>
      <c r="Y741" s="22">
        <f t="shared" si="297"/>
        <v>6.3732007636292352</v>
      </c>
      <c r="Z741" s="22">
        <f t="shared" si="287"/>
        <v>6.5691920580633658</v>
      </c>
      <c r="AA741" s="22">
        <f t="shared" si="288"/>
        <v>6.7640449341040307</v>
      </c>
      <c r="AB741" s="35"/>
      <c r="AC741" s="10"/>
      <c r="AD741" s="10"/>
    </row>
    <row r="742" spans="1:30" x14ac:dyDescent="0.25">
      <c r="A742" t="s">
        <v>3810</v>
      </c>
      <c r="B742" t="s">
        <v>1194</v>
      </c>
      <c r="C742" s="1">
        <v>42426</v>
      </c>
      <c r="D742">
        <v>163</v>
      </c>
      <c r="E742" t="str">
        <f t="shared" si="283"/>
        <v>_countries_get_serious_about_raising_techies_</v>
      </c>
      <c r="F742" s="7">
        <f t="shared" si="289"/>
        <v>5.0998664278241987</v>
      </c>
      <c r="G742">
        <f t="shared" si="284"/>
        <v>39</v>
      </c>
      <c r="H742" s="11">
        <f t="shared" si="290"/>
        <v>1</v>
      </c>
      <c r="I742" s="11">
        <f t="shared" ref="I742:J761" si="302">IF(ISNUMBER(SEARCH(I$1,$B742)),1,0)</f>
        <v>0</v>
      </c>
      <c r="J742" s="11">
        <f t="shared" si="302"/>
        <v>1</v>
      </c>
      <c r="K742" s="11">
        <f t="shared" ref="K742:P751" si="303">IF(ISNUMBER(SEARCH(K$1,$E742)),1,0)</f>
        <v>0</v>
      </c>
      <c r="L742" s="11">
        <f t="shared" si="303"/>
        <v>0</v>
      </c>
      <c r="M742" s="11">
        <f t="shared" si="303"/>
        <v>0</v>
      </c>
      <c r="N742" s="11">
        <f t="shared" si="303"/>
        <v>0</v>
      </c>
      <c r="O742" s="11">
        <f t="shared" si="303"/>
        <v>0</v>
      </c>
      <c r="P742" s="11">
        <f t="shared" si="303"/>
        <v>0</v>
      </c>
      <c r="Q742" s="4" t="str">
        <f t="shared" si="291"/>
        <v>N-101-000000</v>
      </c>
      <c r="R742">
        <f t="shared" si="292"/>
        <v>419</v>
      </c>
      <c r="S742" s="8">
        <f t="shared" si="293"/>
        <v>6.5697596378225285</v>
      </c>
      <c r="T742" s="8">
        <f t="shared" si="294"/>
        <v>6.5697596378225285</v>
      </c>
      <c r="U742" s="10">
        <f t="shared" si="285"/>
        <v>4.9113974885081424</v>
      </c>
      <c r="V742" s="10">
        <f t="shared" si="295"/>
        <v>-0.14431102010629077</v>
      </c>
      <c r="W742" s="10">
        <f t="shared" si="296"/>
        <v>-1.7335257488911564</v>
      </c>
      <c r="X742" s="10">
        <f t="shared" si="286"/>
        <v>0.18846893931605621</v>
      </c>
      <c r="Y742" s="22">
        <f t="shared" si="297"/>
        <v>6.7376924224453338</v>
      </c>
      <c r="Z742" s="22">
        <f t="shared" si="287"/>
        <v>6.5922741434865042</v>
      </c>
      <c r="AA742" s="22">
        <f t="shared" si="288"/>
        <v>6.5697596378225285</v>
      </c>
      <c r="AB742" s="35"/>
      <c r="AC742" s="10"/>
      <c r="AD742" s="10"/>
    </row>
    <row r="743" spans="1:30" x14ac:dyDescent="0.25">
      <c r="A743" t="s">
        <v>2718</v>
      </c>
      <c r="B743" t="s">
        <v>98</v>
      </c>
      <c r="C743" s="1">
        <v>41286</v>
      </c>
      <c r="D743">
        <v>2159</v>
      </c>
      <c r="E743" t="str">
        <f t="shared" si="283"/>
        <v>_courses_required_to_be_a_data_scientist_</v>
      </c>
      <c r="F743" s="7">
        <f t="shared" si="289"/>
        <v>7.6778635006782103</v>
      </c>
      <c r="G743">
        <f t="shared" si="284"/>
        <v>58</v>
      </c>
      <c r="H743" s="11">
        <f t="shared" si="290"/>
        <v>0</v>
      </c>
      <c r="I743" s="11">
        <f t="shared" si="302"/>
        <v>1</v>
      </c>
      <c r="J743" s="11">
        <f t="shared" si="302"/>
        <v>0</v>
      </c>
      <c r="K743" s="11">
        <f t="shared" si="303"/>
        <v>0</v>
      </c>
      <c r="L743" s="11">
        <f t="shared" si="303"/>
        <v>0</v>
      </c>
      <c r="M743" s="11">
        <f t="shared" si="303"/>
        <v>0</v>
      </c>
      <c r="N743" s="11">
        <f t="shared" si="303"/>
        <v>0</v>
      </c>
      <c r="O743" s="11">
        <f t="shared" si="303"/>
        <v>1</v>
      </c>
      <c r="P743" s="11">
        <f t="shared" si="303"/>
        <v>0</v>
      </c>
      <c r="Q743" s="4" t="str">
        <f t="shared" si="291"/>
        <v>N-010-000010</v>
      </c>
      <c r="R743">
        <f t="shared" si="292"/>
        <v>51</v>
      </c>
      <c r="S743" s="8">
        <f t="shared" si="293"/>
        <v>6.7640449341040307</v>
      </c>
      <c r="T743" s="8">
        <f t="shared" si="294"/>
        <v>6.7640449341040307</v>
      </c>
      <c r="U743" s="10">
        <f t="shared" si="285"/>
        <v>7.8538862201782527</v>
      </c>
      <c r="V743" s="10">
        <f t="shared" si="295"/>
        <v>-0.69394840951456138</v>
      </c>
      <c r="W743" s="10">
        <f t="shared" si="296"/>
        <v>0.84447132396285518</v>
      </c>
      <c r="X743" s="10">
        <f t="shared" si="286"/>
        <v>-0.17602271950004214</v>
      </c>
      <c r="Y743" s="22">
        <f t="shared" si="297"/>
        <v>6.3732007636292352</v>
      </c>
      <c r="Z743" s="22">
        <f t="shared" si="287"/>
        <v>6.5691920580633658</v>
      </c>
      <c r="AA743" s="22">
        <f t="shared" si="288"/>
        <v>6.7640449341040307</v>
      </c>
      <c r="AB743" s="35"/>
      <c r="AC743" s="10"/>
      <c r="AD743" s="10"/>
    </row>
    <row r="744" spans="1:30" x14ac:dyDescent="0.25">
      <c r="A744" t="s">
        <v>3811</v>
      </c>
      <c r="B744" t="s">
        <v>1195</v>
      </c>
      <c r="C744" s="1">
        <v>41876</v>
      </c>
      <c r="D744">
        <v>2697</v>
      </c>
      <c r="E744" t="str">
        <f t="shared" si="283"/>
        <v>_crazy_data_science_tutorial:_classification_and_clustering_</v>
      </c>
      <c r="F744" s="7">
        <f t="shared" si="289"/>
        <v>7.9002660367677011</v>
      </c>
      <c r="G744">
        <f t="shared" si="284"/>
        <v>72</v>
      </c>
      <c r="H744" s="11">
        <f t="shared" si="290"/>
        <v>0</v>
      </c>
      <c r="I744" s="11">
        <f t="shared" si="302"/>
        <v>0</v>
      </c>
      <c r="J744" s="11">
        <f t="shared" si="302"/>
        <v>1</v>
      </c>
      <c r="K744" s="11">
        <f t="shared" si="303"/>
        <v>0</v>
      </c>
      <c r="L744" s="11">
        <f t="shared" si="303"/>
        <v>0</v>
      </c>
      <c r="M744" s="11">
        <f t="shared" si="303"/>
        <v>0</v>
      </c>
      <c r="N744" s="11">
        <f t="shared" si="303"/>
        <v>1</v>
      </c>
      <c r="O744" s="11">
        <f t="shared" si="303"/>
        <v>1</v>
      </c>
      <c r="P744" s="11">
        <f t="shared" si="303"/>
        <v>0</v>
      </c>
      <c r="Q744" s="4" t="str">
        <f t="shared" si="291"/>
        <v>N-001-000110</v>
      </c>
      <c r="R744">
        <f t="shared" si="292"/>
        <v>130</v>
      </c>
      <c r="S744" s="8">
        <f t="shared" si="293"/>
        <v>7.6818150714618501</v>
      </c>
      <c r="T744" s="8">
        <f t="shared" si="294"/>
        <v>7.6818150714618501</v>
      </c>
      <c r="U744" s="10">
        <f t="shared" si="285"/>
        <v>6.9117822856039952</v>
      </c>
      <c r="V744" s="10">
        <f t="shared" si="295"/>
        <v>1.0620761276823165</v>
      </c>
      <c r="W744" s="10">
        <f t="shared" si="296"/>
        <v>1.066873860052346</v>
      </c>
      <c r="X744" s="10">
        <f t="shared" si="286"/>
        <v>0.98848375116370624</v>
      </c>
      <c r="Y744" s="22">
        <f t="shared" si="297"/>
        <v>7.5377072342929834</v>
      </c>
      <c r="Z744" s="22">
        <f t="shared" si="287"/>
        <v>7.6004759766059404</v>
      </c>
      <c r="AA744" s="22">
        <f t="shared" si="288"/>
        <v>7.6818150714618501</v>
      </c>
      <c r="AB744" s="35"/>
      <c r="AC744" s="10"/>
      <c r="AD744" s="10"/>
    </row>
    <row r="745" spans="1:30" x14ac:dyDescent="0.25">
      <c r="A745" t="s">
        <v>2719</v>
      </c>
      <c r="B745" t="s">
        <v>99</v>
      </c>
      <c r="C745" s="1">
        <v>41982</v>
      </c>
      <c r="D745">
        <v>1094</v>
      </c>
      <c r="E745" t="str">
        <f t="shared" si="283"/>
        <v>_create_a_perfect_application_package_while_applying_for_higher_education_</v>
      </c>
      <c r="F745" s="7">
        <f t="shared" si="289"/>
        <v>6.9985096422506015</v>
      </c>
      <c r="G745">
        <f t="shared" si="284"/>
        <v>72</v>
      </c>
      <c r="H745" s="11">
        <f t="shared" si="290"/>
        <v>0</v>
      </c>
      <c r="I745" s="11">
        <f t="shared" si="302"/>
        <v>1</v>
      </c>
      <c r="J745" s="11">
        <f t="shared" si="302"/>
        <v>0</v>
      </c>
      <c r="K745" s="11">
        <f t="shared" si="303"/>
        <v>0</v>
      </c>
      <c r="L745" s="11">
        <f t="shared" si="303"/>
        <v>0</v>
      </c>
      <c r="M745" s="11">
        <f t="shared" si="303"/>
        <v>0</v>
      </c>
      <c r="N745" s="11">
        <f t="shared" si="303"/>
        <v>0</v>
      </c>
      <c r="O745" s="11">
        <f t="shared" si="303"/>
        <v>0</v>
      </c>
      <c r="P745" s="11">
        <f t="shared" si="303"/>
        <v>0</v>
      </c>
      <c r="Q745" s="4" t="str">
        <f t="shared" si="291"/>
        <v>N-010-000000</v>
      </c>
      <c r="R745">
        <f t="shared" si="292"/>
        <v>99</v>
      </c>
      <c r="S745" s="8">
        <f t="shared" si="293"/>
        <v>6.480946823676728</v>
      </c>
      <c r="T745" s="8">
        <f t="shared" si="294"/>
        <v>6.480946823676728</v>
      </c>
      <c r="U745" s="10">
        <f t="shared" si="285"/>
        <v>7.3924172829501114</v>
      </c>
      <c r="V745" s="10">
        <f t="shared" si="295"/>
        <v>-1.0225092870624488</v>
      </c>
      <c r="W745" s="10">
        <f t="shared" si="296"/>
        <v>0.16511746553524631</v>
      </c>
      <c r="X745" s="10">
        <f t="shared" si="286"/>
        <v>-0.39390764069951029</v>
      </c>
      <c r="Y745" s="22">
        <f t="shared" si="297"/>
        <v>6.1553158424297676</v>
      </c>
      <c r="Z745" s="22">
        <f t="shared" si="287"/>
        <v>6.3463125243562173</v>
      </c>
      <c r="AA745" s="22">
        <f t="shared" si="288"/>
        <v>6.480946823676728</v>
      </c>
      <c r="AB745" s="35"/>
      <c r="AC745" s="10"/>
      <c r="AD745" s="10"/>
    </row>
    <row r="746" spans="1:30" x14ac:dyDescent="0.25">
      <c r="A746" t="s">
        <v>3812</v>
      </c>
      <c r="B746" t="s">
        <v>1196</v>
      </c>
      <c r="C746" s="1">
        <v>42291</v>
      </c>
      <c r="D746">
        <v>325</v>
      </c>
      <c r="E746" t="str">
        <f t="shared" si="283"/>
        <v>_creating_a_graph_application_with_python,_neo4j,_gephi_and_linkurious.js_</v>
      </c>
      <c r="F746" s="7">
        <f t="shared" si="289"/>
        <v>5.7868973813667077</v>
      </c>
      <c r="G746">
        <f t="shared" si="284"/>
        <v>63</v>
      </c>
      <c r="H746" s="11">
        <f t="shared" si="290"/>
        <v>1</v>
      </c>
      <c r="I746" s="11">
        <f t="shared" si="302"/>
        <v>0</v>
      </c>
      <c r="J746" s="11">
        <f t="shared" si="302"/>
        <v>1</v>
      </c>
      <c r="K746" s="11">
        <f t="shared" si="303"/>
        <v>0</v>
      </c>
      <c r="L746" s="11">
        <f t="shared" si="303"/>
        <v>0</v>
      </c>
      <c r="M746" s="11">
        <f t="shared" si="303"/>
        <v>0</v>
      </c>
      <c r="N746" s="11">
        <f t="shared" si="303"/>
        <v>0</v>
      </c>
      <c r="O746" s="11">
        <f t="shared" si="303"/>
        <v>0</v>
      </c>
      <c r="P746" s="11">
        <f t="shared" si="303"/>
        <v>0</v>
      </c>
      <c r="Q746" s="4" t="str">
        <f t="shared" si="291"/>
        <v>N-101-000000</v>
      </c>
      <c r="R746">
        <f t="shared" si="292"/>
        <v>419</v>
      </c>
      <c r="S746" s="8">
        <f t="shared" si="293"/>
        <v>6.5697596378225285</v>
      </c>
      <c r="T746" s="8">
        <f t="shared" si="294"/>
        <v>6.5697596378225285</v>
      </c>
      <c r="U746" s="10">
        <f t="shared" si="285"/>
        <v>5.5984284420506514</v>
      </c>
      <c r="V746" s="10">
        <f t="shared" si="295"/>
        <v>-0.14431102010629077</v>
      </c>
      <c r="W746" s="10">
        <f t="shared" si="296"/>
        <v>-1.0464947953486474</v>
      </c>
      <c r="X746" s="10">
        <f t="shared" si="286"/>
        <v>0.18846893931605621</v>
      </c>
      <c r="Y746" s="22">
        <f t="shared" si="297"/>
        <v>6.7376924224453338</v>
      </c>
      <c r="Z746" s="22">
        <f t="shared" si="287"/>
        <v>6.5922741434865042</v>
      </c>
      <c r="AA746" s="22">
        <f t="shared" si="288"/>
        <v>6.5697596378225285</v>
      </c>
      <c r="AB746" s="35"/>
      <c r="AC746" s="10"/>
      <c r="AD746" s="10"/>
    </row>
    <row r="747" spans="1:30" x14ac:dyDescent="0.25">
      <c r="A747" t="s">
        <v>3813</v>
      </c>
      <c r="B747" t="s">
        <v>1197</v>
      </c>
      <c r="C747" s="1">
        <v>41213</v>
      </c>
      <c r="D747">
        <v>195</v>
      </c>
      <c r="E747" t="str">
        <f t="shared" si="283"/>
        <v>_creating_an_analytics_driven_culture_-_the_promorphics_approach_</v>
      </c>
      <c r="F747" s="7">
        <f t="shared" si="289"/>
        <v>5.2781146592305168</v>
      </c>
      <c r="G747">
        <f t="shared" si="284"/>
        <v>54</v>
      </c>
      <c r="H747" s="11">
        <f t="shared" si="290"/>
        <v>0</v>
      </c>
      <c r="I747" s="11">
        <f t="shared" si="302"/>
        <v>0</v>
      </c>
      <c r="J747" s="11">
        <f t="shared" si="302"/>
        <v>1</v>
      </c>
      <c r="K747" s="11">
        <f t="shared" si="303"/>
        <v>0</v>
      </c>
      <c r="L747" s="11">
        <f t="shared" si="303"/>
        <v>0</v>
      </c>
      <c r="M747" s="11">
        <f t="shared" si="303"/>
        <v>0</v>
      </c>
      <c r="N747" s="11">
        <f t="shared" si="303"/>
        <v>0</v>
      </c>
      <c r="O747" s="11">
        <f t="shared" si="303"/>
        <v>0</v>
      </c>
      <c r="P747" s="11">
        <f t="shared" si="303"/>
        <v>1</v>
      </c>
      <c r="Q747" s="4" t="str">
        <f t="shared" si="291"/>
        <v>N-001-000001</v>
      </c>
      <c r="R747">
        <f t="shared" si="292"/>
        <v>75</v>
      </c>
      <c r="S747" s="8">
        <f t="shared" si="293"/>
        <v>6.7053553975541869</v>
      </c>
      <c r="T747" s="8">
        <f t="shared" si="294"/>
        <v>6.7053553975541869</v>
      </c>
      <c r="U747" s="10">
        <f t="shared" si="285"/>
        <v>5.1059288087068149</v>
      </c>
      <c r="V747" s="10">
        <f t="shared" si="295"/>
        <v>-0.16886520179703862</v>
      </c>
      <c r="W747" s="10">
        <f t="shared" si="296"/>
        <v>-1.5552775174848383</v>
      </c>
      <c r="X747" s="10">
        <f t="shared" si="286"/>
        <v>0.17218585052370217</v>
      </c>
      <c r="Y747" s="22">
        <f t="shared" si="297"/>
        <v>6.7214093336529794</v>
      </c>
      <c r="Z747" s="22">
        <f t="shared" si="287"/>
        <v>6.7986372127043664</v>
      </c>
      <c r="AA747" s="22">
        <f t="shared" si="288"/>
        <v>6.7053553975541869</v>
      </c>
      <c r="AB747" s="35"/>
      <c r="AC747" s="10"/>
      <c r="AD747" s="10"/>
    </row>
    <row r="748" spans="1:30" x14ac:dyDescent="0.25">
      <c r="A748" t="s">
        <v>3814</v>
      </c>
      <c r="B748" t="s">
        <v>1198</v>
      </c>
      <c r="C748" s="1">
        <v>41572</v>
      </c>
      <c r="D748">
        <v>163</v>
      </c>
      <c r="E748" t="str">
        <f t="shared" si="283"/>
        <v>_creating_complex_encoded_objects_from_qualitative_data_</v>
      </c>
      <c r="F748" s="7">
        <f t="shared" si="289"/>
        <v>5.0998664278241987</v>
      </c>
      <c r="G748">
        <f t="shared" si="284"/>
        <v>80</v>
      </c>
      <c r="H748" s="11">
        <f t="shared" si="290"/>
        <v>0</v>
      </c>
      <c r="I748" s="11">
        <f t="shared" si="302"/>
        <v>0</v>
      </c>
      <c r="J748" s="11">
        <f t="shared" si="302"/>
        <v>1</v>
      </c>
      <c r="K748" s="11">
        <f t="shared" si="303"/>
        <v>0</v>
      </c>
      <c r="L748" s="11">
        <f t="shared" si="303"/>
        <v>0</v>
      </c>
      <c r="M748" s="11">
        <f t="shared" si="303"/>
        <v>0</v>
      </c>
      <c r="N748" s="11">
        <f t="shared" si="303"/>
        <v>0</v>
      </c>
      <c r="O748" s="11">
        <f t="shared" si="303"/>
        <v>1</v>
      </c>
      <c r="P748" s="11">
        <f t="shared" si="303"/>
        <v>0</v>
      </c>
      <c r="Q748" s="4" t="str">
        <f t="shared" si="291"/>
        <v>N-001-000010</v>
      </c>
      <c r="R748">
        <f t="shared" si="292"/>
        <v>276</v>
      </c>
      <c r="S748" s="8">
        <f t="shared" si="293"/>
        <v>7.1371246496698326</v>
      </c>
      <c r="T748" s="8">
        <f t="shared" si="294"/>
        <v>7.1371246496698326</v>
      </c>
      <c r="U748" s="10">
        <f t="shared" si="285"/>
        <v>4.4950455129659774</v>
      </c>
      <c r="V748" s="10">
        <f t="shared" si="295"/>
        <v>0.48352944586012636</v>
      </c>
      <c r="W748" s="10">
        <f t="shared" si="296"/>
        <v>-1.7335257488911564</v>
      </c>
      <c r="X748" s="10">
        <f t="shared" si="286"/>
        <v>0.60482091485822098</v>
      </c>
      <c r="Y748" s="22">
        <f t="shared" si="297"/>
        <v>7.1540443979874988</v>
      </c>
      <c r="Z748" s="22">
        <f t="shared" si="287"/>
        <v>7.1890336202131158</v>
      </c>
      <c r="AA748" s="22">
        <f t="shared" si="288"/>
        <v>7.1371246496698326</v>
      </c>
      <c r="AB748" s="35"/>
      <c r="AC748" s="10"/>
      <c r="AD748" s="10"/>
    </row>
    <row r="749" spans="1:30" x14ac:dyDescent="0.25">
      <c r="A749" t="s">
        <v>3815</v>
      </c>
      <c r="B749" t="s">
        <v>1199</v>
      </c>
      <c r="C749" s="1">
        <v>42290</v>
      </c>
      <c r="D749">
        <v>547</v>
      </c>
      <c r="E749" t="str">
        <f t="shared" si="283"/>
        <v>_creating_value_for_business:_2_data_science_questions_you_must_ask_from_thestart_</v>
      </c>
      <c r="F749" s="7">
        <f t="shared" si="289"/>
        <v>6.3062752869480159</v>
      </c>
      <c r="G749">
        <f t="shared" si="284"/>
        <v>80</v>
      </c>
      <c r="H749" s="11">
        <f t="shared" si="290"/>
        <v>1</v>
      </c>
      <c r="I749" s="11">
        <f t="shared" si="302"/>
        <v>0</v>
      </c>
      <c r="J749" s="11">
        <f t="shared" si="302"/>
        <v>1</v>
      </c>
      <c r="K749" s="11">
        <f t="shared" si="303"/>
        <v>0</v>
      </c>
      <c r="L749" s="11">
        <f t="shared" si="303"/>
        <v>0</v>
      </c>
      <c r="M749" s="11">
        <f t="shared" si="303"/>
        <v>0</v>
      </c>
      <c r="N749" s="11">
        <f t="shared" si="303"/>
        <v>1</v>
      </c>
      <c r="O749" s="11">
        <f t="shared" si="303"/>
        <v>1</v>
      </c>
      <c r="P749" s="11">
        <f t="shared" si="303"/>
        <v>0</v>
      </c>
      <c r="Q749" s="4" t="str">
        <f t="shared" si="291"/>
        <v>N-101-000110</v>
      </c>
      <c r="R749">
        <f t="shared" si="292"/>
        <v>126</v>
      </c>
      <c r="S749" s="8">
        <f t="shared" si="293"/>
        <v>7.156085089173656</v>
      </c>
      <c r="T749" s="8">
        <f t="shared" si="294"/>
        <v>7.156085089173656</v>
      </c>
      <c r="U749" s="10">
        <f t="shared" si="285"/>
        <v>5.5162585901270065</v>
      </c>
      <c r="V749" s="10">
        <f t="shared" si="295"/>
        <v>0.76279653926378688</v>
      </c>
      <c r="W749" s="10">
        <f t="shared" si="296"/>
        <v>-0.52711688976733928</v>
      </c>
      <c r="X749" s="10">
        <f t="shared" si="286"/>
        <v>0.79001669682100972</v>
      </c>
      <c r="Y749" s="22">
        <f t="shared" si="297"/>
        <v>7.3392401799502869</v>
      </c>
      <c r="Z749" s="22">
        <f t="shared" si="287"/>
        <v>7.2265960335864765</v>
      </c>
      <c r="AA749" s="22">
        <f t="shared" si="288"/>
        <v>7.156085089173656</v>
      </c>
      <c r="AB749" s="35"/>
      <c r="AC749" s="10"/>
      <c r="AD749" s="10"/>
    </row>
    <row r="750" spans="1:30" x14ac:dyDescent="0.25">
      <c r="A750" t="s">
        <v>3816</v>
      </c>
      <c r="B750" t="s">
        <v>1200</v>
      </c>
      <c r="C750" s="1">
        <v>42321</v>
      </c>
      <c r="D750">
        <v>704</v>
      </c>
      <c r="E750" t="str">
        <f t="shared" si="283"/>
        <v>_creative_data_engineering_can_drive_data_science_insights:_a_datapaloozadispatch_</v>
      </c>
      <c r="F750" s="7">
        <f t="shared" si="289"/>
        <v>6.5581978028122689</v>
      </c>
      <c r="G750">
        <f t="shared" si="284"/>
        <v>50</v>
      </c>
      <c r="H750" s="11">
        <f t="shared" si="290"/>
        <v>1</v>
      </c>
      <c r="I750" s="11">
        <f t="shared" si="302"/>
        <v>0</v>
      </c>
      <c r="J750" s="11">
        <f t="shared" si="302"/>
        <v>1</v>
      </c>
      <c r="K750" s="11">
        <f t="shared" si="303"/>
        <v>0</v>
      </c>
      <c r="L750" s="11">
        <f t="shared" si="303"/>
        <v>0</v>
      </c>
      <c r="M750" s="11">
        <f t="shared" si="303"/>
        <v>0</v>
      </c>
      <c r="N750" s="11">
        <f t="shared" si="303"/>
        <v>1</v>
      </c>
      <c r="O750" s="11">
        <f t="shared" si="303"/>
        <v>1</v>
      </c>
      <c r="P750" s="11">
        <f t="shared" si="303"/>
        <v>0</v>
      </c>
      <c r="Q750" s="4" t="str">
        <f t="shared" si="291"/>
        <v>N-101-000110</v>
      </c>
      <c r="R750">
        <f t="shared" si="292"/>
        <v>126</v>
      </c>
      <c r="S750" s="8">
        <f t="shared" si="293"/>
        <v>7.156085089173656</v>
      </c>
      <c r="T750" s="8">
        <f t="shared" si="294"/>
        <v>7.156085089173656</v>
      </c>
      <c r="U750" s="10">
        <f t="shared" si="285"/>
        <v>5.7681811059912595</v>
      </c>
      <c r="V750" s="10">
        <f t="shared" si="295"/>
        <v>0.76279653926378688</v>
      </c>
      <c r="W750" s="10">
        <f t="shared" si="296"/>
        <v>-0.27519437390308621</v>
      </c>
      <c r="X750" s="10">
        <f t="shared" si="286"/>
        <v>0.79001669682100972</v>
      </c>
      <c r="Y750" s="22">
        <f t="shared" si="297"/>
        <v>7.3392401799502869</v>
      </c>
      <c r="Z750" s="22">
        <f t="shared" si="287"/>
        <v>7.2265960335864765</v>
      </c>
      <c r="AA750" s="22">
        <f t="shared" si="288"/>
        <v>7.156085089173656</v>
      </c>
      <c r="AB750" s="35"/>
      <c r="AC750" s="10"/>
      <c r="AD750" s="10"/>
    </row>
    <row r="751" spans="1:30" x14ac:dyDescent="0.25">
      <c r="A751" t="s">
        <v>3817</v>
      </c>
      <c r="B751" t="s">
        <v>1201</v>
      </c>
      <c r="C751" s="1">
        <v>42419</v>
      </c>
      <c r="D751">
        <v>204</v>
      </c>
      <c r="E751" t="str">
        <f t="shared" si="283"/>
        <v>_credit_analytics_and_its_application_in_businesses_</v>
      </c>
      <c r="F751" s="7">
        <f t="shared" si="289"/>
        <v>5.3230099791384085</v>
      </c>
      <c r="G751">
        <f t="shared" si="284"/>
        <v>43</v>
      </c>
      <c r="H751" s="11">
        <f t="shared" si="290"/>
        <v>1</v>
      </c>
      <c r="I751" s="11">
        <f t="shared" si="302"/>
        <v>0</v>
      </c>
      <c r="J751" s="11">
        <f t="shared" si="302"/>
        <v>1</v>
      </c>
      <c r="K751" s="11">
        <f t="shared" si="303"/>
        <v>0</v>
      </c>
      <c r="L751" s="11">
        <f t="shared" si="303"/>
        <v>0</v>
      </c>
      <c r="M751" s="11">
        <f t="shared" si="303"/>
        <v>0</v>
      </c>
      <c r="N751" s="11">
        <f t="shared" si="303"/>
        <v>0</v>
      </c>
      <c r="O751" s="11">
        <f t="shared" si="303"/>
        <v>0</v>
      </c>
      <c r="P751" s="11">
        <f t="shared" si="303"/>
        <v>1</v>
      </c>
      <c r="Q751" s="4" t="str">
        <f t="shared" si="291"/>
        <v>N-101-000001</v>
      </c>
      <c r="R751">
        <f t="shared" si="292"/>
        <v>109</v>
      </c>
      <c r="S751" s="8">
        <f t="shared" si="293"/>
        <v>6.5598547021339648</v>
      </c>
      <c r="T751" s="8">
        <f t="shared" si="294"/>
        <v>6.5598547021339648</v>
      </c>
      <c r="U751" s="10">
        <f t="shared" si="285"/>
        <v>5.349291182957403</v>
      </c>
      <c r="V751" s="10">
        <f t="shared" si="295"/>
        <v>-0.46814479021556843</v>
      </c>
      <c r="W751" s="10">
        <f t="shared" si="296"/>
        <v>-1.5103821975769467</v>
      </c>
      <c r="X751" s="10">
        <f t="shared" si="286"/>
        <v>-2.6281203818994407E-2</v>
      </c>
      <c r="Y751" s="22">
        <f t="shared" si="297"/>
        <v>6.5229422793102829</v>
      </c>
      <c r="Z751" s="22">
        <f t="shared" si="287"/>
        <v>6.4247572696849025</v>
      </c>
      <c r="AA751" s="22">
        <f t="shared" si="288"/>
        <v>6.5598547021339648</v>
      </c>
      <c r="AB751" s="35"/>
      <c r="AC751" s="10"/>
      <c r="AD751" s="10"/>
    </row>
    <row r="752" spans="1:30" x14ac:dyDescent="0.25">
      <c r="A752" t="s">
        <v>3818</v>
      </c>
      <c r="B752" t="s">
        <v>1202</v>
      </c>
      <c r="C752" s="1">
        <v>41296</v>
      </c>
      <c r="D752">
        <v>855</v>
      </c>
      <c r="E752" t="str">
        <f t="shared" si="283"/>
        <v>_creepy_advertising_fraud_reaches_new_levels_</v>
      </c>
      <c r="F752" s="7">
        <f t="shared" si="289"/>
        <v>6.752270376141742</v>
      </c>
      <c r="G752">
        <f t="shared" si="284"/>
        <v>43</v>
      </c>
      <c r="H752" s="11">
        <f t="shared" si="290"/>
        <v>0</v>
      </c>
      <c r="I752" s="11">
        <f t="shared" si="302"/>
        <v>0</v>
      </c>
      <c r="J752" s="11">
        <f t="shared" si="302"/>
        <v>1</v>
      </c>
      <c r="K752" s="11">
        <f t="shared" ref="K752:P761" si="304">IF(ISNUMBER(SEARCH(K$1,$E752)),1,0)</f>
        <v>0</v>
      </c>
      <c r="L752" s="11">
        <f t="shared" si="304"/>
        <v>0</v>
      </c>
      <c r="M752" s="11">
        <f t="shared" si="304"/>
        <v>0</v>
      </c>
      <c r="N752" s="11">
        <f t="shared" si="304"/>
        <v>0</v>
      </c>
      <c r="O752" s="11">
        <f t="shared" si="304"/>
        <v>0</v>
      </c>
      <c r="P752" s="11">
        <f t="shared" si="304"/>
        <v>0</v>
      </c>
      <c r="Q752" s="4" t="str">
        <f t="shared" si="291"/>
        <v>N-001-000000</v>
      </c>
      <c r="R752">
        <f t="shared" si="292"/>
        <v>313</v>
      </c>
      <c r="S752" s="8">
        <f t="shared" si="293"/>
        <v>6.8822553953446945</v>
      </c>
      <c r="T752" s="8">
        <f t="shared" si="294"/>
        <v>6.8822553953446945</v>
      </c>
      <c r="U752" s="10">
        <f t="shared" si="285"/>
        <v>6.3653343824829891</v>
      </c>
      <c r="V752" s="10">
        <f t="shared" si="295"/>
        <v>0.15496856831223904</v>
      </c>
      <c r="W752" s="10">
        <f t="shared" si="296"/>
        <v>-8.1121800573613179E-2</v>
      </c>
      <c r="X752" s="10">
        <f t="shared" si="286"/>
        <v>0.38693599365875281</v>
      </c>
      <c r="Y752" s="22">
        <f t="shared" si="297"/>
        <v>6.9361594767880304</v>
      </c>
      <c r="Z752" s="22">
        <f t="shared" si="287"/>
        <v>6.9661540865059681</v>
      </c>
      <c r="AA752" s="22">
        <f t="shared" si="288"/>
        <v>6.8822553953446945</v>
      </c>
      <c r="AB752" s="35"/>
      <c r="AC752" s="10"/>
      <c r="AD752" s="10"/>
    </row>
    <row r="753" spans="1:30" x14ac:dyDescent="0.25">
      <c r="A753" t="s">
        <v>3819</v>
      </c>
      <c r="B753" t="s">
        <v>1203</v>
      </c>
      <c r="C753" s="1">
        <v>42513</v>
      </c>
      <c r="D753">
        <v>169</v>
      </c>
      <c r="E753" t="str">
        <f t="shared" si="283"/>
        <v>_crime_analysis_with_zeppelin,_r_&amp;amp;_spark_</v>
      </c>
      <c r="F753" s="7">
        <f t="shared" si="289"/>
        <v>5.1357984370502621</v>
      </c>
      <c r="G753">
        <f t="shared" si="284"/>
        <v>28</v>
      </c>
      <c r="H753" s="11">
        <f t="shared" si="290"/>
        <v>1</v>
      </c>
      <c r="I753" s="11">
        <f t="shared" si="302"/>
        <v>0</v>
      </c>
      <c r="J753" s="11">
        <f t="shared" si="302"/>
        <v>1</v>
      </c>
      <c r="K753" s="11">
        <f t="shared" si="304"/>
        <v>0</v>
      </c>
      <c r="L753" s="11">
        <f t="shared" si="304"/>
        <v>1</v>
      </c>
      <c r="M753" s="11">
        <f t="shared" si="304"/>
        <v>0</v>
      </c>
      <c r="N753" s="11">
        <f t="shared" si="304"/>
        <v>0</v>
      </c>
      <c r="O753" s="11">
        <f t="shared" si="304"/>
        <v>0</v>
      </c>
      <c r="P753" s="11">
        <f t="shared" si="304"/>
        <v>1</v>
      </c>
      <c r="Q753" s="4" t="str">
        <f t="shared" si="291"/>
        <v>N-101-010001</v>
      </c>
      <c r="R753">
        <f t="shared" si="292"/>
        <v>3</v>
      </c>
      <c r="S753" s="8">
        <f t="shared" si="293"/>
        <v>7.1733051535383199</v>
      </c>
      <c r="T753" s="8">
        <f t="shared" si="294"/>
        <v>7.3546782491486216</v>
      </c>
      <c r="U753" s="10">
        <f t="shared" si="285"/>
        <v>4.8683866106338503</v>
      </c>
      <c r="V753" s="10">
        <f t="shared" si="295"/>
        <v>-2.5268618644688046E-2</v>
      </c>
      <c r="W753" s="10">
        <f t="shared" si="296"/>
        <v>-1.6975937396650931</v>
      </c>
      <c r="X753" s="10">
        <f t="shared" si="286"/>
        <v>0.2674118264164122</v>
      </c>
      <c r="Y753" s="22">
        <f t="shared" si="297"/>
        <v>6.8166353095456893</v>
      </c>
      <c r="Z753" s="22">
        <f t="shared" si="287"/>
        <v>6.9706217931258179</v>
      </c>
      <c r="AA753" s="22">
        <f t="shared" si="288"/>
        <v>6.8166353095456893</v>
      </c>
      <c r="AB753" s="35"/>
      <c r="AC753" s="10"/>
      <c r="AD753" s="10"/>
    </row>
    <row r="754" spans="1:30" x14ac:dyDescent="0.25">
      <c r="A754" t="s">
        <v>3820</v>
      </c>
      <c r="B754" t="s">
        <v>1204</v>
      </c>
      <c r="C754" s="1">
        <v>42032</v>
      </c>
      <c r="D754">
        <v>652</v>
      </c>
      <c r="E754" t="str">
        <f t="shared" si="283"/>
        <v>_crime_data_-_the_dark_figure_</v>
      </c>
      <c r="F754" s="7">
        <f t="shared" si="289"/>
        <v>6.481577129276431</v>
      </c>
      <c r="G754">
        <f t="shared" si="284"/>
        <v>56</v>
      </c>
      <c r="H754" s="11">
        <f t="shared" si="290"/>
        <v>1</v>
      </c>
      <c r="I754" s="11">
        <f t="shared" si="302"/>
        <v>0</v>
      </c>
      <c r="J754" s="11">
        <f t="shared" si="302"/>
        <v>1</v>
      </c>
      <c r="K754" s="11">
        <f t="shared" si="304"/>
        <v>0</v>
      </c>
      <c r="L754" s="11">
        <f t="shared" si="304"/>
        <v>0</v>
      </c>
      <c r="M754" s="11">
        <f t="shared" si="304"/>
        <v>0</v>
      </c>
      <c r="N754" s="11">
        <f t="shared" si="304"/>
        <v>0</v>
      </c>
      <c r="O754" s="11">
        <f t="shared" si="304"/>
        <v>1</v>
      </c>
      <c r="P754" s="11">
        <f t="shared" si="304"/>
        <v>0</v>
      </c>
      <c r="Q754" s="4" t="str">
        <f t="shared" si="291"/>
        <v>N-101-000010</v>
      </c>
      <c r="R754">
        <f t="shared" si="292"/>
        <v>382</v>
      </c>
      <c r="S754" s="8">
        <f t="shared" si="293"/>
        <v>6.8802841839920132</v>
      </c>
      <c r="T754" s="8">
        <f t="shared" si="294"/>
        <v>6.8802841839920132</v>
      </c>
      <c r="U754" s="10">
        <f t="shared" si="285"/>
        <v>6.0752232687609062</v>
      </c>
      <c r="V754" s="10">
        <f t="shared" si="295"/>
        <v>0.18424985744159661</v>
      </c>
      <c r="W754" s="10">
        <f t="shared" si="296"/>
        <v>-0.35181504743892411</v>
      </c>
      <c r="X754" s="10">
        <f t="shared" si="286"/>
        <v>0.40635386051552441</v>
      </c>
      <c r="Y754" s="22">
        <f t="shared" si="297"/>
        <v>6.9555773436448023</v>
      </c>
      <c r="Z754" s="22">
        <f t="shared" si="287"/>
        <v>6.8151536771936527</v>
      </c>
      <c r="AA754" s="22">
        <f t="shared" si="288"/>
        <v>6.8802841839920132</v>
      </c>
      <c r="AB754" s="35"/>
      <c r="AC754" s="10"/>
      <c r="AD754" s="10"/>
    </row>
    <row r="755" spans="1:30" x14ac:dyDescent="0.25">
      <c r="A755" t="s">
        <v>2989</v>
      </c>
      <c r="B755" t="s">
        <v>371</v>
      </c>
      <c r="C755" s="1">
        <v>42284</v>
      </c>
      <c r="D755">
        <v>117</v>
      </c>
      <c r="E755" t="str">
        <f t="shared" si="283"/>
        <v>_critical_data_science_skills_for_2016_from_200+_sessions_</v>
      </c>
      <c r="F755" s="7">
        <f t="shared" si="289"/>
        <v>4.7706846244656651</v>
      </c>
      <c r="G755">
        <f t="shared" si="284"/>
        <v>33</v>
      </c>
      <c r="H755" s="11">
        <f t="shared" si="290"/>
        <v>1</v>
      </c>
      <c r="I755" s="11">
        <f t="shared" si="302"/>
        <v>1</v>
      </c>
      <c r="J755" s="11">
        <f t="shared" si="302"/>
        <v>0</v>
      </c>
      <c r="K755" s="11">
        <f t="shared" si="304"/>
        <v>0</v>
      </c>
      <c r="L755" s="11">
        <f t="shared" si="304"/>
        <v>0</v>
      </c>
      <c r="M755" s="11">
        <f t="shared" si="304"/>
        <v>0</v>
      </c>
      <c r="N755" s="11">
        <f t="shared" si="304"/>
        <v>1</v>
      </c>
      <c r="O755" s="11">
        <f t="shared" si="304"/>
        <v>1</v>
      </c>
      <c r="P755" s="11">
        <f t="shared" si="304"/>
        <v>0</v>
      </c>
      <c r="Q755" s="4" t="str">
        <f t="shared" si="291"/>
        <v>N-110-000110</v>
      </c>
      <c r="R755">
        <f t="shared" si="292"/>
        <v>30</v>
      </c>
      <c r="S755" s="8">
        <f t="shared" si="293"/>
        <v>6.8313617432708362</v>
      </c>
      <c r="T755" s="8">
        <f t="shared" si="294"/>
        <v>6.8313617432708362</v>
      </c>
      <c r="U755" s="10">
        <f t="shared" si="285"/>
        <v>4.7615115620029185</v>
      </c>
      <c r="V755" s="10">
        <f t="shared" si="295"/>
        <v>-0.41468131611090092</v>
      </c>
      <c r="W755" s="10">
        <f t="shared" si="296"/>
        <v>-2.06270755224969</v>
      </c>
      <c r="X755" s="10">
        <f t="shared" si="286"/>
        <v>9.1730624627465642E-3</v>
      </c>
      <c r="Y755" s="22">
        <f t="shared" si="297"/>
        <v>6.5583965455920241</v>
      </c>
      <c r="Z755" s="22">
        <f t="shared" si="287"/>
        <v>6.6067544714367257</v>
      </c>
      <c r="AA755" s="22">
        <f t="shared" si="288"/>
        <v>6.8313617432708362</v>
      </c>
      <c r="AB755" s="35"/>
      <c r="AC755" s="10"/>
      <c r="AD755" s="10"/>
    </row>
    <row r="756" spans="1:30" x14ac:dyDescent="0.25">
      <c r="A756" t="s">
        <v>3196</v>
      </c>
      <c r="B756" t="s">
        <v>580</v>
      </c>
      <c r="C756" s="1">
        <v>42426</v>
      </c>
      <c r="D756">
        <v>74</v>
      </c>
      <c r="E756" t="str">
        <f t="shared" si="283"/>
        <v>_cross-channel_attribution_is_dead_</v>
      </c>
      <c r="F756" s="7">
        <f t="shared" si="289"/>
        <v>4.3174881135363101</v>
      </c>
      <c r="G756">
        <f t="shared" si="284"/>
        <v>54</v>
      </c>
      <c r="H756" s="11">
        <f t="shared" si="290"/>
        <v>1</v>
      </c>
      <c r="I756" s="11">
        <f t="shared" si="302"/>
        <v>0</v>
      </c>
      <c r="J756" s="11">
        <f t="shared" si="302"/>
        <v>1</v>
      </c>
      <c r="K756" s="11">
        <f t="shared" si="304"/>
        <v>0</v>
      </c>
      <c r="L756" s="11">
        <f t="shared" si="304"/>
        <v>0</v>
      </c>
      <c r="M756" s="11">
        <f t="shared" si="304"/>
        <v>0</v>
      </c>
      <c r="N756" s="11">
        <f t="shared" si="304"/>
        <v>0</v>
      </c>
      <c r="O756" s="11">
        <f t="shared" si="304"/>
        <v>0</v>
      </c>
      <c r="P756" s="11">
        <f t="shared" si="304"/>
        <v>0</v>
      </c>
      <c r="Q756" s="4" t="str">
        <f t="shared" si="291"/>
        <v>N-101-000000</v>
      </c>
      <c r="R756">
        <f t="shared" si="292"/>
        <v>419</v>
      </c>
      <c r="S756" s="8">
        <f t="shared" si="293"/>
        <v>6.5697596378225285</v>
      </c>
      <c r="T756" s="8">
        <f t="shared" si="294"/>
        <v>6.5697596378225285</v>
      </c>
      <c r="U756" s="10">
        <f t="shared" si="285"/>
        <v>4.1290191742202538</v>
      </c>
      <c r="V756" s="10">
        <f t="shared" si="295"/>
        <v>-0.14431102010629077</v>
      </c>
      <c r="W756" s="10">
        <f t="shared" si="296"/>
        <v>-2.515904063179045</v>
      </c>
      <c r="X756" s="10">
        <f t="shared" si="286"/>
        <v>0.18846893931605621</v>
      </c>
      <c r="Y756" s="22">
        <f t="shared" si="297"/>
        <v>6.7376924224453338</v>
      </c>
      <c r="Z756" s="22">
        <f t="shared" si="287"/>
        <v>6.5922741434865042</v>
      </c>
      <c r="AA756" s="22">
        <f t="shared" si="288"/>
        <v>6.5697596378225285</v>
      </c>
      <c r="AB756" s="35"/>
      <c r="AC756" s="10"/>
      <c r="AD756" s="10"/>
    </row>
    <row r="757" spans="1:30" x14ac:dyDescent="0.25">
      <c r="A757" t="s">
        <v>3821</v>
      </c>
      <c r="B757" t="s">
        <v>1205</v>
      </c>
      <c r="C757" s="1">
        <v>41877</v>
      </c>
      <c r="D757">
        <v>900</v>
      </c>
      <c r="E757" t="str">
        <f t="shared" si="283"/>
        <v>_crowdsourced_q&amp;amp;a_with_peter_norvig_on_data_science_</v>
      </c>
      <c r="F757" s="7">
        <f t="shared" si="289"/>
        <v>6.8035052576083377</v>
      </c>
      <c r="G757">
        <f t="shared" si="284"/>
        <v>79</v>
      </c>
      <c r="H757" s="11">
        <f t="shared" si="290"/>
        <v>0</v>
      </c>
      <c r="I757" s="11">
        <f t="shared" si="302"/>
        <v>0</v>
      </c>
      <c r="J757" s="11">
        <f t="shared" si="302"/>
        <v>1</v>
      </c>
      <c r="K757" s="11">
        <f t="shared" si="304"/>
        <v>0</v>
      </c>
      <c r="L757" s="11">
        <f t="shared" si="304"/>
        <v>0</v>
      </c>
      <c r="M757" s="11">
        <f t="shared" si="304"/>
        <v>0</v>
      </c>
      <c r="N757" s="11">
        <f t="shared" si="304"/>
        <v>1</v>
      </c>
      <c r="O757" s="11">
        <f t="shared" si="304"/>
        <v>1</v>
      </c>
      <c r="P757" s="11">
        <f t="shared" si="304"/>
        <v>0</v>
      </c>
      <c r="Q757" s="4" t="str">
        <f t="shared" si="291"/>
        <v>N-001-000110</v>
      </c>
      <c r="R757">
        <f t="shared" si="292"/>
        <v>130</v>
      </c>
      <c r="S757" s="8">
        <f t="shared" si="293"/>
        <v>7.6818150714618501</v>
      </c>
      <c r="T757" s="8">
        <f t="shared" si="294"/>
        <v>7.6818150714618501</v>
      </c>
      <c r="U757" s="10">
        <f t="shared" si="285"/>
        <v>5.8150215064446318</v>
      </c>
      <c r="V757" s="10">
        <f t="shared" si="295"/>
        <v>1.0620761276823165</v>
      </c>
      <c r="W757" s="10">
        <f t="shared" si="296"/>
        <v>-2.9886919107017462E-2</v>
      </c>
      <c r="X757" s="10">
        <f t="shared" si="286"/>
        <v>0.98848375116370624</v>
      </c>
      <c r="Y757" s="22">
        <f t="shared" si="297"/>
        <v>7.5377072342929834</v>
      </c>
      <c r="Z757" s="22">
        <f t="shared" si="287"/>
        <v>7.6004759766059404</v>
      </c>
      <c r="AA757" s="22">
        <f t="shared" si="288"/>
        <v>7.6818150714618501</v>
      </c>
      <c r="AB757" s="35"/>
      <c r="AC757" s="10"/>
      <c r="AD757" s="10"/>
    </row>
    <row r="758" spans="1:30" x14ac:dyDescent="0.25">
      <c r="A758" t="s">
        <v>3234</v>
      </c>
      <c r="B758" t="s">
        <v>618</v>
      </c>
      <c r="C758" s="1">
        <v>42508</v>
      </c>
      <c r="D758">
        <v>593</v>
      </c>
      <c r="E758" t="str">
        <f t="shared" si="283"/>
        <v>_curated_lists_of_data_science,_machine_learning,_deep_learning_and_nlpresources_</v>
      </c>
      <c r="F758" s="7">
        <f t="shared" si="289"/>
        <v>6.3868793193626452</v>
      </c>
      <c r="G758">
        <f t="shared" si="284"/>
        <v>40</v>
      </c>
      <c r="H758" s="11">
        <f t="shared" si="290"/>
        <v>1</v>
      </c>
      <c r="I758" s="11">
        <f t="shared" si="302"/>
        <v>0</v>
      </c>
      <c r="J758" s="11">
        <f t="shared" si="302"/>
        <v>1</v>
      </c>
      <c r="K758" s="11">
        <f t="shared" si="304"/>
        <v>0</v>
      </c>
      <c r="L758" s="11">
        <f t="shared" si="304"/>
        <v>0</v>
      </c>
      <c r="M758" s="11">
        <f t="shared" si="304"/>
        <v>0</v>
      </c>
      <c r="N758" s="11">
        <f t="shared" si="304"/>
        <v>0</v>
      </c>
      <c r="O758" s="11">
        <f t="shared" si="304"/>
        <v>1</v>
      </c>
      <c r="P758" s="11">
        <f t="shared" si="304"/>
        <v>0</v>
      </c>
      <c r="Q758" s="4" t="str">
        <f t="shared" si="291"/>
        <v>N-101-000010</v>
      </c>
      <c r="R758">
        <f t="shared" si="292"/>
        <v>382</v>
      </c>
      <c r="S758" s="8">
        <f t="shared" si="293"/>
        <v>6.8802841839920132</v>
      </c>
      <c r="T758" s="8">
        <f t="shared" si="294"/>
        <v>6.8802841839920132</v>
      </c>
      <c r="U758" s="10">
        <f t="shared" si="285"/>
        <v>5.9805254588471204</v>
      </c>
      <c r="V758" s="10">
        <f t="shared" si="295"/>
        <v>0.18424985744159661</v>
      </c>
      <c r="W758" s="10">
        <f t="shared" si="296"/>
        <v>-0.44651285735270996</v>
      </c>
      <c r="X758" s="10">
        <f t="shared" si="286"/>
        <v>0.40635386051552441</v>
      </c>
      <c r="Y758" s="22">
        <f t="shared" si="297"/>
        <v>6.9555773436448023</v>
      </c>
      <c r="Z758" s="22">
        <f t="shared" si="287"/>
        <v>6.8151536771936527</v>
      </c>
      <c r="AA758" s="22">
        <f t="shared" si="288"/>
        <v>6.8802841839920132</v>
      </c>
      <c r="AB758" s="35"/>
      <c r="AC758" s="10"/>
      <c r="AD758" s="10"/>
    </row>
    <row r="759" spans="1:30" x14ac:dyDescent="0.25">
      <c r="A759" t="s">
        <v>3822</v>
      </c>
      <c r="B759" t="s">
        <v>1206</v>
      </c>
      <c r="C759" s="1">
        <v>41957</v>
      </c>
      <c r="D759">
        <v>149</v>
      </c>
      <c r="E759" t="str">
        <f t="shared" si="283"/>
        <v>_customer_experience_-_hiding_behind_data_</v>
      </c>
      <c r="F759" s="7">
        <f t="shared" si="289"/>
        <v>5.0106352940962555</v>
      </c>
      <c r="G759">
        <f t="shared" si="284"/>
        <v>42</v>
      </c>
      <c r="H759" s="11">
        <f t="shared" si="290"/>
        <v>0</v>
      </c>
      <c r="I759" s="11">
        <f t="shared" si="302"/>
        <v>0</v>
      </c>
      <c r="J759" s="11">
        <f t="shared" si="302"/>
        <v>1</v>
      </c>
      <c r="K759" s="11">
        <f t="shared" si="304"/>
        <v>0</v>
      </c>
      <c r="L759" s="11">
        <f t="shared" si="304"/>
        <v>0</v>
      </c>
      <c r="M759" s="11">
        <f t="shared" si="304"/>
        <v>0</v>
      </c>
      <c r="N759" s="11">
        <f t="shared" si="304"/>
        <v>0</v>
      </c>
      <c r="O759" s="11">
        <f t="shared" si="304"/>
        <v>1</v>
      </c>
      <c r="P759" s="11">
        <f t="shared" si="304"/>
        <v>0</v>
      </c>
      <c r="Q759" s="4" t="str">
        <f t="shared" si="291"/>
        <v>N-001-000010</v>
      </c>
      <c r="R759">
        <f t="shared" si="292"/>
        <v>276</v>
      </c>
      <c r="S759" s="8">
        <f t="shared" si="293"/>
        <v>7.1371246496698326</v>
      </c>
      <c r="T759" s="8">
        <f t="shared" si="294"/>
        <v>7.1371246496698326</v>
      </c>
      <c r="U759" s="10">
        <f t="shared" si="285"/>
        <v>4.4058143792380342</v>
      </c>
      <c r="V759" s="10">
        <f t="shared" si="295"/>
        <v>0.48352944586012636</v>
      </c>
      <c r="W759" s="10">
        <f t="shared" si="296"/>
        <v>-1.8227568826190996</v>
      </c>
      <c r="X759" s="10">
        <f t="shared" si="286"/>
        <v>0.60482091485822098</v>
      </c>
      <c r="Y759" s="22">
        <f t="shared" si="297"/>
        <v>7.1540443979874988</v>
      </c>
      <c r="Z759" s="22">
        <f t="shared" si="287"/>
        <v>7.1890336202131158</v>
      </c>
      <c r="AA759" s="22">
        <f t="shared" si="288"/>
        <v>7.1371246496698326</v>
      </c>
      <c r="AB759" s="35"/>
      <c r="AC759" s="10"/>
      <c r="AD759" s="10"/>
    </row>
    <row r="760" spans="1:30" x14ac:dyDescent="0.25">
      <c r="A760" t="s">
        <v>3823</v>
      </c>
      <c r="B760" t="s">
        <v>1207</v>
      </c>
      <c r="C760" s="1">
        <v>42316</v>
      </c>
      <c r="D760">
        <v>204</v>
      </c>
      <c r="E760" t="str">
        <f t="shared" si="283"/>
        <v>_customer_one_view_in_the_times_of_big_data_</v>
      </c>
      <c r="F760" s="7">
        <f t="shared" si="289"/>
        <v>5.3230099791384085</v>
      </c>
      <c r="G760">
        <f t="shared" si="284"/>
        <v>41</v>
      </c>
      <c r="H760" s="11">
        <f t="shared" si="290"/>
        <v>1</v>
      </c>
      <c r="I760" s="11">
        <f t="shared" si="302"/>
        <v>0</v>
      </c>
      <c r="J760" s="11">
        <f t="shared" si="302"/>
        <v>1</v>
      </c>
      <c r="K760" s="11">
        <f t="shared" si="304"/>
        <v>0</v>
      </c>
      <c r="L760" s="11">
        <f t="shared" si="304"/>
        <v>0</v>
      </c>
      <c r="M760" s="11">
        <f t="shared" si="304"/>
        <v>0</v>
      </c>
      <c r="N760" s="11">
        <f t="shared" si="304"/>
        <v>0</v>
      </c>
      <c r="O760" s="11">
        <f t="shared" si="304"/>
        <v>1</v>
      </c>
      <c r="P760" s="11">
        <f t="shared" si="304"/>
        <v>0</v>
      </c>
      <c r="Q760" s="4" t="str">
        <f t="shared" si="291"/>
        <v>N-101-000010</v>
      </c>
      <c r="R760">
        <f t="shared" si="292"/>
        <v>382</v>
      </c>
      <c r="S760" s="8">
        <f t="shared" si="293"/>
        <v>6.8802841839920132</v>
      </c>
      <c r="T760" s="8">
        <f t="shared" si="294"/>
        <v>6.8802841839920132</v>
      </c>
      <c r="U760" s="10">
        <f t="shared" si="285"/>
        <v>4.9166561186228837</v>
      </c>
      <c r="V760" s="10">
        <f t="shared" si="295"/>
        <v>0.18424985744159661</v>
      </c>
      <c r="W760" s="10">
        <f t="shared" si="296"/>
        <v>-1.5103821975769467</v>
      </c>
      <c r="X760" s="10">
        <f t="shared" si="286"/>
        <v>0.40635386051552441</v>
      </c>
      <c r="Y760" s="22">
        <f t="shared" si="297"/>
        <v>6.9555773436448023</v>
      </c>
      <c r="Z760" s="22">
        <f t="shared" si="287"/>
        <v>6.8151536771936527</v>
      </c>
      <c r="AA760" s="22">
        <f t="shared" si="288"/>
        <v>6.8802841839920132</v>
      </c>
      <c r="AB760" s="35"/>
      <c r="AC760" s="10"/>
      <c r="AD760" s="10"/>
    </row>
    <row r="761" spans="1:30" x14ac:dyDescent="0.25">
      <c r="A761" t="s">
        <v>3824</v>
      </c>
      <c r="B761" t="s">
        <v>1208</v>
      </c>
      <c r="C761" s="1">
        <v>42286</v>
      </c>
      <c r="D761">
        <v>2159</v>
      </c>
      <c r="E761" t="str">
        <f t="shared" si="283"/>
        <v>_dangers_of_using_rmse:_netflix_case_study_</v>
      </c>
      <c r="F761" s="7">
        <f t="shared" si="289"/>
        <v>7.6778635006782103</v>
      </c>
      <c r="G761">
        <f t="shared" si="284"/>
        <v>19</v>
      </c>
      <c r="H761" s="11">
        <f t="shared" si="290"/>
        <v>1</v>
      </c>
      <c r="I761" s="11">
        <f t="shared" si="302"/>
        <v>0</v>
      </c>
      <c r="J761" s="11">
        <f t="shared" si="302"/>
        <v>1</v>
      </c>
      <c r="K761" s="11">
        <f t="shared" si="304"/>
        <v>0</v>
      </c>
      <c r="L761" s="11">
        <f t="shared" si="304"/>
        <v>0</v>
      </c>
      <c r="M761" s="11">
        <f t="shared" si="304"/>
        <v>0</v>
      </c>
      <c r="N761" s="11">
        <f t="shared" si="304"/>
        <v>0</v>
      </c>
      <c r="O761" s="11">
        <f t="shared" si="304"/>
        <v>0</v>
      </c>
      <c r="P761" s="11">
        <f t="shared" si="304"/>
        <v>0</v>
      </c>
      <c r="Q761" s="4" t="str">
        <f t="shared" si="291"/>
        <v>N-101-000000</v>
      </c>
      <c r="R761">
        <f t="shared" si="292"/>
        <v>419</v>
      </c>
      <c r="S761" s="8">
        <f t="shared" si="293"/>
        <v>6.5697596378225285</v>
      </c>
      <c r="T761" s="8">
        <f t="shared" si="294"/>
        <v>6.5697596378225285</v>
      </c>
      <c r="U761" s="10">
        <f t="shared" si="285"/>
        <v>7.489394561362154</v>
      </c>
      <c r="V761" s="10">
        <f t="shared" si="295"/>
        <v>-0.14431102010629077</v>
      </c>
      <c r="W761" s="10">
        <f t="shared" si="296"/>
        <v>0.84447132396285518</v>
      </c>
      <c r="X761" s="10">
        <f t="shared" si="286"/>
        <v>0.18846893931605621</v>
      </c>
      <c r="Y761" s="22">
        <f t="shared" si="297"/>
        <v>6.7376924224453338</v>
      </c>
      <c r="Z761" s="22">
        <f t="shared" si="287"/>
        <v>6.5922741434865042</v>
      </c>
      <c r="AA761" s="22">
        <f t="shared" si="288"/>
        <v>6.5697596378225285</v>
      </c>
      <c r="AB761" s="35"/>
      <c r="AC761" s="10"/>
      <c r="AD761" s="10"/>
    </row>
    <row r="762" spans="1:30" x14ac:dyDescent="0.25">
      <c r="A762" t="s">
        <v>3825</v>
      </c>
      <c r="B762" t="s">
        <v>1209</v>
      </c>
      <c r="C762" s="1">
        <v>41923</v>
      </c>
      <c r="D762">
        <v>1059</v>
      </c>
      <c r="E762" t="str">
        <f t="shared" si="283"/>
        <v>_dark_art_of_warping_</v>
      </c>
      <c r="F762" s="7">
        <f t="shared" si="289"/>
        <v>6.9660241871061128</v>
      </c>
      <c r="G762">
        <f t="shared" si="284"/>
        <v>38</v>
      </c>
      <c r="H762" s="11">
        <f t="shared" si="290"/>
        <v>0</v>
      </c>
      <c r="I762" s="11">
        <f t="shared" ref="I762:J781" si="305">IF(ISNUMBER(SEARCH(I$1,$B762)),1,0)</f>
        <v>0</v>
      </c>
      <c r="J762" s="11">
        <f t="shared" si="305"/>
        <v>1</v>
      </c>
      <c r="K762" s="11">
        <f t="shared" ref="K762:P771" si="306">IF(ISNUMBER(SEARCH(K$1,$E762)),1,0)</f>
        <v>0</v>
      </c>
      <c r="L762" s="11">
        <f t="shared" si="306"/>
        <v>0</v>
      </c>
      <c r="M762" s="11">
        <f t="shared" si="306"/>
        <v>0</v>
      </c>
      <c r="N762" s="11">
        <f t="shared" si="306"/>
        <v>0</v>
      </c>
      <c r="O762" s="11">
        <f t="shared" si="306"/>
        <v>0</v>
      </c>
      <c r="P762" s="11">
        <f t="shared" si="306"/>
        <v>0</v>
      </c>
      <c r="Q762" s="4" t="str">
        <f t="shared" si="291"/>
        <v>N-001-000000</v>
      </c>
      <c r="R762">
        <f t="shared" si="292"/>
        <v>313</v>
      </c>
      <c r="S762" s="8">
        <f t="shared" si="293"/>
        <v>6.8822553953446945</v>
      </c>
      <c r="T762" s="8">
        <f t="shared" si="294"/>
        <v>6.8822553953446945</v>
      </c>
      <c r="U762" s="10">
        <f t="shared" si="285"/>
        <v>6.57908819344736</v>
      </c>
      <c r="V762" s="10">
        <f t="shared" si="295"/>
        <v>0.15496856831223904</v>
      </c>
      <c r="W762" s="10">
        <f t="shared" si="296"/>
        <v>0.13263201039075767</v>
      </c>
      <c r="X762" s="10">
        <f t="shared" si="286"/>
        <v>0.38693599365875281</v>
      </c>
      <c r="Y762" s="22">
        <f t="shared" si="297"/>
        <v>6.9361594767880304</v>
      </c>
      <c r="Z762" s="22">
        <f t="shared" si="287"/>
        <v>6.9661540865059681</v>
      </c>
      <c r="AA762" s="22">
        <f t="shared" si="288"/>
        <v>6.8822553953446945</v>
      </c>
      <c r="AB762" s="35"/>
      <c r="AC762" s="10"/>
      <c r="AD762" s="10"/>
    </row>
    <row r="763" spans="1:30" x14ac:dyDescent="0.25">
      <c r="A763" t="s">
        <v>2990</v>
      </c>
      <c r="B763" t="s">
        <v>372</v>
      </c>
      <c r="C763" s="1">
        <v>42137</v>
      </c>
      <c r="D763">
        <v>244</v>
      </c>
      <c r="E763" t="str">
        <f t="shared" si="283"/>
        <v>_data:_emerging_trends_and_technologies_</v>
      </c>
      <c r="F763" s="7">
        <f t="shared" si="289"/>
        <v>5.5012582105447274</v>
      </c>
      <c r="G763">
        <f t="shared" si="284"/>
        <v>55</v>
      </c>
      <c r="H763" s="11">
        <f t="shared" si="290"/>
        <v>1</v>
      </c>
      <c r="I763" s="11">
        <f t="shared" si="305"/>
        <v>1</v>
      </c>
      <c r="J763" s="11">
        <f t="shared" si="305"/>
        <v>0</v>
      </c>
      <c r="K763" s="11">
        <f t="shared" si="306"/>
        <v>0</v>
      </c>
      <c r="L763" s="11">
        <f t="shared" si="306"/>
        <v>0</v>
      </c>
      <c r="M763" s="11">
        <f t="shared" si="306"/>
        <v>0</v>
      </c>
      <c r="N763" s="11">
        <f t="shared" si="306"/>
        <v>0</v>
      </c>
      <c r="O763" s="11">
        <f t="shared" si="306"/>
        <v>0</v>
      </c>
      <c r="P763" s="11">
        <f t="shared" si="306"/>
        <v>0</v>
      </c>
      <c r="Q763" s="4" t="str">
        <f t="shared" si="291"/>
        <v>N-110-000000</v>
      </c>
      <c r="R763">
        <f t="shared" si="292"/>
        <v>84</v>
      </c>
      <c r="S763" s="8">
        <f t="shared" si="293"/>
        <v>6.1102020039575136</v>
      </c>
      <c r="T763" s="8">
        <f t="shared" si="294"/>
        <v>6.1102020039575136</v>
      </c>
      <c r="U763" s="10">
        <f t="shared" si="285"/>
        <v>6.0936329055869347</v>
      </c>
      <c r="V763" s="10">
        <f t="shared" si="295"/>
        <v>-1.3217888754809786</v>
      </c>
      <c r="W763" s="10">
        <f t="shared" si="296"/>
        <v>-1.3321339661706277</v>
      </c>
      <c r="X763" s="10">
        <f t="shared" si="286"/>
        <v>-0.59237469504220686</v>
      </c>
      <c r="Y763" s="22">
        <f t="shared" si="297"/>
        <v>5.9568487880870702</v>
      </c>
      <c r="Z763" s="22">
        <f t="shared" si="287"/>
        <v>5.9724325813367543</v>
      </c>
      <c r="AA763" s="22">
        <f t="shared" si="288"/>
        <v>6.1102020039575136</v>
      </c>
      <c r="AB763" s="35"/>
      <c r="AC763" s="10"/>
      <c r="AD763" s="10"/>
    </row>
    <row r="764" spans="1:30" x14ac:dyDescent="0.25">
      <c r="A764" t="s">
        <v>3846</v>
      </c>
      <c r="B764" t="s">
        <v>1230</v>
      </c>
      <c r="C764" s="1">
        <v>41354</v>
      </c>
      <c r="D764">
        <v>297</v>
      </c>
      <c r="E764" t="str">
        <f t="shared" si="283"/>
        <v>_data:_it's_not_the_length;_it's_the_width_that_matters!_</v>
      </c>
      <c r="F764" s="7">
        <f t="shared" si="289"/>
        <v>5.6970934865054046</v>
      </c>
      <c r="G764">
        <f t="shared" si="284"/>
        <v>46</v>
      </c>
      <c r="H764" s="11">
        <f t="shared" si="290"/>
        <v>0</v>
      </c>
      <c r="I764" s="11">
        <f t="shared" si="305"/>
        <v>0</v>
      </c>
      <c r="J764" s="11">
        <f t="shared" si="305"/>
        <v>1</v>
      </c>
      <c r="K764" s="11">
        <f t="shared" si="306"/>
        <v>0</v>
      </c>
      <c r="L764" s="11">
        <f t="shared" si="306"/>
        <v>0</v>
      </c>
      <c r="M764" s="11">
        <f t="shared" si="306"/>
        <v>0</v>
      </c>
      <c r="N764" s="11">
        <f t="shared" si="306"/>
        <v>0</v>
      </c>
      <c r="O764" s="11">
        <f t="shared" si="306"/>
        <v>0</v>
      </c>
      <c r="P764" s="11">
        <f t="shared" si="306"/>
        <v>0</v>
      </c>
      <c r="Q764" s="4" t="str">
        <f t="shared" si="291"/>
        <v>N-001-000000</v>
      </c>
      <c r="R764">
        <f t="shared" si="292"/>
        <v>313</v>
      </c>
      <c r="S764" s="8">
        <f t="shared" si="293"/>
        <v>6.8822553953446945</v>
      </c>
      <c r="T764" s="8">
        <f t="shared" si="294"/>
        <v>6.8822553953446945</v>
      </c>
      <c r="U764" s="10">
        <f t="shared" si="285"/>
        <v>5.3101574928466517</v>
      </c>
      <c r="V764" s="10">
        <f t="shared" si="295"/>
        <v>0.15496856831223904</v>
      </c>
      <c r="W764" s="10">
        <f t="shared" si="296"/>
        <v>-1.1362986902099506</v>
      </c>
      <c r="X764" s="10">
        <f t="shared" si="286"/>
        <v>0.38693599365875281</v>
      </c>
      <c r="Y764" s="22">
        <f t="shared" si="297"/>
        <v>6.9361594767880304</v>
      </c>
      <c r="Z764" s="22">
        <f t="shared" si="287"/>
        <v>6.9661540865059681</v>
      </c>
      <c r="AA764" s="22">
        <f t="shared" si="288"/>
        <v>6.8822553953446945</v>
      </c>
      <c r="AB764" s="35"/>
      <c r="AC764" s="10"/>
      <c r="AD764" s="10"/>
    </row>
    <row r="765" spans="1:30" x14ac:dyDescent="0.25">
      <c r="A765" t="s">
        <v>3949</v>
      </c>
      <c r="B765" t="s">
        <v>1333</v>
      </c>
      <c r="C765" s="1">
        <v>42212</v>
      </c>
      <c r="D765">
        <v>163</v>
      </c>
      <c r="E765" t="str">
        <f t="shared" si="283"/>
        <v>_data:_the_key_to_b2b_marketing_lead_generation_</v>
      </c>
      <c r="F765" s="7">
        <f t="shared" si="289"/>
        <v>5.0998664278241987</v>
      </c>
      <c r="G765">
        <f t="shared" si="284"/>
        <v>59</v>
      </c>
      <c r="H765" s="11">
        <f t="shared" si="290"/>
        <v>1</v>
      </c>
      <c r="I765" s="11">
        <f t="shared" si="305"/>
        <v>0</v>
      </c>
      <c r="J765" s="11">
        <f t="shared" si="305"/>
        <v>1</v>
      </c>
      <c r="K765" s="11">
        <f t="shared" si="306"/>
        <v>0</v>
      </c>
      <c r="L765" s="11">
        <f t="shared" si="306"/>
        <v>0</v>
      </c>
      <c r="M765" s="11">
        <f t="shared" si="306"/>
        <v>0</v>
      </c>
      <c r="N765" s="11">
        <f t="shared" si="306"/>
        <v>0</v>
      </c>
      <c r="O765" s="11">
        <f t="shared" si="306"/>
        <v>0</v>
      </c>
      <c r="P765" s="11">
        <f t="shared" si="306"/>
        <v>0</v>
      </c>
      <c r="Q765" s="4" t="str">
        <f t="shared" si="291"/>
        <v>N-101-000000</v>
      </c>
      <c r="R765">
        <f t="shared" si="292"/>
        <v>419</v>
      </c>
      <c r="S765" s="8">
        <f t="shared" si="293"/>
        <v>6.5697596378225285</v>
      </c>
      <c r="T765" s="8">
        <f t="shared" si="294"/>
        <v>6.5697596378225285</v>
      </c>
      <c r="U765" s="10">
        <f t="shared" si="285"/>
        <v>4.9113974885081424</v>
      </c>
      <c r="V765" s="10">
        <f t="shared" si="295"/>
        <v>-0.14431102010629077</v>
      </c>
      <c r="W765" s="10">
        <f t="shared" si="296"/>
        <v>-1.7335257488911564</v>
      </c>
      <c r="X765" s="10">
        <f t="shared" si="286"/>
        <v>0.18846893931605621</v>
      </c>
      <c r="Y765" s="22">
        <f t="shared" si="297"/>
        <v>6.7376924224453338</v>
      </c>
      <c r="Z765" s="22">
        <f t="shared" si="287"/>
        <v>6.5922741434865042</v>
      </c>
      <c r="AA765" s="22">
        <f t="shared" si="288"/>
        <v>6.5697596378225285</v>
      </c>
      <c r="AB765" s="35"/>
      <c r="AC765" s="10"/>
      <c r="AD765" s="10"/>
    </row>
    <row r="766" spans="1:30" x14ac:dyDescent="0.25">
      <c r="A766" t="s">
        <v>3852</v>
      </c>
      <c r="B766" t="s">
        <v>1236</v>
      </c>
      <c r="C766" s="1">
        <v>41550</v>
      </c>
      <c r="D766">
        <v>371</v>
      </c>
      <c r="E766" t="str">
        <f t="shared" si="283"/>
        <v>_data_+_psychology:_the_case_for_strategic_talent_management_</v>
      </c>
      <c r="F766" s="7">
        <f t="shared" si="289"/>
        <v>5.9188938542731462</v>
      </c>
      <c r="G766">
        <f t="shared" si="284"/>
        <v>21</v>
      </c>
      <c r="H766" s="11">
        <f t="shared" si="290"/>
        <v>0</v>
      </c>
      <c r="I766" s="11">
        <f t="shared" si="305"/>
        <v>0</v>
      </c>
      <c r="J766" s="11">
        <f t="shared" si="305"/>
        <v>1</v>
      </c>
      <c r="K766" s="11">
        <f t="shared" si="306"/>
        <v>0</v>
      </c>
      <c r="L766" s="11">
        <f t="shared" si="306"/>
        <v>0</v>
      </c>
      <c r="M766" s="11">
        <f t="shared" si="306"/>
        <v>0</v>
      </c>
      <c r="N766" s="11">
        <f t="shared" si="306"/>
        <v>0</v>
      </c>
      <c r="O766" s="11">
        <f t="shared" si="306"/>
        <v>1</v>
      </c>
      <c r="P766" s="11">
        <f t="shared" si="306"/>
        <v>0</v>
      </c>
      <c r="Q766" s="4" t="str">
        <f t="shared" si="291"/>
        <v>N-001-000010</v>
      </c>
      <c r="R766">
        <f t="shared" si="292"/>
        <v>276</v>
      </c>
      <c r="S766" s="8">
        <f t="shared" si="293"/>
        <v>7.1371246496698326</v>
      </c>
      <c r="T766" s="8">
        <f t="shared" si="294"/>
        <v>7.1371246496698326</v>
      </c>
      <c r="U766" s="10">
        <f t="shared" si="285"/>
        <v>5.3140729394149249</v>
      </c>
      <c r="V766" s="10">
        <f t="shared" si="295"/>
        <v>0.48352944586012636</v>
      </c>
      <c r="W766" s="10">
        <f t="shared" si="296"/>
        <v>-0.91449832244220897</v>
      </c>
      <c r="X766" s="10">
        <f t="shared" si="286"/>
        <v>0.60482091485822098</v>
      </c>
      <c r="Y766" s="22">
        <f t="shared" si="297"/>
        <v>7.1540443979874988</v>
      </c>
      <c r="Z766" s="22">
        <f t="shared" si="287"/>
        <v>7.1890336202131158</v>
      </c>
      <c r="AA766" s="22">
        <f t="shared" si="288"/>
        <v>7.1371246496698326</v>
      </c>
      <c r="AB766" s="35"/>
      <c r="AC766" s="10"/>
      <c r="AD766" s="10"/>
    </row>
    <row r="767" spans="1:30" x14ac:dyDescent="0.25">
      <c r="A767" t="s">
        <v>3897</v>
      </c>
      <c r="B767" t="s">
        <v>1281</v>
      </c>
      <c r="C767" s="1">
        <v>42060</v>
      </c>
      <c r="D767">
        <v>937</v>
      </c>
      <c r="E767" t="str">
        <f t="shared" si="283"/>
        <v>_data_+_science_=_sexy_</v>
      </c>
      <c r="F767" s="7">
        <f t="shared" si="289"/>
        <v>6.8437499490062246</v>
      </c>
      <c r="G767">
        <f t="shared" si="284"/>
        <v>70</v>
      </c>
      <c r="H767" s="11">
        <f t="shared" si="290"/>
        <v>1</v>
      </c>
      <c r="I767" s="11">
        <f t="shared" si="305"/>
        <v>0</v>
      </c>
      <c r="J767" s="11">
        <f t="shared" si="305"/>
        <v>1</v>
      </c>
      <c r="K767" s="11">
        <f t="shared" si="306"/>
        <v>0</v>
      </c>
      <c r="L767" s="11">
        <f t="shared" si="306"/>
        <v>0</v>
      </c>
      <c r="M767" s="11">
        <f t="shared" si="306"/>
        <v>0</v>
      </c>
      <c r="N767" s="11">
        <f t="shared" si="306"/>
        <v>0</v>
      </c>
      <c r="O767" s="11">
        <f t="shared" si="306"/>
        <v>1</v>
      </c>
      <c r="P767" s="11">
        <f t="shared" si="306"/>
        <v>0</v>
      </c>
      <c r="Q767" s="4" t="str">
        <f t="shared" si="291"/>
        <v>N-101-000010</v>
      </c>
      <c r="R767">
        <f t="shared" si="292"/>
        <v>382</v>
      </c>
      <c r="S767" s="8">
        <f t="shared" si="293"/>
        <v>6.8802841839920132</v>
      </c>
      <c r="T767" s="8">
        <f t="shared" si="294"/>
        <v>6.8802841839920132</v>
      </c>
      <c r="U767" s="10">
        <f t="shared" si="285"/>
        <v>6.4373960884906998</v>
      </c>
      <c r="V767" s="10">
        <f t="shared" si="295"/>
        <v>0.18424985744159661</v>
      </c>
      <c r="W767" s="10">
        <f t="shared" si="296"/>
        <v>1.0357772290869427E-2</v>
      </c>
      <c r="X767" s="10">
        <f t="shared" si="286"/>
        <v>0.40635386051552441</v>
      </c>
      <c r="Y767" s="22">
        <f t="shared" si="297"/>
        <v>6.9555773436448023</v>
      </c>
      <c r="Z767" s="22">
        <f t="shared" si="287"/>
        <v>6.8151536771936527</v>
      </c>
      <c r="AA767" s="22">
        <f t="shared" si="288"/>
        <v>6.8802841839920132</v>
      </c>
      <c r="AB767" s="35"/>
      <c r="AC767" s="10"/>
      <c r="AD767" s="10"/>
    </row>
    <row r="768" spans="1:30" x14ac:dyDescent="0.25">
      <c r="A768" t="s">
        <v>3826</v>
      </c>
      <c r="B768" t="s">
        <v>1210</v>
      </c>
      <c r="C768" s="1">
        <v>42248</v>
      </c>
      <c r="D768">
        <v>244</v>
      </c>
      <c r="E768" t="str">
        <f t="shared" si="283"/>
        <v>_data_analysis:_benefits_and_challenges_for_small_and_medium_businesses_</v>
      </c>
      <c r="F768" s="7">
        <f t="shared" si="289"/>
        <v>5.5012582105447274</v>
      </c>
      <c r="G768">
        <f t="shared" si="284"/>
        <v>18</v>
      </c>
      <c r="H768" s="11">
        <f t="shared" si="290"/>
        <v>1</v>
      </c>
      <c r="I768" s="11">
        <f t="shared" si="305"/>
        <v>0</v>
      </c>
      <c r="J768" s="11">
        <f t="shared" si="305"/>
        <v>1</v>
      </c>
      <c r="K768" s="11">
        <f t="shared" si="306"/>
        <v>0</v>
      </c>
      <c r="L768" s="11">
        <f t="shared" si="306"/>
        <v>0</v>
      </c>
      <c r="M768" s="11">
        <f t="shared" si="306"/>
        <v>0</v>
      </c>
      <c r="N768" s="11">
        <f t="shared" si="306"/>
        <v>0</v>
      </c>
      <c r="O768" s="11">
        <f t="shared" si="306"/>
        <v>1</v>
      </c>
      <c r="P768" s="11">
        <f t="shared" si="306"/>
        <v>1</v>
      </c>
      <c r="Q768" s="4" t="str">
        <f t="shared" si="291"/>
        <v>N-101-000011</v>
      </c>
      <c r="R768">
        <f t="shared" si="292"/>
        <v>56</v>
      </c>
      <c r="S768" s="8">
        <f t="shared" si="293"/>
        <v>6.7077203067055775</v>
      </c>
      <c r="T768" s="8">
        <f t="shared" si="294"/>
        <v>6.7077203067055775</v>
      </c>
      <c r="U768" s="10">
        <f t="shared" si="285"/>
        <v>5.3096544931642535</v>
      </c>
      <c r="V768" s="10">
        <f t="shared" si="295"/>
        <v>-0.13958391266768105</v>
      </c>
      <c r="W768" s="10">
        <f t="shared" si="296"/>
        <v>-1.3321339661706277</v>
      </c>
      <c r="X768" s="10">
        <f t="shared" si="286"/>
        <v>0.19160371738047377</v>
      </c>
      <c r="Y768" s="22">
        <f t="shared" si="297"/>
        <v>6.7408272005097514</v>
      </c>
      <c r="Z768" s="22">
        <f t="shared" si="287"/>
        <v>6.647636803392051</v>
      </c>
      <c r="AA768" s="22">
        <f t="shared" si="288"/>
        <v>6.7077203067055775</v>
      </c>
      <c r="AB768" s="35"/>
      <c r="AC768" s="10"/>
      <c r="AD768" s="10"/>
    </row>
    <row r="769" spans="1:30" x14ac:dyDescent="0.25">
      <c r="A769" t="s">
        <v>3827</v>
      </c>
      <c r="B769" t="s">
        <v>1211</v>
      </c>
      <c r="C769" s="1">
        <v>42275</v>
      </c>
      <c r="D769">
        <v>6457</v>
      </c>
      <c r="E769" t="str">
        <f t="shared" si="283"/>
        <v>_data_analysis_in_r_</v>
      </c>
      <c r="F769" s="7">
        <f t="shared" si="289"/>
        <v>8.77307495131822</v>
      </c>
      <c r="G769">
        <f t="shared" si="284"/>
        <v>31</v>
      </c>
      <c r="H769" s="11">
        <f t="shared" si="290"/>
        <v>1</v>
      </c>
      <c r="I769" s="11">
        <f t="shared" si="305"/>
        <v>0</v>
      </c>
      <c r="J769" s="11">
        <f t="shared" si="305"/>
        <v>1</v>
      </c>
      <c r="K769" s="11">
        <f t="shared" si="306"/>
        <v>0</v>
      </c>
      <c r="L769" s="11">
        <f t="shared" si="306"/>
        <v>1</v>
      </c>
      <c r="M769" s="11">
        <f t="shared" si="306"/>
        <v>0</v>
      </c>
      <c r="N769" s="11">
        <f t="shared" si="306"/>
        <v>0</v>
      </c>
      <c r="O769" s="11">
        <f t="shared" si="306"/>
        <v>1</v>
      </c>
      <c r="P769" s="11">
        <f t="shared" si="306"/>
        <v>1</v>
      </c>
      <c r="Q769" s="4" t="str">
        <f t="shared" si="291"/>
        <v>N-101-010011</v>
      </c>
      <c r="R769">
        <f t="shared" si="292"/>
        <v>3</v>
      </c>
      <c r="S769" s="8">
        <f t="shared" si="293"/>
        <v>7.1733051535383199</v>
      </c>
      <c r="T769" s="8">
        <f t="shared" si="294"/>
        <v>7.3546782491486216</v>
      </c>
      <c r="U769" s="10">
        <f t="shared" si="285"/>
        <v>8.2877782037023398</v>
      </c>
      <c r="V769" s="10">
        <f t="shared" si="295"/>
        <v>0.30329225890319933</v>
      </c>
      <c r="W769" s="10">
        <f t="shared" si="296"/>
        <v>1.9396827746028649</v>
      </c>
      <c r="X769" s="10">
        <f t="shared" si="286"/>
        <v>0.48529674761588038</v>
      </c>
      <c r="Y769" s="22">
        <f t="shared" si="297"/>
        <v>7.0345202307451578</v>
      </c>
      <c r="Z769" s="22">
        <f t="shared" si="287"/>
        <v>7.1935013268329664</v>
      </c>
      <c r="AA769" s="22">
        <f t="shared" si="288"/>
        <v>7.0345202307451578</v>
      </c>
      <c r="AB769" s="35"/>
      <c r="AC769" s="10"/>
      <c r="AD769" s="10"/>
    </row>
    <row r="770" spans="1:30" x14ac:dyDescent="0.25">
      <c r="A770" t="s">
        <v>3828</v>
      </c>
      <c r="B770" t="s">
        <v>1212</v>
      </c>
      <c r="C770" s="1">
        <v>41868</v>
      </c>
      <c r="D770">
        <v>3566</v>
      </c>
      <c r="E770" t="str">
        <f t="shared" ref="E770:E833" si="307">CONCATENATE("_",LOWER(A770),"_")</f>
        <v>_data_analysis_software_compared_</v>
      </c>
      <c r="F770" s="7">
        <f t="shared" si="289"/>
        <v>8.1794801853588908</v>
      </c>
      <c r="G770">
        <f t="shared" ref="G770:G833" si="308">LEN(A771)</f>
        <v>29</v>
      </c>
      <c r="H770" s="11">
        <f t="shared" si="290"/>
        <v>0</v>
      </c>
      <c r="I770" s="11">
        <f t="shared" si="305"/>
        <v>0</v>
      </c>
      <c r="J770" s="11">
        <f t="shared" si="305"/>
        <v>1</v>
      </c>
      <c r="K770" s="11">
        <f t="shared" si="306"/>
        <v>0</v>
      </c>
      <c r="L770" s="11">
        <f t="shared" si="306"/>
        <v>0</v>
      </c>
      <c r="M770" s="11">
        <f t="shared" si="306"/>
        <v>0</v>
      </c>
      <c r="N770" s="11">
        <f t="shared" si="306"/>
        <v>0</v>
      </c>
      <c r="O770" s="11">
        <f t="shared" si="306"/>
        <v>1</v>
      </c>
      <c r="P770" s="11">
        <f t="shared" si="306"/>
        <v>1</v>
      </c>
      <c r="Q770" s="4" t="str">
        <f t="shared" si="291"/>
        <v>N-001-000011</v>
      </c>
      <c r="R770">
        <f t="shared" si="292"/>
        <v>44</v>
      </c>
      <c r="S770" s="8">
        <f t="shared" si="293"/>
        <v>7.1577607103781817</v>
      </c>
      <c r="T770" s="8">
        <f t="shared" si="294"/>
        <v>7.1577607103781817</v>
      </c>
      <c r="U770" s="10">
        <f t="shared" ref="U770:U833" si="309">F770-$AQ$29*SUMPRODUCT(H770:P770,$AH$25:$AP$25)</f>
        <v>7.7894094136357204</v>
      </c>
      <c r="V770" s="10">
        <f t="shared" si="295"/>
        <v>0.15969567575084864</v>
      </c>
      <c r="W770" s="10">
        <f t="shared" si="296"/>
        <v>1.3460880086435356</v>
      </c>
      <c r="X770" s="10">
        <f t="shared" ref="X770:X833" si="310">$AQ$29*SUMPRODUCT(H770:P770,$AH$25:$AP$25)</f>
        <v>0.39007077172317028</v>
      </c>
      <c r="Y770" s="22">
        <f t="shared" si="297"/>
        <v>6.9392942548524479</v>
      </c>
      <c r="Z770" s="22">
        <f t="shared" ref="Z770:Z833" si="311">$AG$36+SUMPRODUCT($AH$36:$AP$36,H770:P770)</f>
        <v>7.021516746411514</v>
      </c>
      <c r="AA770" s="22">
        <f t="shared" ref="AA770:AA833" si="312">IF(R770&gt;=$AC$2,S770,Y770)</f>
        <v>7.1577607103781817</v>
      </c>
      <c r="AB770" s="35"/>
      <c r="AC770" s="10"/>
      <c r="AD770" s="10"/>
    </row>
    <row r="771" spans="1:30" x14ac:dyDescent="0.25">
      <c r="A771" t="s">
        <v>3829</v>
      </c>
      <c r="B771" t="s">
        <v>1213</v>
      </c>
      <c r="C771" s="1">
        <v>41810</v>
      </c>
      <c r="D771">
        <v>3877</v>
      </c>
      <c r="E771" t="str">
        <f t="shared" si="307"/>
        <v>_data_analysis_to_data_science_</v>
      </c>
      <c r="F771" s="7">
        <f t="shared" ref="F771:F834" si="313">LN(1+D771)</f>
        <v>8.2630748358025965</v>
      </c>
      <c r="G771">
        <f t="shared" si="308"/>
        <v>47</v>
      </c>
      <c r="H771" s="11">
        <f t="shared" ref="H771:H834" si="314">IF(YEAR(C771)&gt;2014,1,0)</f>
        <v>0</v>
      </c>
      <c r="I771" s="11">
        <f t="shared" si="305"/>
        <v>0</v>
      </c>
      <c r="J771" s="11">
        <f t="shared" si="305"/>
        <v>1</v>
      </c>
      <c r="K771" s="11">
        <f t="shared" si="306"/>
        <v>0</v>
      </c>
      <c r="L771" s="11">
        <f t="shared" si="306"/>
        <v>0</v>
      </c>
      <c r="M771" s="11">
        <f t="shared" si="306"/>
        <v>0</v>
      </c>
      <c r="N771" s="11">
        <f t="shared" si="306"/>
        <v>1</v>
      </c>
      <c r="O771" s="11">
        <f t="shared" si="306"/>
        <v>1</v>
      </c>
      <c r="P771" s="11">
        <f t="shared" si="306"/>
        <v>1</v>
      </c>
      <c r="Q771" s="4" t="str">
        <f t="shared" ref="Q771:Q834" si="315">CONCATENATE("N-",H771,I771,J771,"-",K771,L771,M771,N771,O771,P771)</f>
        <v>N-001-000111</v>
      </c>
      <c r="R771">
        <f t="shared" ref="R771:R834" si="316">COUNTIF(Q:Q,Q771)</f>
        <v>5</v>
      </c>
      <c r="S771" s="8">
        <f t="shared" ref="S771:S834" si="317">AVERAGEIF(R:R,R771,F:F)</f>
        <v>7.3171745205203251</v>
      </c>
      <c r="T771" s="8">
        <f t="shared" ref="T771:T834" si="318">IF(R771&gt;=10,S771,AVERAGEIF(R:R,"&lt;10",F:F))</f>
        <v>7.3546782491486216</v>
      </c>
      <c r="U771" s="10">
        <f t="shared" si="309"/>
        <v>7.4893412277739406</v>
      </c>
      <c r="V771" s="10">
        <f t="shared" ref="V771:V834" si="319">SUMPRODUCT(H771:P771,$AH$25:$AP$25)-$AQ$28</f>
        <v>0.73824235757303891</v>
      </c>
      <c r="W771" s="10">
        <f t="shared" ref="W771:W834" si="320">F771-AVERAGE(F:F)</f>
        <v>1.4296826590872413</v>
      </c>
      <c r="X771" s="10">
        <f t="shared" si="310"/>
        <v>0.77373360802865554</v>
      </c>
      <c r="Y771" s="22">
        <f t="shared" ref="Y771:Y834" si="321">AVERAGE(F:F)-AVERAGE(X:X)+X771</f>
        <v>7.3229570911579334</v>
      </c>
      <c r="Z771" s="22">
        <f t="shared" si="311"/>
        <v>7.4329591028043387</v>
      </c>
      <c r="AA771" s="22">
        <f t="shared" si="312"/>
        <v>7.3171745205203251</v>
      </c>
      <c r="AB771" s="35"/>
      <c r="AC771" s="10"/>
      <c r="AD771" s="10"/>
    </row>
    <row r="772" spans="1:30" x14ac:dyDescent="0.25">
      <c r="A772" t="s">
        <v>3830</v>
      </c>
      <c r="B772" t="s">
        <v>1214</v>
      </c>
      <c r="C772" s="1">
        <v>42384</v>
      </c>
      <c r="D772">
        <v>244</v>
      </c>
      <c r="E772" t="str">
        <f t="shared" si="307"/>
        <v>_data_analysis_using_python_on_the_java_platform_</v>
      </c>
      <c r="F772" s="7">
        <f t="shared" si="313"/>
        <v>5.5012582105447274</v>
      </c>
      <c r="G772">
        <f t="shared" si="308"/>
        <v>26</v>
      </c>
      <c r="H772" s="11">
        <f t="shared" si="314"/>
        <v>1</v>
      </c>
      <c r="I772" s="11">
        <f t="shared" si="305"/>
        <v>0</v>
      </c>
      <c r="J772" s="11">
        <f t="shared" si="305"/>
        <v>1</v>
      </c>
      <c r="K772" s="11">
        <f t="shared" ref="K772:P781" si="322">IF(ISNUMBER(SEARCH(K$1,$E772)),1,0)</f>
        <v>1</v>
      </c>
      <c r="L772" s="11">
        <f t="shared" si="322"/>
        <v>0</v>
      </c>
      <c r="M772" s="11">
        <f t="shared" si="322"/>
        <v>0</v>
      </c>
      <c r="N772" s="11">
        <f t="shared" si="322"/>
        <v>0</v>
      </c>
      <c r="O772" s="11">
        <f t="shared" si="322"/>
        <v>1</v>
      </c>
      <c r="P772" s="11">
        <f t="shared" si="322"/>
        <v>1</v>
      </c>
      <c r="Q772" s="4" t="str">
        <f t="shared" si="315"/>
        <v>N-101-100011</v>
      </c>
      <c r="R772">
        <f t="shared" si="316"/>
        <v>2</v>
      </c>
      <c r="S772" s="8">
        <f t="shared" si="317"/>
        <v>7.600207430413267</v>
      </c>
      <c r="T772" s="8">
        <f t="shared" si="318"/>
        <v>7.3546782491486216</v>
      </c>
      <c r="U772" s="10">
        <f t="shared" si="309"/>
        <v>4.3694360924715596</v>
      </c>
      <c r="V772" s="10">
        <f t="shared" si="319"/>
        <v>1.2782240802748657</v>
      </c>
      <c r="W772" s="10">
        <f t="shared" si="320"/>
        <v>-1.3321339661706277</v>
      </c>
      <c r="X772" s="10">
        <f t="shared" si="310"/>
        <v>1.1318221180731682</v>
      </c>
      <c r="Y772" s="22">
        <f t="shared" si="321"/>
        <v>7.6810456012024453</v>
      </c>
      <c r="Z772" s="22">
        <f t="shared" si="311"/>
        <v>8.1335740344606844</v>
      </c>
      <c r="AA772" s="22">
        <f t="shared" si="312"/>
        <v>7.6810456012024453</v>
      </c>
      <c r="AB772" s="35"/>
      <c r="AC772" s="10"/>
      <c r="AD772" s="10"/>
    </row>
    <row r="773" spans="1:30" x14ac:dyDescent="0.25">
      <c r="A773" t="s">
        <v>3831</v>
      </c>
      <c r="B773" t="s">
        <v>1215</v>
      </c>
      <c r="C773" s="1">
        <v>41137</v>
      </c>
      <c r="D773">
        <v>285</v>
      </c>
      <c r="E773" t="str">
        <f t="shared" si="307"/>
        <v>_data_analytics_in_business_</v>
      </c>
      <c r="F773" s="7">
        <f t="shared" si="313"/>
        <v>5.6559918108198524</v>
      </c>
      <c r="G773">
        <f t="shared" si="308"/>
        <v>28</v>
      </c>
      <c r="H773" s="11">
        <f t="shared" si="314"/>
        <v>0</v>
      </c>
      <c r="I773" s="11">
        <f t="shared" si="305"/>
        <v>0</v>
      </c>
      <c r="J773" s="11">
        <f t="shared" si="305"/>
        <v>1</v>
      </c>
      <c r="K773" s="11">
        <f t="shared" si="322"/>
        <v>0</v>
      </c>
      <c r="L773" s="11">
        <f t="shared" si="322"/>
        <v>0</v>
      </c>
      <c r="M773" s="11">
        <f t="shared" si="322"/>
        <v>0</v>
      </c>
      <c r="N773" s="11">
        <f t="shared" si="322"/>
        <v>0</v>
      </c>
      <c r="O773" s="11">
        <f t="shared" si="322"/>
        <v>1</v>
      </c>
      <c r="P773" s="11">
        <f t="shared" si="322"/>
        <v>1</v>
      </c>
      <c r="Q773" s="4" t="str">
        <f t="shared" si="315"/>
        <v>N-001-000011</v>
      </c>
      <c r="R773">
        <f t="shared" si="316"/>
        <v>44</v>
      </c>
      <c r="S773" s="8">
        <f t="shared" si="317"/>
        <v>7.1577607103781817</v>
      </c>
      <c r="T773" s="8">
        <f t="shared" si="318"/>
        <v>7.1577607103781817</v>
      </c>
      <c r="U773" s="10">
        <f t="shared" si="309"/>
        <v>5.265921039096682</v>
      </c>
      <c r="V773" s="10">
        <f t="shared" si="319"/>
        <v>0.15969567575084864</v>
      </c>
      <c r="W773" s="10">
        <f t="shared" si="320"/>
        <v>-1.1774003658955028</v>
      </c>
      <c r="X773" s="10">
        <f t="shared" si="310"/>
        <v>0.39007077172317028</v>
      </c>
      <c r="Y773" s="22">
        <f t="shared" si="321"/>
        <v>6.9392942548524479</v>
      </c>
      <c r="Z773" s="22">
        <f t="shared" si="311"/>
        <v>7.021516746411514</v>
      </c>
      <c r="AA773" s="22">
        <f t="shared" si="312"/>
        <v>7.1577607103781817</v>
      </c>
      <c r="AB773" s="35"/>
      <c r="AC773" s="10"/>
      <c r="AD773" s="10"/>
    </row>
    <row r="774" spans="1:30" x14ac:dyDescent="0.25">
      <c r="A774" t="s">
        <v>3832</v>
      </c>
      <c r="B774" t="s">
        <v>1216</v>
      </c>
      <c r="C774" s="1">
        <v>41768</v>
      </c>
      <c r="D774">
        <v>586</v>
      </c>
      <c r="E774" t="str">
        <f t="shared" si="307"/>
        <v>_data_analytics_in_government_</v>
      </c>
      <c r="F774" s="7">
        <f t="shared" si="313"/>
        <v>6.3750248198280968</v>
      </c>
      <c r="G774">
        <f t="shared" si="308"/>
        <v>23</v>
      </c>
      <c r="H774" s="11">
        <f t="shared" si="314"/>
        <v>0</v>
      </c>
      <c r="I774" s="11">
        <f t="shared" si="305"/>
        <v>0</v>
      </c>
      <c r="J774" s="11">
        <f t="shared" si="305"/>
        <v>1</v>
      </c>
      <c r="K774" s="11">
        <f t="shared" si="322"/>
        <v>0</v>
      </c>
      <c r="L774" s="11">
        <f t="shared" si="322"/>
        <v>0</v>
      </c>
      <c r="M774" s="11">
        <f t="shared" si="322"/>
        <v>0</v>
      </c>
      <c r="N774" s="11">
        <f t="shared" si="322"/>
        <v>0</v>
      </c>
      <c r="O774" s="11">
        <f t="shared" si="322"/>
        <v>1</v>
      </c>
      <c r="P774" s="11">
        <f t="shared" si="322"/>
        <v>1</v>
      </c>
      <c r="Q774" s="4" t="str">
        <f t="shared" si="315"/>
        <v>N-001-000011</v>
      </c>
      <c r="R774">
        <f t="shared" si="316"/>
        <v>44</v>
      </c>
      <c r="S774" s="8">
        <f t="shared" si="317"/>
        <v>7.1577607103781817</v>
      </c>
      <c r="T774" s="8">
        <f t="shared" si="318"/>
        <v>7.1577607103781817</v>
      </c>
      <c r="U774" s="10">
        <f t="shared" si="309"/>
        <v>5.9849540481049264</v>
      </c>
      <c r="V774" s="10">
        <f t="shared" si="319"/>
        <v>0.15969567575084864</v>
      </c>
      <c r="W774" s="10">
        <f t="shared" si="320"/>
        <v>-0.45836735688725838</v>
      </c>
      <c r="X774" s="10">
        <f t="shared" si="310"/>
        <v>0.39007077172317028</v>
      </c>
      <c r="Y774" s="22">
        <f t="shared" si="321"/>
        <v>6.9392942548524479</v>
      </c>
      <c r="Z774" s="22">
        <f t="shared" si="311"/>
        <v>7.021516746411514</v>
      </c>
      <c r="AA774" s="22">
        <f t="shared" si="312"/>
        <v>7.1577607103781817</v>
      </c>
      <c r="AB774" s="35"/>
      <c r="AC774" s="10"/>
      <c r="AD774" s="10"/>
    </row>
    <row r="775" spans="1:30" x14ac:dyDescent="0.25">
      <c r="A775" t="s">
        <v>3834</v>
      </c>
      <c r="B775" t="s">
        <v>1218</v>
      </c>
      <c r="C775" s="1">
        <v>41227</v>
      </c>
      <c r="D775">
        <v>489</v>
      </c>
      <c r="E775" t="str">
        <f t="shared" si="307"/>
        <v>_data_as_strategic_asset_</v>
      </c>
      <c r="F775" s="7">
        <f t="shared" si="313"/>
        <v>6.1944053911046719</v>
      </c>
      <c r="G775">
        <f t="shared" si="308"/>
        <v>120</v>
      </c>
      <c r="H775" s="11">
        <f t="shared" si="314"/>
        <v>0</v>
      </c>
      <c r="I775" s="11">
        <f t="shared" si="305"/>
        <v>0</v>
      </c>
      <c r="J775" s="11">
        <f t="shared" si="305"/>
        <v>1</v>
      </c>
      <c r="K775" s="11">
        <f t="shared" si="322"/>
        <v>0</v>
      </c>
      <c r="L775" s="11">
        <f t="shared" si="322"/>
        <v>0</v>
      </c>
      <c r="M775" s="11">
        <f t="shared" si="322"/>
        <v>0</v>
      </c>
      <c r="N775" s="11">
        <f t="shared" si="322"/>
        <v>0</v>
      </c>
      <c r="O775" s="11">
        <f t="shared" si="322"/>
        <v>1</v>
      </c>
      <c r="P775" s="11">
        <f t="shared" si="322"/>
        <v>0</v>
      </c>
      <c r="Q775" s="4" t="str">
        <f t="shared" si="315"/>
        <v>N-001-000010</v>
      </c>
      <c r="R775">
        <f t="shared" si="316"/>
        <v>276</v>
      </c>
      <c r="S775" s="8">
        <f t="shared" si="317"/>
        <v>7.1371246496698326</v>
      </c>
      <c r="T775" s="8">
        <f t="shared" si="318"/>
        <v>7.1371246496698326</v>
      </c>
      <c r="U775" s="10">
        <f t="shared" si="309"/>
        <v>5.5895844762464506</v>
      </c>
      <c r="V775" s="10">
        <f t="shared" si="319"/>
        <v>0.48352944586012636</v>
      </c>
      <c r="W775" s="10">
        <f t="shared" si="320"/>
        <v>-0.63898678561068323</v>
      </c>
      <c r="X775" s="10">
        <f t="shared" si="310"/>
        <v>0.60482091485822098</v>
      </c>
      <c r="Y775" s="22">
        <f t="shared" si="321"/>
        <v>7.1540443979874988</v>
      </c>
      <c r="Z775" s="22">
        <f t="shared" si="311"/>
        <v>7.1890336202131158</v>
      </c>
      <c r="AA775" s="22">
        <f t="shared" si="312"/>
        <v>7.1371246496698326</v>
      </c>
      <c r="AB775" s="35"/>
      <c r="AC775" s="10"/>
      <c r="AD775" s="10"/>
    </row>
    <row r="776" spans="1:30" x14ac:dyDescent="0.25">
      <c r="A776" t="s">
        <v>3188</v>
      </c>
      <c r="B776" t="s">
        <v>572</v>
      </c>
      <c r="C776" s="1">
        <v>42419</v>
      </c>
      <c r="D776">
        <v>41</v>
      </c>
      <c r="E776" t="str">
        <f t="shared" si="307"/>
        <v>_data_center_infrastructure_management_market_led_to_wider_spread_thanks_toincorporation_of_dcim_solutions_in_it_industry_</v>
      </c>
      <c r="F776" s="7">
        <f t="shared" si="313"/>
        <v>3.7376696182833684</v>
      </c>
      <c r="G776">
        <f t="shared" si="308"/>
        <v>67</v>
      </c>
      <c r="H776" s="11">
        <f t="shared" si="314"/>
        <v>1</v>
      </c>
      <c r="I776" s="11">
        <f t="shared" si="305"/>
        <v>0</v>
      </c>
      <c r="J776" s="11">
        <f t="shared" si="305"/>
        <v>1</v>
      </c>
      <c r="K776" s="11">
        <f t="shared" si="322"/>
        <v>0</v>
      </c>
      <c r="L776" s="11">
        <f t="shared" si="322"/>
        <v>0</v>
      </c>
      <c r="M776" s="11">
        <f t="shared" si="322"/>
        <v>0</v>
      </c>
      <c r="N776" s="11">
        <f t="shared" si="322"/>
        <v>0</v>
      </c>
      <c r="O776" s="11">
        <f t="shared" si="322"/>
        <v>1</v>
      </c>
      <c r="P776" s="11">
        <f t="shared" si="322"/>
        <v>0</v>
      </c>
      <c r="Q776" s="4" t="str">
        <f t="shared" si="315"/>
        <v>N-101-000010</v>
      </c>
      <c r="R776">
        <f t="shared" si="316"/>
        <v>382</v>
      </c>
      <c r="S776" s="8">
        <f t="shared" si="317"/>
        <v>6.8802841839920132</v>
      </c>
      <c r="T776" s="8">
        <f t="shared" si="318"/>
        <v>6.8802841839920132</v>
      </c>
      <c r="U776" s="10">
        <f t="shared" si="309"/>
        <v>3.3313157577678441</v>
      </c>
      <c r="V776" s="10">
        <f t="shared" si="319"/>
        <v>0.18424985744159661</v>
      </c>
      <c r="W776" s="10">
        <f t="shared" si="320"/>
        <v>-3.0957225584319867</v>
      </c>
      <c r="X776" s="10">
        <f t="shared" si="310"/>
        <v>0.40635386051552441</v>
      </c>
      <c r="Y776" s="22">
        <f t="shared" si="321"/>
        <v>6.9555773436448023</v>
      </c>
      <c r="Z776" s="22">
        <f t="shared" si="311"/>
        <v>6.8151536771936527</v>
      </c>
      <c r="AA776" s="22">
        <f t="shared" si="312"/>
        <v>6.8802841839920132</v>
      </c>
      <c r="AB776" s="35"/>
      <c r="AC776" s="10"/>
      <c r="AD776" s="10"/>
    </row>
    <row r="777" spans="1:30" x14ac:dyDescent="0.25">
      <c r="A777" t="s">
        <v>3836</v>
      </c>
      <c r="B777" t="s">
        <v>1220</v>
      </c>
      <c r="C777" s="1">
        <v>42126</v>
      </c>
      <c r="D777">
        <v>204</v>
      </c>
      <c r="E777" t="str">
        <f t="shared" si="307"/>
        <v>_data_circus_-_circus_data_-_the_big_three,_dead_for_a_day_is_not_ok_</v>
      </c>
      <c r="F777" s="7">
        <f t="shared" si="313"/>
        <v>5.3230099791384085</v>
      </c>
      <c r="G777">
        <f t="shared" si="308"/>
        <v>64</v>
      </c>
      <c r="H777" s="11">
        <f t="shared" si="314"/>
        <v>1</v>
      </c>
      <c r="I777" s="11">
        <f t="shared" si="305"/>
        <v>0</v>
      </c>
      <c r="J777" s="11">
        <f t="shared" si="305"/>
        <v>1</v>
      </c>
      <c r="K777" s="11">
        <f t="shared" si="322"/>
        <v>0</v>
      </c>
      <c r="L777" s="11">
        <f t="shared" si="322"/>
        <v>0</v>
      </c>
      <c r="M777" s="11">
        <f t="shared" si="322"/>
        <v>0</v>
      </c>
      <c r="N777" s="11">
        <f t="shared" si="322"/>
        <v>0</v>
      </c>
      <c r="O777" s="11">
        <f t="shared" si="322"/>
        <v>1</v>
      </c>
      <c r="P777" s="11">
        <f t="shared" si="322"/>
        <v>0</v>
      </c>
      <c r="Q777" s="4" t="str">
        <f t="shared" si="315"/>
        <v>N-101-000010</v>
      </c>
      <c r="R777">
        <f t="shared" si="316"/>
        <v>382</v>
      </c>
      <c r="S777" s="8">
        <f t="shared" si="317"/>
        <v>6.8802841839920132</v>
      </c>
      <c r="T777" s="8">
        <f t="shared" si="318"/>
        <v>6.8802841839920132</v>
      </c>
      <c r="U777" s="10">
        <f t="shared" si="309"/>
        <v>4.9166561186228837</v>
      </c>
      <c r="V777" s="10">
        <f t="shared" si="319"/>
        <v>0.18424985744159661</v>
      </c>
      <c r="W777" s="10">
        <f t="shared" si="320"/>
        <v>-1.5103821975769467</v>
      </c>
      <c r="X777" s="10">
        <f t="shared" si="310"/>
        <v>0.40635386051552441</v>
      </c>
      <c r="Y777" s="22">
        <f t="shared" si="321"/>
        <v>6.9555773436448023</v>
      </c>
      <c r="Z777" s="22">
        <f t="shared" si="311"/>
        <v>6.8151536771936527</v>
      </c>
      <c r="AA777" s="22">
        <f t="shared" si="312"/>
        <v>6.8802841839920132</v>
      </c>
      <c r="AB777" s="35"/>
      <c r="AC777" s="10"/>
      <c r="AD777" s="10"/>
    </row>
    <row r="778" spans="1:30" x14ac:dyDescent="0.25">
      <c r="A778" t="s">
        <v>3837</v>
      </c>
      <c r="B778" t="s">
        <v>1221</v>
      </c>
      <c r="C778" s="1">
        <v>42241</v>
      </c>
      <c r="D778">
        <v>530</v>
      </c>
      <c r="E778" t="str">
        <f t="shared" si="307"/>
        <v>_data_cleansing_vs_data_maintenance:_which_one_is_most_important?_</v>
      </c>
      <c r="F778" s="7">
        <f t="shared" si="313"/>
        <v>6.2747620212419388</v>
      </c>
      <c r="G778">
        <f t="shared" si="308"/>
        <v>73</v>
      </c>
      <c r="H778" s="11">
        <f t="shared" si="314"/>
        <v>1</v>
      </c>
      <c r="I778" s="11">
        <f t="shared" si="305"/>
        <v>0</v>
      </c>
      <c r="J778" s="11">
        <f t="shared" si="305"/>
        <v>1</v>
      </c>
      <c r="K778" s="11">
        <f t="shared" si="322"/>
        <v>0</v>
      </c>
      <c r="L778" s="11">
        <f t="shared" si="322"/>
        <v>0</v>
      </c>
      <c r="M778" s="11">
        <f t="shared" si="322"/>
        <v>0</v>
      </c>
      <c r="N778" s="11">
        <f t="shared" si="322"/>
        <v>0</v>
      </c>
      <c r="O778" s="11">
        <f t="shared" si="322"/>
        <v>1</v>
      </c>
      <c r="P778" s="11">
        <f t="shared" si="322"/>
        <v>0</v>
      </c>
      <c r="Q778" s="4" t="str">
        <f t="shared" si="315"/>
        <v>N-101-000010</v>
      </c>
      <c r="R778">
        <f t="shared" si="316"/>
        <v>382</v>
      </c>
      <c r="S778" s="8">
        <f t="shared" si="317"/>
        <v>6.8802841839920132</v>
      </c>
      <c r="T778" s="8">
        <f t="shared" si="318"/>
        <v>6.8802841839920132</v>
      </c>
      <c r="U778" s="10">
        <f t="shared" si="309"/>
        <v>5.868408160726414</v>
      </c>
      <c r="V778" s="10">
        <f t="shared" si="319"/>
        <v>0.18424985744159661</v>
      </c>
      <c r="W778" s="10">
        <f t="shared" si="320"/>
        <v>-0.55863015547341632</v>
      </c>
      <c r="X778" s="10">
        <f t="shared" si="310"/>
        <v>0.40635386051552441</v>
      </c>
      <c r="Y778" s="22">
        <f t="shared" si="321"/>
        <v>6.9555773436448023</v>
      </c>
      <c r="Z778" s="22">
        <f t="shared" si="311"/>
        <v>6.8151536771936527</v>
      </c>
      <c r="AA778" s="22">
        <f t="shared" si="312"/>
        <v>6.8802841839920132</v>
      </c>
      <c r="AB778" s="35"/>
      <c r="AC778" s="10"/>
      <c r="AD778" s="10"/>
    </row>
    <row r="779" spans="1:30" x14ac:dyDescent="0.25">
      <c r="A779" t="s">
        <v>3838</v>
      </c>
      <c r="B779" t="s">
        <v>1222</v>
      </c>
      <c r="C779" s="1">
        <v>41962</v>
      </c>
      <c r="D779">
        <v>814</v>
      </c>
      <c r="E779" t="str">
        <f t="shared" si="307"/>
        <v>_data_diversity_and_integration_trumps_big_data_for_better_decision-making_</v>
      </c>
      <c r="F779" s="7">
        <f t="shared" si="313"/>
        <v>6.7031881132408628</v>
      </c>
      <c r="G779">
        <f t="shared" si="308"/>
        <v>17</v>
      </c>
      <c r="H779" s="11">
        <f t="shared" si="314"/>
        <v>0</v>
      </c>
      <c r="I779" s="11">
        <f t="shared" si="305"/>
        <v>0</v>
      </c>
      <c r="J779" s="11">
        <f t="shared" si="305"/>
        <v>1</v>
      </c>
      <c r="K779" s="11">
        <f t="shared" si="322"/>
        <v>0</v>
      </c>
      <c r="L779" s="11">
        <f t="shared" si="322"/>
        <v>0</v>
      </c>
      <c r="M779" s="11">
        <f t="shared" si="322"/>
        <v>0</v>
      </c>
      <c r="N779" s="11">
        <f t="shared" si="322"/>
        <v>0</v>
      </c>
      <c r="O779" s="11">
        <f t="shared" si="322"/>
        <v>1</v>
      </c>
      <c r="P779" s="11">
        <f t="shared" si="322"/>
        <v>0</v>
      </c>
      <c r="Q779" s="4" t="str">
        <f t="shared" si="315"/>
        <v>N-001-000010</v>
      </c>
      <c r="R779">
        <f t="shared" si="316"/>
        <v>276</v>
      </c>
      <c r="S779" s="8">
        <f t="shared" si="317"/>
        <v>7.1371246496698326</v>
      </c>
      <c r="T779" s="8">
        <f t="shared" si="318"/>
        <v>7.1371246496698326</v>
      </c>
      <c r="U779" s="10">
        <f t="shared" si="309"/>
        <v>6.0983671983826415</v>
      </c>
      <c r="V779" s="10">
        <f t="shared" si="319"/>
        <v>0.48352944586012636</v>
      </c>
      <c r="W779" s="10">
        <f t="shared" si="320"/>
        <v>-0.13020406347449232</v>
      </c>
      <c r="X779" s="10">
        <f t="shared" si="310"/>
        <v>0.60482091485822098</v>
      </c>
      <c r="Y779" s="22">
        <f t="shared" si="321"/>
        <v>7.1540443979874988</v>
      </c>
      <c r="Z779" s="22">
        <f t="shared" si="311"/>
        <v>7.1890336202131158</v>
      </c>
      <c r="AA779" s="22">
        <f t="shared" si="312"/>
        <v>7.1371246496698326</v>
      </c>
      <c r="AB779" s="35"/>
      <c r="AC779" s="10"/>
      <c r="AD779" s="10"/>
    </row>
    <row r="780" spans="1:30" x14ac:dyDescent="0.25">
      <c r="A780" t="s">
        <v>3839</v>
      </c>
      <c r="B780" t="s">
        <v>1223</v>
      </c>
      <c r="C780" s="1">
        <v>41178</v>
      </c>
      <c r="D780">
        <v>1508</v>
      </c>
      <c r="E780" t="str">
        <f t="shared" si="307"/>
        <v>_data_fundamentals_</v>
      </c>
      <c r="F780" s="7">
        <f t="shared" si="313"/>
        <v>7.3192024587678493</v>
      </c>
      <c r="G780">
        <f t="shared" si="308"/>
        <v>27</v>
      </c>
      <c r="H780" s="11">
        <f t="shared" si="314"/>
        <v>0</v>
      </c>
      <c r="I780" s="11">
        <f t="shared" si="305"/>
        <v>0</v>
      </c>
      <c r="J780" s="11">
        <f t="shared" si="305"/>
        <v>1</v>
      </c>
      <c r="K780" s="11">
        <f t="shared" si="322"/>
        <v>0</v>
      </c>
      <c r="L780" s="11">
        <f t="shared" si="322"/>
        <v>0</v>
      </c>
      <c r="M780" s="11">
        <f t="shared" si="322"/>
        <v>0</v>
      </c>
      <c r="N780" s="11">
        <f t="shared" si="322"/>
        <v>0</v>
      </c>
      <c r="O780" s="11">
        <f t="shared" si="322"/>
        <v>1</v>
      </c>
      <c r="P780" s="11">
        <f t="shared" si="322"/>
        <v>0</v>
      </c>
      <c r="Q780" s="4" t="str">
        <f t="shared" si="315"/>
        <v>N-001-000010</v>
      </c>
      <c r="R780">
        <f t="shared" si="316"/>
        <v>276</v>
      </c>
      <c r="S780" s="8">
        <f t="shared" si="317"/>
        <v>7.1371246496698326</v>
      </c>
      <c r="T780" s="8">
        <f t="shared" si="318"/>
        <v>7.1371246496698326</v>
      </c>
      <c r="U780" s="10">
        <f t="shared" si="309"/>
        <v>6.7143815439096279</v>
      </c>
      <c r="V780" s="10">
        <f t="shared" si="319"/>
        <v>0.48352944586012636</v>
      </c>
      <c r="W780" s="10">
        <f t="shared" si="320"/>
        <v>0.4858102820524941</v>
      </c>
      <c r="X780" s="10">
        <f t="shared" si="310"/>
        <v>0.60482091485822098</v>
      </c>
      <c r="Y780" s="22">
        <f t="shared" si="321"/>
        <v>7.1540443979874988</v>
      </c>
      <c r="Z780" s="22">
        <f t="shared" si="311"/>
        <v>7.1890336202131158</v>
      </c>
      <c r="AA780" s="22">
        <f t="shared" si="312"/>
        <v>7.1371246496698326</v>
      </c>
      <c r="AB780" s="35"/>
      <c r="AC780" s="10"/>
      <c r="AD780" s="10"/>
    </row>
    <row r="781" spans="1:30" x14ac:dyDescent="0.25">
      <c r="A781" t="s">
        <v>2720</v>
      </c>
      <c r="B781" t="s">
        <v>100</v>
      </c>
      <c r="C781" s="1">
        <v>42072</v>
      </c>
      <c r="D781">
        <v>391</v>
      </c>
      <c r="E781" t="str">
        <f t="shared" si="307"/>
        <v>_data_glitch_day_of_the_year_</v>
      </c>
      <c r="F781" s="7">
        <f t="shared" si="313"/>
        <v>5.9712618397904622</v>
      </c>
      <c r="G781">
        <f t="shared" si="308"/>
        <v>19</v>
      </c>
      <c r="H781" s="11">
        <f t="shared" si="314"/>
        <v>1</v>
      </c>
      <c r="I781" s="11">
        <f t="shared" si="305"/>
        <v>1</v>
      </c>
      <c r="J781" s="11">
        <f t="shared" si="305"/>
        <v>0</v>
      </c>
      <c r="K781" s="11">
        <f t="shared" si="322"/>
        <v>0</v>
      </c>
      <c r="L781" s="11">
        <f t="shared" si="322"/>
        <v>0</v>
      </c>
      <c r="M781" s="11">
        <f t="shared" si="322"/>
        <v>0</v>
      </c>
      <c r="N781" s="11">
        <f t="shared" si="322"/>
        <v>0</v>
      </c>
      <c r="O781" s="11">
        <f t="shared" si="322"/>
        <v>1</v>
      </c>
      <c r="P781" s="11">
        <f t="shared" si="322"/>
        <v>0</v>
      </c>
      <c r="Q781" s="4" t="str">
        <f t="shared" si="315"/>
        <v>N-110-000010</v>
      </c>
      <c r="R781">
        <f t="shared" si="316"/>
        <v>58</v>
      </c>
      <c r="S781" s="8">
        <f t="shared" si="317"/>
        <v>5.7492453157171877</v>
      </c>
      <c r="T781" s="8">
        <f t="shared" si="318"/>
        <v>5.7492453157171877</v>
      </c>
      <c r="U781" s="10">
        <f t="shared" si="309"/>
        <v>6.3457516136332011</v>
      </c>
      <c r="V781" s="10">
        <f t="shared" si="319"/>
        <v>-0.99322799793309102</v>
      </c>
      <c r="W781" s="10">
        <f t="shared" si="320"/>
        <v>-0.86213033692489294</v>
      </c>
      <c r="X781" s="10">
        <f t="shared" si="310"/>
        <v>-0.37448977384273863</v>
      </c>
      <c r="Y781" s="22">
        <f t="shared" si="321"/>
        <v>6.1747337092865386</v>
      </c>
      <c r="Z781" s="22">
        <f t="shared" si="311"/>
        <v>6.1953121150439019</v>
      </c>
      <c r="AA781" s="22">
        <f t="shared" si="312"/>
        <v>5.7492453157171877</v>
      </c>
      <c r="AB781" s="35"/>
      <c r="AC781" s="10"/>
      <c r="AD781" s="10"/>
    </row>
    <row r="782" spans="1:30" x14ac:dyDescent="0.25">
      <c r="A782" t="s">
        <v>3840</v>
      </c>
      <c r="B782" t="s">
        <v>1224</v>
      </c>
      <c r="C782" s="1">
        <v>42117</v>
      </c>
      <c r="D782">
        <v>977</v>
      </c>
      <c r="E782" t="str">
        <f t="shared" si="307"/>
        <v>_data_governance_101_</v>
      </c>
      <c r="F782" s="7">
        <f t="shared" si="313"/>
        <v>6.8855096700348177</v>
      </c>
      <c r="G782">
        <f t="shared" si="308"/>
        <v>50</v>
      </c>
      <c r="H782" s="11">
        <f t="shared" si="314"/>
        <v>1</v>
      </c>
      <c r="I782" s="11">
        <f t="shared" ref="I782:J801" si="323">IF(ISNUMBER(SEARCH(I$1,$B782)),1,0)</f>
        <v>0</v>
      </c>
      <c r="J782" s="11">
        <f t="shared" si="323"/>
        <v>1</v>
      </c>
      <c r="K782" s="11">
        <f t="shared" ref="K782:P791" si="324">IF(ISNUMBER(SEARCH(K$1,$E782)),1,0)</f>
        <v>0</v>
      </c>
      <c r="L782" s="11">
        <f t="shared" si="324"/>
        <v>0</v>
      </c>
      <c r="M782" s="11">
        <f t="shared" si="324"/>
        <v>0</v>
      </c>
      <c r="N782" s="11">
        <f t="shared" si="324"/>
        <v>0</v>
      </c>
      <c r="O782" s="11">
        <f t="shared" si="324"/>
        <v>1</v>
      </c>
      <c r="P782" s="11">
        <f t="shared" si="324"/>
        <v>0</v>
      </c>
      <c r="Q782" s="4" t="str">
        <f t="shared" si="315"/>
        <v>N-101-000010</v>
      </c>
      <c r="R782">
        <f t="shared" si="316"/>
        <v>382</v>
      </c>
      <c r="S782" s="8">
        <f t="shared" si="317"/>
        <v>6.8802841839920132</v>
      </c>
      <c r="T782" s="8">
        <f t="shared" si="318"/>
        <v>6.8802841839920132</v>
      </c>
      <c r="U782" s="10">
        <f t="shared" si="309"/>
        <v>6.4791558095192929</v>
      </c>
      <c r="V782" s="10">
        <f t="shared" si="319"/>
        <v>0.18424985744159661</v>
      </c>
      <c r="W782" s="10">
        <f t="shared" si="320"/>
        <v>5.2117493319462582E-2</v>
      </c>
      <c r="X782" s="10">
        <f t="shared" si="310"/>
        <v>0.40635386051552441</v>
      </c>
      <c r="Y782" s="22">
        <f t="shared" si="321"/>
        <v>6.9555773436448023</v>
      </c>
      <c r="Z782" s="22">
        <f t="shared" si="311"/>
        <v>6.8151536771936527</v>
      </c>
      <c r="AA782" s="22">
        <f t="shared" si="312"/>
        <v>6.8802841839920132</v>
      </c>
      <c r="AB782" s="35"/>
      <c r="AC782" s="10"/>
      <c r="AD782" s="10"/>
    </row>
    <row r="783" spans="1:30" x14ac:dyDescent="0.25">
      <c r="A783" t="s">
        <v>3841</v>
      </c>
      <c r="B783" t="s">
        <v>1225</v>
      </c>
      <c r="C783" s="1">
        <v>42488</v>
      </c>
      <c r="D783">
        <v>169</v>
      </c>
      <c r="E783" t="str">
        <f t="shared" si="307"/>
        <v>_data_has_always_existed,_the_key_is_the_right_data_</v>
      </c>
      <c r="F783" s="7">
        <f t="shared" si="313"/>
        <v>5.1357984370502621</v>
      </c>
      <c r="G783">
        <f t="shared" si="308"/>
        <v>44</v>
      </c>
      <c r="H783" s="11">
        <f t="shared" si="314"/>
        <v>1</v>
      </c>
      <c r="I783" s="11">
        <f t="shared" si="323"/>
        <v>0</v>
      </c>
      <c r="J783" s="11">
        <f t="shared" si="323"/>
        <v>1</v>
      </c>
      <c r="K783" s="11">
        <f t="shared" si="324"/>
        <v>0</v>
      </c>
      <c r="L783" s="11">
        <f t="shared" si="324"/>
        <v>0</v>
      </c>
      <c r="M783" s="11">
        <f t="shared" si="324"/>
        <v>0</v>
      </c>
      <c r="N783" s="11">
        <f t="shared" si="324"/>
        <v>0</v>
      </c>
      <c r="O783" s="11">
        <f t="shared" si="324"/>
        <v>1</v>
      </c>
      <c r="P783" s="11">
        <f t="shared" si="324"/>
        <v>0</v>
      </c>
      <c r="Q783" s="4" t="str">
        <f t="shared" si="315"/>
        <v>N-101-000010</v>
      </c>
      <c r="R783">
        <f t="shared" si="316"/>
        <v>382</v>
      </c>
      <c r="S783" s="8">
        <f t="shared" si="317"/>
        <v>6.8802841839920132</v>
      </c>
      <c r="T783" s="8">
        <f t="shared" si="318"/>
        <v>6.8802841839920132</v>
      </c>
      <c r="U783" s="10">
        <f t="shared" si="309"/>
        <v>4.7294445765347373</v>
      </c>
      <c r="V783" s="10">
        <f t="shared" si="319"/>
        <v>0.18424985744159661</v>
      </c>
      <c r="W783" s="10">
        <f t="shared" si="320"/>
        <v>-1.6975937396650931</v>
      </c>
      <c r="X783" s="10">
        <f t="shared" si="310"/>
        <v>0.40635386051552441</v>
      </c>
      <c r="Y783" s="22">
        <f t="shared" si="321"/>
        <v>6.9555773436448023</v>
      </c>
      <c r="Z783" s="22">
        <f t="shared" si="311"/>
        <v>6.8151536771936527</v>
      </c>
      <c r="AA783" s="22">
        <f t="shared" si="312"/>
        <v>6.8802841839920132</v>
      </c>
      <c r="AB783" s="35"/>
      <c r="AC783" s="10"/>
      <c r="AD783" s="10"/>
    </row>
    <row r="784" spans="1:30" x14ac:dyDescent="0.25">
      <c r="A784" t="s">
        <v>3843</v>
      </c>
      <c r="B784" t="s">
        <v>1227</v>
      </c>
      <c r="C784" s="1">
        <v>42126</v>
      </c>
      <c r="D784">
        <v>570</v>
      </c>
      <c r="E784" t="str">
        <f t="shared" si="307"/>
        <v>_data_integrity:_the_rest_of_the_story_part_i_</v>
      </c>
      <c r="F784" s="7">
        <f t="shared" si="313"/>
        <v>6.3473892096560105</v>
      </c>
      <c r="G784">
        <f t="shared" si="308"/>
        <v>45</v>
      </c>
      <c r="H784" s="11">
        <f t="shared" si="314"/>
        <v>1</v>
      </c>
      <c r="I784" s="11">
        <f t="shared" si="323"/>
        <v>0</v>
      </c>
      <c r="J784" s="11">
        <f t="shared" si="323"/>
        <v>1</v>
      </c>
      <c r="K784" s="11">
        <f t="shared" si="324"/>
        <v>0</v>
      </c>
      <c r="L784" s="11">
        <f t="shared" si="324"/>
        <v>0</v>
      </c>
      <c r="M784" s="11">
        <f t="shared" si="324"/>
        <v>0</v>
      </c>
      <c r="N784" s="11">
        <f t="shared" si="324"/>
        <v>0</v>
      </c>
      <c r="O784" s="11">
        <f t="shared" si="324"/>
        <v>1</v>
      </c>
      <c r="P784" s="11">
        <f t="shared" si="324"/>
        <v>0</v>
      </c>
      <c r="Q784" s="4" t="str">
        <f t="shared" si="315"/>
        <v>N-101-000010</v>
      </c>
      <c r="R784">
        <f t="shared" si="316"/>
        <v>382</v>
      </c>
      <c r="S784" s="8">
        <f t="shared" si="317"/>
        <v>6.8802841839920132</v>
      </c>
      <c r="T784" s="8">
        <f t="shared" si="318"/>
        <v>6.8802841839920132</v>
      </c>
      <c r="U784" s="10">
        <f t="shared" si="309"/>
        <v>5.9410353491404857</v>
      </c>
      <c r="V784" s="10">
        <f t="shared" si="319"/>
        <v>0.18424985744159661</v>
      </c>
      <c r="W784" s="10">
        <f t="shared" si="320"/>
        <v>-0.48600296705934465</v>
      </c>
      <c r="X784" s="10">
        <f t="shared" si="310"/>
        <v>0.40635386051552441</v>
      </c>
      <c r="Y784" s="22">
        <f t="shared" si="321"/>
        <v>6.9555773436448023</v>
      </c>
      <c r="Z784" s="22">
        <f t="shared" si="311"/>
        <v>6.8151536771936527</v>
      </c>
      <c r="AA784" s="22">
        <f t="shared" si="312"/>
        <v>6.8802841839920132</v>
      </c>
      <c r="AB784" s="35"/>
      <c r="AC784" s="10"/>
      <c r="AD784" s="10"/>
    </row>
    <row r="785" spans="1:30" x14ac:dyDescent="0.25">
      <c r="A785" t="s">
        <v>3844</v>
      </c>
      <c r="B785" t="s">
        <v>1228</v>
      </c>
      <c r="C785" s="1">
        <v>42145</v>
      </c>
      <c r="D785">
        <v>1309</v>
      </c>
      <c r="E785" t="str">
        <f t="shared" si="307"/>
        <v>_data_integrity:_the_rest_of_the_story_part_ii_</v>
      </c>
      <c r="F785" s="7">
        <f t="shared" si="313"/>
        <v>7.1777824161951971</v>
      </c>
      <c r="G785">
        <f t="shared" si="308"/>
        <v>66</v>
      </c>
      <c r="H785" s="11">
        <f t="shared" si="314"/>
        <v>1</v>
      </c>
      <c r="I785" s="11">
        <f t="shared" si="323"/>
        <v>0</v>
      </c>
      <c r="J785" s="11">
        <f t="shared" si="323"/>
        <v>1</v>
      </c>
      <c r="K785" s="11">
        <f t="shared" si="324"/>
        <v>0</v>
      </c>
      <c r="L785" s="11">
        <f t="shared" si="324"/>
        <v>0</v>
      </c>
      <c r="M785" s="11">
        <f t="shared" si="324"/>
        <v>0</v>
      </c>
      <c r="N785" s="11">
        <f t="shared" si="324"/>
        <v>0</v>
      </c>
      <c r="O785" s="11">
        <f t="shared" si="324"/>
        <v>1</v>
      </c>
      <c r="P785" s="11">
        <f t="shared" si="324"/>
        <v>0</v>
      </c>
      <c r="Q785" s="4" t="str">
        <f t="shared" si="315"/>
        <v>N-101-000010</v>
      </c>
      <c r="R785">
        <f t="shared" si="316"/>
        <v>382</v>
      </c>
      <c r="S785" s="8">
        <f t="shared" si="317"/>
        <v>6.8802841839920132</v>
      </c>
      <c r="T785" s="8">
        <f t="shared" si="318"/>
        <v>6.8802841839920132</v>
      </c>
      <c r="U785" s="10">
        <f t="shared" si="309"/>
        <v>6.7714285556796723</v>
      </c>
      <c r="V785" s="10">
        <f t="shared" si="319"/>
        <v>0.18424985744159661</v>
      </c>
      <c r="W785" s="10">
        <f t="shared" si="320"/>
        <v>0.34439023947984193</v>
      </c>
      <c r="X785" s="10">
        <f t="shared" si="310"/>
        <v>0.40635386051552441</v>
      </c>
      <c r="Y785" s="22">
        <f t="shared" si="321"/>
        <v>6.9555773436448023</v>
      </c>
      <c r="Z785" s="22">
        <f t="shared" si="311"/>
        <v>6.8151536771936527</v>
      </c>
      <c r="AA785" s="22">
        <f t="shared" si="312"/>
        <v>6.8802841839920132</v>
      </c>
      <c r="AB785" s="35"/>
      <c r="AC785" s="10"/>
      <c r="AD785" s="10"/>
    </row>
    <row r="786" spans="1:30" x14ac:dyDescent="0.25">
      <c r="A786" t="s">
        <v>3842</v>
      </c>
      <c r="B786" t="s">
        <v>1226</v>
      </c>
      <c r="C786" s="1">
        <v>42071</v>
      </c>
      <c r="D786">
        <v>937</v>
      </c>
      <c r="E786" t="str">
        <f t="shared" si="307"/>
        <v>_data_integrity_-_a_sequence_of_words_lost_in_the_world_of_big_data_</v>
      </c>
      <c r="F786" s="7">
        <f t="shared" si="313"/>
        <v>6.8437499490062246</v>
      </c>
      <c r="G786">
        <f t="shared" si="308"/>
        <v>41</v>
      </c>
      <c r="H786" s="11">
        <f t="shared" si="314"/>
        <v>1</v>
      </c>
      <c r="I786" s="11">
        <f t="shared" si="323"/>
        <v>0</v>
      </c>
      <c r="J786" s="11">
        <f t="shared" si="323"/>
        <v>1</v>
      </c>
      <c r="K786" s="11">
        <f t="shared" si="324"/>
        <v>0</v>
      </c>
      <c r="L786" s="11">
        <f t="shared" si="324"/>
        <v>0</v>
      </c>
      <c r="M786" s="11">
        <f t="shared" si="324"/>
        <v>0</v>
      </c>
      <c r="N786" s="11">
        <f t="shared" si="324"/>
        <v>0</v>
      </c>
      <c r="O786" s="11">
        <f t="shared" si="324"/>
        <v>1</v>
      </c>
      <c r="P786" s="11">
        <f t="shared" si="324"/>
        <v>0</v>
      </c>
      <c r="Q786" s="4" t="str">
        <f t="shared" si="315"/>
        <v>N-101-000010</v>
      </c>
      <c r="R786">
        <f t="shared" si="316"/>
        <v>382</v>
      </c>
      <c r="S786" s="8">
        <f t="shared" si="317"/>
        <v>6.8802841839920132</v>
      </c>
      <c r="T786" s="8">
        <f t="shared" si="318"/>
        <v>6.8802841839920132</v>
      </c>
      <c r="U786" s="10">
        <f t="shared" si="309"/>
        <v>6.4373960884906998</v>
      </c>
      <c r="V786" s="10">
        <f t="shared" si="319"/>
        <v>0.18424985744159661</v>
      </c>
      <c r="W786" s="10">
        <f t="shared" si="320"/>
        <v>1.0357772290869427E-2</v>
      </c>
      <c r="X786" s="10">
        <f t="shared" si="310"/>
        <v>0.40635386051552441</v>
      </c>
      <c r="Y786" s="22">
        <f t="shared" si="321"/>
        <v>6.9555773436448023</v>
      </c>
      <c r="Z786" s="22">
        <f t="shared" si="311"/>
        <v>6.8151536771936527</v>
      </c>
      <c r="AA786" s="22">
        <f t="shared" si="312"/>
        <v>6.8802841839920132</v>
      </c>
      <c r="AB786" s="35"/>
      <c r="AC786" s="10"/>
      <c r="AD786" s="10"/>
    </row>
    <row r="787" spans="1:30" x14ac:dyDescent="0.25">
      <c r="A787" t="s">
        <v>3845</v>
      </c>
      <c r="B787" t="s">
        <v>1229</v>
      </c>
      <c r="C787" s="1">
        <v>42164</v>
      </c>
      <c r="D787">
        <v>483</v>
      </c>
      <c r="E787" t="str">
        <f t="shared" si="307"/>
        <v>_data_is_immortal,_but_not_immune_to_decay_</v>
      </c>
      <c r="F787" s="7">
        <f t="shared" si="313"/>
        <v>6.1820849067166321</v>
      </c>
      <c r="G787">
        <f t="shared" si="308"/>
        <v>34</v>
      </c>
      <c r="H787" s="11">
        <f t="shared" si="314"/>
        <v>1</v>
      </c>
      <c r="I787" s="11">
        <f t="shared" si="323"/>
        <v>0</v>
      </c>
      <c r="J787" s="11">
        <f t="shared" si="323"/>
        <v>1</v>
      </c>
      <c r="K787" s="11">
        <f t="shared" si="324"/>
        <v>0</v>
      </c>
      <c r="L787" s="11">
        <f t="shared" si="324"/>
        <v>0</v>
      </c>
      <c r="M787" s="11">
        <f t="shared" si="324"/>
        <v>0</v>
      </c>
      <c r="N787" s="11">
        <f t="shared" si="324"/>
        <v>0</v>
      </c>
      <c r="O787" s="11">
        <f t="shared" si="324"/>
        <v>1</v>
      </c>
      <c r="P787" s="11">
        <f t="shared" si="324"/>
        <v>0</v>
      </c>
      <c r="Q787" s="4" t="str">
        <f t="shared" si="315"/>
        <v>N-101-000010</v>
      </c>
      <c r="R787">
        <f t="shared" si="316"/>
        <v>382</v>
      </c>
      <c r="S787" s="8">
        <f t="shared" si="317"/>
        <v>6.8802841839920132</v>
      </c>
      <c r="T787" s="8">
        <f t="shared" si="318"/>
        <v>6.8802841839920132</v>
      </c>
      <c r="U787" s="10">
        <f t="shared" si="309"/>
        <v>5.7757310462011073</v>
      </c>
      <c r="V787" s="10">
        <f t="shared" si="319"/>
        <v>0.18424985744159661</v>
      </c>
      <c r="W787" s="10">
        <f t="shared" si="320"/>
        <v>-0.65130726999872302</v>
      </c>
      <c r="X787" s="10">
        <f t="shared" si="310"/>
        <v>0.40635386051552441</v>
      </c>
      <c r="Y787" s="22">
        <f t="shared" si="321"/>
        <v>6.9555773436448023</v>
      </c>
      <c r="Z787" s="22">
        <f t="shared" si="311"/>
        <v>6.8151536771936527</v>
      </c>
      <c r="AA787" s="22">
        <f t="shared" si="312"/>
        <v>6.8802841839920132</v>
      </c>
      <c r="AB787" s="35"/>
      <c r="AC787" s="10"/>
      <c r="AD787" s="10"/>
    </row>
    <row r="788" spans="1:30" x14ac:dyDescent="0.25">
      <c r="A788" t="s">
        <v>2991</v>
      </c>
      <c r="B788" t="s">
        <v>373</v>
      </c>
      <c r="C788" s="1">
        <v>42109</v>
      </c>
      <c r="D788">
        <v>163</v>
      </c>
      <c r="E788" t="str">
        <f t="shared" si="307"/>
        <v>_data_lake_critical_success_factors_</v>
      </c>
      <c r="F788" s="7">
        <f t="shared" si="313"/>
        <v>5.0998664278241987</v>
      </c>
      <c r="G788">
        <f t="shared" si="308"/>
        <v>78</v>
      </c>
      <c r="H788" s="11">
        <f t="shared" si="314"/>
        <v>1</v>
      </c>
      <c r="I788" s="11">
        <f t="shared" si="323"/>
        <v>1</v>
      </c>
      <c r="J788" s="11">
        <f t="shared" si="323"/>
        <v>0</v>
      </c>
      <c r="K788" s="11">
        <f t="shared" si="324"/>
        <v>0</v>
      </c>
      <c r="L788" s="11">
        <f t="shared" si="324"/>
        <v>0</v>
      </c>
      <c r="M788" s="11">
        <f t="shared" si="324"/>
        <v>0</v>
      </c>
      <c r="N788" s="11">
        <f t="shared" si="324"/>
        <v>0</v>
      </c>
      <c r="O788" s="11">
        <f t="shared" si="324"/>
        <v>1</v>
      </c>
      <c r="P788" s="11">
        <f t="shared" si="324"/>
        <v>0</v>
      </c>
      <c r="Q788" s="4" t="str">
        <f t="shared" si="315"/>
        <v>N-110-000010</v>
      </c>
      <c r="R788">
        <f t="shared" si="316"/>
        <v>58</v>
      </c>
      <c r="S788" s="8">
        <f t="shared" si="317"/>
        <v>5.7492453157171877</v>
      </c>
      <c r="T788" s="8">
        <f t="shared" si="318"/>
        <v>5.7492453157171877</v>
      </c>
      <c r="U788" s="10">
        <f t="shared" si="309"/>
        <v>5.4743562016669376</v>
      </c>
      <c r="V788" s="10">
        <f t="shared" si="319"/>
        <v>-0.99322799793309102</v>
      </c>
      <c r="W788" s="10">
        <f t="shared" si="320"/>
        <v>-1.7335257488911564</v>
      </c>
      <c r="X788" s="10">
        <f t="shared" si="310"/>
        <v>-0.37448977384273863</v>
      </c>
      <c r="Y788" s="22">
        <f t="shared" si="321"/>
        <v>6.1747337092865386</v>
      </c>
      <c r="Z788" s="22">
        <f t="shared" si="311"/>
        <v>6.1953121150439019</v>
      </c>
      <c r="AA788" s="22">
        <f t="shared" si="312"/>
        <v>5.7492453157171877</v>
      </c>
      <c r="AB788" s="35"/>
      <c r="AC788" s="10"/>
      <c r="AD788" s="10"/>
    </row>
    <row r="789" spans="1:30" x14ac:dyDescent="0.25">
      <c r="A789" t="s">
        <v>2992</v>
      </c>
      <c r="B789" t="s">
        <v>374</v>
      </c>
      <c r="C789" s="1">
        <v>42060</v>
      </c>
      <c r="D789">
        <v>111</v>
      </c>
      <c r="E789" t="str">
        <f t="shared" si="307"/>
        <v>_data_lakes,_reservoirs,_and_swamps:_a_data_science_and_engineering_perspective_</v>
      </c>
      <c r="F789" s="7">
        <f t="shared" si="313"/>
        <v>4.7184988712950942</v>
      </c>
      <c r="G789">
        <f t="shared" si="308"/>
        <v>39</v>
      </c>
      <c r="H789" s="11">
        <f t="shared" si="314"/>
        <v>1</v>
      </c>
      <c r="I789" s="11">
        <f t="shared" si="323"/>
        <v>1</v>
      </c>
      <c r="J789" s="11">
        <f t="shared" si="323"/>
        <v>0</v>
      </c>
      <c r="K789" s="11">
        <f t="shared" si="324"/>
        <v>0</v>
      </c>
      <c r="L789" s="11">
        <f t="shared" si="324"/>
        <v>0</v>
      </c>
      <c r="M789" s="11">
        <f t="shared" si="324"/>
        <v>0</v>
      </c>
      <c r="N789" s="11">
        <f t="shared" si="324"/>
        <v>1</v>
      </c>
      <c r="O789" s="11">
        <f t="shared" si="324"/>
        <v>1</v>
      </c>
      <c r="P789" s="11">
        <f t="shared" si="324"/>
        <v>0</v>
      </c>
      <c r="Q789" s="4" t="str">
        <f t="shared" si="315"/>
        <v>N-110-000110</v>
      </c>
      <c r="R789">
        <f t="shared" si="316"/>
        <v>30</v>
      </c>
      <c r="S789" s="8">
        <f t="shared" si="317"/>
        <v>6.8313617432708362</v>
      </c>
      <c r="T789" s="8">
        <f t="shared" si="318"/>
        <v>6.8313617432708362</v>
      </c>
      <c r="U789" s="10">
        <f t="shared" si="309"/>
        <v>4.7093258088323475</v>
      </c>
      <c r="V789" s="10">
        <f t="shared" si="319"/>
        <v>-0.41468131611090092</v>
      </c>
      <c r="W789" s="10">
        <f t="shared" si="320"/>
        <v>-2.114893305420261</v>
      </c>
      <c r="X789" s="10">
        <f t="shared" si="310"/>
        <v>9.1730624627465642E-3</v>
      </c>
      <c r="Y789" s="22">
        <f t="shared" si="321"/>
        <v>6.5583965455920241</v>
      </c>
      <c r="Z789" s="22">
        <f t="shared" si="311"/>
        <v>6.6067544714367257</v>
      </c>
      <c r="AA789" s="22">
        <f t="shared" si="312"/>
        <v>6.8313617432708362</v>
      </c>
      <c r="AB789" s="35"/>
      <c r="AC789" s="10"/>
      <c r="AD789" s="10"/>
    </row>
    <row r="790" spans="1:30" x14ac:dyDescent="0.25">
      <c r="A790" t="s">
        <v>3847</v>
      </c>
      <c r="B790" t="s">
        <v>1231</v>
      </c>
      <c r="C790" s="1">
        <v>42244</v>
      </c>
      <c r="D790">
        <v>260</v>
      </c>
      <c r="E790" t="str">
        <f t="shared" si="307"/>
        <v>_data_literacy_&amp;amp;_democratic_exercise_</v>
      </c>
      <c r="F790" s="7">
        <f t="shared" si="313"/>
        <v>5.5645204073226937</v>
      </c>
      <c r="G790">
        <f t="shared" si="308"/>
        <v>33</v>
      </c>
      <c r="H790" s="11">
        <f t="shared" si="314"/>
        <v>1</v>
      </c>
      <c r="I790" s="11">
        <f t="shared" si="323"/>
        <v>0</v>
      </c>
      <c r="J790" s="11">
        <f t="shared" si="323"/>
        <v>1</v>
      </c>
      <c r="K790" s="11">
        <f t="shared" si="324"/>
        <v>0</v>
      </c>
      <c r="L790" s="11">
        <f t="shared" si="324"/>
        <v>0</v>
      </c>
      <c r="M790" s="11">
        <f t="shared" si="324"/>
        <v>0</v>
      </c>
      <c r="N790" s="11">
        <f t="shared" si="324"/>
        <v>0</v>
      </c>
      <c r="O790" s="11">
        <f t="shared" si="324"/>
        <v>1</v>
      </c>
      <c r="P790" s="11">
        <f t="shared" si="324"/>
        <v>0</v>
      </c>
      <c r="Q790" s="4" t="str">
        <f t="shared" si="315"/>
        <v>N-101-000010</v>
      </c>
      <c r="R790">
        <f t="shared" si="316"/>
        <v>382</v>
      </c>
      <c r="S790" s="8">
        <f t="shared" si="317"/>
        <v>6.8802841839920132</v>
      </c>
      <c r="T790" s="8">
        <f t="shared" si="318"/>
        <v>6.8802841839920132</v>
      </c>
      <c r="U790" s="10">
        <f t="shared" si="309"/>
        <v>5.1581665468071689</v>
      </c>
      <c r="V790" s="10">
        <f t="shared" si="319"/>
        <v>0.18424985744159661</v>
      </c>
      <c r="W790" s="10">
        <f t="shared" si="320"/>
        <v>-1.2688717693926614</v>
      </c>
      <c r="X790" s="10">
        <f t="shared" si="310"/>
        <v>0.40635386051552441</v>
      </c>
      <c r="Y790" s="22">
        <f t="shared" si="321"/>
        <v>6.9555773436448023</v>
      </c>
      <c r="Z790" s="22">
        <f t="shared" si="311"/>
        <v>6.8151536771936527</v>
      </c>
      <c r="AA790" s="22">
        <f t="shared" si="312"/>
        <v>6.8802841839920132</v>
      </c>
      <c r="AB790" s="35"/>
      <c r="AC790" s="10"/>
      <c r="AD790" s="10"/>
    </row>
    <row r="791" spans="1:30" x14ac:dyDescent="0.25">
      <c r="A791" t="s">
        <v>2721</v>
      </c>
      <c r="B791" t="s">
        <v>101</v>
      </c>
      <c r="C791" s="1">
        <v>41484</v>
      </c>
      <c r="D791">
        <v>448</v>
      </c>
      <c r="E791" t="str">
        <f t="shared" si="307"/>
        <v>_data_literacy_-_a_need_to_improve_</v>
      </c>
      <c r="F791" s="7">
        <f t="shared" si="313"/>
        <v>6.1070228877422545</v>
      </c>
      <c r="G791">
        <f t="shared" si="308"/>
        <v>30</v>
      </c>
      <c r="H791" s="11">
        <f t="shared" si="314"/>
        <v>0</v>
      </c>
      <c r="I791" s="11">
        <f t="shared" si="323"/>
        <v>1</v>
      </c>
      <c r="J791" s="11">
        <f t="shared" si="323"/>
        <v>0</v>
      </c>
      <c r="K791" s="11">
        <f t="shared" si="324"/>
        <v>0</v>
      </c>
      <c r="L791" s="11">
        <f t="shared" si="324"/>
        <v>0</v>
      </c>
      <c r="M791" s="11">
        <f t="shared" si="324"/>
        <v>0</v>
      </c>
      <c r="N791" s="11">
        <f t="shared" si="324"/>
        <v>0</v>
      </c>
      <c r="O791" s="11">
        <f t="shared" si="324"/>
        <v>1</v>
      </c>
      <c r="P791" s="11">
        <f t="shared" si="324"/>
        <v>0</v>
      </c>
      <c r="Q791" s="4" t="str">
        <f t="shared" si="315"/>
        <v>N-010-000010</v>
      </c>
      <c r="R791">
        <f t="shared" si="316"/>
        <v>51</v>
      </c>
      <c r="S791" s="8">
        <f t="shared" si="317"/>
        <v>6.7640449341040307</v>
      </c>
      <c r="T791" s="8">
        <f t="shared" si="318"/>
        <v>6.7640449341040307</v>
      </c>
      <c r="U791" s="10">
        <f t="shared" si="309"/>
        <v>6.2830456072422969</v>
      </c>
      <c r="V791" s="10">
        <f t="shared" si="319"/>
        <v>-0.69394840951456138</v>
      </c>
      <c r="W791" s="10">
        <f t="shared" si="320"/>
        <v>-0.7263692889731006</v>
      </c>
      <c r="X791" s="10">
        <f t="shared" si="310"/>
        <v>-0.17602271950004214</v>
      </c>
      <c r="Y791" s="22">
        <f t="shared" si="321"/>
        <v>6.3732007636292352</v>
      </c>
      <c r="Z791" s="22">
        <f t="shared" si="311"/>
        <v>6.5691920580633658</v>
      </c>
      <c r="AA791" s="22">
        <f t="shared" si="312"/>
        <v>6.7640449341040307</v>
      </c>
      <c r="AB791" s="35"/>
      <c r="AC791" s="10"/>
      <c r="AD791" s="10"/>
    </row>
    <row r="792" spans="1:30" x14ac:dyDescent="0.25">
      <c r="A792" t="s">
        <v>3848</v>
      </c>
      <c r="B792" t="s">
        <v>1232</v>
      </c>
      <c r="C792" s="1">
        <v>41280</v>
      </c>
      <c r="D792">
        <v>774</v>
      </c>
      <c r="E792" t="str">
        <f t="shared" si="307"/>
        <v>_data_mining_and_airline_safety_</v>
      </c>
      <c r="F792" s="7">
        <f t="shared" si="313"/>
        <v>6.6528630293533473</v>
      </c>
      <c r="G792">
        <f t="shared" si="308"/>
        <v>74</v>
      </c>
      <c r="H792" s="11">
        <f t="shared" si="314"/>
        <v>0</v>
      </c>
      <c r="I792" s="11">
        <f t="shared" si="323"/>
        <v>0</v>
      </c>
      <c r="J792" s="11">
        <f t="shared" si="323"/>
        <v>1</v>
      </c>
      <c r="K792" s="11">
        <f t="shared" ref="K792:P801" si="325">IF(ISNUMBER(SEARCH(K$1,$E792)),1,0)</f>
        <v>0</v>
      </c>
      <c r="L792" s="11">
        <f t="shared" si="325"/>
        <v>0</v>
      </c>
      <c r="M792" s="11">
        <f t="shared" si="325"/>
        <v>0</v>
      </c>
      <c r="N792" s="11">
        <f t="shared" si="325"/>
        <v>0</v>
      </c>
      <c r="O792" s="11">
        <f t="shared" si="325"/>
        <v>1</v>
      </c>
      <c r="P792" s="11">
        <f t="shared" si="325"/>
        <v>0</v>
      </c>
      <c r="Q792" s="4" t="str">
        <f t="shared" si="315"/>
        <v>N-001-000010</v>
      </c>
      <c r="R792">
        <f t="shared" si="316"/>
        <v>276</v>
      </c>
      <c r="S792" s="8">
        <f t="shared" si="317"/>
        <v>7.1371246496698326</v>
      </c>
      <c r="T792" s="8">
        <f t="shared" si="318"/>
        <v>7.1371246496698326</v>
      </c>
      <c r="U792" s="10">
        <f t="shared" si="309"/>
        <v>6.048042114495126</v>
      </c>
      <c r="V792" s="10">
        <f t="shared" si="319"/>
        <v>0.48352944586012636</v>
      </c>
      <c r="W792" s="10">
        <f t="shared" si="320"/>
        <v>-0.18052914736200787</v>
      </c>
      <c r="X792" s="10">
        <f t="shared" si="310"/>
        <v>0.60482091485822098</v>
      </c>
      <c r="Y792" s="22">
        <f t="shared" si="321"/>
        <v>7.1540443979874988</v>
      </c>
      <c r="Z792" s="22">
        <f t="shared" si="311"/>
        <v>7.1890336202131158</v>
      </c>
      <c r="AA792" s="22">
        <f t="shared" si="312"/>
        <v>7.1371246496698326</v>
      </c>
      <c r="AB792" s="35"/>
      <c r="AC792" s="10"/>
      <c r="AD792" s="10"/>
    </row>
    <row r="793" spans="1:30" x14ac:dyDescent="0.25">
      <c r="A793" t="s">
        <v>2722</v>
      </c>
      <c r="B793" t="s">
        <v>102</v>
      </c>
      <c r="C793" s="1">
        <v>41174</v>
      </c>
      <c r="D793">
        <v>1711</v>
      </c>
      <c r="E793" t="str">
        <f t="shared" si="307"/>
        <v>_data_mining_for_clinical_research_-_why_so_little_use_of_machine_learning?_</v>
      </c>
      <c r="F793" s="7">
        <f t="shared" si="313"/>
        <v>7.4454175567016874</v>
      </c>
      <c r="G793">
        <f t="shared" si="308"/>
        <v>50</v>
      </c>
      <c r="H793" s="11">
        <f t="shared" si="314"/>
        <v>0</v>
      </c>
      <c r="I793" s="11">
        <f t="shared" si="323"/>
        <v>1</v>
      </c>
      <c r="J793" s="11">
        <f t="shared" si="323"/>
        <v>0</v>
      </c>
      <c r="K793" s="11">
        <f t="shared" si="325"/>
        <v>0</v>
      </c>
      <c r="L793" s="11">
        <f t="shared" si="325"/>
        <v>0</v>
      </c>
      <c r="M793" s="11">
        <f t="shared" si="325"/>
        <v>0</v>
      </c>
      <c r="N793" s="11">
        <f t="shared" si="325"/>
        <v>0</v>
      </c>
      <c r="O793" s="11">
        <f t="shared" si="325"/>
        <v>1</v>
      </c>
      <c r="P793" s="11">
        <f t="shared" si="325"/>
        <v>0</v>
      </c>
      <c r="Q793" s="4" t="str">
        <f t="shared" si="315"/>
        <v>N-010-000010</v>
      </c>
      <c r="R793">
        <f t="shared" si="316"/>
        <v>51</v>
      </c>
      <c r="S793" s="8">
        <f t="shared" si="317"/>
        <v>6.7640449341040307</v>
      </c>
      <c r="T793" s="8">
        <f t="shared" si="318"/>
        <v>6.7640449341040307</v>
      </c>
      <c r="U793" s="10">
        <f t="shared" si="309"/>
        <v>7.6214402762017297</v>
      </c>
      <c r="V793" s="10">
        <f t="shared" si="319"/>
        <v>-0.69394840951456138</v>
      </c>
      <c r="W793" s="10">
        <f t="shared" si="320"/>
        <v>0.61202537998633222</v>
      </c>
      <c r="X793" s="10">
        <f t="shared" si="310"/>
        <v>-0.17602271950004214</v>
      </c>
      <c r="Y793" s="22">
        <f t="shared" si="321"/>
        <v>6.3732007636292352</v>
      </c>
      <c r="Z793" s="22">
        <f t="shared" si="311"/>
        <v>6.5691920580633658</v>
      </c>
      <c r="AA793" s="22">
        <f t="shared" si="312"/>
        <v>6.7640449341040307</v>
      </c>
      <c r="AB793" s="35"/>
      <c r="AC793" s="10"/>
      <c r="AD793" s="10"/>
    </row>
    <row r="794" spans="1:30" x14ac:dyDescent="0.25">
      <c r="A794" t="s">
        <v>3147</v>
      </c>
      <c r="B794" t="s">
        <v>531</v>
      </c>
      <c r="C794" s="1">
        <v>42360</v>
      </c>
      <c r="D794">
        <v>876</v>
      </c>
      <c r="E794" t="str">
        <f t="shared" si="307"/>
        <v>_data_mining_for_predictive_social_network_analysis_</v>
      </c>
      <c r="F794" s="7">
        <f t="shared" si="313"/>
        <v>6.776506992372183</v>
      </c>
      <c r="G794">
        <f t="shared" si="308"/>
        <v>89</v>
      </c>
      <c r="H794" s="11">
        <f t="shared" si="314"/>
        <v>1</v>
      </c>
      <c r="I794" s="11">
        <f t="shared" si="323"/>
        <v>0</v>
      </c>
      <c r="J794" s="11">
        <f t="shared" si="323"/>
        <v>1</v>
      </c>
      <c r="K794" s="11">
        <f t="shared" si="325"/>
        <v>0</v>
      </c>
      <c r="L794" s="11">
        <f t="shared" si="325"/>
        <v>0</v>
      </c>
      <c r="M794" s="11">
        <f t="shared" si="325"/>
        <v>0</v>
      </c>
      <c r="N794" s="11">
        <f t="shared" si="325"/>
        <v>0</v>
      </c>
      <c r="O794" s="11">
        <f t="shared" si="325"/>
        <v>1</v>
      </c>
      <c r="P794" s="11">
        <f t="shared" si="325"/>
        <v>1</v>
      </c>
      <c r="Q794" s="4" t="str">
        <f t="shared" si="315"/>
        <v>N-101-000011</v>
      </c>
      <c r="R794">
        <f t="shared" si="316"/>
        <v>56</v>
      </c>
      <c r="S794" s="8">
        <f t="shared" si="317"/>
        <v>6.7077203067055775</v>
      </c>
      <c r="T794" s="8">
        <f t="shared" si="318"/>
        <v>6.7077203067055775</v>
      </c>
      <c r="U794" s="10">
        <f t="shared" si="309"/>
        <v>6.5849032749917091</v>
      </c>
      <c r="V794" s="10">
        <f t="shared" si="319"/>
        <v>-0.13958391266768105</v>
      </c>
      <c r="W794" s="10">
        <f t="shared" si="320"/>
        <v>-5.6885184343172135E-2</v>
      </c>
      <c r="X794" s="10">
        <f t="shared" si="310"/>
        <v>0.19160371738047377</v>
      </c>
      <c r="Y794" s="22">
        <f t="shared" si="321"/>
        <v>6.7408272005097514</v>
      </c>
      <c r="Z794" s="22">
        <f t="shared" si="311"/>
        <v>6.647636803392051</v>
      </c>
      <c r="AA794" s="22">
        <f t="shared" si="312"/>
        <v>6.7077203067055775</v>
      </c>
      <c r="AB794" s="35"/>
      <c r="AC794" s="10"/>
      <c r="AD794" s="10"/>
    </row>
    <row r="795" spans="1:30" x14ac:dyDescent="0.25">
      <c r="A795" t="s">
        <v>2723</v>
      </c>
      <c r="B795" t="s">
        <v>103</v>
      </c>
      <c r="C795" s="1">
        <v>42371</v>
      </c>
      <c r="D795">
        <v>204</v>
      </c>
      <c r="E795" t="str">
        <f t="shared" si="307"/>
        <v>_data_preparation_case_study:_preparing_child_mortality_data_for_analysis_andvisualization_</v>
      </c>
      <c r="F795" s="7">
        <f t="shared" si="313"/>
        <v>5.3230099791384085</v>
      </c>
      <c r="G795">
        <f t="shared" si="308"/>
        <v>21</v>
      </c>
      <c r="H795" s="11">
        <f t="shared" si="314"/>
        <v>1</v>
      </c>
      <c r="I795" s="11">
        <f t="shared" si="323"/>
        <v>1</v>
      </c>
      <c r="J795" s="11">
        <f t="shared" si="323"/>
        <v>0</v>
      </c>
      <c r="K795" s="11">
        <f t="shared" si="325"/>
        <v>0</v>
      </c>
      <c r="L795" s="11">
        <f t="shared" si="325"/>
        <v>0</v>
      </c>
      <c r="M795" s="11">
        <f t="shared" si="325"/>
        <v>0</v>
      </c>
      <c r="N795" s="11">
        <f t="shared" si="325"/>
        <v>0</v>
      </c>
      <c r="O795" s="11">
        <f t="shared" si="325"/>
        <v>1</v>
      </c>
      <c r="P795" s="11">
        <f t="shared" si="325"/>
        <v>1</v>
      </c>
      <c r="Q795" s="4" t="str">
        <f t="shared" si="315"/>
        <v>N-110-000011</v>
      </c>
      <c r="R795">
        <f t="shared" si="316"/>
        <v>21</v>
      </c>
      <c r="S795" s="8">
        <f t="shared" si="317"/>
        <v>5.7614925343121861</v>
      </c>
      <c r="T795" s="8">
        <f t="shared" si="318"/>
        <v>5.7614925343121861</v>
      </c>
      <c r="U795" s="10">
        <f t="shared" si="309"/>
        <v>5.9122498961161973</v>
      </c>
      <c r="V795" s="10">
        <f t="shared" si="319"/>
        <v>-1.3170617680423686</v>
      </c>
      <c r="W795" s="10">
        <f t="shared" si="320"/>
        <v>-1.5103821975769467</v>
      </c>
      <c r="X795" s="10">
        <f t="shared" si="310"/>
        <v>-0.58923991697778932</v>
      </c>
      <c r="Y795" s="22">
        <f t="shared" si="321"/>
        <v>5.9599835661514877</v>
      </c>
      <c r="Z795" s="22">
        <f t="shared" si="311"/>
        <v>6.0277952412423002</v>
      </c>
      <c r="AA795" s="22">
        <f t="shared" si="312"/>
        <v>5.7614925343121861</v>
      </c>
      <c r="AB795" s="35"/>
      <c r="AC795" s="10"/>
      <c r="AD795" s="10"/>
    </row>
    <row r="796" spans="1:30" x14ac:dyDescent="0.25">
      <c r="A796" t="s">
        <v>3851</v>
      </c>
      <c r="B796" t="s">
        <v>1235</v>
      </c>
      <c r="C796" s="1">
        <v>42321</v>
      </c>
      <c r="D796">
        <v>1141</v>
      </c>
      <c r="E796" t="str">
        <f t="shared" si="307"/>
        <v>_data_products_in_2016_</v>
      </c>
      <c r="F796" s="7">
        <f t="shared" si="313"/>
        <v>7.0405363902159559</v>
      </c>
      <c r="G796">
        <f t="shared" si="308"/>
        <v>48</v>
      </c>
      <c r="H796" s="11">
        <f t="shared" si="314"/>
        <v>1</v>
      </c>
      <c r="I796" s="11">
        <f t="shared" si="323"/>
        <v>0</v>
      </c>
      <c r="J796" s="11">
        <f t="shared" si="323"/>
        <v>1</v>
      </c>
      <c r="K796" s="11">
        <f t="shared" si="325"/>
        <v>0</v>
      </c>
      <c r="L796" s="11">
        <f t="shared" si="325"/>
        <v>0</v>
      </c>
      <c r="M796" s="11">
        <f t="shared" si="325"/>
        <v>0</v>
      </c>
      <c r="N796" s="11">
        <f t="shared" si="325"/>
        <v>0</v>
      </c>
      <c r="O796" s="11">
        <f t="shared" si="325"/>
        <v>1</v>
      </c>
      <c r="P796" s="11">
        <f t="shared" si="325"/>
        <v>0</v>
      </c>
      <c r="Q796" s="4" t="str">
        <f t="shared" si="315"/>
        <v>N-101-000010</v>
      </c>
      <c r="R796">
        <f t="shared" si="316"/>
        <v>382</v>
      </c>
      <c r="S796" s="8">
        <f t="shared" si="317"/>
        <v>6.8802841839920132</v>
      </c>
      <c r="T796" s="8">
        <f t="shared" si="318"/>
        <v>6.8802841839920132</v>
      </c>
      <c r="U796" s="10">
        <f t="shared" si="309"/>
        <v>6.6341825297004311</v>
      </c>
      <c r="V796" s="10">
        <f t="shared" si="319"/>
        <v>0.18424985744159661</v>
      </c>
      <c r="W796" s="10">
        <f t="shared" si="320"/>
        <v>0.20714421350060075</v>
      </c>
      <c r="X796" s="10">
        <f t="shared" si="310"/>
        <v>0.40635386051552441</v>
      </c>
      <c r="Y796" s="22">
        <f t="shared" si="321"/>
        <v>6.9555773436448023</v>
      </c>
      <c r="Z796" s="22">
        <f t="shared" si="311"/>
        <v>6.8151536771936527</v>
      </c>
      <c r="AA796" s="22">
        <f t="shared" si="312"/>
        <v>6.8802841839920132</v>
      </c>
      <c r="AB796" s="35"/>
      <c r="AC796" s="10"/>
      <c r="AD796" s="10"/>
    </row>
    <row r="797" spans="1:30" x14ac:dyDescent="0.25">
      <c r="A797" t="s">
        <v>3865</v>
      </c>
      <c r="B797" t="s">
        <v>1249</v>
      </c>
      <c r="C797" s="1">
        <v>42236</v>
      </c>
      <c r="D797">
        <v>244</v>
      </c>
      <c r="E797" t="str">
        <f t="shared" si="307"/>
        <v>_data_science:_a_tool_for_making_better_decisions_</v>
      </c>
      <c r="F797" s="7">
        <f t="shared" si="313"/>
        <v>5.5012582105447274</v>
      </c>
      <c r="G797">
        <f t="shared" si="308"/>
        <v>69</v>
      </c>
      <c r="H797" s="11">
        <f t="shared" si="314"/>
        <v>1</v>
      </c>
      <c r="I797" s="11">
        <f t="shared" si="323"/>
        <v>0</v>
      </c>
      <c r="J797" s="11">
        <f t="shared" si="323"/>
        <v>1</v>
      </c>
      <c r="K797" s="11">
        <f t="shared" si="325"/>
        <v>0</v>
      </c>
      <c r="L797" s="11">
        <f t="shared" si="325"/>
        <v>0</v>
      </c>
      <c r="M797" s="11">
        <f t="shared" si="325"/>
        <v>0</v>
      </c>
      <c r="N797" s="11">
        <f t="shared" si="325"/>
        <v>0</v>
      </c>
      <c r="O797" s="11">
        <f t="shared" si="325"/>
        <v>1</v>
      </c>
      <c r="P797" s="11">
        <f t="shared" si="325"/>
        <v>0</v>
      </c>
      <c r="Q797" s="4" t="str">
        <f t="shared" si="315"/>
        <v>N-101-000010</v>
      </c>
      <c r="R797">
        <f t="shared" si="316"/>
        <v>382</v>
      </c>
      <c r="S797" s="8">
        <f t="shared" si="317"/>
        <v>6.8802841839920132</v>
      </c>
      <c r="T797" s="8">
        <f t="shared" si="318"/>
        <v>6.8802841839920132</v>
      </c>
      <c r="U797" s="10">
        <f t="shared" si="309"/>
        <v>5.0949043500292026</v>
      </c>
      <c r="V797" s="10">
        <f t="shared" si="319"/>
        <v>0.18424985744159661</v>
      </c>
      <c r="W797" s="10">
        <f t="shared" si="320"/>
        <v>-1.3321339661706277</v>
      </c>
      <c r="X797" s="10">
        <f t="shared" si="310"/>
        <v>0.40635386051552441</v>
      </c>
      <c r="Y797" s="22">
        <f t="shared" si="321"/>
        <v>6.9555773436448023</v>
      </c>
      <c r="Z797" s="22">
        <f t="shared" si="311"/>
        <v>6.8151536771936527</v>
      </c>
      <c r="AA797" s="22">
        <f t="shared" si="312"/>
        <v>6.8802841839920132</v>
      </c>
      <c r="AB797" s="35"/>
      <c r="AC797" s="10"/>
      <c r="AD797" s="10"/>
    </row>
    <row r="798" spans="1:30" x14ac:dyDescent="0.25">
      <c r="A798" t="s">
        <v>3891</v>
      </c>
      <c r="B798" t="s">
        <v>1275</v>
      </c>
      <c r="C798" s="1">
        <v>41944</v>
      </c>
      <c r="D798">
        <v>1114</v>
      </c>
      <c r="E798" t="str">
        <f t="shared" si="307"/>
        <v>_data_science:_paving_the_way_for_more_open,_interactive_data_analysis_</v>
      </c>
      <c r="F798" s="7">
        <f t="shared" si="313"/>
        <v>7.0166096838942194</v>
      </c>
      <c r="G798">
        <f t="shared" si="308"/>
        <v>36</v>
      </c>
      <c r="H798" s="11">
        <f t="shared" si="314"/>
        <v>0</v>
      </c>
      <c r="I798" s="11">
        <f t="shared" si="323"/>
        <v>0</v>
      </c>
      <c r="J798" s="11">
        <f t="shared" si="323"/>
        <v>1</v>
      </c>
      <c r="K798" s="11">
        <f t="shared" si="325"/>
        <v>0</v>
      </c>
      <c r="L798" s="11">
        <f t="shared" si="325"/>
        <v>0</v>
      </c>
      <c r="M798" s="11">
        <f t="shared" si="325"/>
        <v>0</v>
      </c>
      <c r="N798" s="11">
        <f t="shared" si="325"/>
        <v>0</v>
      </c>
      <c r="O798" s="11">
        <f t="shared" si="325"/>
        <v>1</v>
      </c>
      <c r="P798" s="11">
        <f t="shared" si="325"/>
        <v>1</v>
      </c>
      <c r="Q798" s="4" t="str">
        <f t="shared" si="315"/>
        <v>N-001-000011</v>
      </c>
      <c r="R798">
        <f t="shared" si="316"/>
        <v>44</v>
      </c>
      <c r="S798" s="8">
        <f t="shared" si="317"/>
        <v>7.1577607103781817</v>
      </c>
      <c r="T798" s="8">
        <f t="shared" si="318"/>
        <v>7.1577607103781817</v>
      </c>
      <c r="U798" s="10">
        <f t="shared" si="309"/>
        <v>6.626538912171049</v>
      </c>
      <c r="V798" s="10">
        <f t="shared" si="319"/>
        <v>0.15969567575084864</v>
      </c>
      <c r="W798" s="10">
        <f t="shared" si="320"/>
        <v>0.1832175071788642</v>
      </c>
      <c r="X798" s="10">
        <f t="shared" si="310"/>
        <v>0.39007077172317028</v>
      </c>
      <c r="Y798" s="22">
        <f t="shared" si="321"/>
        <v>6.9392942548524479</v>
      </c>
      <c r="Z798" s="22">
        <f t="shared" si="311"/>
        <v>7.021516746411514</v>
      </c>
      <c r="AA798" s="22">
        <f t="shared" si="312"/>
        <v>7.1577607103781817</v>
      </c>
      <c r="AB798" s="35"/>
      <c r="AC798" s="10"/>
      <c r="AD798" s="10"/>
    </row>
    <row r="799" spans="1:30" x14ac:dyDescent="0.25">
      <c r="A799" t="s">
        <v>3903</v>
      </c>
      <c r="B799" t="s">
        <v>1287</v>
      </c>
      <c r="C799" s="1">
        <v>41387</v>
      </c>
      <c r="D799">
        <v>12464</v>
      </c>
      <c r="E799" t="str">
        <f t="shared" si="307"/>
        <v>_data_science:_the_end_of_statistics?_</v>
      </c>
      <c r="F799" s="7">
        <f t="shared" si="313"/>
        <v>9.430679995957659</v>
      </c>
      <c r="G799">
        <f t="shared" si="308"/>
        <v>47</v>
      </c>
      <c r="H799" s="11">
        <f t="shared" si="314"/>
        <v>0</v>
      </c>
      <c r="I799" s="11">
        <f t="shared" si="323"/>
        <v>0</v>
      </c>
      <c r="J799" s="11">
        <f t="shared" si="323"/>
        <v>1</v>
      </c>
      <c r="K799" s="11">
        <f t="shared" si="325"/>
        <v>0</v>
      </c>
      <c r="L799" s="11">
        <f t="shared" si="325"/>
        <v>0</v>
      </c>
      <c r="M799" s="11">
        <f t="shared" si="325"/>
        <v>0</v>
      </c>
      <c r="N799" s="11">
        <f t="shared" si="325"/>
        <v>0</v>
      </c>
      <c r="O799" s="11">
        <f t="shared" si="325"/>
        <v>1</v>
      </c>
      <c r="P799" s="11">
        <f t="shared" si="325"/>
        <v>0</v>
      </c>
      <c r="Q799" s="4" t="str">
        <f t="shared" si="315"/>
        <v>N-001-000010</v>
      </c>
      <c r="R799">
        <f t="shared" si="316"/>
        <v>276</v>
      </c>
      <c r="S799" s="8">
        <f t="shared" si="317"/>
        <v>7.1371246496698326</v>
      </c>
      <c r="T799" s="8">
        <f t="shared" si="318"/>
        <v>7.1371246496698326</v>
      </c>
      <c r="U799" s="10">
        <f t="shared" si="309"/>
        <v>8.8258590810994377</v>
      </c>
      <c r="V799" s="10">
        <f t="shared" si="319"/>
        <v>0.48352944586012636</v>
      </c>
      <c r="W799" s="10">
        <f t="shared" si="320"/>
        <v>2.5972878192423039</v>
      </c>
      <c r="X799" s="10">
        <f t="shared" si="310"/>
        <v>0.60482091485822098</v>
      </c>
      <c r="Y799" s="22">
        <f t="shared" si="321"/>
        <v>7.1540443979874988</v>
      </c>
      <c r="Z799" s="22">
        <f t="shared" si="311"/>
        <v>7.1890336202131158</v>
      </c>
      <c r="AA799" s="22">
        <f t="shared" si="312"/>
        <v>7.1371246496698326</v>
      </c>
      <c r="AB799" s="35"/>
      <c r="AC799" s="10"/>
      <c r="AD799" s="10"/>
    </row>
    <row r="800" spans="1:30" x14ac:dyDescent="0.25">
      <c r="A800" t="s">
        <v>3905</v>
      </c>
      <c r="B800" t="s">
        <v>1289</v>
      </c>
      <c r="C800" s="1">
        <v>42160</v>
      </c>
      <c r="D800">
        <v>611</v>
      </c>
      <c r="E800" t="str">
        <f t="shared" si="307"/>
        <v>_data_science:_the_numbers_game_law_almost_lost._</v>
      </c>
      <c r="F800" s="7">
        <f t="shared" si="313"/>
        <v>6.4167322825123261</v>
      </c>
      <c r="G800">
        <f t="shared" si="308"/>
        <v>27</v>
      </c>
      <c r="H800" s="11">
        <f t="shared" si="314"/>
        <v>1</v>
      </c>
      <c r="I800" s="11">
        <f t="shared" si="323"/>
        <v>0</v>
      </c>
      <c r="J800" s="11">
        <f t="shared" si="323"/>
        <v>1</v>
      </c>
      <c r="K800" s="11">
        <f t="shared" si="325"/>
        <v>0</v>
      </c>
      <c r="L800" s="11">
        <f t="shared" si="325"/>
        <v>0</v>
      </c>
      <c r="M800" s="11">
        <f t="shared" si="325"/>
        <v>0</v>
      </c>
      <c r="N800" s="11">
        <f t="shared" si="325"/>
        <v>0</v>
      </c>
      <c r="O800" s="11">
        <f t="shared" si="325"/>
        <v>1</v>
      </c>
      <c r="P800" s="11">
        <f t="shared" si="325"/>
        <v>0</v>
      </c>
      <c r="Q800" s="4" t="str">
        <f t="shared" si="315"/>
        <v>N-101-000010</v>
      </c>
      <c r="R800">
        <f t="shared" si="316"/>
        <v>382</v>
      </c>
      <c r="S800" s="8">
        <f t="shared" si="317"/>
        <v>6.8802841839920132</v>
      </c>
      <c r="T800" s="8">
        <f t="shared" si="318"/>
        <v>6.8802841839920132</v>
      </c>
      <c r="U800" s="10">
        <f t="shared" si="309"/>
        <v>6.0103784219968013</v>
      </c>
      <c r="V800" s="10">
        <f t="shared" si="319"/>
        <v>0.18424985744159661</v>
      </c>
      <c r="W800" s="10">
        <f t="shared" si="320"/>
        <v>-0.41665989420302907</v>
      </c>
      <c r="X800" s="10">
        <f t="shared" si="310"/>
        <v>0.40635386051552441</v>
      </c>
      <c r="Y800" s="22">
        <f t="shared" si="321"/>
        <v>6.9555773436448023</v>
      </c>
      <c r="Z800" s="22">
        <f t="shared" si="311"/>
        <v>6.8151536771936527</v>
      </c>
      <c r="AA800" s="22">
        <f t="shared" si="312"/>
        <v>6.8802841839920132</v>
      </c>
      <c r="AB800" s="35"/>
      <c r="AC800" s="10"/>
      <c r="AD800" s="10"/>
    </row>
    <row r="801" spans="1:30" x14ac:dyDescent="0.25">
      <c r="A801" t="s">
        <v>3907</v>
      </c>
      <c r="B801" t="s">
        <v>1291</v>
      </c>
      <c r="C801" s="1">
        <v>42227</v>
      </c>
      <c r="D801">
        <v>978</v>
      </c>
      <c r="E801" t="str">
        <f t="shared" si="307"/>
        <v>_data_science:_uber_for_law._</v>
      </c>
      <c r="F801" s="7">
        <f t="shared" si="313"/>
        <v>6.8865316425305103</v>
      </c>
      <c r="G801">
        <f t="shared" si="308"/>
        <v>64</v>
      </c>
      <c r="H801" s="11">
        <f t="shared" si="314"/>
        <v>1</v>
      </c>
      <c r="I801" s="11">
        <f t="shared" si="323"/>
        <v>0</v>
      </c>
      <c r="J801" s="11">
        <f t="shared" si="323"/>
        <v>1</v>
      </c>
      <c r="K801" s="11">
        <f t="shared" si="325"/>
        <v>0</v>
      </c>
      <c r="L801" s="11">
        <f t="shared" si="325"/>
        <v>0</v>
      </c>
      <c r="M801" s="11">
        <f t="shared" si="325"/>
        <v>0</v>
      </c>
      <c r="N801" s="11">
        <f t="shared" si="325"/>
        <v>0</v>
      </c>
      <c r="O801" s="11">
        <f t="shared" si="325"/>
        <v>1</v>
      </c>
      <c r="P801" s="11">
        <f t="shared" si="325"/>
        <v>0</v>
      </c>
      <c r="Q801" s="4" t="str">
        <f t="shared" si="315"/>
        <v>N-101-000010</v>
      </c>
      <c r="R801">
        <f t="shared" si="316"/>
        <v>382</v>
      </c>
      <c r="S801" s="8">
        <f t="shared" si="317"/>
        <v>6.8802841839920132</v>
      </c>
      <c r="T801" s="8">
        <f t="shared" si="318"/>
        <v>6.8802841839920132</v>
      </c>
      <c r="U801" s="10">
        <f t="shared" si="309"/>
        <v>6.4801777820149855</v>
      </c>
      <c r="V801" s="10">
        <f t="shared" si="319"/>
        <v>0.18424985744159661</v>
      </c>
      <c r="W801" s="10">
        <f t="shared" si="320"/>
        <v>5.3139465815155162E-2</v>
      </c>
      <c r="X801" s="10">
        <f t="shared" si="310"/>
        <v>0.40635386051552441</v>
      </c>
      <c r="Y801" s="22">
        <f t="shared" si="321"/>
        <v>6.9555773436448023</v>
      </c>
      <c r="Z801" s="22">
        <f t="shared" si="311"/>
        <v>6.8151536771936527</v>
      </c>
      <c r="AA801" s="22">
        <f t="shared" si="312"/>
        <v>6.8802841839920132</v>
      </c>
      <c r="AB801" s="35"/>
      <c r="AC801" s="10"/>
      <c r="AD801" s="10"/>
    </row>
    <row r="802" spans="1:30" x14ac:dyDescent="0.25">
      <c r="A802" t="s">
        <v>3889</v>
      </c>
      <c r="B802" t="s">
        <v>1273</v>
      </c>
      <c r="C802" s="1">
        <v>42513</v>
      </c>
      <c r="D802">
        <v>169</v>
      </c>
      <c r="E802" t="str">
        <f t="shared" si="307"/>
        <v>_data_science_&amp;amp;_machine_learning_encyclopedia_-_4,000_entries_</v>
      </c>
      <c r="F802" s="7">
        <f t="shared" si="313"/>
        <v>5.1357984370502621</v>
      </c>
      <c r="G802">
        <f t="shared" si="308"/>
        <v>47</v>
      </c>
      <c r="H802" s="11">
        <f t="shared" si="314"/>
        <v>1</v>
      </c>
      <c r="I802" s="11">
        <f t="shared" ref="I802:J821" si="326">IF(ISNUMBER(SEARCH(I$1,$B802)),1,0)</f>
        <v>0</v>
      </c>
      <c r="J802" s="11">
        <f t="shared" si="326"/>
        <v>1</v>
      </c>
      <c r="K802" s="11">
        <f t="shared" ref="K802:P811" si="327">IF(ISNUMBER(SEARCH(K$1,$E802)),1,0)</f>
        <v>0</v>
      </c>
      <c r="L802" s="11">
        <f t="shared" si="327"/>
        <v>0</v>
      </c>
      <c r="M802" s="11">
        <f t="shared" si="327"/>
        <v>1</v>
      </c>
      <c r="N802" s="11">
        <f t="shared" si="327"/>
        <v>1</v>
      </c>
      <c r="O802" s="11">
        <f t="shared" si="327"/>
        <v>1</v>
      </c>
      <c r="P802" s="11">
        <f t="shared" si="327"/>
        <v>0</v>
      </c>
      <c r="Q802" s="4" t="str">
        <f t="shared" si="315"/>
        <v>N-101-001110</v>
      </c>
      <c r="R802">
        <f t="shared" si="316"/>
        <v>5</v>
      </c>
      <c r="S802" s="8">
        <f t="shared" si="317"/>
        <v>7.3171745205203251</v>
      </c>
      <c r="T802" s="8">
        <f t="shared" si="318"/>
        <v>7.3546782491486216</v>
      </c>
      <c r="U802" s="10">
        <f t="shared" si="309"/>
        <v>3.8678624839533677</v>
      </c>
      <c r="V802" s="10">
        <f t="shared" si="319"/>
        <v>1.48347775655319</v>
      </c>
      <c r="W802" s="10">
        <f t="shared" si="320"/>
        <v>-1.6975937396650931</v>
      </c>
      <c r="X802" s="10">
        <f t="shared" si="310"/>
        <v>1.2679359530968946</v>
      </c>
      <c r="Y802" s="22">
        <f t="shared" si="321"/>
        <v>7.8171594362261718</v>
      </c>
      <c r="Z802" s="22">
        <f t="shared" si="311"/>
        <v>8.0627697608447804</v>
      </c>
      <c r="AA802" s="22">
        <f t="shared" si="312"/>
        <v>7.3171745205203251</v>
      </c>
      <c r="AB802" s="35"/>
      <c r="AC802" s="10"/>
      <c r="AD802" s="10"/>
    </row>
    <row r="803" spans="1:30" x14ac:dyDescent="0.25">
      <c r="A803" t="s">
        <v>3901</v>
      </c>
      <c r="B803" t="s">
        <v>1285</v>
      </c>
      <c r="C803" s="1">
        <v>42415</v>
      </c>
      <c r="D803">
        <v>163</v>
      </c>
      <c r="E803" t="str">
        <f t="shared" si="307"/>
        <v>_data_science_&amp;amp;_technology_monthly:_feb_2016_</v>
      </c>
      <c r="F803" s="7">
        <f t="shared" si="313"/>
        <v>5.0998664278241987</v>
      </c>
      <c r="G803">
        <f t="shared" si="308"/>
        <v>40</v>
      </c>
      <c r="H803" s="11">
        <f t="shared" si="314"/>
        <v>1</v>
      </c>
      <c r="I803" s="11">
        <f t="shared" si="326"/>
        <v>0</v>
      </c>
      <c r="J803" s="11">
        <f t="shared" si="326"/>
        <v>1</v>
      </c>
      <c r="K803" s="11">
        <f t="shared" si="327"/>
        <v>0</v>
      </c>
      <c r="L803" s="11">
        <f t="shared" si="327"/>
        <v>0</v>
      </c>
      <c r="M803" s="11">
        <f t="shared" si="327"/>
        <v>0</v>
      </c>
      <c r="N803" s="11">
        <f t="shared" si="327"/>
        <v>1</v>
      </c>
      <c r="O803" s="11">
        <f t="shared" si="327"/>
        <v>1</v>
      </c>
      <c r="P803" s="11">
        <f t="shared" si="327"/>
        <v>0</v>
      </c>
      <c r="Q803" s="4" t="str">
        <f t="shared" si="315"/>
        <v>N-101-000110</v>
      </c>
      <c r="R803">
        <f t="shared" si="316"/>
        <v>126</v>
      </c>
      <c r="S803" s="8">
        <f t="shared" si="317"/>
        <v>7.156085089173656</v>
      </c>
      <c r="T803" s="8">
        <f t="shared" si="318"/>
        <v>7.156085089173656</v>
      </c>
      <c r="U803" s="10">
        <f t="shared" si="309"/>
        <v>4.3098497310031894</v>
      </c>
      <c r="V803" s="10">
        <f t="shared" si="319"/>
        <v>0.76279653926378688</v>
      </c>
      <c r="W803" s="10">
        <f t="shared" si="320"/>
        <v>-1.7335257488911564</v>
      </c>
      <c r="X803" s="10">
        <f t="shared" si="310"/>
        <v>0.79001669682100972</v>
      </c>
      <c r="Y803" s="22">
        <f t="shared" si="321"/>
        <v>7.3392401799502869</v>
      </c>
      <c r="Z803" s="22">
        <f t="shared" si="311"/>
        <v>7.2265960335864765</v>
      </c>
      <c r="AA803" s="22">
        <f t="shared" si="312"/>
        <v>7.156085089173656</v>
      </c>
      <c r="AB803" s="35"/>
      <c r="AC803" s="10"/>
      <c r="AD803" s="10"/>
    </row>
    <row r="804" spans="1:30" x14ac:dyDescent="0.25">
      <c r="A804" t="s">
        <v>2726</v>
      </c>
      <c r="B804" t="s">
        <v>106</v>
      </c>
      <c r="C804" s="1">
        <v>41996</v>
      </c>
      <c r="D804">
        <v>372</v>
      </c>
      <c r="E804" t="str">
        <f t="shared" si="307"/>
        <v>_data_science_-_breaking_in_and_moving_up_</v>
      </c>
      <c r="F804" s="7">
        <f t="shared" si="313"/>
        <v>5.9215784196438159</v>
      </c>
      <c r="G804">
        <f t="shared" si="308"/>
        <v>33</v>
      </c>
      <c r="H804" s="11">
        <f t="shared" si="314"/>
        <v>0</v>
      </c>
      <c r="I804" s="11">
        <f t="shared" si="326"/>
        <v>1</v>
      </c>
      <c r="J804" s="11">
        <f t="shared" si="326"/>
        <v>0</v>
      </c>
      <c r="K804" s="11">
        <f t="shared" si="327"/>
        <v>0</v>
      </c>
      <c r="L804" s="11">
        <f t="shared" si="327"/>
        <v>0</v>
      </c>
      <c r="M804" s="11">
        <f t="shared" si="327"/>
        <v>0</v>
      </c>
      <c r="N804" s="11">
        <f t="shared" si="327"/>
        <v>1</v>
      </c>
      <c r="O804" s="11">
        <f t="shared" si="327"/>
        <v>1</v>
      </c>
      <c r="P804" s="11">
        <f t="shared" si="327"/>
        <v>0</v>
      </c>
      <c r="Q804" s="4" t="str">
        <f t="shared" si="315"/>
        <v>N-010-000110</v>
      </c>
      <c r="R804">
        <f t="shared" si="316"/>
        <v>30</v>
      </c>
      <c r="S804" s="8">
        <f t="shared" si="317"/>
        <v>6.8313617432708362</v>
      </c>
      <c r="T804" s="8">
        <f t="shared" si="318"/>
        <v>6.8313617432708362</v>
      </c>
      <c r="U804" s="10">
        <f t="shared" si="309"/>
        <v>5.7139383028383728</v>
      </c>
      <c r="V804" s="10">
        <f t="shared" si="319"/>
        <v>-0.11540172769237117</v>
      </c>
      <c r="W804" s="10">
        <f t="shared" si="320"/>
        <v>-0.91181375707153922</v>
      </c>
      <c r="X804" s="10">
        <f t="shared" si="310"/>
        <v>0.20764011680544309</v>
      </c>
      <c r="Y804" s="22">
        <f t="shared" si="321"/>
        <v>6.7568635999347206</v>
      </c>
      <c r="Z804" s="22">
        <f t="shared" si="311"/>
        <v>6.9806344144561896</v>
      </c>
      <c r="AA804" s="22">
        <f t="shared" si="312"/>
        <v>6.8313617432708362</v>
      </c>
      <c r="AB804" s="35"/>
      <c r="AC804" s="10"/>
      <c r="AD804" s="10"/>
    </row>
    <row r="805" spans="1:30" x14ac:dyDescent="0.25">
      <c r="A805" t="s">
        <v>3888</v>
      </c>
      <c r="B805" t="s">
        <v>1272</v>
      </c>
      <c r="C805" s="1">
        <v>42016</v>
      </c>
      <c r="D805">
        <v>3503</v>
      </c>
      <c r="E805" t="str">
        <f t="shared" si="307"/>
        <v>_data_science_-_learn_r_or_python?_</v>
      </c>
      <c r="F805" s="7">
        <f t="shared" si="313"/>
        <v>8.1616604520562817</v>
      </c>
      <c r="G805">
        <f t="shared" si="308"/>
        <v>47</v>
      </c>
      <c r="H805" s="11">
        <f t="shared" si="314"/>
        <v>1</v>
      </c>
      <c r="I805" s="11">
        <f t="shared" si="326"/>
        <v>0</v>
      </c>
      <c r="J805" s="11">
        <f t="shared" si="326"/>
        <v>1</v>
      </c>
      <c r="K805" s="11">
        <f t="shared" si="327"/>
        <v>0</v>
      </c>
      <c r="L805" s="11">
        <f t="shared" si="327"/>
        <v>1</v>
      </c>
      <c r="M805" s="11">
        <f t="shared" si="327"/>
        <v>0</v>
      </c>
      <c r="N805" s="11">
        <f t="shared" si="327"/>
        <v>1</v>
      </c>
      <c r="O805" s="11">
        <f t="shared" si="327"/>
        <v>1</v>
      </c>
      <c r="P805" s="11">
        <f t="shared" si="327"/>
        <v>0</v>
      </c>
      <c r="Q805" s="4" t="str">
        <f t="shared" si="315"/>
        <v>N-101-010110</v>
      </c>
      <c r="R805">
        <f t="shared" si="316"/>
        <v>2</v>
      </c>
      <c r="S805" s="8">
        <f t="shared" si="317"/>
        <v>7.600207430413267</v>
      </c>
      <c r="T805" s="8">
        <f t="shared" si="318"/>
        <v>7.3546782491486216</v>
      </c>
      <c r="U805" s="10">
        <f t="shared" si="309"/>
        <v>7.0779507249998659</v>
      </c>
      <c r="V805" s="10">
        <f t="shared" si="319"/>
        <v>1.205672710834667</v>
      </c>
      <c r="W805" s="10">
        <f t="shared" si="320"/>
        <v>1.3282682753409265</v>
      </c>
      <c r="X805" s="10">
        <f t="shared" si="310"/>
        <v>1.0837097270564162</v>
      </c>
      <c r="Y805" s="22">
        <f t="shared" si="321"/>
        <v>7.6329332101856942</v>
      </c>
      <c r="Z805" s="22">
        <f t="shared" si="311"/>
        <v>7.7724605570273919</v>
      </c>
      <c r="AA805" s="22">
        <f t="shared" si="312"/>
        <v>7.6329332101856942</v>
      </c>
      <c r="AB805" s="35"/>
      <c r="AC805" s="10"/>
      <c r="AD805" s="10"/>
    </row>
    <row r="806" spans="1:30" x14ac:dyDescent="0.25">
      <c r="A806" t="s">
        <v>3904</v>
      </c>
      <c r="B806" t="s">
        <v>1288</v>
      </c>
      <c r="C806" s="1">
        <v>41648</v>
      </c>
      <c r="D806">
        <v>1303</v>
      </c>
      <c r="E806" t="str">
        <f t="shared" si="307"/>
        <v>_data_science_-_the_foundation_for_leading_banks_</v>
      </c>
      <c r="F806" s="7">
        <f t="shared" si="313"/>
        <v>7.1731917424865985</v>
      </c>
      <c r="G806">
        <f t="shared" si="308"/>
        <v>69</v>
      </c>
      <c r="H806" s="11">
        <f t="shared" si="314"/>
        <v>0</v>
      </c>
      <c r="I806" s="11">
        <f t="shared" si="326"/>
        <v>0</v>
      </c>
      <c r="J806" s="11">
        <f t="shared" si="326"/>
        <v>1</v>
      </c>
      <c r="K806" s="11">
        <f t="shared" si="327"/>
        <v>0</v>
      </c>
      <c r="L806" s="11">
        <f t="shared" si="327"/>
        <v>0</v>
      </c>
      <c r="M806" s="11">
        <f t="shared" si="327"/>
        <v>0</v>
      </c>
      <c r="N806" s="11">
        <f t="shared" si="327"/>
        <v>1</v>
      </c>
      <c r="O806" s="11">
        <f t="shared" si="327"/>
        <v>1</v>
      </c>
      <c r="P806" s="11">
        <f t="shared" si="327"/>
        <v>0</v>
      </c>
      <c r="Q806" s="4" t="str">
        <f t="shared" si="315"/>
        <v>N-001-000110</v>
      </c>
      <c r="R806">
        <f t="shared" si="316"/>
        <v>130</v>
      </c>
      <c r="S806" s="8">
        <f t="shared" si="317"/>
        <v>7.6818150714618501</v>
      </c>
      <c r="T806" s="8">
        <f t="shared" si="318"/>
        <v>7.6818150714618501</v>
      </c>
      <c r="U806" s="10">
        <f t="shared" si="309"/>
        <v>6.1847079913228926</v>
      </c>
      <c r="V806" s="10">
        <f t="shared" si="319"/>
        <v>1.0620761276823165</v>
      </c>
      <c r="W806" s="10">
        <f t="shared" si="320"/>
        <v>0.33979956577124337</v>
      </c>
      <c r="X806" s="10">
        <f t="shared" si="310"/>
        <v>0.98848375116370624</v>
      </c>
      <c r="Y806" s="22">
        <f t="shared" si="321"/>
        <v>7.5377072342929834</v>
      </c>
      <c r="Z806" s="22">
        <f t="shared" si="311"/>
        <v>7.6004759766059404</v>
      </c>
      <c r="AA806" s="22">
        <f t="shared" si="312"/>
        <v>7.6818150714618501</v>
      </c>
      <c r="AB806" s="35"/>
      <c r="AC806" s="10"/>
      <c r="AD806" s="10"/>
    </row>
    <row r="807" spans="1:30" x14ac:dyDescent="0.25">
      <c r="A807" t="s">
        <v>3866</v>
      </c>
      <c r="B807" t="s">
        <v>1250</v>
      </c>
      <c r="C807" s="1">
        <v>41968</v>
      </c>
      <c r="D807">
        <v>815</v>
      </c>
      <c r="E807" t="str">
        <f t="shared" si="307"/>
        <v>_data_science_+_behavioral_science_=_force_multiplier_!_3_user_stories_</v>
      </c>
      <c r="F807" s="7">
        <f t="shared" si="313"/>
        <v>6.7044143549641069</v>
      </c>
      <c r="G807">
        <f t="shared" si="308"/>
        <v>17</v>
      </c>
      <c r="H807" s="11">
        <f t="shared" si="314"/>
        <v>0</v>
      </c>
      <c r="I807" s="11">
        <f t="shared" si="326"/>
        <v>0</v>
      </c>
      <c r="J807" s="11">
        <f t="shared" si="326"/>
        <v>1</v>
      </c>
      <c r="K807" s="11">
        <f t="shared" si="327"/>
        <v>0</v>
      </c>
      <c r="L807" s="11">
        <f t="shared" si="327"/>
        <v>0</v>
      </c>
      <c r="M807" s="11">
        <f t="shared" si="327"/>
        <v>0</v>
      </c>
      <c r="N807" s="11">
        <f t="shared" si="327"/>
        <v>1</v>
      </c>
      <c r="O807" s="11">
        <f t="shared" si="327"/>
        <v>1</v>
      </c>
      <c r="P807" s="11">
        <f t="shared" si="327"/>
        <v>0</v>
      </c>
      <c r="Q807" s="4" t="str">
        <f t="shared" si="315"/>
        <v>N-001-000110</v>
      </c>
      <c r="R807">
        <f t="shared" si="316"/>
        <v>130</v>
      </c>
      <c r="S807" s="8">
        <f t="shared" si="317"/>
        <v>7.6818150714618501</v>
      </c>
      <c r="T807" s="8">
        <f t="shared" si="318"/>
        <v>7.6818150714618501</v>
      </c>
      <c r="U807" s="10">
        <f t="shared" si="309"/>
        <v>5.715930603800401</v>
      </c>
      <c r="V807" s="10">
        <f t="shared" si="319"/>
        <v>1.0620761276823165</v>
      </c>
      <c r="W807" s="10">
        <f t="shared" si="320"/>
        <v>-0.12897782175124828</v>
      </c>
      <c r="X807" s="10">
        <f t="shared" si="310"/>
        <v>0.98848375116370624</v>
      </c>
      <c r="Y807" s="22">
        <f t="shared" si="321"/>
        <v>7.5377072342929834</v>
      </c>
      <c r="Z807" s="22">
        <f t="shared" si="311"/>
        <v>7.6004759766059404</v>
      </c>
      <c r="AA807" s="22">
        <f t="shared" si="312"/>
        <v>7.6818150714618501</v>
      </c>
      <c r="AB807" s="35"/>
      <c r="AC807" s="10"/>
      <c r="AD807" s="10"/>
    </row>
    <row r="808" spans="1:30" x14ac:dyDescent="0.25">
      <c r="A808" t="s">
        <v>3855</v>
      </c>
      <c r="B808" t="s">
        <v>1239</v>
      </c>
      <c r="C808" s="1">
        <v>41939</v>
      </c>
      <c r="D808">
        <v>22364</v>
      </c>
      <c r="E808" t="str">
        <f t="shared" si="307"/>
        <v>_data_science_2.0._</v>
      </c>
      <c r="F808" s="7">
        <f t="shared" si="313"/>
        <v>10.015252515866948</v>
      </c>
      <c r="G808">
        <f t="shared" si="308"/>
        <v>41</v>
      </c>
      <c r="H808" s="11">
        <f t="shared" si="314"/>
        <v>0</v>
      </c>
      <c r="I808" s="11">
        <f t="shared" si="326"/>
        <v>0</v>
      </c>
      <c r="J808" s="11">
        <f t="shared" si="326"/>
        <v>1</v>
      </c>
      <c r="K808" s="11">
        <f t="shared" si="327"/>
        <v>0</v>
      </c>
      <c r="L808" s="11">
        <f t="shared" si="327"/>
        <v>0</v>
      </c>
      <c r="M808" s="11">
        <f t="shared" si="327"/>
        <v>0</v>
      </c>
      <c r="N808" s="11">
        <f t="shared" si="327"/>
        <v>1</v>
      </c>
      <c r="O808" s="11">
        <f t="shared" si="327"/>
        <v>1</v>
      </c>
      <c r="P808" s="11">
        <f t="shared" si="327"/>
        <v>0</v>
      </c>
      <c r="Q808" s="4" t="str">
        <f t="shared" si="315"/>
        <v>N-001-000110</v>
      </c>
      <c r="R808">
        <f t="shared" si="316"/>
        <v>130</v>
      </c>
      <c r="S808" s="8">
        <f t="shared" si="317"/>
        <v>7.6818150714618501</v>
      </c>
      <c r="T808" s="8">
        <f t="shared" si="318"/>
        <v>7.6818150714618501</v>
      </c>
      <c r="U808" s="10">
        <f t="shared" si="309"/>
        <v>9.0267687647032417</v>
      </c>
      <c r="V808" s="10">
        <f t="shared" si="319"/>
        <v>1.0620761276823165</v>
      </c>
      <c r="W808" s="10">
        <f t="shared" si="320"/>
        <v>3.1818603391515925</v>
      </c>
      <c r="X808" s="10">
        <f t="shared" si="310"/>
        <v>0.98848375116370624</v>
      </c>
      <c r="Y808" s="22">
        <f t="shared" si="321"/>
        <v>7.5377072342929834</v>
      </c>
      <c r="Z808" s="22">
        <f t="shared" si="311"/>
        <v>7.6004759766059404</v>
      </c>
      <c r="AA808" s="22">
        <f t="shared" si="312"/>
        <v>7.6818150714618501</v>
      </c>
      <c r="AB808" s="35"/>
      <c r="AC808" s="10"/>
      <c r="AD808" s="10"/>
    </row>
    <row r="809" spans="1:30" x14ac:dyDescent="0.25">
      <c r="A809" t="s">
        <v>3857</v>
      </c>
      <c r="B809" t="s">
        <v>1241</v>
      </c>
      <c r="C809" s="1">
        <v>41100</v>
      </c>
      <c r="D809">
        <v>1222</v>
      </c>
      <c r="E809" t="str">
        <f t="shared" si="307"/>
        <v>_data_science_and_big_data_course_from_emc_</v>
      </c>
      <c r="F809" s="7">
        <f t="shared" si="313"/>
        <v>7.1090621356871724</v>
      </c>
      <c r="G809">
        <f t="shared" si="308"/>
        <v>63</v>
      </c>
      <c r="H809" s="11">
        <f t="shared" si="314"/>
        <v>0</v>
      </c>
      <c r="I809" s="11">
        <f t="shared" si="326"/>
        <v>0</v>
      </c>
      <c r="J809" s="11">
        <f t="shared" si="326"/>
        <v>1</v>
      </c>
      <c r="K809" s="11">
        <f t="shared" si="327"/>
        <v>0</v>
      </c>
      <c r="L809" s="11">
        <f t="shared" si="327"/>
        <v>0</v>
      </c>
      <c r="M809" s="11">
        <f t="shared" si="327"/>
        <v>0</v>
      </c>
      <c r="N809" s="11">
        <f t="shared" si="327"/>
        <v>1</v>
      </c>
      <c r="O809" s="11">
        <f t="shared" si="327"/>
        <v>1</v>
      </c>
      <c r="P809" s="11">
        <f t="shared" si="327"/>
        <v>0</v>
      </c>
      <c r="Q809" s="4" t="str">
        <f t="shared" si="315"/>
        <v>N-001-000110</v>
      </c>
      <c r="R809">
        <f t="shared" si="316"/>
        <v>130</v>
      </c>
      <c r="S809" s="8">
        <f t="shared" si="317"/>
        <v>7.6818150714618501</v>
      </c>
      <c r="T809" s="8">
        <f t="shared" si="318"/>
        <v>7.6818150714618501</v>
      </c>
      <c r="U809" s="10">
        <f t="shared" si="309"/>
        <v>6.1205783845234665</v>
      </c>
      <c r="V809" s="10">
        <f t="shared" si="319"/>
        <v>1.0620761276823165</v>
      </c>
      <c r="W809" s="10">
        <f t="shared" si="320"/>
        <v>0.27566995897181723</v>
      </c>
      <c r="X809" s="10">
        <f t="shared" si="310"/>
        <v>0.98848375116370624</v>
      </c>
      <c r="Y809" s="22">
        <f t="shared" si="321"/>
        <v>7.5377072342929834</v>
      </c>
      <c r="Z809" s="22">
        <f t="shared" si="311"/>
        <v>7.6004759766059404</v>
      </c>
      <c r="AA809" s="22">
        <f t="shared" si="312"/>
        <v>7.6818150714618501</v>
      </c>
      <c r="AB809" s="35"/>
      <c r="AC809" s="10"/>
      <c r="AD809" s="10"/>
    </row>
    <row r="810" spans="1:30" x14ac:dyDescent="0.25">
      <c r="A810" t="s">
        <v>3129</v>
      </c>
      <c r="B810" t="s">
        <v>513</v>
      </c>
      <c r="C810" s="1">
        <v>42286</v>
      </c>
      <c r="D810">
        <v>825</v>
      </c>
      <c r="E810" t="str">
        <f t="shared" si="307"/>
        <v>_data_science_and_eu_privacy_regulations:_a_storm_on_the_horizon_</v>
      </c>
      <c r="F810" s="7">
        <f t="shared" si="313"/>
        <v>6.7165947735209777</v>
      </c>
      <c r="G810">
        <f t="shared" si="308"/>
        <v>72</v>
      </c>
      <c r="H810" s="11">
        <f t="shared" si="314"/>
        <v>1</v>
      </c>
      <c r="I810" s="11">
        <f t="shared" si="326"/>
        <v>0</v>
      </c>
      <c r="J810" s="11">
        <f t="shared" si="326"/>
        <v>1</v>
      </c>
      <c r="K810" s="11">
        <f t="shared" si="327"/>
        <v>0</v>
      </c>
      <c r="L810" s="11">
        <f t="shared" si="327"/>
        <v>0</v>
      </c>
      <c r="M810" s="11">
        <f t="shared" si="327"/>
        <v>0</v>
      </c>
      <c r="N810" s="11">
        <f t="shared" si="327"/>
        <v>1</v>
      </c>
      <c r="O810" s="11">
        <f t="shared" si="327"/>
        <v>1</v>
      </c>
      <c r="P810" s="11">
        <f t="shared" si="327"/>
        <v>0</v>
      </c>
      <c r="Q810" s="4" t="str">
        <f t="shared" si="315"/>
        <v>N-101-000110</v>
      </c>
      <c r="R810">
        <f t="shared" si="316"/>
        <v>126</v>
      </c>
      <c r="S810" s="8">
        <f t="shared" si="317"/>
        <v>7.156085089173656</v>
      </c>
      <c r="T810" s="8">
        <f t="shared" si="318"/>
        <v>7.156085089173656</v>
      </c>
      <c r="U810" s="10">
        <f t="shared" si="309"/>
        <v>5.9265780766999683</v>
      </c>
      <c r="V810" s="10">
        <f t="shared" si="319"/>
        <v>0.76279653926378688</v>
      </c>
      <c r="W810" s="10">
        <f t="shared" si="320"/>
        <v>-0.11679740319437748</v>
      </c>
      <c r="X810" s="10">
        <f t="shared" si="310"/>
        <v>0.79001669682100972</v>
      </c>
      <c r="Y810" s="22">
        <f t="shared" si="321"/>
        <v>7.3392401799502869</v>
      </c>
      <c r="Z810" s="22">
        <f t="shared" si="311"/>
        <v>7.2265960335864765</v>
      </c>
      <c r="AA810" s="22">
        <f t="shared" si="312"/>
        <v>7.156085089173656</v>
      </c>
      <c r="AB810" s="35"/>
      <c r="AC810" s="10"/>
      <c r="AD810" s="10"/>
    </row>
    <row r="811" spans="1:30" x14ac:dyDescent="0.25">
      <c r="A811" t="s">
        <v>3858</v>
      </c>
      <c r="B811" t="s">
        <v>1242</v>
      </c>
      <c r="C811" s="1">
        <v>42292</v>
      </c>
      <c r="D811">
        <v>260</v>
      </c>
      <c r="E811" t="str">
        <f t="shared" si="307"/>
        <v>_data_science_and_eu_privacy_regulations:_a_storm_on_the_horizon_-_part_2_</v>
      </c>
      <c r="F811" s="7">
        <f t="shared" si="313"/>
        <v>5.5645204073226937</v>
      </c>
      <c r="G811">
        <f t="shared" si="308"/>
        <v>29</v>
      </c>
      <c r="H811" s="11">
        <f t="shared" si="314"/>
        <v>1</v>
      </c>
      <c r="I811" s="11">
        <f t="shared" si="326"/>
        <v>0</v>
      </c>
      <c r="J811" s="11">
        <f t="shared" si="326"/>
        <v>1</v>
      </c>
      <c r="K811" s="11">
        <f t="shared" si="327"/>
        <v>0</v>
      </c>
      <c r="L811" s="11">
        <f t="shared" si="327"/>
        <v>0</v>
      </c>
      <c r="M811" s="11">
        <f t="shared" si="327"/>
        <v>0</v>
      </c>
      <c r="N811" s="11">
        <f t="shared" si="327"/>
        <v>1</v>
      </c>
      <c r="O811" s="11">
        <f t="shared" si="327"/>
        <v>1</v>
      </c>
      <c r="P811" s="11">
        <f t="shared" si="327"/>
        <v>0</v>
      </c>
      <c r="Q811" s="4" t="str">
        <f t="shared" si="315"/>
        <v>N-101-000110</v>
      </c>
      <c r="R811">
        <f t="shared" si="316"/>
        <v>126</v>
      </c>
      <c r="S811" s="8">
        <f t="shared" si="317"/>
        <v>7.156085089173656</v>
      </c>
      <c r="T811" s="8">
        <f t="shared" si="318"/>
        <v>7.156085089173656</v>
      </c>
      <c r="U811" s="10">
        <f t="shared" si="309"/>
        <v>4.7745037105016843</v>
      </c>
      <c r="V811" s="10">
        <f t="shared" si="319"/>
        <v>0.76279653926378688</v>
      </c>
      <c r="W811" s="10">
        <f t="shared" si="320"/>
        <v>-1.2688717693926614</v>
      </c>
      <c r="X811" s="10">
        <f t="shared" si="310"/>
        <v>0.79001669682100972</v>
      </c>
      <c r="Y811" s="22">
        <f t="shared" si="321"/>
        <v>7.3392401799502869</v>
      </c>
      <c r="Z811" s="22">
        <f t="shared" si="311"/>
        <v>7.2265960335864765</v>
      </c>
      <c r="AA811" s="22">
        <f t="shared" si="312"/>
        <v>7.156085089173656</v>
      </c>
      <c r="AB811" s="35"/>
      <c r="AC811" s="10"/>
      <c r="AD811" s="10"/>
    </row>
    <row r="812" spans="1:30" x14ac:dyDescent="0.25">
      <c r="A812" t="s">
        <v>3124</v>
      </c>
      <c r="B812" t="s">
        <v>508</v>
      </c>
      <c r="C812" s="1">
        <v>42138</v>
      </c>
      <c r="D812">
        <v>303</v>
      </c>
      <c r="E812" t="str">
        <f t="shared" si="307"/>
        <v>_data_science_and_its_problems_</v>
      </c>
      <c r="F812" s="7">
        <f t="shared" si="313"/>
        <v>5.7170277014062219</v>
      </c>
      <c r="G812">
        <f t="shared" si="308"/>
        <v>84</v>
      </c>
      <c r="H812" s="11">
        <f t="shared" si="314"/>
        <v>1</v>
      </c>
      <c r="I812" s="11">
        <f t="shared" si="326"/>
        <v>0</v>
      </c>
      <c r="J812" s="11">
        <f t="shared" si="326"/>
        <v>1</v>
      </c>
      <c r="K812" s="11">
        <f t="shared" ref="K812:P821" si="328">IF(ISNUMBER(SEARCH(K$1,$E812)),1,0)</f>
        <v>0</v>
      </c>
      <c r="L812" s="11">
        <f t="shared" si="328"/>
        <v>0</v>
      </c>
      <c r="M812" s="11">
        <f t="shared" si="328"/>
        <v>0</v>
      </c>
      <c r="N812" s="11">
        <f t="shared" si="328"/>
        <v>1</v>
      </c>
      <c r="O812" s="11">
        <f t="shared" si="328"/>
        <v>1</v>
      </c>
      <c r="P812" s="11">
        <f t="shared" si="328"/>
        <v>0</v>
      </c>
      <c r="Q812" s="4" t="str">
        <f t="shared" si="315"/>
        <v>N-101-000110</v>
      </c>
      <c r="R812">
        <f t="shared" si="316"/>
        <v>126</v>
      </c>
      <c r="S812" s="8">
        <f t="shared" si="317"/>
        <v>7.156085089173656</v>
      </c>
      <c r="T812" s="8">
        <f t="shared" si="318"/>
        <v>7.156085089173656</v>
      </c>
      <c r="U812" s="10">
        <f t="shared" si="309"/>
        <v>4.9270110045852125</v>
      </c>
      <c r="V812" s="10">
        <f t="shared" si="319"/>
        <v>0.76279653926378688</v>
      </c>
      <c r="W812" s="10">
        <f t="shared" si="320"/>
        <v>-1.1163644753091333</v>
      </c>
      <c r="X812" s="10">
        <f t="shared" si="310"/>
        <v>0.79001669682100972</v>
      </c>
      <c r="Y812" s="22">
        <f t="shared" si="321"/>
        <v>7.3392401799502869</v>
      </c>
      <c r="Z812" s="22">
        <f t="shared" si="311"/>
        <v>7.2265960335864765</v>
      </c>
      <c r="AA812" s="22">
        <f t="shared" si="312"/>
        <v>7.156085089173656</v>
      </c>
      <c r="AB812" s="35"/>
      <c r="AC812" s="10"/>
      <c r="AD812" s="10"/>
    </row>
    <row r="813" spans="1:30" x14ac:dyDescent="0.25">
      <c r="A813" t="s">
        <v>3859</v>
      </c>
      <c r="B813" t="s">
        <v>1243</v>
      </c>
      <c r="C813" s="1">
        <v>41894</v>
      </c>
      <c r="D813">
        <v>1548</v>
      </c>
      <c r="E813" t="str">
        <f t="shared" si="307"/>
        <v>_data_science_and_machine_learning_for_preventing_fraud_in_mom_and_popecommerce_shops_</v>
      </c>
      <c r="F813" s="7">
        <f t="shared" si="313"/>
        <v>7.3453648404168685</v>
      </c>
      <c r="G813">
        <f t="shared" si="308"/>
        <v>60</v>
      </c>
      <c r="H813" s="11">
        <f t="shared" si="314"/>
        <v>0</v>
      </c>
      <c r="I813" s="11">
        <f t="shared" si="326"/>
        <v>0</v>
      </c>
      <c r="J813" s="11">
        <f t="shared" si="326"/>
        <v>1</v>
      </c>
      <c r="K813" s="11">
        <f t="shared" si="328"/>
        <v>0</v>
      </c>
      <c r="L813" s="11">
        <f t="shared" si="328"/>
        <v>0</v>
      </c>
      <c r="M813" s="11">
        <f t="shared" si="328"/>
        <v>1</v>
      </c>
      <c r="N813" s="11">
        <f t="shared" si="328"/>
        <v>1</v>
      </c>
      <c r="O813" s="11">
        <f t="shared" si="328"/>
        <v>1</v>
      </c>
      <c r="P813" s="11">
        <f t="shared" si="328"/>
        <v>0</v>
      </c>
      <c r="Q813" s="4" t="str">
        <f t="shared" si="315"/>
        <v>N-001-001110</v>
      </c>
      <c r="R813">
        <f t="shared" si="316"/>
        <v>1</v>
      </c>
      <c r="S813" s="8">
        <f t="shared" si="317"/>
        <v>7.020854558086981</v>
      </c>
      <c r="T813" s="8">
        <f t="shared" si="318"/>
        <v>7.3546782491486216</v>
      </c>
      <c r="U813" s="10">
        <f t="shared" si="309"/>
        <v>5.8789618329772777</v>
      </c>
      <c r="V813" s="10">
        <f t="shared" si="319"/>
        <v>1.7827573449717198</v>
      </c>
      <c r="W813" s="10">
        <f t="shared" si="320"/>
        <v>0.5119726637015134</v>
      </c>
      <c r="X813" s="10">
        <f t="shared" si="310"/>
        <v>1.4664030074395911</v>
      </c>
      <c r="Y813" s="22">
        <f t="shared" si="321"/>
        <v>8.0156264905688683</v>
      </c>
      <c r="Z813" s="22">
        <f t="shared" si="311"/>
        <v>8.4366497038642443</v>
      </c>
      <c r="AA813" s="22">
        <f t="shared" si="312"/>
        <v>8.0156264905688683</v>
      </c>
      <c r="AB813" s="35"/>
      <c r="AC813" s="10"/>
      <c r="AD813" s="10"/>
    </row>
    <row r="814" spans="1:30" x14ac:dyDescent="0.25">
      <c r="A814" t="s">
        <v>3860</v>
      </c>
      <c r="B814" t="s">
        <v>1244</v>
      </c>
      <c r="C814" s="1">
        <v>41444</v>
      </c>
      <c r="D814">
        <v>652</v>
      </c>
      <c r="E814" t="str">
        <f t="shared" si="307"/>
        <v>_data_science_and_predictive_analytics_strategy_for_marketing_</v>
      </c>
      <c r="F814" s="7">
        <f t="shared" si="313"/>
        <v>6.481577129276431</v>
      </c>
      <c r="G814">
        <f t="shared" si="308"/>
        <v>42</v>
      </c>
      <c r="H814" s="11">
        <f t="shared" si="314"/>
        <v>0</v>
      </c>
      <c r="I814" s="11">
        <f t="shared" si="326"/>
        <v>0</v>
      </c>
      <c r="J814" s="11">
        <f t="shared" si="326"/>
        <v>1</v>
      </c>
      <c r="K814" s="11">
        <f t="shared" si="328"/>
        <v>0</v>
      </c>
      <c r="L814" s="11">
        <f t="shared" si="328"/>
        <v>0</v>
      </c>
      <c r="M814" s="11">
        <f t="shared" si="328"/>
        <v>0</v>
      </c>
      <c r="N814" s="11">
        <f t="shared" si="328"/>
        <v>1</v>
      </c>
      <c r="O814" s="11">
        <f t="shared" si="328"/>
        <v>1</v>
      </c>
      <c r="P814" s="11">
        <f t="shared" si="328"/>
        <v>1</v>
      </c>
      <c r="Q814" s="4" t="str">
        <f t="shared" si="315"/>
        <v>N-001-000111</v>
      </c>
      <c r="R814">
        <f t="shared" si="316"/>
        <v>5</v>
      </c>
      <c r="S814" s="8">
        <f t="shared" si="317"/>
        <v>7.3171745205203251</v>
      </c>
      <c r="T814" s="8">
        <f t="shared" si="318"/>
        <v>7.3546782491486216</v>
      </c>
      <c r="U814" s="10">
        <f t="shared" si="309"/>
        <v>5.7078435212477752</v>
      </c>
      <c r="V814" s="10">
        <f t="shared" si="319"/>
        <v>0.73824235757303891</v>
      </c>
      <c r="W814" s="10">
        <f t="shared" si="320"/>
        <v>-0.35181504743892411</v>
      </c>
      <c r="X814" s="10">
        <f t="shared" si="310"/>
        <v>0.77373360802865554</v>
      </c>
      <c r="Y814" s="22">
        <f t="shared" si="321"/>
        <v>7.3229570911579334</v>
      </c>
      <c r="Z814" s="22">
        <f t="shared" si="311"/>
        <v>7.4329591028043387</v>
      </c>
      <c r="AA814" s="22">
        <f t="shared" si="312"/>
        <v>7.3171745205203251</v>
      </c>
      <c r="AB814" s="35"/>
      <c r="AC814" s="10"/>
      <c r="AD814" s="10"/>
    </row>
    <row r="815" spans="1:30" x14ac:dyDescent="0.25">
      <c r="A815" t="s">
        <v>3849</v>
      </c>
      <c r="B815" t="s">
        <v>1233</v>
      </c>
      <c r="C815" s="1">
        <v>42131</v>
      </c>
      <c r="D815">
        <v>1344</v>
      </c>
      <c r="E815" t="str">
        <f t="shared" si="307"/>
        <v>_data_science_and_the_open_world_assumption_</v>
      </c>
      <c r="F815" s="7">
        <f t="shared" si="313"/>
        <v>7.2041492920359396</v>
      </c>
      <c r="G815">
        <f t="shared" si="308"/>
        <v>56</v>
      </c>
      <c r="H815" s="11">
        <f t="shared" si="314"/>
        <v>1</v>
      </c>
      <c r="I815" s="11">
        <f t="shared" si="326"/>
        <v>0</v>
      </c>
      <c r="J815" s="11">
        <f t="shared" si="326"/>
        <v>1</v>
      </c>
      <c r="K815" s="11">
        <f t="shared" si="328"/>
        <v>0</v>
      </c>
      <c r="L815" s="11">
        <f t="shared" si="328"/>
        <v>0</v>
      </c>
      <c r="M815" s="11">
        <f t="shared" si="328"/>
        <v>0</v>
      </c>
      <c r="N815" s="11">
        <f t="shared" si="328"/>
        <v>1</v>
      </c>
      <c r="O815" s="11">
        <f t="shared" si="328"/>
        <v>1</v>
      </c>
      <c r="P815" s="11">
        <f t="shared" si="328"/>
        <v>0</v>
      </c>
      <c r="Q815" s="4" t="str">
        <f t="shared" si="315"/>
        <v>N-101-000110</v>
      </c>
      <c r="R815">
        <f t="shared" si="316"/>
        <v>126</v>
      </c>
      <c r="S815" s="8">
        <f t="shared" si="317"/>
        <v>7.156085089173656</v>
      </c>
      <c r="T815" s="8">
        <f t="shared" si="318"/>
        <v>7.156085089173656</v>
      </c>
      <c r="U815" s="10">
        <f t="shared" si="309"/>
        <v>6.4141325952149302</v>
      </c>
      <c r="V815" s="10">
        <f t="shared" si="319"/>
        <v>0.76279653926378688</v>
      </c>
      <c r="W815" s="10">
        <f t="shared" si="320"/>
        <v>0.37075711532058442</v>
      </c>
      <c r="X815" s="10">
        <f t="shared" si="310"/>
        <v>0.79001669682100972</v>
      </c>
      <c r="Y815" s="22">
        <f t="shared" si="321"/>
        <v>7.3392401799502869</v>
      </c>
      <c r="Z815" s="22">
        <f t="shared" si="311"/>
        <v>7.2265960335864765</v>
      </c>
      <c r="AA815" s="22">
        <f t="shared" si="312"/>
        <v>7.156085089173656</v>
      </c>
      <c r="AB815" s="35"/>
      <c r="AC815" s="10"/>
      <c r="AD815" s="10"/>
    </row>
    <row r="816" spans="1:30" x14ac:dyDescent="0.25">
      <c r="A816" t="s">
        <v>3861</v>
      </c>
      <c r="B816" t="s">
        <v>1245</v>
      </c>
      <c r="C816" s="1">
        <v>42299</v>
      </c>
      <c r="D816">
        <v>204</v>
      </c>
      <c r="E816" t="str">
        <f t="shared" si="307"/>
        <v>_data_science_applications_in_semiconductor_manufacturing_</v>
      </c>
      <c r="F816" s="7">
        <f t="shared" si="313"/>
        <v>5.3230099791384085</v>
      </c>
      <c r="G816">
        <f t="shared" si="308"/>
        <v>58</v>
      </c>
      <c r="H816" s="11">
        <f t="shared" si="314"/>
        <v>1</v>
      </c>
      <c r="I816" s="11">
        <f t="shared" si="326"/>
        <v>0</v>
      </c>
      <c r="J816" s="11">
        <f t="shared" si="326"/>
        <v>1</v>
      </c>
      <c r="K816" s="11">
        <f t="shared" si="328"/>
        <v>0</v>
      </c>
      <c r="L816" s="11">
        <f t="shared" si="328"/>
        <v>0</v>
      </c>
      <c r="M816" s="11">
        <f t="shared" si="328"/>
        <v>0</v>
      </c>
      <c r="N816" s="11">
        <f t="shared" si="328"/>
        <v>1</v>
      </c>
      <c r="O816" s="11">
        <f t="shared" si="328"/>
        <v>1</v>
      </c>
      <c r="P816" s="11">
        <f t="shared" si="328"/>
        <v>0</v>
      </c>
      <c r="Q816" s="4" t="str">
        <f t="shared" si="315"/>
        <v>N-101-000110</v>
      </c>
      <c r="R816">
        <f t="shared" si="316"/>
        <v>126</v>
      </c>
      <c r="S816" s="8">
        <f t="shared" si="317"/>
        <v>7.156085089173656</v>
      </c>
      <c r="T816" s="8">
        <f t="shared" si="318"/>
        <v>7.156085089173656</v>
      </c>
      <c r="U816" s="10">
        <f t="shared" si="309"/>
        <v>4.5329932823173991</v>
      </c>
      <c r="V816" s="10">
        <f t="shared" si="319"/>
        <v>0.76279653926378688</v>
      </c>
      <c r="W816" s="10">
        <f t="shared" si="320"/>
        <v>-1.5103821975769467</v>
      </c>
      <c r="X816" s="10">
        <f t="shared" si="310"/>
        <v>0.79001669682100972</v>
      </c>
      <c r="Y816" s="22">
        <f t="shared" si="321"/>
        <v>7.3392401799502869</v>
      </c>
      <c r="Z816" s="22">
        <f t="shared" si="311"/>
        <v>7.2265960335864765</v>
      </c>
      <c r="AA816" s="22">
        <f t="shared" si="312"/>
        <v>7.156085089173656</v>
      </c>
      <c r="AB816" s="35"/>
      <c r="AC816" s="10"/>
      <c r="AD816" s="10"/>
    </row>
    <row r="817" spans="1:30" x14ac:dyDescent="0.25">
      <c r="A817" t="s">
        <v>3862</v>
      </c>
      <c r="B817" t="s">
        <v>1246</v>
      </c>
      <c r="C817" s="1">
        <v>41943</v>
      </c>
      <c r="D817">
        <v>896</v>
      </c>
      <c r="E817" t="str">
        <f t="shared" si="307"/>
        <v>_data_science_apprenticeship:_announcing_our_first_graduate_</v>
      </c>
      <c r="F817" s="7">
        <f t="shared" si="313"/>
        <v>6.799055862058796</v>
      </c>
      <c r="G817">
        <f t="shared" si="308"/>
        <v>16</v>
      </c>
      <c r="H817" s="11">
        <f t="shared" si="314"/>
        <v>0</v>
      </c>
      <c r="I817" s="11">
        <f t="shared" si="326"/>
        <v>0</v>
      </c>
      <c r="J817" s="11">
        <f t="shared" si="326"/>
        <v>1</v>
      </c>
      <c r="K817" s="11">
        <f t="shared" si="328"/>
        <v>0</v>
      </c>
      <c r="L817" s="11">
        <f t="shared" si="328"/>
        <v>0</v>
      </c>
      <c r="M817" s="11">
        <f t="shared" si="328"/>
        <v>0</v>
      </c>
      <c r="N817" s="11">
        <f t="shared" si="328"/>
        <v>1</v>
      </c>
      <c r="O817" s="11">
        <f t="shared" si="328"/>
        <v>1</v>
      </c>
      <c r="P817" s="11">
        <f t="shared" si="328"/>
        <v>0</v>
      </c>
      <c r="Q817" s="4" t="str">
        <f t="shared" si="315"/>
        <v>N-001-000110</v>
      </c>
      <c r="R817">
        <f t="shared" si="316"/>
        <v>130</v>
      </c>
      <c r="S817" s="8">
        <f t="shared" si="317"/>
        <v>7.6818150714618501</v>
      </c>
      <c r="T817" s="8">
        <f t="shared" si="318"/>
        <v>7.6818150714618501</v>
      </c>
      <c r="U817" s="10">
        <f t="shared" si="309"/>
        <v>5.8105721108950901</v>
      </c>
      <c r="V817" s="10">
        <f t="shared" si="319"/>
        <v>1.0620761276823165</v>
      </c>
      <c r="W817" s="10">
        <f t="shared" si="320"/>
        <v>-3.4336314656559175E-2</v>
      </c>
      <c r="X817" s="10">
        <f t="shared" si="310"/>
        <v>0.98848375116370624</v>
      </c>
      <c r="Y817" s="22">
        <f t="shared" si="321"/>
        <v>7.5377072342929834</v>
      </c>
      <c r="Z817" s="22">
        <f t="shared" si="311"/>
        <v>7.6004759766059404</v>
      </c>
      <c r="AA817" s="22">
        <f t="shared" si="312"/>
        <v>7.6818150714618501</v>
      </c>
      <c r="AB817" s="35"/>
      <c r="AC817" s="10"/>
      <c r="AD817" s="10"/>
    </row>
    <row r="818" spans="1:30" x14ac:dyDescent="0.25">
      <c r="A818" t="s">
        <v>3863</v>
      </c>
      <c r="B818" t="s">
        <v>1247</v>
      </c>
      <c r="C818" s="1">
        <v>42015</v>
      </c>
      <c r="D818">
        <v>1589</v>
      </c>
      <c r="E818" t="str">
        <f t="shared" si="307"/>
        <v>_data_science_art_</v>
      </c>
      <c r="F818" s="7">
        <f t="shared" si="313"/>
        <v>7.3714892952142774</v>
      </c>
      <c r="G818">
        <f t="shared" si="308"/>
        <v>42</v>
      </c>
      <c r="H818" s="11">
        <f t="shared" si="314"/>
        <v>1</v>
      </c>
      <c r="I818" s="11">
        <f t="shared" si="326"/>
        <v>0</v>
      </c>
      <c r="J818" s="11">
        <f t="shared" si="326"/>
        <v>1</v>
      </c>
      <c r="K818" s="11">
        <f t="shared" si="328"/>
        <v>0</v>
      </c>
      <c r="L818" s="11">
        <f t="shared" si="328"/>
        <v>0</v>
      </c>
      <c r="M818" s="11">
        <f t="shared" si="328"/>
        <v>0</v>
      </c>
      <c r="N818" s="11">
        <f t="shared" si="328"/>
        <v>1</v>
      </c>
      <c r="O818" s="11">
        <f t="shared" si="328"/>
        <v>1</v>
      </c>
      <c r="P818" s="11">
        <f t="shared" si="328"/>
        <v>0</v>
      </c>
      <c r="Q818" s="4" t="str">
        <f t="shared" si="315"/>
        <v>N-101-000110</v>
      </c>
      <c r="R818">
        <f t="shared" si="316"/>
        <v>126</v>
      </c>
      <c r="S818" s="8">
        <f t="shared" si="317"/>
        <v>7.156085089173656</v>
      </c>
      <c r="T818" s="8">
        <f t="shared" si="318"/>
        <v>7.156085089173656</v>
      </c>
      <c r="U818" s="10">
        <f t="shared" si="309"/>
        <v>6.581472598393268</v>
      </c>
      <c r="V818" s="10">
        <f t="shared" si="319"/>
        <v>0.76279653926378688</v>
      </c>
      <c r="W818" s="10">
        <f t="shared" si="320"/>
        <v>0.53809711849892228</v>
      </c>
      <c r="X818" s="10">
        <f t="shared" si="310"/>
        <v>0.79001669682100972</v>
      </c>
      <c r="Y818" s="22">
        <f t="shared" si="321"/>
        <v>7.3392401799502869</v>
      </c>
      <c r="Z818" s="22">
        <f t="shared" si="311"/>
        <v>7.2265960335864765</v>
      </c>
      <c r="AA818" s="22">
        <f t="shared" si="312"/>
        <v>7.156085089173656</v>
      </c>
      <c r="AB818" s="35"/>
      <c r="AC818" s="10"/>
      <c r="AD818" s="10"/>
    </row>
    <row r="819" spans="1:30" x14ac:dyDescent="0.25">
      <c r="A819" t="s">
        <v>3864</v>
      </c>
      <c r="B819" t="s">
        <v>1248</v>
      </c>
      <c r="C819" s="1">
        <v>42184</v>
      </c>
      <c r="D819">
        <v>4318</v>
      </c>
      <c r="E819" t="str">
        <f t="shared" si="307"/>
        <v>_data_science_as_a_profession_-_time_is_now_</v>
      </c>
      <c r="F819" s="7">
        <f t="shared" si="313"/>
        <v>8.3707791729607006</v>
      </c>
      <c r="G819">
        <f t="shared" si="308"/>
        <v>54</v>
      </c>
      <c r="H819" s="11">
        <f t="shared" si="314"/>
        <v>1</v>
      </c>
      <c r="I819" s="11">
        <f t="shared" si="326"/>
        <v>0</v>
      </c>
      <c r="J819" s="11">
        <f t="shared" si="326"/>
        <v>1</v>
      </c>
      <c r="K819" s="11">
        <f t="shared" si="328"/>
        <v>0</v>
      </c>
      <c r="L819" s="11">
        <f t="shared" si="328"/>
        <v>0</v>
      </c>
      <c r="M819" s="11">
        <f t="shared" si="328"/>
        <v>0</v>
      </c>
      <c r="N819" s="11">
        <f t="shared" si="328"/>
        <v>1</v>
      </c>
      <c r="O819" s="11">
        <f t="shared" si="328"/>
        <v>1</v>
      </c>
      <c r="P819" s="11">
        <f t="shared" si="328"/>
        <v>0</v>
      </c>
      <c r="Q819" s="4" t="str">
        <f t="shared" si="315"/>
        <v>N-101-000110</v>
      </c>
      <c r="R819">
        <f t="shared" si="316"/>
        <v>126</v>
      </c>
      <c r="S819" s="8">
        <f t="shared" si="317"/>
        <v>7.156085089173656</v>
      </c>
      <c r="T819" s="8">
        <f t="shared" si="318"/>
        <v>7.156085089173656</v>
      </c>
      <c r="U819" s="10">
        <f t="shared" si="309"/>
        <v>7.5807624761396912</v>
      </c>
      <c r="V819" s="10">
        <f t="shared" si="319"/>
        <v>0.76279653926378688</v>
      </c>
      <c r="W819" s="10">
        <f t="shared" si="320"/>
        <v>1.5373869962453455</v>
      </c>
      <c r="X819" s="10">
        <f t="shared" si="310"/>
        <v>0.79001669682100972</v>
      </c>
      <c r="Y819" s="22">
        <f t="shared" si="321"/>
        <v>7.3392401799502869</v>
      </c>
      <c r="Z819" s="22">
        <f t="shared" si="311"/>
        <v>7.2265960335864765</v>
      </c>
      <c r="AA819" s="22">
        <f t="shared" si="312"/>
        <v>7.156085089173656</v>
      </c>
      <c r="AB819" s="35"/>
      <c r="AC819" s="10"/>
      <c r="AD819" s="10"/>
    </row>
    <row r="820" spans="1:30" x14ac:dyDescent="0.25">
      <c r="A820" t="s">
        <v>3867</v>
      </c>
      <c r="B820" t="s">
        <v>1251</v>
      </c>
      <c r="C820" s="1">
        <v>41626</v>
      </c>
      <c r="D820">
        <v>570</v>
      </c>
      <c r="E820" t="str">
        <f t="shared" si="307"/>
        <v>_data_science_book:_we_need_your_resume_or_your_job_ad!_</v>
      </c>
      <c r="F820" s="7">
        <f t="shared" si="313"/>
        <v>6.3473892096560105</v>
      </c>
      <c r="G820">
        <f t="shared" si="308"/>
        <v>47</v>
      </c>
      <c r="H820" s="11">
        <f t="shared" si="314"/>
        <v>0</v>
      </c>
      <c r="I820" s="11">
        <f t="shared" si="326"/>
        <v>0</v>
      </c>
      <c r="J820" s="11">
        <f t="shared" si="326"/>
        <v>1</v>
      </c>
      <c r="K820" s="11">
        <f t="shared" si="328"/>
        <v>0</v>
      </c>
      <c r="L820" s="11">
        <f t="shared" si="328"/>
        <v>0</v>
      </c>
      <c r="M820" s="11">
        <f t="shared" si="328"/>
        <v>0</v>
      </c>
      <c r="N820" s="11">
        <f t="shared" si="328"/>
        <v>1</v>
      </c>
      <c r="O820" s="11">
        <f t="shared" si="328"/>
        <v>1</v>
      </c>
      <c r="P820" s="11">
        <f t="shared" si="328"/>
        <v>0</v>
      </c>
      <c r="Q820" s="4" t="str">
        <f t="shared" si="315"/>
        <v>N-001-000110</v>
      </c>
      <c r="R820">
        <f t="shared" si="316"/>
        <v>130</v>
      </c>
      <c r="S820" s="8">
        <f t="shared" si="317"/>
        <v>7.6818150714618501</v>
      </c>
      <c r="T820" s="8">
        <f t="shared" si="318"/>
        <v>7.6818150714618501</v>
      </c>
      <c r="U820" s="10">
        <f t="shared" si="309"/>
        <v>5.3589054584923046</v>
      </c>
      <c r="V820" s="10">
        <f t="shared" si="319"/>
        <v>1.0620761276823165</v>
      </c>
      <c r="W820" s="10">
        <f t="shared" si="320"/>
        <v>-0.48600296705934465</v>
      </c>
      <c r="X820" s="10">
        <f t="shared" si="310"/>
        <v>0.98848375116370624</v>
      </c>
      <c r="Y820" s="22">
        <f t="shared" si="321"/>
        <v>7.5377072342929834</v>
      </c>
      <c r="Z820" s="22">
        <f t="shared" si="311"/>
        <v>7.6004759766059404</v>
      </c>
      <c r="AA820" s="22">
        <f t="shared" si="312"/>
        <v>7.6818150714618501</v>
      </c>
      <c r="AB820" s="35"/>
      <c r="AC820" s="10"/>
      <c r="AD820" s="10"/>
    </row>
    <row r="821" spans="1:30" x14ac:dyDescent="0.25">
      <c r="A821" t="s">
        <v>2725</v>
      </c>
      <c r="B821" t="s">
        <v>105</v>
      </c>
      <c r="C821" s="1">
        <v>42045</v>
      </c>
      <c r="D821">
        <v>483</v>
      </c>
      <c r="E821" t="str">
        <f t="shared" si="307"/>
        <v>_data_science_bootcamps,_anyone_ever_attend_one?_</v>
      </c>
      <c r="F821" s="7">
        <f t="shared" si="313"/>
        <v>6.1820849067166321</v>
      </c>
      <c r="G821">
        <f t="shared" si="308"/>
        <v>89</v>
      </c>
      <c r="H821" s="11">
        <f t="shared" si="314"/>
        <v>1</v>
      </c>
      <c r="I821" s="11">
        <f t="shared" si="326"/>
        <v>1</v>
      </c>
      <c r="J821" s="11">
        <f t="shared" si="326"/>
        <v>0</v>
      </c>
      <c r="K821" s="11">
        <f t="shared" si="328"/>
        <v>0</v>
      </c>
      <c r="L821" s="11">
        <f t="shared" si="328"/>
        <v>0</v>
      </c>
      <c r="M821" s="11">
        <f t="shared" si="328"/>
        <v>0</v>
      </c>
      <c r="N821" s="11">
        <f t="shared" si="328"/>
        <v>1</v>
      </c>
      <c r="O821" s="11">
        <f t="shared" si="328"/>
        <v>1</v>
      </c>
      <c r="P821" s="11">
        <f t="shared" si="328"/>
        <v>0</v>
      </c>
      <c r="Q821" s="4" t="str">
        <f t="shared" si="315"/>
        <v>N-110-000110</v>
      </c>
      <c r="R821">
        <f t="shared" si="316"/>
        <v>30</v>
      </c>
      <c r="S821" s="8">
        <f t="shared" si="317"/>
        <v>6.8313617432708362</v>
      </c>
      <c r="T821" s="8">
        <f t="shared" si="318"/>
        <v>6.8313617432708362</v>
      </c>
      <c r="U821" s="10">
        <f t="shared" si="309"/>
        <v>6.1729118442538855</v>
      </c>
      <c r="V821" s="10">
        <f t="shared" si="319"/>
        <v>-0.41468131611090092</v>
      </c>
      <c r="W821" s="10">
        <f t="shared" si="320"/>
        <v>-0.65130726999872302</v>
      </c>
      <c r="X821" s="10">
        <f t="shared" si="310"/>
        <v>9.1730624627465642E-3</v>
      </c>
      <c r="Y821" s="22">
        <f t="shared" si="321"/>
        <v>6.5583965455920241</v>
      </c>
      <c r="Z821" s="22">
        <f t="shared" si="311"/>
        <v>6.6067544714367257</v>
      </c>
      <c r="AA821" s="22">
        <f t="shared" si="312"/>
        <v>6.8313617432708362</v>
      </c>
      <c r="AB821" s="35"/>
      <c r="AC821" s="10"/>
      <c r="AD821" s="10"/>
    </row>
    <row r="822" spans="1:30" x14ac:dyDescent="0.25">
      <c r="A822" t="s">
        <v>3868</v>
      </c>
      <c r="B822" t="s">
        <v>1252</v>
      </c>
      <c r="C822" s="1">
        <v>40959</v>
      </c>
      <c r="D822">
        <v>1303</v>
      </c>
      <c r="E822" t="str">
        <f t="shared" si="307"/>
        <v>_data_science_central_exclusive:_get_featured_in_rick_smolan's_"the_human_faceof_big_data"_</v>
      </c>
      <c r="F822" s="7">
        <f t="shared" si="313"/>
        <v>7.1731917424865985</v>
      </c>
      <c r="G822">
        <f t="shared" si="308"/>
        <v>48</v>
      </c>
      <c r="H822" s="11">
        <f t="shared" si="314"/>
        <v>0</v>
      </c>
      <c r="I822" s="11">
        <f t="shared" ref="I822:J841" si="329">IF(ISNUMBER(SEARCH(I$1,$B822)),1,0)</f>
        <v>0</v>
      </c>
      <c r="J822" s="11">
        <f t="shared" si="329"/>
        <v>1</v>
      </c>
      <c r="K822" s="11">
        <f t="shared" ref="K822:P831" si="330">IF(ISNUMBER(SEARCH(K$1,$E822)),1,0)</f>
        <v>0</v>
      </c>
      <c r="L822" s="11">
        <f t="shared" si="330"/>
        <v>0</v>
      </c>
      <c r="M822" s="11">
        <f t="shared" si="330"/>
        <v>0</v>
      </c>
      <c r="N822" s="11">
        <f t="shared" si="330"/>
        <v>1</v>
      </c>
      <c r="O822" s="11">
        <f t="shared" si="330"/>
        <v>1</v>
      </c>
      <c r="P822" s="11">
        <f t="shared" si="330"/>
        <v>0</v>
      </c>
      <c r="Q822" s="4" t="str">
        <f t="shared" si="315"/>
        <v>N-001-000110</v>
      </c>
      <c r="R822">
        <f t="shared" si="316"/>
        <v>130</v>
      </c>
      <c r="S822" s="8">
        <f t="shared" si="317"/>
        <v>7.6818150714618501</v>
      </c>
      <c r="T822" s="8">
        <f t="shared" si="318"/>
        <v>7.6818150714618501</v>
      </c>
      <c r="U822" s="10">
        <f t="shared" si="309"/>
        <v>6.1847079913228926</v>
      </c>
      <c r="V822" s="10">
        <f t="shared" si="319"/>
        <v>1.0620761276823165</v>
      </c>
      <c r="W822" s="10">
        <f t="shared" si="320"/>
        <v>0.33979956577124337</v>
      </c>
      <c r="X822" s="10">
        <f t="shared" si="310"/>
        <v>0.98848375116370624</v>
      </c>
      <c r="Y822" s="22">
        <f t="shared" si="321"/>
        <v>7.5377072342929834</v>
      </c>
      <c r="Z822" s="22">
        <f t="shared" si="311"/>
        <v>7.6004759766059404</v>
      </c>
      <c r="AA822" s="22">
        <f t="shared" si="312"/>
        <v>7.6818150714618501</v>
      </c>
      <c r="AB822" s="35"/>
      <c r="AC822" s="10"/>
      <c r="AD822" s="10"/>
    </row>
    <row r="823" spans="1:30" x14ac:dyDescent="0.25">
      <c r="A823" t="s">
        <v>3869</v>
      </c>
      <c r="B823" t="s">
        <v>1253</v>
      </c>
      <c r="C823" s="1">
        <v>41107</v>
      </c>
      <c r="D823">
        <v>204</v>
      </c>
      <c r="E823" t="str">
        <f t="shared" si="307"/>
        <v>_data_science_central_launches_big_data_job_board_</v>
      </c>
      <c r="F823" s="7">
        <f t="shared" si="313"/>
        <v>5.3230099791384085</v>
      </c>
      <c r="G823">
        <f t="shared" si="308"/>
        <v>24</v>
      </c>
      <c r="H823" s="11">
        <f t="shared" si="314"/>
        <v>0</v>
      </c>
      <c r="I823" s="11">
        <f t="shared" si="329"/>
        <v>0</v>
      </c>
      <c r="J823" s="11">
        <f t="shared" si="329"/>
        <v>1</v>
      </c>
      <c r="K823" s="11">
        <f t="shared" si="330"/>
        <v>0</v>
      </c>
      <c r="L823" s="11">
        <f t="shared" si="330"/>
        <v>0</v>
      </c>
      <c r="M823" s="11">
        <f t="shared" si="330"/>
        <v>0</v>
      </c>
      <c r="N823" s="11">
        <f t="shared" si="330"/>
        <v>1</v>
      </c>
      <c r="O823" s="11">
        <f t="shared" si="330"/>
        <v>1</v>
      </c>
      <c r="P823" s="11">
        <f t="shared" si="330"/>
        <v>0</v>
      </c>
      <c r="Q823" s="4" t="str">
        <f t="shared" si="315"/>
        <v>N-001-000110</v>
      </c>
      <c r="R823">
        <f t="shared" si="316"/>
        <v>130</v>
      </c>
      <c r="S823" s="8">
        <f t="shared" si="317"/>
        <v>7.6818150714618501</v>
      </c>
      <c r="T823" s="8">
        <f t="shared" si="318"/>
        <v>7.6818150714618501</v>
      </c>
      <c r="U823" s="10">
        <f t="shared" si="309"/>
        <v>4.3345262279747026</v>
      </c>
      <c r="V823" s="10">
        <f t="shared" si="319"/>
        <v>1.0620761276823165</v>
      </c>
      <c r="W823" s="10">
        <f t="shared" si="320"/>
        <v>-1.5103821975769467</v>
      </c>
      <c r="X823" s="10">
        <f t="shared" si="310"/>
        <v>0.98848375116370624</v>
      </c>
      <c r="Y823" s="22">
        <f t="shared" si="321"/>
        <v>7.5377072342929834</v>
      </c>
      <c r="Z823" s="22">
        <f t="shared" si="311"/>
        <v>7.6004759766059404</v>
      </c>
      <c r="AA823" s="22">
        <f t="shared" si="312"/>
        <v>7.6818150714618501</v>
      </c>
      <c r="AB823" s="35"/>
      <c r="AC823" s="10"/>
      <c r="AD823" s="10"/>
    </row>
    <row r="824" spans="1:30" x14ac:dyDescent="0.25">
      <c r="A824" t="s">
        <v>3100</v>
      </c>
      <c r="B824" t="s">
        <v>484</v>
      </c>
      <c r="C824" s="1">
        <v>41855</v>
      </c>
      <c r="D824">
        <v>91158</v>
      </c>
      <c r="E824" t="str">
        <f t="shared" si="307"/>
        <v>_data_science_cheat_sheet_</v>
      </c>
      <c r="F824" s="7">
        <f t="shared" si="313"/>
        <v>11.42036051357589</v>
      </c>
      <c r="G824">
        <f t="shared" si="308"/>
        <v>40</v>
      </c>
      <c r="H824" s="11">
        <f t="shared" si="314"/>
        <v>0</v>
      </c>
      <c r="I824" s="11">
        <f t="shared" si="329"/>
        <v>1</v>
      </c>
      <c r="J824" s="11">
        <f t="shared" si="329"/>
        <v>0</v>
      </c>
      <c r="K824" s="11">
        <f t="shared" si="330"/>
        <v>0</v>
      </c>
      <c r="L824" s="11">
        <f t="shared" si="330"/>
        <v>0</v>
      </c>
      <c r="M824" s="11">
        <f t="shared" si="330"/>
        <v>0</v>
      </c>
      <c r="N824" s="11">
        <f t="shared" si="330"/>
        <v>1</v>
      </c>
      <c r="O824" s="11">
        <f t="shared" si="330"/>
        <v>1</v>
      </c>
      <c r="P824" s="11">
        <f t="shared" si="330"/>
        <v>0</v>
      </c>
      <c r="Q824" s="4" t="str">
        <f t="shared" si="315"/>
        <v>N-010-000110</v>
      </c>
      <c r="R824">
        <f t="shared" si="316"/>
        <v>30</v>
      </c>
      <c r="S824" s="8">
        <f t="shared" si="317"/>
        <v>6.8313617432708362</v>
      </c>
      <c r="T824" s="8">
        <f t="shared" si="318"/>
        <v>6.8313617432708362</v>
      </c>
      <c r="U824" s="10">
        <f t="shared" si="309"/>
        <v>11.212720396770447</v>
      </c>
      <c r="V824" s="10">
        <f t="shared" si="319"/>
        <v>-0.11540172769237117</v>
      </c>
      <c r="W824" s="10">
        <f t="shared" si="320"/>
        <v>4.5869683368605347</v>
      </c>
      <c r="X824" s="10">
        <f t="shared" si="310"/>
        <v>0.20764011680544309</v>
      </c>
      <c r="Y824" s="22">
        <f t="shared" si="321"/>
        <v>6.7568635999347206</v>
      </c>
      <c r="Z824" s="22">
        <f t="shared" si="311"/>
        <v>6.9806344144561896</v>
      </c>
      <c r="AA824" s="22">
        <f t="shared" si="312"/>
        <v>6.8313617432708362</v>
      </c>
      <c r="AB824" s="35"/>
      <c r="AC824" s="10"/>
      <c r="AD824" s="10"/>
    </row>
    <row r="825" spans="1:30" x14ac:dyDescent="0.25">
      <c r="A825" t="s">
        <v>2728</v>
      </c>
      <c r="B825" t="s">
        <v>108</v>
      </c>
      <c r="C825" s="1">
        <v>42505</v>
      </c>
      <c r="D825">
        <v>1820</v>
      </c>
      <c r="E825" t="str">
        <f t="shared" si="307"/>
        <v>_data_science_content_not_found_on_google_</v>
      </c>
      <c r="F825" s="7">
        <f t="shared" si="313"/>
        <v>7.5071410797276084</v>
      </c>
      <c r="G825">
        <f t="shared" si="308"/>
        <v>29</v>
      </c>
      <c r="H825" s="11">
        <f t="shared" si="314"/>
        <v>1</v>
      </c>
      <c r="I825" s="11">
        <f t="shared" si="329"/>
        <v>1</v>
      </c>
      <c r="J825" s="11">
        <f t="shared" si="329"/>
        <v>0</v>
      </c>
      <c r="K825" s="11">
        <f t="shared" si="330"/>
        <v>0</v>
      </c>
      <c r="L825" s="11">
        <f t="shared" si="330"/>
        <v>0</v>
      </c>
      <c r="M825" s="11">
        <f t="shared" si="330"/>
        <v>0</v>
      </c>
      <c r="N825" s="11">
        <f t="shared" si="330"/>
        <v>1</v>
      </c>
      <c r="O825" s="11">
        <f t="shared" si="330"/>
        <v>1</v>
      </c>
      <c r="P825" s="11">
        <f t="shared" si="330"/>
        <v>0</v>
      </c>
      <c r="Q825" s="4" t="str">
        <f t="shared" si="315"/>
        <v>N-110-000110</v>
      </c>
      <c r="R825">
        <f t="shared" si="316"/>
        <v>30</v>
      </c>
      <c r="S825" s="8">
        <f t="shared" si="317"/>
        <v>6.8313617432708362</v>
      </c>
      <c r="T825" s="8">
        <f t="shared" si="318"/>
        <v>6.8313617432708362</v>
      </c>
      <c r="U825" s="10">
        <f t="shared" si="309"/>
        <v>7.4979680172648617</v>
      </c>
      <c r="V825" s="10">
        <f t="shared" si="319"/>
        <v>-0.41468131611090092</v>
      </c>
      <c r="W825" s="10">
        <f t="shared" si="320"/>
        <v>0.67374890301225321</v>
      </c>
      <c r="X825" s="10">
        <f t="shared" si="310"/>
        <v>9.1730624627465642E-3</v>
      </c>
      <c r="Y825" s="22">
        <f t="shared" si="321"/>
        <v>6.5583965455920241</v>
      </c>
      <c r="Z825" s="22">
        <f t="shared" si="311"/>
        <v>6.6067544714367257</v>
      </c>
      <c r="AA825" s="22">
        <f t="shared" si="312"/>
        <v>6.8313617432708362</v>
      </c>
      <c r="AB825" s="35"/>
      <c r="AC825" s="10"/>
      <c r="AD825" s="10"/>
    </row>
    <row r="826" spans="1:30" x14ac:dyDescent="0.25">
      <c r="A826" t="s">
        <v>3871</v>
      </c>
      <c r="B826" t="s">
        <v>1255</v>
      </c>
      <c r="C826" s="1">
        <v>41675</v>
      </c>
      <c r="D826">
        <v>665</v>
      </c>
      <c r="E826" t="str">
        <f t="shared" si="307"/>
        <v>_data_science_course_from_mitx_</v>
      </c>
      <c r="F826" s="7">
        <f t="shared" si="313"/>
        <v>6.5012896705403893</v>
      </c>
      <c r="G826">
        <f t="shared" si="308"/>
        <v>29</v>
      </c>
      <c r="H826" s="11">
        <f t="shared" si="314"/>
        <v>0</v>
      </c>
      <c r="I826" s="11">
        <f t="shared" si="329"/>
        <v>0</v>
      </c>
      <c r="J826" s="11">
        <f t="shared" si="329"/>
        <v>1</v>
      </c>
      <c r="K826" s="11">
        <f t="shared" si="330"/>
        <v>0</v>
      </c>
      <c r="L826" s="11">
        <f t="shared" si="330"/>
        <v>0</v>
      </c>
      <c r="M826" s="11">
        <f t="shared" si="330"/>
        <v>0</v>
      </c>
      <c r="N826" s="11">
        <f t="shared" si="330"/>
        <v>1</v>
      </c>
      <c r="O826" s="11">
        <f t="shared" si="330"/>
        <v>1</v>
      </c>
      <c r="P826" s="11">
        <f t="shared" si="330"/>
        <v>0</v>
      </c>
      <c r="Q826" s="4" t="str">
        <f t="shared" si="315"/>
        <v>N-001-000110</v>
      </c>
      <c r="R826">
        <f t="shared" si="316"/>
        <v>130</v>
      </c>
      <c r="S826" s="8">
        <f t="shared" si="317"/>
        <v>7.6818150714618501</v>
      </c>
      <c r="T826" s="8">
        <f t="shared" si="318"/>
        <v>7.6818150714618501</v>
      </c>
      <c r="U826" s="10">
        <f t="shared" si="309"/>
        <v>5.5128059193766834</v>
      </c>
      <c r="V826" s="10">
        <f t="shared" si="319"/>
        <v>1.0620761276823165</v>
      </c>
      <c r="W826" s="10">
        <f t="shared" si="320"/>
        <v>-0.33210250617496584</v>
      </c>
      <c r="X826" s="10">
        <f t="shared" si="310"/>
        <v>0.98848375116370624</v>
      </c>
      <c r="Y826" s="22">
        <f t="shared" si="321"/>
        <v>7.5377072342929834</v>
      </c>
      <c r="Z826" s="22">
        <f t="shared" si="311"/>
        <v>7.6004759766059404</v>
      </c>
      <c r="AA826" s="22">
        <f t="shared" si="312"/>
        <v>7.6818150714618501</v>
      </c>
      <c r="AB826" s="35"/>
      <c r="AC826" s="10"/>
      <c r="AD826" s="10"/>
    </row>
    <row r="827" spans="1:30" x14ac:dyDescent="0.25">
      <c r="A827" t="s">
        <v>2729</v>
      </c>
      <c r="B827" t="s">
        <v>109</v>
      </c>
      <c r="C827" s="1">
        <v>42159</v>
      </c>
      <c r="D827">
        <v>11202</v>
      </c>
      <c r="E827" t="str">
        <f t="shared" si="307"/>
        <v>_data_science_courses_to_avoid_</v>
      </c>
      <c r="F827" s="7">
        <f t="shared" si="313"/>
        <v>9.3239368785587224</v>
      </c>
      <c r="G827">
        <f t="shared" si="308"/>
        <v>43</v>
      </c>
      <c r="H827" s="11">
        <f t="shared" si="314"/>
        <v>1</v>
      </c>
      <c r="I827" s="11">
        <f t="shared" si="329"/>
        <v>1</v>
      </c>
      <c r="J827" s="11">
        <f t="shared" si="329"/>
        <v>0</v>
      </c>
      <c r="K827" s="11">
        <f t="shared" si="330"/>
        <v>0</v>
      </c>
      <c r="L827" s="11">
        <f t="shared" si="330"/>
        <v>0</v>
      </c>
      <c r="M827" s="11">
        <f t="shared" si="330"/>
        <v>0</v>
      </c>
      <c r="N827" s="11">
        <f t="shared" si="330"/>
        <v>1</v>
      </c>
      <c r="O827" s="11">
        <f t="shared" si="330"/>
        <v>1</v>
      </c>
      <c r="P827" s="11">
        <f t="shared" si="330"/>
        <v>0</v>
      </c>
      <c r="Q827" s="4" t="str">
        <f t="shared" si="315"/>
        <v>N-110-000110</v>
      </c>
      <c r="R827">
        <f t="shared" si="316"/>
        <v>30</v>
      </c>
      <c r="S827" s="8">
        <f t="shared" si="317"/>
        <v>6.8313617432708362</v>
      </c>
      <c r="T827" s="8">
        <f t="shared" si="318"/>
        <v>6.8313617432708362</v>
      </c>
      <c r="U827" s="10">
        <f t="shared" si="309"/>
        <v>9.3147638160959758</v>
      </c>
      <c r="V827" s="10">
        <f t="shared" si="319"/>
        <v>-0.41468131611090092</v>
      </c>
      <c r="W827" s="10">
        <f t="shared" si="320"/>
        <v>2.4905447018433673</v>
      </c>
      <c r="X827" s="10">
        <f t="shared" si="310"/>
        <v>9.1730624627465642E-3</v>
      </c>
      <c r="Y827" s="22">
        <f t="shared" si="321"/>
        <v>6.5583965455920241</v>
      </c>
      <c r="Z827" s="22">
        <f t="shared" si="311"/>
        <v>6.6067544714367257</v>
      </c>
      <c r="AA827" s="22">
        <f t="shared" si="312"/>
        <v>6.8313617432708362</v>
      </c>
      <c r="AB827" s="35"/>
      <c r="AC827" s="10"/>
      <c r="AD827" s="10"/>
    </row>
    <row r="828" spans="1:30" x14ac:dyDescent="0.25">
      <c r="A828" t="s">
        <v>3872</v>
      </c>
      <c r="B828" t="s">
        <v>1256</v>
      </c>
      <c r="C828" s="1">
        <v>41752</v>
      </c>
      <c r="D828">
        <v>2502</v>
      </c>
      <c r="E828" t="str">
        <f t="shared" si="307"/>
        <v>_data_science_displacing_traditional_science_</v>
      </c>
      <c r="F828" s="7">
        <f t="shared" si="313"/>
        <v>7.8252452914317745</v>
      </c>
      <c r="G828">
        <f t="shared" si="308"/>
        <v>51</v>
      </c>
      <c r="H828" s="11">
        <f t="shared" si="314"/>
        <v>0</v>
      </c>
      <c r="I828" s="11">
        <f t="shared" si="329"/>
        <v>0</v>
      </c>
      <c r="J828" s="11">
        <f t="shared" si="329"/>
        <v>1</v>
      </c>
      <c r="K828" s="11">
        <f t="shared" si="330"/>
        <v>0</v>
      </c>
      <c r="L828" s="11">
        <f t="shared" si="330"/>
        <v>0</v>
      </c>
      <c r="M828" s="11">
        <f t="shared" si="330"/>
        <v>0</v>
      </c>
      <c r="N828" s="11">
        <f t="shared" si="330"/>
        <v>1</v>
      </c>
      <c r="O828" s="11">
        <f t="shared" si="330"/>
        <v>1</v>
      </c>
      <c r="P828" s="11">
        <f t="shared" si="330"/>
        <v>0</v>
      </c>
      <c r="Q828" s="4" t="str">
        <f t="shared" si="315"/>
        <v>N-001-000110</v>
      </c>
      <c r="R828">
        <f t="shared" si="316"/>
        <v>130</v>
      </c>
      <c r="S828" s="8">
        <f t="shared" si="317"/>
        <v>7.6818150714618501</v>
      </c>
      <c r="T828" s="8">
        <f t="shared" si="318"/>
        <v>7.6818150714618501</v>
      </c>
      <c r="U828" s="10">
        <f t="shared" si="309"/>
        <v>6.8367615402680686</v>
      </c>
      <c r="V828" s="10">
        <f t="shared" si="319"/>
        <v>1.0620761276823165</v>
      </c>
      <c r="W828" s="10">
        <f t="shared" si="320"/>
        <v>0.99185311471641935</v>
      </c>
      <c r="X828" s="10">
        <f t="shared" si="310"/>
        <v>0.98848375116370624</v>
      </c>
      <c r="Y828" s="22">
        <f t="shared" si="321"/>
        <v>7.5377072342929834</v>
      </c>
      <c r="Z828" s="22">
        <f t="shared" si="311"/>
        <v>7.6004759766059404</v>
      </c>
      <c r="AA828" s="22">
        <f t="shared" si="312"/>
        <v>7.6818150714618501</v>
      </c>
      <c r="AB828" s="35"/>
      <c r="AC828" s="10"/>
      <c r="AD828" s="10"/>
    </row>
    <row r="829" spans="1:30" x14ac:dyDescent="0.25">
      <c r="A829" t="s">
        <v>2993</v>
      </c>
      <c r="B829" t="s">
        <v>375</v>
      </c>
      <c r="C829" s="1">
        <v>42263</v>
      </c>
      <c r="D829">
        <v>111</v>
      </c>
      <c r="E829" t="str">
        <f t="shared" si="307"/>
        <v>_data_science_driven_approaches_to_malware_detection_</v>
      </c>
      <c r="F829" s="7">
        <f t="shared" si="313"/>
        <v>4.7184988712950942</v>
      </c>
      <c r="G829">
        <f t="shared" si="308"/>
        <v>50</v>
      </c>
      <c r="H829" s="11">
        <f t="shared" si="314"/>
        <v>1</v>
      </c>
      <c r="I829" s="11">
        <f t="shared" si="329"/>
        <v>1</v>
      </c>
      <c r="J829" s="11">
        <f t="shared" si="329"/>
        <v>0</v>
      </c>
      <c r="K829" s="11">
        <f t="shared" si="330"/>
        <v>0</v>
      </c>
      <c r="L829" s="11">
        <f t="shared" si="330"/>
        <v>0</v>
      </c>
      <c r="M829" s="11">
        <f t="shared" si="330"/>
        <v>0</v>
      </c>
      <c r="N829" s="11">
        <f t="shared" si="330"/>
        <v>1</v>
      </c>
      <c r="O829" s="11">
        <f t="shared" si="330"/>
        <v>1</v>
      </c>
      <c r="P829" s="11">
        <f t="shared" si="330"/>
        <v>0</v>
      </c>
      <c r="Q829" s="4" t="str">
        <f t="shared" si="315"/>
        <v>N-110-000110</v>
      </c>
      <c r="R829">
        <f t="shared" si="316"/>
        <v>30</v>
      </c>
      <c r="S829" s="8">
        <f t="shared" si="317"/>
        <v>6.8313617432708362</v>
      </c>
      <c r="T829" s="8">
        <f t="shared" si="318"/>
        <v>6.8313617432708362</v>
      </c>
      <c r="U829" s="10">
        <f t="shared" si="309"/>
        <v>4.7093258088323475</v>
      </c>
      <c r="V829" s="10">
        <f t="shared" si="319"/>
        <v>-0.41468131611090092</v>
      </c>
      <c r="W829" s="10">
        <f t="shared" si="320"/>
        <v>-2.114893305420261</v>
      </c>
      <c r="X829" s="10">
        <f t="shared" si="310"/>
        <v>9.1730624627465642E-3</v>
      </c>
      <c r="Y829" s="22">
        <f t="shared" si="321"/>
        <v>6.5583965455920241</v>
      </c>
      <c r="Z829" s="22">
        <f t="shared" si="311"/>
        <v>6.6067544714367257</v>
      </c>
      <c r="AA829" s="22">
        <f t="shared" si="312"/>
        <v>6.8313617432708362</v>
      </c>
      <c r="AB829" s="35"/>
      <c r="AC829" s="10"/>
      <c r="AD829" s="10"/>
    </row>
    <row r="830" spans="1:30" x14ac:dyDescent="0.25">
      <c r="A830" t="s">
        <v>3873</v>
      </c>
      <c r="B830" t="s">
        <v>1257</v>
      </c>
      <c r="C830" s="1">
        <v>41413</v>
      </c>
      <c r="D830">
        <v>16538</v>
      </c>
      <c r="E830" t="str">
        <f t="shared" si="307"/>
        <v>_data_science_ebook_by_analyticbridge_-_2nd_edition_</v>
      </c>
      <c r="F830" s="7">
        <f t="shared" si="313"/>
        <v>9.7134765072577931</v>
      </c>
      <c r="G830">
        <f t="shared" si="308"/>
        <v>50</v>
      </c>
      <c r="H830" s="11">
        <f t="shared" si="314"/>
        <v>0</v>
      </c>
      <c r="I830" s="11">
        <f t="shared" si="329"/>
        <v>0</v>
      </c>
      <c r="J830" s="11">
        <f t="shared" si="329"/>
        <v>1</v>
      </c>
      <c r="K830" s="11">
        <f t="shared" si="330"/>
        <v>0</v>
      </c>
      <c r="L830" s="11">
        <f t="shared" si="330"/>
        <v>0</v>
      </c>
      <c r="M830" s="11">
        <f t="shared" si="330"/>
        <v>0</v>
      </c>
      <c r="N830" s="11">
        <f t="shared" si="330"/>
        <v>1</v>
      </c>
      <c r="O830" s="11">
        <f t="shared" si="330"/>
        <v>1</v>
      </c>
      <c r="P830" s="11">
        <f t="shared" si="330"/>
        <v>1</v>
      </c>
      <c r="Q830" s="4" t="str">
        <f t="shared" si="315"/>
        <v>N-001-000111</v>
      </c>
      <c r="R830">
        <f t="shared" si="316"/>
        <v>5</v>
      </c>
      <c r="S830" s="8">
        <f t="shared" si="317"/>
        <v>7.3171745205203251</v>
      </c>
      <c r="T830" s="8">
        <f t="shared" si="318"/>
        <v>7.3546782491486216</v>
      </c>
      <c r="U830" s="10">
        <f t="shared" si="309"/>
        <v>8.9397428992291381</v>
      </c>
      <c r="V830" s="10">
        <f t="shared" si="319"/>
        <v>0.73824235757303891</v>
      </c>
      <c r="W830" s="10">
        <f t="shared" si="320"/>
        <v>2.880084330542438</v>
      </c>
      <c r="X830" s="10">
        <f t="shared" si="310"/>
        <v>0.77373360802865554</v>
      </c>
      <c r="Y830" s="22">
        <f t="shared" si="321"/>
        <v>7.3229570911579334</v>
      </c>
      <c r="Z830" s="22">
        <f t="shared" si="311"/>
        <v>7.4329591028043387</v>
      </c>
      <c r="AA830" s="22">
        <f t="shared" si="312"/>
        <v>7.3171745205203251</v>
      </c>
      <c r="AB830" s="35"/>
      <c r="AC830" s="10"/>
      <c r="AD830" s="10"/>
    </row>
    <row r="831" spans="1:30" x14ac:dyDescent="0.25">
      <c r="A831" t="s">
        <v>3874</v>
      </c>
      <c r="B831" t="s">
        <v>1258</v>
      </c>
      <c r="C831" s="1">
        <v>41284</v>
      </c>
      <c r="D831">
        <v>570</v>
      </c>
      <c r="E831" t="str">
        <f t="shared" si="307"/>
        <v>_data_science_ethics_&amp;amp;_big_data_business_models_</v>
      </c>
      <c r="F831" s="7">
        <f t="shared" si="313"/>
        <v>6.3473892096560105</v>
      </c>
      <c r="G831">
        <f t="shared" si="308"/>
        <v>55</v>
      </c>
      <c r="H831" s="11">
        <f t="shared" si="314"/>
        <v>0</v>
      </c>
      <c r="I831" s="11">
        <f t="shared" si="329"/>
        <v>0</v>
      </c>
      <c r="J831" s="11">
        <f t="shared" si="329"/>
        <v>1</v>
      </c>
      <c r="K831" s="11">
        <f t="shared" si="330"/>
        <v>0</v>
      </c>
      <c r="L831" s="11">
        <f t="shared" si="330"/>
        <v>0</v>
      </c>
      <c r="M831" s="11">
        <f t="shared" si="330"/>
        <v>0</v>
      </c>
      <c r="N831" s="11">
        <f t="shared" si="330"/>
        <v>1</v>
      </c>
      <c r="O831" s="11">
        <f t="shared" si="330"/>
        <v>1</v>
      </c>
      <c r="P831" s="11">
        <f t="shared" si="330"/>
        <v>0</v>
      </c>
      <c r="Q831" s="4" t="str">
        <f t="shared" si="315"/>
        <v>N-001-000110</v>
      </c>
      <c r="R831">
        <f t="shared" si="316"/>
        <v>130</v>
      </c>
      <c r="S831" s="8">
        <f t="shared" si="317"/>
        <v>7.6818150714618501</v>
      </c>
      <c r="T831" s="8">
        <f t="shared" si="318"/>
        <v>7.6818150714618501</v>
      </c>
      <c r="U831" s="10">
        <f t="shared" si="309"/>
        <v>5.3589054584923046</v>
      </c>
      <c r="V831" s="10">
        <f t="shared" si="319"/>
        <v>1.0620761276823165</v>
      </c>
      <c r="W831" s="10">
        <f t="shared" si="320"/>
        <v>-0.48600296705934465</v>
      </c>
      <c r="X831" s="10">
        <f t="shared" si="310"/>
        <v>0.98848375116370624</v>
      </c>
      <c r="Y831" s="22">
        <f t="shared" si="321"/>
        <v>7.5377072342929834</v>
      </c>
      <c r="Z831" s="22">
        <f t="shared" si="311"/>
        <v>7.6004759766059404</v>
      </c>
      <c r="AA831" s="22">
        <f t="shared" si="312"/>
        <v>7.6818150714618501</v>
      </c>
      <c r="AB831" s="35"/>
      <c r="AC831" s="10"/>
      <c r="AD831" s="10"/>
    </row>
    <row r="832" spans="1:30" x14ac:dyDescent="0.25">
      <c r="A832" t="s">
        <v>3875</v>
      </c>
      <c r="B832" t="s">
        <v>1259</v>
      </c>
      <c r="C832" s="1">
        <v>42068</v>
      </c>
      <c r="D832">
        <v>326</v>
      </c>
      <c r="E832" t="str">
        <f t="shared" si="307"/>
        <v>_data_science_fellowship_focused_on_practical_experience_</v>
      </c>
      <c r="F832" s="7">
        <f t="shared" si="313"/>
        <v>5.7899601708972535</v>
      </c>
      <c r="G832">
        <f t="shared" si="308"/>
        <v>50</v>
      </c>
      <c r="H832" s="11">
        <f t="shared" si="314"/>
        <v>1</v>
      </c>
      <c r="I832" s="11">
        <f t="shared" si="329"/>
        <v>0</v>
      </c>
      <c r="J832" s="11">
        <f t="shared" si="329"/>
        <v>1</v>
      </c>
      <c r="K832" s="11">
        <f t="shared" ref="K832:P841" si="331">IF(ISNUMBER(SEARCH(K$1,$E832)),1,0)</f>
        <v>0</v>
      </c>
      <c r="L832" s="11">
        <f t="shared" si="331"/>
        <v>0</v>
      </c>
      <c r="M832" s="11">
        <f t="shared" si="331"/>
        <v>0</v>
      </c>
      <c r="N832" s="11">
        <f t="shared" si="331"/>
        <v>1</v>
      </c>
      <c r="O832" s="11">
        <f t="shared" si="331"/>
        <v>1</v>
      </c>
      <c r="P832" s="11">
        <f t="shared" si="331"/>
        <v>0</v>
      </c>
      <c r="Q832" s="4" t="str">
        <f t="shared" si="315"/>
        <v>N-101-000110</v>
      </c>
      <c r="R832">
        <f t="shared" si="316"/>
        <v>126</v>
      </c>
      <c r="S832" s="8">
        <f t="shared" si="317"/>
        <v>7.156085089173656</v>
      </c>
      <c r="T832" s="8">
        <f t="shared" si="318"/>
        <v>7.156085089173656</v>
      </c>
      <c r="U832" s="10">
        <f t="shared" si="309"/>
        <v>4.9999434740762441</v>
      </c>
      <c r="V832" s="10">
        <f t="shared" si="319"/>
        <v>0.76279653926378688</v>
      </c>
      <c r="W832" s="10">
        <f t="shared" si="320"/>
        <v>-1.0434320058181017</v>
      </c>
      <c r="X832" s="10">
        <f t="shared" si="310"/>
        <v>0.79001669682100972</v>
      </c>
      <c r="Y832" s="22">
        <f t="shared" si="321"/>
        <v>7.3392401799502869</v>
      </c>
      <c r="Z832" s="22">
        <f t="shared" si="311"/>
        <v>7.2265960335864765</v>
      </c>
      <c r="AA832" s="22">
        <f t="shared" si="312"/>
        <v>7.156085089173656</v>
      </c>
      <c r="AB832" s="35"/>
      <c r="AC832" s="10"/>
      <c r="AD832" s="10"/>
    </row>
    <row r="833" spans="1:30" x14ac:dyDescent="0.25">
      <c r="A833" t="s">
        <v>3876</v>
      </c>
      <c r="B833" t="s">
        <v>1260</v>
      </c>
      <c r="C833" s="1">
        <v>41255</v>
      </c>
      <c r="D833">
        <v>692</v>
      </c>
      <c r="E833" t="str">
        <f t="shared" si="307"/>
        <v>_data_science_for_better_business_decisions_formula_</v>
      </c>
      <c r="F833" s="7">
        <f t="shared" si="313"/>
        <v>6.5410299991899032</v>
      </c>
      <c r="G833">
        <f t="shared" si="308"/>
        <v>68</v>
      </c>
      <c r="H833" s="11">
        <f t="shared" si="314"/>
        <v>0</v>
      </c>
      <c r="I833" s="11">
        <f t="shared" si="329"/>
        <v>0</v>
      </c>
      <c r="J833" s="11">
        <f t="shared" si="329"/>
        <v>1</v>
      </c>
      <c r="K833" s="11">
        <f t="shared" si="331"/>
        <v>0</v>
      </c>
      <c r="L833" s="11">
        <f t="shared" si="331"/>
        <v>0</v>
      </c>
      <c r="M833" s="11">
        <f t="shared" si="331"/>
        <v>0</v>
      </c>
      <c r="N833" s="11">
        <f t="shared" si="331"/>
        <v>1</v>
      </c>
      <c r="O833" s="11">
        <f t="shared" si="331"/>
        <v>1</v>
      </c>
      <c r="P833" s="11">
        <f t="shared" si="331"/>
        <v>0</v>
      </c>
      <c r="Q833" s="4" t="str">
        <f t="shared" si="315"/>
        <v>N-001-000110</v>
      </c>
      <c r="R833">
        <f t="shared" si="316"/>
        <v>130</v>
      </c>
      <c r="S833" s="8">
        <f t="shared" si="317"/>
        <v>7.6818150714618501</v>
      </c>
      <c r="T833" s="8">
        <f t="shared" si="318"/>
        <v>7.6818150714618501</v>
      </c>
      <c r="U833" s="10">
        <f t="shared" si="309"/>
        <v>5.5525462480261973</v>
      </c>
      <c r="V833" s="10">
        <f t="shared" si="319"/>
        <v>1.0620761276823165</v>
      </c>
      <c r="W833" s="10">
        <f t="shared" si="320"/>
        <v>-0.29236217752545191</v>
      </c>
      <c r="X833" s="10">
        <f t="shared" si="310"/>
        <v>0.98848375116370624</v>
      </c>
      <c r="Y833" s="22">
        <f t="shared" si="321"/>
        <v>7.5377072342929834</v>
      </c>
      <c r="Z833" s="22">
        <f t="shared" si="311"/>
        <v>7.6004759766059404</v>
      </c>
      <c r="AA833" s="22">
        <f t="shared" si="312"/>
        <v>7.6818150714618501</v>
      </c>
      <c r="AB833" s="35"/>
      <c r="AC833" s="10"/>
      <c r="AD833" s="10"/>
    </row>
    <row r="834" spans="1:30" x14ac:dyDescent="0.25">
      <c r="A834" t="s">
        <v>3878</v>
      </c>
      <c r="B834" t="s">
        <v>1262</v>
      </c>
      <c r="C834" s="1">
        <v>41647</v>
      </c>
      <c r="D834">
        <v>448</v>
      </c>
      <c r="E834" t="str">
        <f t="shared" ref="E834:E897" si="332">CONCATENATE("_",LOWER(A834),"_")</f>
        <v>_data_science_for_business:_interview_with_nyu_stern's_foster_provost_</v>
      </c>
      <c r="F834" s="7">
        <f t="shared" si="313"/>
        <v>6.1070228877422545</v>
      </c>
      <c r="G834">
        <f t="shared" ref="G834:G897" si="333">LEN(A835)</f>
        <v>33</v>
      </c>
      <c r="H834" s="11">
        <f t="shared" si="314"/>
        <v>0</v>
      </c>
      <c r="I834" s="11">
        <f t="shared" si="329"/>
        <v>0</v>
      </c>
      <c r="J834" s="11">
        <f t="shared" si="329"/>
        <v>1</v>
      </c>
      <c r="K834" s="11">
        <f t="shared" si="331"/>
        <v>0</v>
      </c>
      <c r="L834" s="11">
        <f t="shared" si="331"/>
        <v>0</v>
      </c>
      <c r="M834" s="11">
        <f t="shared" si="331"/>
        <v>0</v>
      </c>
      <c r="N834" s="11">
        <f t="shared" si="331"/>
        <v>1</v>
      </c>
      <c r="O834" s="11">
        <f t="shared" si="331"/>
        <v>1</v>
      </c>
      <c r="P834" s="11">
        <f t="shared" si="331"/>
        <v>0</v>
      </c>
      <c r="Q834" s="4" t="str">
        <f t="shared" si="315"/>
        <v>N-001-000110</v>
      </c>
      <c r="R834">
        <f t="shared" si="316"/>
        <v>130</v>
      </c>
      <c r="S834" s="8">
        <f t="shared" si="317"/>
        <v>7.6818150714618501</v>
      </c>
      <c r="T834" s="8">
        <f t="shared" si="318"/>
        <v>7.6818150714618501</v>
      </c>
      <c r="U834" s="10">
        <f t="shared" ref="U834:U897" si="334">F834-$AQ$29*SUMPRODUCT(H834:P834,$AH$25:$AP$25)</f>
        <v>5.1185391365785486</v>
      </c>
      <c r="V834" s="10">
        <f t="shared" si="319"/>
        <v>1.0620761276823165</v>
      </c>
      <c r="W834" s="10">
        <f t="shared" si="320"/>
        <v>-0.7263692889731006</v>
      </c>
      <c r="X834" s="10">
        <f t="shared" ref="X834:X897" si="335">$AQ$29*SUMPRODUCT(H834:P834,$AH$25:$AP$25)</f>
        <v>0.98848375116370624</v>
      </c>
      <c r="Y834" s="22">
        <f t="shared" si="321"/>
        <v>7.5377072342929834</v>
      </c>
      <c r="Z834" s="22">
        <f t="shared" ref="Z834:Z897" si="336">$AG$36+SUMPRODUCT($AH$36:$AP$36,H834:P834)</f>
        <v>7.6004759766059404</v>
      </c>
      <c r="AA834" s="22">
        <f t="shared" ref="AA834:AA897" si="337">IF(R834&gt;=$AC$2,S834,Y834)</f>
        <v>7.6818150714618501</v>
      </c>
      <c r="AB834" s="35"/>
      <c r="AC834" s="10"/>
      <c r="AD834" s="10"/>
    </row>
    <row r="835" spans="1:30" x14ac:dyDescent="0.25">
      <c r="A835" t="s">
        <v>3877</v>
      </c>
      <c r="B835" t="s">
        <v>1261</v>
      </c>
      <c r="C835" s="1">
        <v>41734</v>
      </c>
      <c r="D835">
        <v>1152</v>
      </c>
      <c r="E835" t="str">
        <f t="shared" si="332"/>
        <v>_data_science_for_business_hacking_</v>
      </c>
      <c r="F835" s="7">
        <f t="shared" ref="F835:F898" si="338">LN(1+D835)</f>
        <v>7.0501225202690589</v>
      </c>
      <c r="G835">
        <f t="shared" si="333"/>
        <v>55</v>
      </c>
      <c r="H835" s="11">
        <f t="shared" ref="H835:H898" si="339">IF(YEAR(C835)&gt;2014,1,0)</f>
        <v>0</v>
      </c>
      <c r="I835" s="11">
        <f t="shared" si="329"/>
        <v>0</v>
      </c>
      <c r="J835" s="11">
        <f t="shared" si="329"/>
        <v>1</v>
      </c>
      <c r="K835" s="11">
        <f t="shared" si="331"/>
        <v>0</v>
      </c>
      <c r="L835" s="11">
        <f t="shared" si="331"/>
        <v>0</v>
      </c>
      <c r="M835" s="11">
        <f t="shared" si="331"/>
        <v>0</v>
      </c>
      <c r="N835" s="11">
        <f t="shared" si="331"/>
        <v>1</v>
      </c>
      <c r="O835" s="11">
        <f t="shared" si="331"/>
        <v>1</v>
      </c>
      <c r="P835" s="11">
        <f t="shared" si="331"/>
        <v>0</v>
      </c>
      <c r="Q835" s="4" t="str">
        <f t="shared" ref="Q835:Q898" si="340">CONCATENATE("N-",H835,I835,J835,"-",K835,L835,M835,N835,O835,P835)</f>
        <v>N-001-000110</v>
      </c>
      <c r="R835">
        <f t="shared" ref="R835:R898" si="341">COUNTIF(Q:Q,Q835)</f>
        <v>130</v>
      </c>
      <c r="S835" s="8">
        <f t="shared" ref="S835:S898" si="342">AVERAGEIF(R:R,R835,F:F)</f>
        <v>7.6818150714618501</v>
      </c>
      <c r="T835" s="8">
        <f t="shared" ref="T835:T898" si="343">IF(R835&gt;=10,S835,AVERAGEIF(R:R,"&lt;10",F:F))</f>
        <v>7.6818150714618501</v>
      </c>
      <c r="U835" s="10">
        <f t="shared" si="334"/>
        <v>6.061638769105353</v>
      </c>
      <c r="V835" s="10">
        <f t="shared" ref="V835:V898" si="344">SUMPRODUCT(H835:P835,$AH$25:$AP$25)-$AQ$28</f>
        <v>1.0620761276823165</v>
      </c>
      <c r="W835" s="10">
        <f t="shared" ref="W835:W898" si="345">F835-AVERAGE(F:F)</f>
        <v>0.2167303435537038</v>
      </c>
      <c r="X835" s="10">
        <f t="shared" si="335"/>
        <v>0.98848375116370624</v>
      </c>
      <c r="Y835" s="22">
        <f t="shared" ref="Y835:Y898" si="346">AVERAGE(F:F)-AVERAGE(X:X)+X835</f>
        <v>7.5377072342929834</v>
      </c>
      <c r="Z835" s="22">
        <f t="shared" si="336"/>
        <v>7.6004759766059404</v>
      </c>
      <c r="AA835" s="22">
        <f t="shared" si="337"/>
        <v>7.6818150714618501</v>
      </c>
      <c r="AB835" s="35"/>
      <c r="AC835" s="10"/>
      <c r="AD835" s="10"/>
    </row>
    <row r="836" spans="1:30" x14ac:dyDescent="0.25">
      <c r="A836" t="s">
        <v>3880</v>
      </c>
      <c r="B836" t="s">
        <v>1264</v>
      </c>
      <c r="C836" s="1">
        <v>42029</v>
      </c>
      <c r="D836">
        <v>860</v>
      </c>
      <c r="E836" t="str">
        <f t="shared" si="332"/>
        <v>_data_science_for_iot:_the_role_of_hardware_in_analytics_</v>
      </c>
      <c r="F836" s="7">
        <f t="shared" si="338"/>
        <v>6.7580945044277305</v>
      </c>
      <c r="G836">
        <f t="shared" si="333"/>
        <v>44</v>
      </c>
      <c r="H836" s="11">
        <f t="shared" si="339"/>
        <v>1</v>
      </c>
      <c r="I836" s="11">
        <f t="shared" si="329"/>
        <v>0</v>
      </c>
      <c r="J836" s="11">
        <f t="shared" si="329"/>
        <v>1</v>
      </c>
      <c r="K836" s="11">
        <f t="shared" si="331"/>
        <v>0</v>
      </c>
      <c r="L836" s="11">
        <f t="shared" si="331"/>
        <v>0</v>
      </c>
      <c r="M836" s="11">
        <f t="shared" si="331"/>
        <v>0</v>
      </c>
      <c r="N836" s="11">
        <f t="shared" si="331"/>
        <v>1</v>
      </c>
      <c r="O836" s="11">
        <f t="shared" si="331"/>
        <v>1</v>
      </c>
      <c r="P836" s="11">
        <f t="shared" si="331"/>
        <v>1</v>
      </c>
      <c r="Q836" s="4" t="str">
        <f t="shared" si="340"/>
        <v>N-101-000111</v>
      </c>
      <c r="R836">
        <f t="shared" si="341"/>
        <v>9</v>
      </c>
      <c r="S836" s="8">
        <f t="shared" si="342"/>
        <v>7.0995917257026546</v>
      </c>
      <c r="T836" s="8">
        <f t="shared" si="343"/>
        <v>7.3546782491486216</v>
      </c>
      <c r="U836" s="10">
        <f t="shared" si="334"/>
        <v>6.1828279507417712</v>
      </c>
      <c r="V836" s="10">
        <f t="shared" si="344"/>
        <v>0.43896276915450916</v>
      </c>
      <c r="W836" s="10">
        <f t="shared" si="345"/>
        <v>-7.5297672287624628E-2</v>
      </c>
      <c r="X836" s="10">
        <f t="shared" si="335"/>
        <v>0.57526655368595903</v>
      </c>
      <c r="Y836" s="22">
        <f t="shared" si="346"/>
        <v>7.1244900368152368</v>
      </c>
      <c r="Z836" s="22">
        <f t="shared" si="336"/>
        <v>7.0590791597848748</v>
      </c>
      <c r="AA836" s="22">
        <f t="shared" si="337"/>
        <v>7.0995917257026546</v>
      </c>
      <c r="AB836" s="35"/>
      <c r="AC836" s="10"/>
      <c r="AD836" s="10"/>
    </row>
    <row r="837" spans="1:30" x14ac:dyDescent="0.25">
      <c r="A837" t="s">
        <v>2731</v>
      </c>
      <c r="B837" t="s">
        <v>111</v>
      </c>
      <c r="C837" s="1">
        <v>41540</v>
      </c>
      <c r="D837">
        <v>122</v>
      </c>
      <c r="E837" t="str">
        <f t="shared" si="332"/>
        <v>_data_science_for_mca(science)_post_graduates_</v>
      </c>
      <c r="F837" s="7">
        <f t="shared" si="338"/>
        <v>4.8121843553724171</v>
      </c>
      <c r="G837">
        <f t="shared" si="333"/>
        <v>38</v>
      </c>
      <c r="H837" s="11">
        <f t="shared" si="339"/>
        <v>0</v>
      </c>
      <c r="I837" s="11">
        <f t="shared" si="329"/>
        <v>1</v>
      </c>
      <c r="J837" s="11">
        <f t="shared" si="329"/>
        <v>0</v>
      </c>
      <c r="K837" s="11">
        <f t="shared" si="331"/>
        <v>0</v>
      </c>
      <c r="L837" s="11">
        <f t="shared" si="331"/>
        <v>0</v>
      </c>
      <c r="M837" s="11">
        <f t="shared" si="331"/>
        <v>0</v>
      </c>
      <c r="N837" s="11">
        <f t="shared" si="331"/>
        <v>1</v>
      </c>
      <c r="O837" s="11">
        <f t="shared" si="331"/>
        <v>1</v>
      </c>
      <c r="P837" s="11">
        <f t="shared" si="331"/>
        <v>0</v>
      </c>
      <c r="Q837" s="4" t="str">
        <f t="shared" si="340"/>
        <v>N-010-000110</v>
      </c>
      <c r="R837">
        <f t="shared" si="341"/>
        <v>30</v>
      </c>
      <c r="S837" s="8">
        <f t="shared" si="342"/>
        <v>6.8313617432708362</v>
      </c>
      <c r="T837" s="8">
        <f t="shared" si="343"/>
        <v>6.8313617432708362</v>
      </c>
      <c r="U837" s="10">
        <f t="shared" si="334"/>
        <v>4.6045442385669739</v>
      </c>
      <c r="V837" s="10">
        <f t="shared" si="344"/>
        <v>-0.11540172769237117</v>
      </c>
      <c r="W837" s="10">
        <f t="shared" si="345"/>
        <v>-2.0212078213429381</v>
      </c>
      <c r="X837" s="10">
        <f t="shared" si="335"/>
        <v>0.20764011680544309</v>
      </c>
      <c r="Y837" s="22">
        <f t="shared" si="346"/>
        <v>6.7568635999347206</v>
      </c>
      <c r="Z837" s="22">
        <f t="shared" si="336"/>
        <v>6.9806344144561896</v>
      </c>
      <c r="AA837" s="22">
        <f t="shared" si="337"/>
        <v>6.8313617432708362</v>
      </c>
      <c r="AB837" s="35"/>
      <c r="AC837" s="10"/>
      <c r="AD837" s="10"/>
    </row>
    <row r="838" spans="1:30" x14ac:dyDescent="0.25">
      <c r="A838" t="s">
        <v>4801</v>
      </c>
      <c r="B838" t="s">
        <v>2187</v>
      </c>
      <c r="C838" s="1">
        <v>42222</v>
      </c>
      <c r="D838">
        <v>1059</v>
      </c>
      <c r="E838" t="str">
        <f t="shared" si="332"/>
        <v>_data_science_has_a_terminology_problem_</v>
      </c>
      <c r="F838" s="7">
        <f t="shared" si="338"/>
        <v>6.9660241871061128</v>
      </c>
      <c r="G838">
        <f t="shared" si="333"/>
        <v>60</v>
      </c>
      <c r="H838" s="11">
        <f t="shared" si="339"/>
        <v>1</v>
      </c>
      <c r="I838" s="11">
        <f t="shared" si="329"/>
        <v>0</v>
      </c>
      <c r="J838" s="11">
        <f t="shared" si="329"/>
        <v>1</v>
      </c>
      <c r="K838" s="11">
        <f t="shared" si="331"/>
        <v>0</v>
      </c>
      <c r="L838" s="11">
        <f t="shared" si="331"/>
        <v>0</v>
      </c>
      <c r="M838" s="11">
        <f t="shared" si="331"/>
        <v>0</v>
      </c>
      <c r="N838" s="11">
        <f t="shared" si="331"/>
        <v>1</v>
      </c>
      <c r="O838" s="11">
        <f t="shared" si="331"/>
        <v>1</v>
      </c>
      <c r="P838" s="11">
        <f t="shared" si="331"/>
        <v>0</v>
      </c>
      <c r="Q838" s="4" t="str">
        <f t="shared" si="340"/>
        <v>N-101-000110</v>
      </c>
      <c r="R838">
        <f t="shared" si="341"/>
        <v>126</v>
      </c>
      <c r="S838" s="8">
        <f t="shared" si="342"/>
        <v>7.156085089173656</v>
      </c>
      <c r="T838" s="8">
        <f t="shared" si="343"/>
        <v>7.156085089173656</v>
      </c>
      <c r="U838" s="10">
        <f t="shared" si="334"/>
        <v>6.1760074902851034</v>
      </c>
      <c r="V838" s="10">
        <f t="shared" si="344"/>
        <v>0.76279653926378688</v>
      </c>
      <c r="W838" s="10">
        <f t="shared" si="345"/>
        <v>0.13263201039075767</v>
      </c>
      <c r="X838" s="10">
        <f t="shared" si="335"/>
        <v>0.79001669682100972</v>
      </c>
      <c r="Y838" s="22">
        <f t="shared" si="346"/>
        <v>7.3392401799502869</v>
      </c>
      <c r="Z838" s="22">
        <f t="shared" si="336"/>
        <v>7.2265960335864765</v>
      </c>
      <c r="AA838" s="22">
        <f t="shared" si="337"/>
        <v>7.156085089173656</v>
      </c>
      <c r="AB838" s="35"/>
      <c r="AC838" s="10"/>
      <c r="AD838" s="10"/>
    </row>
    <row r="839" spans="1:30" x14ac:dyDescent="0.25">
      <c r="A839" t="s">
        <v>3881</v>
      </c>
      <c r="B839" t="s">
        <v>1265</v>
      </c>
      <c r="C839" s="1">
        <v>41791</v>
      </c>
      <c r="D839">
        <v>7618</v>
      </c>
      <c r="E839" t="str">
        <f t="shared" si="332"/>
        <v>_data_science_has_been_using_rebel_statistics_for_a_long_time_</v>
      </c>
      <c r="F839" s="7">
        <f t="shared" si="338"/>
        <v>8.9384004064730096</v>
      </c>
      <c r="G839">
        <f t="shared" si="333"/>
        <v>51</v>
      </c>
      <c r="H839" s="11">
        <f t="shared" si="339"/>
        <v>0</v>
      </c>
      <c r="I839" s="11">
        <f t="shared" si="329"/>
        <v>0</v>
      </c>
      <c r="J839" s="11">
        <f t="shared" si="329"/>
        <v>1</v>
      </c>
      <c r="K839" s="11">
        <f t="shared" si="331"/>
        <v>0</v>
      </c>
      <c r="L839" s="11">
        <f t="shared" si="331"/>
        <v>0</v>
      </c>
      <c r="M839" s="11">
        <f t="shared" si="331"/>
        <v>0</v>
      </c>
      <c r="N839" s="11">
        <f t="shared" si="331"/>
        <v>1</v>
      </c>
      <c r="O839" s="11">
        <f t="shared" si="331"/>
        <v>1</v>
      </c>
      <c r="P839" s="11">
        <f t="shared" si="331"/>
        <v>0</v>
      </c>
      <c r="Q839" s="4" t="str">
        <f t="shared" si="340"/>
        <v>N-001-000110</v>
      </c>
      <c r="R839">
        <f t="shared" si="341"/>
        <v>130</v>
      </c>
      <c r="S839" s="8">
        <f t="shared" si="342"/>
        <v>7.6818150714618501</v>
      </c>
      <c r="T839" s="8">
        <f t="shared" si="343"/>
        <v>7.6818150714618501</v>
      </c>
      <c r="U839" s="10">
        <f t="shared" si="334"/>
        <v>7.9499166553093037</v>
      </c>
      <c r="V839" s="10">
        <f t="shared" si="344"/>
        <v>1.0620761276823165</v>
      </c>
      <c r="W839" s="10">
        <f t="shared" si="345"/>
        <v>2.1050082297576544</v>
      </c>
      <c r="X839" s="10">
        <f t="shared" si="335"/>
        <v>0.98848375116370624</v>
      </c>
      <c r="Y839" s="22">
        <f t="shared" si="346"/>
        <v>7.5377072342929834</v>
      </c>
      <c r="Z839" s="22">
        <f t="shared" si="336"/>
        <v>7.6004759766059404</v>
      </c>
      <c r="AA839" s="22">
        <f t="shared" si="337"/>
        <v>7.6818150714618501</v>
      </c>
      <c r="AB839" s="35"/>
      <c r="AC839" s="10"/>
      <c r="AD839" s="10"/>
    </row>
    <row r="840" spans="1:30" x14ac:dyDescent="0.25">
      <c r="A840" t="s">
        <v>3882</v>
      </c>
      <c r="B840" t="s">
        <v>1266</v>
      </c>
      <c r="C840" s="1">
        <v>41872</v>
      </c>
      <c r="D840">
        <v>235</v>
      </c>
      <c r="E840" t="str">
        <f t="shared" si="332"/>
        <v>_data_science_helps_businesses_to_become_data-driven_</v>
      </c>
      <c r="F840" s="7">
        <f t="shared" si="338"/>
        <v>5.4638318050256105</v>
      </c>
      <c r="G840">
        <f t="shared" si="333"/>
        <v>68</v>
      </c>
      <c r="H840" s="11">
        <f t="shared" si="339"/>
        <v>0</v>
      </c>
      <c r="I840" s="11">
        <f t="shared" si="329"/>
        <v>0</v>
      </c>
      <c r="J840" s="11">
        <f t="shared" si="329"/>
        <v>1</v>
      </c>
      <c r="K840" s="11">
        <f t="shared" si="331"/>
        <v>0</v>
      </c>
      <c r="L840" s="11">
        <f t="shared" si="331"/>
        <v>0</v>
      </c>
      <c r="M840" s="11">
        <f t="shared" si="331"/>
        <v>0</v>
      </c>
      <c r="N840" s="11">
        <f t="shared" si="331"/>
        <v>1</v>
      </c>
      <c r="O840" s="11">
        <f t="shared" si="331"/>
        <v>1</v>
      </c>
      <c r="P840" s="11">
        <f t="shared" si="331"/>
        <v>0</v>
      </c>
      <c r="Q840" s="4" t="str">
        <f t="shared" si="340"/>
        <v>N-001-000110</v>
      </c>
      <c r="R840">
        <f t="shared" si="341"/>
        <v>130</v>
      </c>
      <c r="S840" s="8">
        <f t="shared" si="342"/>
        <v>7.6818150714618501</v>
      </c>
      <c r="T840" s="8">
        <f t="shared" si="343"/>
        <v>7.6818150714618501</v>
      </c>
      <c r="U840" s="10">
        <f t="shared" si="334"/>
        <v>4.4753480538619046</v>
      </c>
      <c r="V840" s="10">
        <f t="shared" si="344"/>
        <v>1.0620761276823165</v>
      </c>
      <c r="W840" s="10">
        <f t="shared" si="345"/>
        <v>-1.3695603716897446</v>
      </c>
      <c r="X840" s="10">
        <f t="shared" si="335"/>
        <v>0.98848375116370624</v>
      </c>
      <c r="Y840" s="22">
        <f t="shared" si="346"/>
        <v>7.5377072342929834</v>
      </c>
      <c r="Z840" s="22">
        <f t="shared" si="336"/>
        <v>7.6004759766059404</v>
      </c>
      <c r="AA840" s="22">
        <f t="shared" si="337"/>
        <v>7.6818150714618501</v>
      </c>
      <c r="AB840" s="35"/>
      <c r="AC840" s="10"/>
      <c r="AD840" s="10"/>
    </row>
    <row r="841" spans="1:30" x14ac:dyDescent="0.25">
      <c r="A841" t="s">
        <v>3203</v>
      </c>
      <c r="B841" t="s">
        <v>587</v>
      </c>
      <c r="C841" s="1">
        <v>42443</v>
      </c>
      <c r="D841">
        <v>828</v>
      </c>
      <c r="E841" t="str">
        <f t="shared" si="332"/>
        <v>_data_science_in_marketing_-_what_it_is_&amp;amp;_how_you_can_get_started_</v>
      </c>
      <c r="F841" s="7">
        <f t="shared" si="338"/>
        <v>6.7202201551352951</v>
      </c>
      <c r="G841">
        <f t="shared" si="333"/>
        <v>28</v>
      </c>
      <c r="H841" s="11">
        <f t="shared" si="339"/>
        <v>1</v>
      </c>
      <c r="I841" s="11">
        <f t="shared" si="329"/>
        <v>0</v>
      </c>
      <c r="J841" s="11">
        <f t="shared" si="329"/>
        <v>1</v>
      </c>
      <c r="K841" s="11">
        <f t="shared" si="331"/>
        <v>0</v>
      </c>
      <c r="L841" s="11">
        <f t="shared" si="331"/>
        <v>0</v>
      </c>
      <c r="M841" s="11">
        <f t="shared" si="331"/>
        <v>0</v>
      </c>
      <c r="N841" s="11">
        <f t="shared" si="331"/>
        <v>1</v>
      </c>
      <c r="O841" s="11">
        <f t="shared" si="331"/>
        <v>1</v>
      </c>
      <c r="P841" s="11">
        <f t="shared" si="331"/>
        <v>0</v>
      </c>
      <c r="Q841" s="4" t="str">
        <f t="shared" si="340"/>
        <v>N-101-000110</v>
      </c>
      <c r="R841">
        <f t="shared" si="341"/>
        <v>126</v>
      </c>
      <c r="S841" s="8">
        <f t="shared" si="342"/>
        <v>7.156085089173656</v>
      </c>
      <c r="T841" s="8">
        <f t="shared" si="343"/>
        <v>7.156085089173656</v>
      </c>
      <c r="U841" s="10">
        <f t="shared" si="334"/>
        <v>5.9302034583142857</v>
      </c>
      <c r="V841" s="10">
        <f t="shared" si="344"/>
        <v>0.76279653926378688</v>
      </c>
      <c r="W841" s="10">
        <f t="shared" si="345"/>
        <v>-0.11317202158006001</v>
      </c>
      <c r="X841" s="10">
        <f t="shared" si="335"/>
        <v>0.79001669682100972</v>
      </c>
      <c r="Y841" s="22">
        <f t="shared" si="346"/>
        <v>7.3392401799502869</v>
      </c>
      <c r="Z841" s="22">
        <f t="shared" si="336"/>
        <v>7.2265960335864765</v>
      </c>
      <c r="AA841" s="22">
        <f t="shared" si="337"/>
        <v>7.156085089173656</v>
      </c>
      <c r="AB841" s="35"/>
      <c r="AC841" s="10"/>
      <c r="AD841" s="10"/>
    </row>
    <row r="842" spans="1:30" x14ac:dyDescent="0.25">
      <c r="A842" t="s">
        <v>2732</v>
      </c>
      <c r="B842" t="s">
        <v>112</v>
      </c>
      <c r="C842" s="1">
        <v>42279</v>
      </c>
      <c r="D842">
        <v>2159</v>
      </c>
      <c r="E842" t="str">
        <f t="shared" si="332"/>
        <v>_data_science_in_simple_terms_</v>
      </c>
      <c r="F842" s="7">
        <f t="shared" si="338"/>
        <v>7.6778635006782103</v>
      </c>
      <c r="G842">
        <f t="shared" si="333"/>
        <v>38</v>
      </c>
      <c r="H842" s="11">
        <f t="shared" si="339"/>
        <v>1</v>
      </c>
      <c r="I842" s="11">
        <f t="shared" ref="I842:J861" si="347">IF(ISNUMBER(SEARCH(I$1,$B842)),1,0)</f>
        <v>1</v>
      </c>
      <c r="J842" s="11">
        <f t="shared" si="347"/>
        <v>0</v>
      </c>
      <c r="K842" s="11">
        <f t="shared" ref="K842:P851" si="348">IF(ISNUMBER(SEARCH(K$1,$E842)),1,0)</f>
        <v>0</v>
      </c>
      <c r="L842" s="11">
        <f t="shared" si="348"/>
        <v>0</v>
      </c>
      <c r="M842" s="11">
        <f t="shared" si="348"/>
        <v>0</v>
      </c>
      <c r="N842" s="11">
        <f t="shared" si="348"/>
        <v>1</v>
      </c>
      <c r="O842" s="11">
        <f t="shared" si="348"/>
        <v>1</v>
      </c>
      <c r="P842" s="11">
        <f t="shared" si="348"/>
        <v>0</v>
      </c>
      <c r="Q842" s="4" t="str">
        <f t="shared" si="340"/>
        <v>N-110-000110</v>
      </c>
      <c r="R842">
        <f t="shared" si="341"/>
        <v>30</v>
      </c>
      <c r="S842" s="8">
        <f t="shared" si="342"/>
        <v>6.8313617432708362</v>
      </c>
      <c r="T842" s="8">
        <f t="shared" si="343"/>
        <v>6.8313617432708362</v>
      </c>
      <c r="U842" s="10">
        <f t="shared" si="334"/>
        <v>7.6686904382154637</v>
      </c>
      <c r="V842" s="10">
        <f t="shared" si="344"/>
        <v>-0.41468131611090092</v>
      </c>
      <c r="W842" s="10">
        <f t="shared" si="345"/>
        <v>0.84447132396285518</v>
      </c>
      <c r="X842" s="10">
        <f t="shared" si="335"/>
        <v>9.1730624627465642E-3</v>
      </c>
      <c r="Y842" s="22">
        <f t="shared" si="346"/>
        <v>6.5583965455920241</v>
      </c>
      <c r="Z842" s="22">
        <f t="shared" si="336"/>
        <v>6.6067544714367257</v>
      </c>
      <c r="AA842" s="22">
        <f t="shared" si="337"/>
        <v>6.8313617432708362</v>
      </c>
      <c r="AB842" s="35"/>
      <c r="AC842" s="10"/>
      <c r="AD842" s="10"/>
    </row>
    <row r="843" spans="1:30" x14ac:dyDescent="0.25">
      <c r="A843" t="s">
        <v>3883</v>
      </c>
      <c r="B843" t="s">
        <v>1267</v>
      </c>
      <c r="C843" s="1">
        <v>42266</v>
      </c>
      <c r="D843">
        <v>372</v>
      </c>
      <c r="E843" t="str">
        <f t="shared" si="332"/>
        <v>_data_science_in_the_cloud_with_datajoy_</v>
      </c>
      <c r="F843" s="7">
        <f t="shared" si="338"/>
        <v>5.9215784196438159</v>
      </c>
      <c r="G843">
        <f t="shared" si="333"/>
        <v>28</v>
      </c>
      <c r="H843" s="11">
        <f t="shared" si="339"/>
        <v>1</v>
      </c>
      <c r="I843" s="11">
        <f t="shared" si="347"/>
        <v>0</v>
      </c>
      <c r="J843" s="11">
        <f t="shared" si="347"/>
        <v>1</v>
      </c>
      <c r="K843" s="11">
        <f t="shared" si="348"/>
        <v>0</v>
      </c>
      <c r="L843" s="11">
        <f t="shared" si="348"/>
        <v>0</v>
      </c>
      <c r="M843" s="11">
        <f t="shared" si="348"/>
        <v>0</v>
      </c>
      <c r="N843" s="11">
        <f t="shared" si="348"/>
        <v>1</v>
      </c>
      <c r="O843" s="11">
        <f t="shared" si="348"/>
        <v>1</v>
      </c>
      <c r="P843" s="11">
        <f t="shared" si="348"/>
        <v>0</v>
      </c>
      <c r="Q843" s="4" t="str">
        <f t="shared" si="340"/>
        <v>N-101-000110</v>
      </c>
      <c r="R843">
        <f t="shared" si="341"/>
        <v>126</v>
      </c>
      <c r="S843" s="8">
        <f t="shared" si="342"/>
        <v>7.156085089173656</v>
      </c>
      <c r="T843" s="8">
        <f t="shared" si="343"/>
        <v>7.156085089173656</v>
      </c>
      <c r="U843" s="10">
        <f t="shared" si="334"/>
        <v>5.1315617228228065</v>
      </c>
      <c r="V843" s="10">
        <f t="shared" si="344"/>
        <v>0.76279653926378688</v>
      </c>
      <c r="W843" s="10">
        <f t="shared" si="345"/>
        <v>-0.91181375707153922</v>
      </c>
      <c r="X843" s="10">
        <f t="shared" si="335"/>
        <v>0.79001669682100972</v>
      </c>
      <c r="Y843" s="22">
        <f t="shared" si="346"/>
        <v>7.3392401799502869</v>
      </c>
      <c r="Z843" s="22">
        <f t="shared" si="336"/>
        <v>7.2265960335864765</v>
      </c>
      <c r="AA843" s="22">
        <f t="shared" si="337"/>
        <v>7.156085089173656</v>
      </c>
      <c r="AB843" s="35"/>
      <c r="AC843" s="10"/>
      <c r="AD843" s="10"/>
    </row>
    <row r="844" spans="1:30" x14ac:dyDescent="0.25">
      <c r="A844" t="s">
        <v>3884</v>
      </c>
      <c r="B844" t="s">
        <v>1268</v>
      </c>
      <c r="C844" s="1">
        <v>41297</v>
      </c>
      <c r="D844">
        <v>611</v>
      </c>
      <c r="E844" t="str">
        <f t="shared" si="332"/>
        <v>_data_science_is_a_team_sport_</v>
      </c>
      <c r="F844" s="7">
        <f t="shared" si="338"/>
        <v>6.4167322825123261</v>
      </c>
      <c r="G844">
        <f t="shared" si="333"/>
        <v>51</v>
      </c>
      <c r="H844" s="11">
        <f t="shared" si="339"/>
        <v>0</v>
      </c>
      <c r="I844" s="11">
        <f t="shared" si="347"/>
        <v>0</v>
      </c>
      <c r="J844" s="11">
        <f t="shared" si="347"/>
        <v>1</v>
      </c>
      <c r="K844" s="11">
        <f t="shared" si="348"/>
        <v>0</v>
      </c>
      <c r="L844" s="11">
        <f t="shared" si="348"/>
        <v>0</v>
      </c>
      <c r="M844" s="11">
        <f t="shared" si="348"/>
        <v>0</v>
      </c>
      <c r="N844" s="11">
        <f t="shared" si="348"/>
        <v>1</v>
      </c>
      <c r="O844" s="11">
        <f t="shared" si="348"/>
        <v>1</v>
      </c>
      <c r="P844" s="11">
        <f t="shared" si="348"/>
        <v>0</v>
      </c>
      <c r="Q844" s="4" t="str">
        <f t="shared" si="340"/>
        <v>N-001-000110</v>
      </c>
      <c r="R844">
        <f t="shared" si="341"/>
        <v>130</v>
      </c>
      <c r="S844" s="8">
        <f t="shared" si="342"/>
        <v>7.6818150714618501</v>
      </c>
      <c r="T844" s="8">
        <f t="shared" si="343"/>
        <v>7.6818150714618501</v>
      </c>
      <c r="U844" s="10">
        <f t="shared" si="334"/>
        <v>5.4282485313486202</v>
      </c>
      <c r="V844" s="10">
        <f t="shared" si="344"/>
        <v>1.0620761276823165</v>
      </c>
      <c r="W844" s="10">
        <f t="shared" si="345"/>
        <v>-0.41665989420302907</v>
      </c>
      <c r="X844" s="10">
        <f t="shared" si="335"/>
        <v>0.98848375116370624</v>
      </c>
      <c r="Y844" s="22">
        <f t="shared" si="346"/>
        <v>7.5377072342929834</v>
      </c>
      <c r="Z844" s="22">
        <f t="shared" si="336"/>
        <v>7.6004759766059404</v>
      </c>
      <c r="AA844" s="22">
        <f t="shared" si="337"/>
        <v>7.6818150714618501</v>
      </c>
      <c r="AB844" s="35"/>
      <c r="AC844" s="10"/>
      <c r="AD844" s="10"/>
    </row>
    <row r="845" spans="1:30" x14ac:dyDescent="0.25">
      <c r="A845" t="s">
        <v>3885</v>
      </c>
      <c r="B845" t="s">
        <v>1269</v>
      </c>
      <c r="C845" s="1">
        <v>41926</v>
      </c>
      <c r="D845">
        <v>1915</v>
      </c>
      <c r="E845" t="str">
        <f t="shared" si="332"/>
        <v>_data_science_is_dead_-_long_live_the_data_scientist_</v>
      </c>
      <c r="F845" s="7">
        <f t="shared" si="338"/>
        <v>7.5579949585308057</v>
      </c>
      <c r="G845">
        <f t="shared" si="333"/>
        <v>49</v>
      </c>
      <c r="H845" s="11">
        <f t="shared" si="339"/>
        <v>0</v>
      </c>
      <c r="I845" s="11">
        <f t="shared" si="347"/>
        <v>0</v>
      </c>
      <c r="J845" s="11">
        <f t="shared" si="347"/>
        <v>1</v>
      </c>
      <c r="K845" s="11">
        <f t="shared" si="348"/>
        <v>0</v>
      </c>
      <c r="L845" s="11">
        <f t="shared" si="348"/>
        <v>0</v>
      </c>
      <c r="M845" s="11">
        <f t="shared" si="348"/>
        <v>0</v>
      </c>
      <c r="N845" s="11">
        <f t="shared" si="348"/>
        <v>1</v>
      </c>
      <c r="O845" s="11">
        <f t="shared" si="348"/>
        <v>1</v>
      </c>
      <c r="P845" s="11">
        <f t="shared" si="348"/>
        <v>0</v>
      </c>
      <c r="Q845" s="4" t="str">
        <f t="shared" si="340"/>
        <v>N-001-000110</v>
      </c>
      <c r="R845">
        <f t="shared" si="341"/>
        <v>130</v>
      </c>
      <c r="S845" s="8">
        <f t="shared" si="342"/>
        <v>7.6818150714618501</v>
      </c>
      <c r="T845" s="8">
        <f t="shared" si="343"/>
        <v>7.6818150714618501</v>
      </c>
      <c r="U845" s="10">
        <f t="shared" si="334"/>
        <v>6.5695112073670998</v>
      </c>
      <c r="V845" s="10">
        <f t="shared" si="344"/>
        <v>1.0620761276823165</v>
      </c>
      <c r="W845" s="10">
        <f t="shared" si="345"/>
        <v>0.72460278181545057</v>
      </c>
      <c r="X845" s="10">
        <f t="shared" si="335"/>
        <v>0.98848375116370624</v>
      </c>
      <c r="Y845" s="22">
        <f t="shared" si="346"/>
        <v>7.5377072342929834</v>
      </c>
      <c r="Z845" s="22">
        <f t="shared" si="336"/>
        <v>7.6004759766059404</v>
      </c>
      <c r="AA845" s="22">
        <f t="shared" si="337"/>
        <v>7.6818150714618501</v>
      </c>
      <c r="AB845" s="35"/>
      <c r="AC845" s="10"/>
      <c r="AD845" s="10"/>
    </row>
    <row r="846" spans="1:30" x14ac:dyDescent="0.25">
      <c r="A846" t="s">
        <v>3895</v>
      </c>
      <c r="B846" t="s">
        <v>1279</v>
      </c>
      <c r="C846" s="1">
        <v>42320</v>
      </c>
      <c r="D846">
        <v>1189</v>
      </c>
      <c r="E846" t="str">
        <f t="shared" si="332"/>
        <v>_data_science_is_greater_than_the_sum_of_its_parts_</v>
      </c>
      <c r="F846" s="7">
        <f t="shared" si="338"/>
        <v>7.0817085861055746</v>
      </c>
      <c r="G846">
        <f t="shared" si="333"/>
        <v>73</v>
      </c>
      <c r="H846" s="11">
        <f t="shared" si="339"/>
        <v>1</v>
      </c>
      <c r="I846" s="11">
        <f t="shared" si="347"/>
        <v>0</v>
      </c>
      <c r="J846" s="11">
        <f t="shared" si="347"/>
        <v>1</v>
      </c>
      <c r="K846" s="11">
        <f t="shared" si="348"/>
        <v>0</v>
      </c>
      <c r="L846" s="11">
        <f t="shared" si="348"/>
        <v>0</v>
      </c>
      <c r="M846" s="11">
        <f t="shared" si="348"/>
        <v>0</v>
      </c>
      <c r="N846" s="11">
        <f t="shared" si="348"/>
        <v>1</v>
      </c>
      <c r="O846" s="11">
        <f t="shared" si="348"/>
        <v>1</v>
      </c>
      <c r="P846" s="11">
        <f t="shared" si="348"/>
        <v>0</v>
      </c>
      <c r="Q846" s="4" t="str">
        <f t="shared" si="340"/>
        <v>N-101-000110</v>
      </c>
      <c r="R846">
        <f t="shared" si="341"/>
        <v>126</v>
      </c>
      <c r="S846" s="8">
        <f t="shared" si="342"/>
        <v>7.156085089173656</v>
      </c>
      <c r="T846" s="8">
        <f t="shared" si="343"/>
        <v>7.156085089173656</v>
      </c>
      <c r="U846" s="10">
        <f t="shared" si="334"/>
        <v>6.2916918892845652</v>
      </c>
      <c r="V846" s="10">
        <f t="shared" si="344"/>
        <v>0.76279653926378688</v>
      </c>
      <c r="W846" s="10">
        <f t="shared" si="345"/>
        <v>0.24831640939021948</v>
      </c>
      <c r="X846" s="10">
        <f t="shared" si="335"/>
        <v>0.79001669682100972</v>
      </c>
      <c r="Y846" s="22">
        <f t="shared" si="346"/>
        <v>7.3392401799502869</v>
      </c>
      <c r="Z846" s="22">
        <f t="shared" si="336"/>
        <v>7.2265960335864765</v>
      </c>
      <c r="AA846" s="22">
        <f t="shared" si="337"/>
        <v>7.156085089173656</v>
      </c>
      <c r="AB846" s="35"/>
      <c r="AC846" s="10"/>
      <c r="AD846" s="10"/>
    </row>
    <row r="847" spans="1:30" x14ac:dyDescent="0.25">
      <c r="A847" t="s">
        <v>3886</v>
      </c>
      <c r="B847" t="s">
        <v>1270</v>
      </c>
      <c r="C847" s="1">
        <v>41759</v>
      </c>
      <c r="D847">
        <v>4236</v>
      </c>
      <c r="E847" t="str">
        <f t="shared" si="332"/>
        <v>_data_science_job_ads_that_do_not_attract_candidates,_versus_those_that_do_</v>
      </c>
      <c r="F847" s="7">
        <f t="shared" si="338"/>
        <v>8.3516107506265591</v>
      </c>
      <c r="G847">
        <f t="shared" si="333"/>
        <v>31</v>
      </c>
      <c r="H847" s="11">
        <f t="shared" si="339"/>
        <v>0</v>
      </c>
      <c r="I847" s="11">
        <f t="shared" si="347"/>
        <v>0</v>
      </c>
      <c r="J847" s="11">
        <f t="shared" si="347"/>
        <v>1</v>
      </c>
      <c r="K847" s="11">
        <f t="shared" si="348"/>
        <v>0</v>
      </c>
      <c r="L847" s="11">
        <f t="shared" si="348"/>
        <v>0</v>
      </c>
      <c r="M847" s="11">
        <f t="shared" si="348"/>
        <v>0</v>
      </c>
      <c r="N847" s="11">
        <f t="shared" si="348"/>
        <v>1</v>
      </c>
      <c r="O847" s="11">
        <f t="shared" si="348"/>
        <v>1</v>
      </c>
      <c r="P847" s="11">
        <f t="shared" si="348"/>
        <v>0</v>
      </c>
      <c r="Q847" s="4" t="str">
        <f t="shared" si="340"/>
        <v>N-001-000110</v>
      </c>
      <c r="R847">
        <f t="shared" si="341"/>
        <v>130</v>
      </c>
      <c r="S847" s="8">
        <f t="shared" si="342"/>
        <v>7.6818150714618501</v>
      </c>
      <c r="T847" s="8">
        <f t="shared" si="343"/>
        <v>7.6818150714618501</v>
      </c>
      <c r="U847" s="10">
        <f t="shared" si="334"/>
        <v>7.3631269994628532</v>
      </c>
      <c r="V847" s="10">
        <f t="shared" si="344"/>
        <v>1.0620761276823165</v>
      </c>
      <c r="W847" s="10">
        <f t="shared" si="345"/>
        <v>1.518218573911204</v>
      </c>
      <c r="X847" s="10">
        <f t="shared" si="335"/>
        <v>0.98848375116370624</v>
      </c>
      <c r="Y847" s="22">
        <f t="shared" si="346"/>
        <v>7.5377072342929834</v>
      </c>
      <c r="Z847" s="22">
        <f t="shared" si="336"/>
        <v>7.6004759766059404</v>
      </c>
      <c r="AA847" s="22">
        <f t="shared" si="337"/>
        <v>7.6818150714618501</v>
      </c>
      <c r="AB847" s="35"/>
      <c r="AC847" s="10"/>
      <c r="AD847" s="10"/>
    </row>
    <row r="848" spans="1:30" x14ac:dyDescent="0.25">
      <c r="A848" t="s">
        <v>3887</v>
      </c>
      <c r="B848" t="s">
        <v>1271</v>
      </c>
      <c r="C848" s="1">
        <v>42288</v>
      </c>
      <c r="D848">
        <v>1185</v>
      </c>
      <c r="E848" t="str">
        <f t="shared" si="332"/>
        <v>_data_science_learning_resources_</v>
      </c>
      <c r="F848" s="7">
        <f t="shared" si="338"/>
        <v>7.0783415795576712</v>
      </c>
      <c r="G848">
        <f t="shared" si="333"/>
        <v>73</v>
      </c>
      <c r="H848" s="11">
        <f t="shared" si="339"/>
        <v>1</v>
      </c>
      <c r="I848" s="11">
        <f t="shared" si="347"/>
        <v>0</v>
      </c>
      <c r="J848" s="11">
        <f t="shared" si="347"/>
        <v>1</v>
      </c>
      <c r="K848" s="11">
        <f t="shared" si="348"/>
        <v>0</v>
      </c>
      <c r="L848" s="11">
        <f t="shared" si="348"/>
        <v>0</v>
      </c>
      <c r="M848" s="11">
        <f t="shared" si="348"/>
        <v>0</v>
      </c>
      <c r="N848" s="11">
        <f t="shared" si="348"/>
        <v>1</v>
      </c>
      <c r="O848" s="11">
        <f t="shared" si="348"/>
        <v>1</v>
      </c>
      <c r="P848" s="11">
        <f t="shared" si="348"/>
        <v>0</v>
      </c>
      <c r="Q848" s="4" t="str">
        <f t="shared" si="340"/>
        <v>N-101-000110</v>
      </c>
      <c r="R848">
        <f t="shared" si="341"/>
        <v>126</v>
      </c>
      <c r="S848" s="8">
        <f t="shared" si="342"/>
        <v>7.156085089173656</v>
      </c>
      <c r="T848" s="8">
        <f t="shared" si="343"/>
        <v>7.156085089173656</v>
      </c>
      <c r="U848" s="10">
        <f t="shared" si="334"/>
        <v>6.2883248827366618</v>
      </c>
      <c r="V848" s="10">
        <f t="shared" si="344"/>
        <v>0.76279653926378688</v>
      </c>
      <c r="W848" s="10">
        <f t="shared" si="345"/>
        <v>0.24494940284231603</v>
      </c>
      <c r="X848" s="10">
        <f t="shared" si="335"/>
        <v>0.79001669682100972</v>
      </c>
      <c r="Y848" s="22">
        <f t="shared" si="346"/>
        <v>7.3392401799502869</v>
      </c>
      <c r="Z848" s="22">
        <f t="shared" si="336"/>
        <v>7.2265960335864765</v>
      </c>
      <c r="AA848" s="22">
        <f t="shared" si="337"/>
        <v>7.156085089173656</v>
      </c>
      <c r="AB848" s="35"/>
      <c r="AC848" s="10"/>
      <c r="AD848" s="10"/>
    </row>
    <row r="849" spans="1:30" x14ac:dyDescent="0.25">
      <c r="A849" t="s">
        <v>3890</v>
      </c>
      <c r="B849" t="s">
        <v>1274</v>
      </c>
      <c r="C849" s="1">
        <v>41997</v>
      </c>
      <c r="D849">
        <v>244</v>
      </c>
      <c r="E849" t="str">
        <f t="shared" si="332"/>
        <v>_data_science_meets_bubbly:_what_data_says_about_champagne_buying_patterns_</v>
      </c>
      <c r="F849" s="7">
        <f t="shared" si="338"/>
        <v>5.5012582105447274</v>
      </c>
      <c r="G849">
        <f t="shared" si="333"/>
        <v>33</v>
      </c>
      <c r="H849" s="11">
        <f t="shared" si="339"/>
        <v>0</v>
      </c>
      <c r="I849" s="11">
        <f t="shared" si="347"/>
        <v>0</v>
      </c>
      <c r="J849" s="11">
        <f t="shared" si="347"/>
        <v>1</v>
      </c>
      <c r="K849" s="11">
        <f t="shared" si="348"/>
        <v>0</v>
      </c>
      <c r="L849" s="11">
        <f t="shared" si="348"/>
        <v>0</v>
      </c>
      <c r="M849" s="11">
        <f t="shared" si="348"/>
        <v>0</v>
      </c>
      <c r="N849" s="11">
        <f t="shared" si="348"/>
        <v>1</v>
      </c>
      <c r="O849" s="11">
        <f t="shared" si="348"/>
        <v>1</v>
      </c>
      <c r="P849" s="11">
        <f t="shared" si="348"/>
        <v>0</v>
      </c>
      <c r="Q849" s="4" t="str">
        <f t="shared" si="340"/>
        <v>N-001-000110</v>
      </c>
      <c r="R849">
        <f t="shared" si="341"/>
        <v>130</v>
      </c>
      <c r="S849" s="8">
        <f t="shared" si="342"/>
        <v>7.6818150714618501</v>
      </c>
      <c r="T849" s="8">
        <f t="shared" si="343"/>
        <v>7.6818150714618501</v>
      </c>
      <c r="U849" s="10">
        <f t="shared" si="334"/>
        <v>4.5127744593810215</v>
      </c>
      <c r="V849" s="10">
        <f t="shared" si="344"/>
        <v>1.0620761276823165</v>
      </c>
      <c r="W849" s="10">
        <f t="shared" si="345"/>
        <v>-1.3321339661706277</v>
      </c>
      <c r="X849" s="10">
        <f t="shared" si="335"/>
        <v>0.98848375116370624</v>
      </c>
      <c r="Y849" s="22">
        <f t="shared" si="346"/>
        <v>7.5377072342929834</v>
      </c>
      <c r="Z849" s="22">
        <f t="shared" si="336"/>
        <v>7.6004759766059404</v>
      </c>
      <c r="AA849" s="22">
        <f t="shared" si="337"/>
        <v>7.6818150714618501</v>
      </c>
      <c r="AB849" s="35"/>
      <c r="AC849" s="10"/>
      <c r="AD849" s="10"/>
    </row>
    <row r="850" spans="1:30" x14ac:dyDescent="0.25">
      <c r="A850" t="s">
        <v>2733</v>
      </c>
      <c r="B850" t="s">
        <v>113</v>
      </c>
      <c r="C850" s="1">
        <v>41961</v>
      </c>
      <c r="D850">
        <v>530</v>
      </c>
      <c r="E850" t="str">
        <f t="shared" si="332"/>
        <v>_data_science_predictions_for_2015_</v>
      </c>
      <c r="F850" s="7">
        <f t="shared" si="338"/>
        <v>6.2747620212419388</v>
      </c>
      <c r="G850">
        <f t="shared" si="333"/>
        <v>55</v>
      </c>
      <c r="H850" s="11">
        <f t="shared" si="339"/>
        <v>0</v>
      </c>
      <c r="I850" s="11">
        <f t="shared" si="347"/>
        <v>1</v>
      </c>
      <c r="J850" s="11">
        <f t="shared" si="347"/>
        <v>0</v>
      </c>
      <c r="K850" s="11">
        <f t="shared" si="348"/>
        <v>0</v>
      </c>
      <c r="L850" s="11">
        <f t="shared" si="348"/>
        <v>0</v>
      </c>
      <c r="M850" s="11">
        <f t="shared" si="348"/>
        <v>0</v>
      </c>
      <c r="N850" s="11">
        <f t="shared" si="348"/>
        <v>1</v>
      </c>
      <c r="O850" s="11">
        <f t="shared" si="348"/>
        <v>1</v>
      </c>
      <c r="P850" s="11">
        <f t="shared" si="348"/>
        <v>0</v>
      </c>
      <c r="Q850" s="4" t="str">
        <f t="shared" si="340"/>
        <v>N-010-000110</v>
      </c>
      <c r="R850">
        <f t="shared" si="341"/>
        <v>30</v>
      </c>
      <c r="S850" s="8">
        <f t="shared" si="342"/>
        <v>6.8313617432708362</v>
      </c>
      <c r="T850" s="8">
        <f t="shared" si="343"/>
        <v>6.8313617432708362</v>
      </c>
      <c r="U850" s="10">
        <f t="shared" si="334"/>
        <v>6.0671219044364957</v>
      </c>
      <c r="V850" s="10">
        <f t="shared" si="344"/>
        <v>-0.11540172769237117</v>
      </c>
      <c r="W850" s="10">
        <f t="shared" si="345"/>
        <v>-0.55863015547341632</v>
      </c>
      <c r="X850" s="10">
        <f t="shared" si="335"/>
        <v>0.20764011680544309</v>
      </c>
      <c r="Y850" s="22">
        <f t="shared" si="346"/>
        <v>6.7568635999347206</v>
      </c>
      <c r="Z850" s="22">
        <f t="shared" si="336"/>
        <v>6.9806344144561896</v>
      </c>
      <c r="AA850" s="22">
        <f t="shared" si="337"/>
        <v>6.8313617432708362</v>
      </c>
      <c r="AB850" s="35"/>
      <c r="AC850" s="10"/>
      <c r="AD850" s="10"/>
    </row>
    <row r="851" spans="1:30" x14ac:dyDescent="0.25">
      <c r="A851" t="s">
        <v>3308</v>
      </c>
      <c r="B851" t="s">
        <v>692</v>
      </c>
      <c r="C851" s="1">
        <v>41786</v>
      </c>
      <c r="D851">
        <v>570</v>
      </c>
      <c r="E851" t="str">
        <f t="shared" si="332"/>
        <v>_data_science_profession:_accredidation,_code_of_conduct_</v>
      </c>
      <c r="F851" s="7">
        <f t="shared" si="338"/>
        <v>6.3473892096560105</v>
      </c>
      <c r="G851">
        <f t="shared" si="333"/>
        <v>54</v>
      </c>
      <c r="H851" s="11">
        <f t="shared" si="339"/>
        <v>0</v>
      </c>
      <c r="I851" s="11">
        <f t="shared" si="347"/>
        <v>0</v>
      </c>
      <c r="J851" s="11">
        <f t="shared" si="347"/>
        <v>1</v>
      </c>
      <c r="K851" s="11">
        <f t="shared" si="348"/>
        <v>0</v>
      </c>
      <c r="L851" s="11">
        <f t="shared" si="348"/>
        <v>0</v>
      </c>
      <c r="M851" s="11">
        <f t="shared" si="348"/>
        <v>0</v>
      </c>
      <c r="N851" s="11">
        <f t="shared" si="348"/>
        <v>1</v>
      </c>
      <c r="O851" s="11">
        <f t="shared" si="348"/>
        <v>1</v>
      </c>
      <c r="P851" s="11">
        <f t="shared" si="348"/>
        <v>0</v>
      </c>
      <c r="Q851" s="4" t="str">
        <f t="shared" si="340"/>
        <v>N-001-000110</v>
      </c>
      <c r="R851">
        <f t="shared" si="341"/>
        <v>130</v>
      </c>
      <c r="S851" s="8">
        <f t="shared" si="342"/>
        <v>7.6818150714618501</v>
      </c>
      <c r="T851" s="8">
        <f t="shared" si="343"/>
        <v>7.6818150714618501</v>
      </c>
      <c r="U851" s="10">
        <f t="shared" si="334"/>
        <v>5.3589054584923046</v>
      </c>
      <c r="V851" s="10">
        <f t="shared" si="344"/>
        <v>1.0620761276823165</v>
      </c>
      <c r="W851" s="10">
        <f t="shared" si="345"/>
        <v>-0.48600296705934465</v>
      </c>
      <c r="X851" s="10">
        <f t="shared" si="335"/>
        <v>0.98848375116370624</v>
      </c>
      <c r="Y851" s="22">
        <f t="shared" si="346"/>
        <v>7.5377072342929834</v>
      </c>
      <c r="Z851" s="22">
        <f t="shared" si="336"/>
        <v>7.6004759766059404</v>
      </c>
      <c r="AA851" s="22">
        <f t="shared" si="337"/>
        <v>7.6818150714618501</v>
      </c>
      <c r="AB851" s="35"/>
      <c r="AC851" s="10"/>
      <c r="AD851" s="10"/>
    </row>
    <row r="852" spans="1:30" x14ac:dyDescent="0.25">
      <c r="A852" t="s">
        <v>3892</v>
      </c>
      <c r="B852" t="s">
        <v>1276</v>
      </c>
      <c r="C852" s="1">
        <v>41549</v>
      </c>
      <c r="D852">
        <v>19430</v>
      </c>
      <c r="E852" t="str">
        <f t="shared" si="332"/>
        <v>_data_science_programs_and_training_currently_available_</v>
      </c>
      <c r="F852" s="7">
        <f t="shared" si="338"/>
        <v>9.8746250078510265</v>
      </c>
      <c r="G852">
        <f t="shared" si="333"/>
        <v>36</v>
      </c>
      <c r="H852" s="11">
        <f t="shared" si="339"/>
        <v>0</v>
      </c>
      <c r="I852" s="11">
        <f t="shared" si="347"/>
        <v>0</v>
      </c>
      <c r="J852" s="11">
        <f t="shared" si="347"/>
        <v>1</v>
      </c>
      <c r="K852" s="11">
        <f t="shared" ref="K852:P861" si="349">IF(ISNUMBER(SEARCH(K$1,$E852)),1,0)</f>
        <v>0</v>
      </c>
      <c r="L852" s="11">
        <f t="shared" si="349"/>
        <v>0</v>
      </c>
      <c r="M852" s="11">
        <f t="shared" si="349"/>
        <v>0</v>
      </c>
      <c r="N852" s="11">
        <f t="shared" si="349"/>
        <v>1</v>
      </c>
      <c r="O852" s="11">
        <f t="shared" si="349"/>
        <v>1</v>
      </c>
      <c r="P852" s="11">
        <f t="shared" si="349"/>
        <v>0</v>
      </c>
      <c r="Q852" s="4" t="str">
        <f t="shared" si="340"/>
        <v>N-001-000110</v>
      </c>
      <c r="R852">
        <f t="shared" si="341"/>
        <v>130</v>
      </c>
      <c r="S852" s="8">
        <f t="shared" si="342"/>
        <v>7.6818150714618501</v>
      </c>
      <c r="T852" s="8">
        <f t="shared" si="343"/>
        <v>7.6818150714618501</v>
      </c>
      <c r="U852" s="10">
        <f t="shared" si="334"/>
        <v>8.8861412566873206</v>
      </c>
      <c r="V852" s="10">
        <f t="shared" si="344"/>
        <v>1.0620761276823165</v>
      </c>
      <c r="W852" s="10">
        <f t="shared" si="345"/>
        <v>3.0412328311356713</v>
      </c>
      <c r="X852" s="10">
        <f t="shared" si="335"/>
        <v>0.98848375116370624</v>
      </c>
      <c r="Y852" s="22">
        <f t="shared" si="346"/>
        <v>7.5377072342929834</v>
      </c>
      <c r="Z852" s="22">
        <f t="shared" si="336"/>
        <v>7.6004759766059404</v>
      </c>
      <c r="AA852" s="22">
        <f t="shared" si="337"/>
        <v>7.6818150714618501</v>
      </c>
      <c r="AB852" s="35"/>
      <c r="AC852" s="10"/>
      <c r="AD852" s="10"/>
    </row>
    <row r="853" spans="1:30" x14ac:dyDescent="0.25">
      <c r="A853" t="s">
        <v>3893</v>
      </c>
      <c r="B853" t="s">
        <v>1277</v>
      </c>
      <c r="C853" s="1">
        <v>41580</v>
      </c>
      <c r="D853">
        <v>1262</v>
      </c>
      <c r="E853" t="str">
        <f t="shared" si="332"/>
        <v>_data_science_project:_captcha_attack_</v>
      </c>
      <c r="F853" s="7">
        <f t="shared" si="338"/>
        <v>7.1412451223504911</v>
      </c>
      <c r="G853">
        <f t="shared" si="333"/>
        <v>51</v>
      </c>
      <c r="H853" s="11">
        <f t="shared" si="339"/>
        <v>0</v>
      </c>
      <c r="I853" s="11">
        <f t="shared" si="347"/>
        <v>0</v>
      </c>
      <c r="J853" s="11">
        <f t="shared" si="347"/>
        <v>1</v>
      </c>
      <c r="K853" s="11">
        <f t="shared" si="349"/>
        <v>0</v>
      </c>
      <c r="L853" s="11">
        <f t="shared" si="349"/>
        <v>0</v>
      </c>
      <c r="M853" s="11">
        <f t="shared" si="349"/>
        <v>0</v>
      </c>
      <c r="N853" s="11">
        <f t="shared" si="349"/>
        <v>1</v>
      </c>
      <c r="O853" s="11">
        <f t="shared" si="349"/>
        <v>1</v>
      </c>
      <c r="P853" s="11">
        <f t="shared" si="349"/>
        <v>0</v>
      </c>
      <c r="Q853" s="4" t="str">
        <f t="shared" si="340"/>
        <v>N-001-000110</v>
      </c>
      <c r="R853">
        <f t="shared" si="341"/>
        <v>130</v>
      </c>
      <c r="S853" s="8">
        <f t="shared" si="342"/>
        <v>7.6818150714618501</v>
      </c>
      <c r="T853" s="8">
        <f t="shared" si="343"/>
        <v>7.6818150714618501</v>
      </c>
      <c r="U853" s="10">
        <f t="shared" si="334"/>
        <v>6.1527613711867852</v>
      </c>
      <c r="V853" s="10">
        <f t="shared" si="344"/>
        <v>1.0620761276823165</v>
      </c>
      <c r="W853" s="10">
        <f t="shared" si="345"/>
        <v>0.30785294563513599</v>
      </c>
      <c r="X853" s="10">
        <f t="shared" si="335"/>
        <v>0.98848375116370624</v>
      </c>
      <c r="Y853" s="22">
        <f t="shared" si="346"/>
        <v>7.5377072342929834</v>
      </c>
      <c r="Z853" s="22">
        <f t="shared" si="336"/>
        <v>7.6004759766059404</v>
      </c>
      <c r="AA853" s="22">
        <f t="shared" si="337"/>
        <v>7.6818150714618501</v>
      </c>
      <c r="AB853" s="35"/>
      <c r="AC853" s="10"/>
      <c r="AD853" s="10"/>
    </row>
    <row r="854" spans="1:30" x14ac:dyDescent="0.25">
      <c r="A854" t="s">
        <v>2802</v>
      </c>
      <c r="B854" t="s">
        <v>184</v>
      </c>
      <c r="C854" s="1">
        <v>41751</v>
      </c>
      <c r="D854">
        <v>1760</v>
      </c>
      <c r="E854" t="str">
        <f t="shared" si="332"/>
        <v>_data_science_project:_creating_an_rss_feed_exchange_</v>
      </c>
      <c r="F854" s="7">
        <f t="shared" si="338"/>
        <v>7.4736371084962059</v>
      </c>
      <c r="G854">
        <f t="shared" si="333"/>
        <v>39</v>
      </c>
      <c r="H854" s="11">
        <f t="shared" si="339"/>
        <v>0</v>
      </c>
      <c r="I854" s="11">
        <f t="shared" si="347"/>
        <v>1</v>
      </c>
      <c r="J854" s="11">
        <f t="shared" si="347"/>
        <v>0</v>
      </c>
      <c r="K854" s="11">
        <f t="shared" si="349"/>
        <v>0</v>
      </c>
      <c r="L854" s="11">
        <f t="shared" si="349"/>
        <v>0</v>
      </c>
      <c r="M854" s="11">
        <f t="shared" si="349"/>
        <v>0</v>
      </c>
      <c r="N854" s="11">
        <f t="shared" si="349"/>
        <v>1</v>
      </c>
      <c r="O854" s="11">
        <f t="shared" si="349"/>
        <v>1</v>
      </c>
      <c r="P854" s="11">
        <f t="shared" si="349"/>
        <v>0</v>
      </c>
      <c r="Q854" s="4" t="str">
        <f t="shared" si="340"/>
        <v>N-010-000110</v>
      </c>
      <c r="R854">
        <f t="shared" si="341"/>
        <v>30</v>
      </c>
      <c r="S854" s="8">
        <f t="shared" si="342"/>
        <v>6.8313617432708362</v>
      </c>
      <c r="T854" s="8">
        <f t="shared" si="343"/>
        <v>6.8313617432708362</v>
      </c>
      <c r="U854" s="10">
        <f t="shared" si="334"/>
        <v>7.2659969916907627</v>
      </c>
      <c r="V854" s="10">
        <f t="shared" si="344"/>
        <v>-0.11540172769237117</v>
      </c>
      <c r="W854" s="10">
        <f t="shared" si="345"/>
        <v>0.64024493178085073</v>
      </c>
      <c r="X854" s="10">
        <f t="shared" si="335"/>
        <v>0.20764011680544309</v>
      </c>
      <c r="Y854" s="22">
        <f t="shared" si="346"/>
        <v>6.7568635999347206</v>
      </c>
      <c r="Z854" s="22">
        <f t="shared" si="336"/>
        <v>6.9806344144561896</v>
      </c>
      <c r="AA854" s="22">
        <f t="shared" si="337"/>
        <v>6.8313617432708362</v>
      </c>
      <c r="AB854" s="35"/>
      <c r="AC854" s="10"/>
      <c r="AD854" s="10"/>
    </row>
    <row r="855" spans="1:30" x14ac:dyDescent="0.25">
      <c r="A855" t="s">
        <v>3894</v>
      </c>
      <c r="B855" t="s">
        <v>1278</v>
      </c>
      <c r="C855" s="1">
        <v>42446</v>
      </c>
      <c r="D855">
        <v>127</v>
      </c>
      <c r="E855" t="str">
        <f t="shared" si="332"/>
        <v>_data_science_projects:_behind_the_scene_</v>
      </c>
      <c r="F855" s="7">
        <f t="shared" si="338"/>
        <v>4.8520302639196169</v>
      </c>
      <c r="G855">
        <f t="shared" si="333"/>
        <v>48</v>
      </c>
      <c r="H855" s="11">
        <f t="shared" si="339"/>
        <v>1</v>
      </c>
      <c r="I855" s="11">
        <f t="shared" si="347"/>
        <v>0</v>
      </c>
      <c r="J855" s="11">
        <f t="shared" si="347"/>
        <v>1</v>
      </c>
      <c r="K855" s="11">
        <f t="shared" si="349"/>
        <v>0</v>
      </c>
      <c r="L855" s="11">
        <f t="shared" si="349"/>
        <v>0</v>
      </c>
      <c r="M855" s="11">
        <f t="shared" si="349"/>
        <v>0</v>
      </c>
      <c r="N855" s="11">
        <f t="shared" si="349"/>
        <v>1</v>
      </c>
      <c r="O855" s="11">
        <f t="shared" si="349"/>
        <v>1</v>
      </c>
      <c r="P855" s="11">
        <f t="shared" si="349"/>
        <v>0</v>
      </c>
      <c r="Q855" s="4" t="str">
        <f t="shared" si="340"/>
        <v>N-101-000110</v>
      </c>
      <c r="R855">
        <f t="shared" si="341"/>
        <v>126</v>
      </c>
      <c r="S855" s="8">
        <f t="shared" si="342"/>
        <v>7.156085089173656</v>
      </c>
      <c r="T855" s="8">
        <f t="shared" si="343"/>
        <v>7.156085089173656</v>
      </c>
      <c r="U855" s="10">
        <f t="shared" si="334"/>
        <v>4.0620135670986075</v>
      </c>
      <c r="V855" s="10">
        <f t="shared" si="344"/>
        <v>0.76279653926378688</v>
      </c>
      <c r="W855" s="10">
        <f t="shared" si="345"/>
        <v>-1.9813619127957383</v>
      </c>
      <c r="X855" s="10">
        <f t="shared" si="335"/>
        <v>0.79001669682100972</v>
      </c>
      <c r="Y855" s="22">
        <f t="shared" si="346"/>
        <v>7.3392401799502869</v>
      </c>
      <c r="Z855" s="22">
        <f t="shared" si="336"/>
        <v>7.2265960335864765</v>
      </c>
      <c r="AA855" s="22">
        <f t="shared" si="337"/>
        <v>7.156085089173656</v>
      </c>
      <c r="AB855" s="35"/>
      <c r="AC855" s="10"/>
      <c r="AD855" s="10"/>
    </row>
    <row r="856" spans="1:30" x14ac:dyDescent="0.25">
      <c r="A856" t="s">
        <v>3919</v>
      </c>
      <c r="B856" t="s">
        <v>1303</v>
      </c>
      <c r="C856" s="1">
        <v>41423</v>
      </c>
      <c r="D856">
        <v>14094</v>
      </c>
      <c r="E856" t="str">
        <f t="shared" si="332"/>
        <v>_data_science_projects_billed_$300/hour_on_kaggle_</v>
      </c>
      <c r="F856" s="7">
        <f t="shared" si="338"/>
        <v>9.5535754035482121</v>
      </c>
      <c r="G856">
        <f t="shared" si="333"/>
        <v>40</v>
      </c>
      <c r="H856" s="11">
        <f t="shared" si="339"/>
        <v>0</v>
      </c>
      <c r="I856" s="11">
        <f t="shared" si="347"/>
        <v>0</v>
      </c>
      <c r="J856" s="11">
        <f t="shared" si="347"/>
        <v>1</v>
      </c>
      <c r="K856" s="11">
        <f t="shared" si="349"/>
        <v>0</v>
      </c>
      <c r="L856" s="11">
        <f t="shared" si="349"/>
        <v>0</v>
      </c>
      <c r="M856" s="11">
        <f t="shared" si="349"/>
        <v>0</v>
      </c>
      <c r="N856" s="11">
        <f t="shared" si="349"/>
        <v>1</v>
      </c>
      <c r="O856" s="11">
        <f t="shared" si="349"/>
        <v>1</v>
      </c>
      <c r="P856" s="11">
        <f t="shared" si="349"/>
        <v>0</v>
      </c>
      <c r="Q856" s="4" t="str">
        <f t="shared" si="340"/>
        <v>N-001-000110</v>
      </c>
      <c r="R856">
        <f t="shared" si="341"/>
        <v>130</v>
      </c>
      <c r="S856" s="8">
        <f t="shared" si="342"/>
        <v>7.6818150714618501</v>
      </c>
      <c r="T856" s="8">
        <f t="shared" si="343"/>
        <v>7.6818150714618501</v>
      </c>
      <c r="U856" s="10">
        <f t="shared" si="334"/>
        <v>8.5650916523845062</v>
      </c>
      <c r="V856" s="10">
        <f t="shared" si="344"/>
        <v>1.0620761276823165</v>
      </c>
      <c r="W856" s="10">
        <f t="shared" si="345"/>
        <v>2.720183226832857</v>
      </c>
      <c r="X856" s="10">
        <f t="shared" si="335"/>
        <v>0.98848375116370624</v>
      </c>
      <c r="Y856" s="22">
        <f t="shared" si="346"/>
        <v>7.5377072342929834</v>
      </c>
      <c r="Z856" s="22">
        <f t="shared" si="336"/>
        <v>7.6004759766059404</v>
      </c>
      <c r="AA856" s="22">
        <f t="shared" si="337"/>
        <v>7.6818150714618501</v>
      </c>
      <c r="AB856" s="35"/>
      <c r="AC856" s="10"/>
      <c r="AD856" s="10"/>
    </row>
    <row r="857" spans="1:30" x14ac:dyDescent="0.25">
      <c r="A857" t="s">
        <v>2734</v>
      </c>
      <c r="B857" t="s">
        <v>114</v>
      </c>
      <c r="C857" s="1">
        <v>41768</v>
      </c>
      <c r="D857">
        <v>17421</v>
      </c>
      <c r="E857" t="str">
        <f t="shared" si="332"/>
        <v>_data_science_projects_for_dsa_candidates_</v>
      </c>
      <c r="F857" s="7">
        <f t="shared" si="338"/>
        <v>9.765489054378838</v>
      </c>
      <c r="G857">
        <f t="shared" si="333"/>
        <v>39</v>
      </c>
      <c r="H857" s="11">
        <f t="shared" si="339"/>
        <v>0</v>
      </c>
      <c r="I857" s="11">
        <f t="shared" si="347"/>
        <v>1</v>
      </c>
      <c r="J857" s="11">
        <f t="shared" si="347"/>
        <v>0</v>
      </c>
      <c r="K857" s="11">
        <f t="shared" si="349"/>
        <v>0</v>
      </c>
      <c r="L857" s="11">
        <f t="shared" si="349"/>
        <v>0</v>
      </c>
      <c r="M857" s="11">
        <f t="shared" si="349"/>
        <v>0</v>
      </c>
      <c r="N857" s="11">
        <f t="shared" si="349"/>
        <v>1</v>
      </c>
      <c r="O857" s="11">
        <f t="shared" si="349"/>
        <v>1</v>
      </c>
      <c r="P857" s="11">
        <f t="shared" si="349"/>
        <v>0</v>
      </c>
      <c r="Q857" s="4" t="str">
        <f t="shared" si="340"/>
        <v>N-010-000110</v>
      </c>
      <c r="R857">
        <f t="shared" si="341"/>
        <v>30</v>
      </c>
      <c r="S857" s="8">
        <f t="shared" si="342"/>
        <v>6.8313617432708362</v>
      </c>
      <c r="T857" s="8">
        <f t="shared" si="343"/>
        <v>6.8313617432708362</v>
      </c>
      <c r="U857" s="10">
        <f t="shared" si="334"/>
        <v>9.5578489375733948</v>
      </c>
      <c r="V857" s="10">
        <f t="shared" si="344"/>
        <v>-0.11540172769237117</v>
      </c>
      <c r="W857" s="10">
        <f t="shared" si="345"/>
        <v>2.9320968776634828</v>
      </c>
      <c r="X857" s="10">
        <f t="shared" si="335"/>
        <v>0.20764011680544309</v>
      </c>
      <c r="Y857" s="22">
        <f t="shared" si="346"/>
        <v>6.7568635999347206</v>
      </c>
      <c r="Z857" s="22">
        <f t="shared" si="336"/>
        <v>6.9806344144561896</v>
      </c>
      <c r="AA857" s="22">
        <f t="shared" si="337"/>
        <v>6.8313617432708362</v>
      </c>
      <c r="AB857" s="35"/>
      <c r="AC857" s="10"/>
      <c r="AD857" s="10"/>
    </row>
    <row r="858" spans="1:30" x14ac:dyDescent="0.25">
      <c r="A858" t="s">
        <v>3896</v>
      </c>
      <c r="B858" t="s">
        <v>1280</v>
      </c>
      <c r="C858" s="1">
        <v>41389</v>
      </c>
      <c r="D858">
        <v>1642</v>
      </c>
      <c r="E858" t="str">
        <f t="shared" si="332"/>
        <v>_data_science_revolutionizes_health_care_</v>
      </c>
      <c r="F858" s="7">
        <f t="shared" si="338"/>
        <v>7.4042791180372678</v>
      </c>
      <c r="G858">
        <f t="shared" si="333"/>
        <v>37</v>
      </c>
      <c r="H858" s="11">
        <f t="shared" si="339"/>
        <v>0</v>
      </c>
      <c r="I858" s="11">
        <f t="shared" si="347"/>
        <v>0</v>
      </c>
      <c r="J858" s="11">
        <f t="shared" si="347"/>
        <v>1</v>
      </c>
      <c r="K858" s="11">
        <f t="shared" si="349"/>
        <v>0</v>
      </c>
      <c r="L858" s="11">
        <f t="shared" si="349"/>
        <v>0</v>
      </c>
      <c r="M858" s="11">
        <f t="shared" si="349"/>
        <v>0</v>
      </c>
      <c r="N858" s="11">
        <f t="shared" si="349"/>
        <v>1</v>
      </c>
      <c r="O858" s="11">
        <f t="shared" si="349"/>
        <v>1</v>
      </c>
      <c r="P858" s="11">
        <f t="shared" si="349"/>
        <v>0</v>
      </c>
      <c r="Q858" s="4" t="str">
        <f t="shared" si="340"/>
        <v>N-001-000110</v>
      </c>
      <c r="R858">
        <f t="shared" si="341"/>
        <v>130</v>
      </c>
      <c r="S858" s="8">
        <f t="shared" si="342"/>
        <v>7.6818150714618501</v>
      </c>
      <c r="T858" s="8">
        <f t="shared" si="343"/>
        <v>7.6818150714618501</v>
      </c>
      <c r="U858" s="10">
        <f t="shared" si="334"/>
        <v>6.4157953668735619</v>
      </c>
      <c r="V858" s="10">
        <f t="shared" si="344"/>
        <v>1.0620761276823165</v>
      </c>
      <c r="W858" s="10">
        <f t="shared" si="345"/>
        <v>0.57088694132191264</v>
      </c>
      <c r="X858" s="10">
        <f t="shared" si="335"/>
        <v>0.98848375116370624</v>
      </c>
      <c r="Y858" s="22">
        <f t="shared" si="346"/>
        <v>7.5377072342929834</v>
      </c>
      <c r="Z858" s="22">
        <f t="shared" si="336"/>
        <v>7.6004759766059404</v>
      </c>
      <c r="AA858" s="22">
        <f t="shared" si="337"/>
        <v>7.6818150714618501</v>
      </c>
      <c r="AB858" s="35"/>
      <c r="AC858" s="10"/>
      <c r="AD858" s="10"/>
    </row>
    <row r="859" spans="1:30" x14ac:dyDescent="0.25">
      <c r="A859" t="s">
        <v>3898</v>
      </c>
      <c r="B859" t="s">
        <v>1282</v>
      </c>
      <c r="C859" s="1">
        <v>41802</v>
      </c>
      <c r="D859">
        <v>2504</v>
      </c>
      <c r="E859" t="str">
        <f t="shared" si="332"/>
        <v>_data_science_summer_reading_list_2014_</v>
      </c>
      <c r="F859" s="7">
        <f t="shared" si="338"/>
        <v>7.8260440135189651</v>
      </c>
      <c r="G859">
        <f t="shared" si="333"/>
        <v>37</v>
      </c>
      <c r="H859" s="11">
        <f t="shared" si="339"/>
        <v>0</v>
      </c>
      <c r="I859" s="11">
        <f t="shared" si="347"/>
        <v>0</v>
      </c>
      <c r="J859" s="11">
        <f t="shared" si="347"/>
        <v>1</v>
      </c>
      <c r="K859" s="11">
        <f t="shared" si="349"/>
        <v>0</v>
      </c>
      <c r="L859" s="11">
        <f t="shared" si="349"/>
        <v>0</v>
      </c>
      <c r="M859" s="11">
        <f t="shared" si="349"/>
        <v>0</v>
      </c>
      <c r="N859" s="11">
        <f t="shared" si="349"/>
        <v>1</v>
      </c>
      <c r="O859" s="11">
        <f t="shared" si="349"/>
        <v>1</v>
      </c>
      <c r="P859" s="11">
        <f t="shared" si="349"/>
        <v>0</v>
      </c>
      <c r="Q859" s="4" t="str">
        <f t="shared" si="340"/>
        <v>N-001-000110</v>
      </c>
      <c r="R859">
        <f t="shared" si="341"/>
        <v>130</v>
      </c>
      <c r="S859" s="8">
        <f t="shared" si="342"/>
        <v>7.6818150714618501</v>
      </c>
      <c r="T859" s="8">
        <f t="shared" si="343"/>
        <v>7.6818150714618501</v>
      </c>
      <c r="U859" s="10">
        <f t="shared" si="334"/>
        <v>6.8375602623552592</v>
      </c>
      <c r="V859" s="10">
        <f t="shared" si="344"/>
        <v>1.0620761276823165</v>
      </c>
      <c r="W859" s="10">
        <f t="shared" si="345"/>
        <v>0.99265183680360991</v>
      </c>
      <c r="X859" s="10">
        <f t="shared" si="335"/>
        <v>0.98848375116370624</v>
      </c>
      <c r="Y859" s="22">
        <f t="shared" si="346"/>
        <v>7.5377072342929834</v>
      </c>
      <c r="Z859" s="22">
        <f t="shared" si="336"/>
        <v>7.6004759766059404</v>
      </c>
      <c r="AA859" s="22">
        <f t="shared" si="337"/>
        <v>7.6818150714618501</v>
      </c>
      <c r="AB859" s="35"/>
      <c r="AC859" s="10"/>
      <c r="AD859" s="10"/>
    </row>
    <row r="860" spans="1:30" x14ac:dyDescent="0.25">
      <c r="A860" t="s">
        <v>3899</v>
      </c>
      <c r="B860" t="s">
        <v>1283</v>
      </c>
      <c r="C860" s="1">
        <v>42156</v>
      </c>
      <c r="D860">
        <v>3677</v>
      </c>
      <c r="E860" t="str">
        <f t="shared" si="332"/>
        <v>_data_science_summer_reading_list_2015_</v>
      </c>
      <c r="F860" s="7">
        <f t="shared" si="338"/>
        <v>8.210124405164267</v>
      </c>
      <c r="G860">
        <f t="shared" si="333"/>
        <v>34</v>
      </c>
      <c r="H860" s="11">
        <f t="shared" si="339"/>
        <v>1</v>
      </c>
      <c r="I860" s="11">
        <f t="shared" si="347"/>
        <v>0</v>
      </c>
      <c r="J860" s="11">
        <f t="shared" si="347"/>
        <v>1</v>
      </c>
      <c r="K860" s="11">
        <f t="shared" si="349"/>
        <v>0</v>
      </c>
      <c r="L860" s="11">
        <f t="shared" si="349"/>
        <v>0</v>
      </c>
      <c r="M860" s="11">
        <f t="shared" si="349"/>
        <v>0</v>
      </c>
      <c r="N860" s="11">
        <f t="shared" si="349"/>
        <v>1</v>
      </c>
      <c r="O860" s="11">
        <f t="shared" si="349"/>
        <v>1</v>
      </c>
      <c r="P860" s="11">
        <f t="shared" si="349"/>
        <v>0</v>
      </c>
      <c r="Q860" s="4" t="str">
        <f t="shared" si="340"/>
        <v>N-101-000110</v>
      </c>
      <c r="R860">
        <f t="shared" si="341"/>
        <v>126</v>
      </c>
      <c r="S860" s="8">
        <f t="shared" si="342"/>
        <v>7.156085089173656</v>
      </c>
      <c r="T860" s="8">
        <f t="shared" si="343"/>
        <v>7.156085089173656</v>
      </c>
      <c r="U860" s="10">
        <f t="shared" si="334"/>
        <v>7.4201077083432576</v>
      </c>
      <c r="V860" s="10">
        <f t="shared" si="344"/>
        <v>0.76279653926378688</v>
      </c>
      <c r="W860" s="10">
        <f t="shared" si="345"/>
        <v>1.3767322284489119</v>
      </c>
      <c r="X860" s="10">
        <f t="shared" si="335"/>
        <v>0.79001669682100972</v>
      </c>
      <c r="Y860" s="22">
        <f t="shared" si="346"/>
        <v>7.3392401799502869</v>
      </c>
      <c r="Z860" s="22">
        <f t="shared" si="336"/>
        <v>7.2265960335864765</v>
      </c>
      <c r="AA860" s="22">
        <f t="shared" si="337"/>
        <v>7.156085089173656</v>
      </c>
      <c r="AB860" s="35"/>
      <c r="AC860" s="10"/>
      <c r="AD860" s="10"/>
    </row>
    <row r="861" spans="1:30" x14ac:dyDescent="0.25">
      <c r="A861" t="s">
        <v>3900</v>
      </c>
      <c r="B861" t="s">
        <v>1284</v>
      </c>
      <c r="C861" s="1">
        <v>41290</v>
      </c>
      <c r="D861">
        <v>326</v>
      </c>
      <c r="E861" t="str">
        <f t="shared" si="332"/>
        <v>_data_science_technologies_ecosytem_</v>
      </c>
      <c r="F861" s="7">
        <f t="shared" si="338"/>
        <v>5.7899601708972535</v>
      </c>
      <c r="G861">
        <f t="shared" si="333"/>
        <v>36</v>
      </c>
      <c r="H861" s="11">
        <f t="shared" si="339"/>
        <v>0</v>
      </c>
      <c r="I861" s="11">
        <f t="shared" si="347"/>
        <v>0</v>
      </c>
      <c r="J861" s="11">
        <f t="shared" si="347"/>
        <v>1</v>
      </c>
      <c r="K861" s="11">
        <f t="shared" si="349"/>
        <v>0</v>
      </c>
      <c r="L861" s="11">
        <f t="shared" si="349"/>
        <v>0</v>
      </c>
      <c r="M861" s="11">
        <f t="shared" si="349"/>
        <v>0</v>
      </c>
      <c r="N861" s="11">
        <f t="shared" si="349"/>
        <v>1</v>
      </c>
      <c r="O861" s="11">
        <f t="shared" si="349"/>
        <v>1</v>
      </c>
      <c r="P861" s="11">
        <f t="shared" si="349"/>
        <v>0</v>
      </c>
      <c r="Q861" s="4" t="str">
        <f t="shared" si="340"/>
        <v>N-001-000110</v>
      </c>
      <c r="R861">
        <f t="shared" si="341"/>
        <v>130</v>
      </c>
      <c r="S861" s="8">
        <f t="shared" si="342"/>
        <v>7.6818150714618501</v>
      </c>
      <c r="T861" s="8">
        <f t="shared" si="343"/>
        <v>7.6818150714618501</v>
      </c>
      <c r="U861" s="10">
        <f t="shared" si="334"/>
        <v>4.8014764197335476</v>
      </c>
      <c r="V861" s="10">
        <f t="shared" si="344"/>
        <v>1.0620761276823165</v>
      </c>
      <c r="W861" s="10">
        <f t="shared" si="345"/>
        <v>-1.0434320058181017</v>
      </c>
      <c r="X861" s="10">
        <f t="shared" si="335"/>
        <v>0.98848375116370624</v>
      </c>
      <c r="Y861" s="22">
        <f t="shared" si="346"/>
        <v>7.5377072342929834</v>
      </c>
      <c r="Z861" s="22">
        <f t="shared" si="336"/>
        <v>7.6004759766059404</v>
      </c>
      <c r="AA861" s="22">
        <f t="shared" si="337"/>
        <v>7.6818150714618501</v>
      </c>
      <c r="AB861" s="35"/>
      <c r="AC861" s="10"/>
      <c r="AD861" s="10"/>
    </row>
    <row r="862" spans="1:30" x14ac:dyDescent="0.25">
      <c r="A862" t="s">
        <v>3902</v>
      </c>
      <c r="B862" t="s">
        <v>1286</v>
      </c>
      <c r="C862" s="1">
        <v>42299</v>
      </c>
      <c r="D862">
        <v>1141</v>
      </c>
      <c r="E862" t="str">
        <f t="shared" si="332"/>
        <v>_data_science_test_-_how_do_you_rank?_</v>
      </c>
      <c r="F862" s="7">
        <f t="shared" si="338"/>
        <v>7.0405363902159559</v>
      </c>
      <c r="G862">
        <f t="shared" si="333"/>
        <v>43</v>
      </c>
      <c r="H862" s="11">
        <f t="shared" si="339"/>
        <v>1</v>
      </c>
      <c r="I862" s="11">
        <f t="shared" ref="I862:J881" si="350">IF(ISNUMBER(SEARCH(I$1,$B862)),1,0)</f>
        <v>0</v>
      </c>
      <c r="J862" s="11">
        <f t="shared" si="350"/>
        <v>1</v>
      </c>
      <c r="K862" s="11">
        <f t="shared" ref="K862:P871" si="351">IF(ISNUMBER(SEARCH(K$1,$E862)),1,0)</f>
        <v>0</v>
      </c>
      <c r="L862" s="11">
        <f t="shared" si="351"/>
        <v>0</v>
      </c>
      <c r="M862" s="11">
        <f t="shared" si="351"/>
        <v>0</v>
      </c>
      <c r="N862" s="11">
        <f t="shared" si="351"/>
        <v>1</v>
      </c>
      <c r="O862" s="11">
        <f t="shared" si="351"/>
        <v>1</v>
      </c>
      <c r="P862" s="11">
        <f t="shared" si="351"/>
        <v>0</v>
      </c>
      <c r="Q862" s="4" t="str">
        <f t="shared" si="340"/>
        <v>N-101-000110</v>
      </c>
      <c r="R862">
        <f t="shared" si="341"/>
        <v>126</v>
      </c>
      <c r="S862" s="8">
        <f t="shared" si="342"/>
        <v>7.156085089173656</v>
      </c>
      <c r="T862" s="8">
        <f t="shared" si="343"/>
        <v>7.156085089173656</v>
      </c>
      <c r="U862" s="10">
        <f t="shared" si="334"/>
        <v>6.2505196933949465</v>
      </c>
      <c r="V862" s="10">
        <f t="shared" si="344"/>
        <v>0.76279653926378688</v>
      </c>
      <c r="W862" s="10">
        <f t="shared" si="345"/>
        <v>0.20714421350060075</v>
      </c>
      <c r="X862" s="10">
        <f t="shared" si="335"/>
        <v>0.79001669682100972</v>
      </c>
      <c r="Y862" s="22">
        <f t="shared" si="346"/>
        <v>7.3392401799502869</v>
      </c>
      <c r="Z862" s="22">
        <f t="shared" si="336"/>
        <v>7.2265960335864765</v>
      </c>
      <c r="AA862" s="22">
        <f t="shared" si="337"/>
        <v>7.156085089173656</v>
      </c>
      <c r="AB862" s="35"/>
      <c r="AC862" s="10"/>
      <c r="AD862" s="10"/>
    </row>
    <row r="863" spans="1:30" x14ac:dyDescent="0.25">
      <c r="A863" t="s">
        <v>4263</v>
      </c>
      <c r="B863" t="s">
        <v>1647</v>
      </c>
      <c r="C863" s="1">
        <v>42142</v>
      </c>
      <c r="D863">
        <v>1589</v>
      </c>
      <c r="E863" t="str">
        <f t="shared" si="332"/>
        <v>_data_science_to_understand_and_fight_cancer_</v>
      </c>
      <c r="F863" s="7">
        <f t="shared" si="338"/>
        <v>7.3714892952142774</v>
      </c>
      <c r="G863">
        <f t="shared" si="333"/>
        <v>18</v>
      </c>
      <c r="H863" s="11">
        <f t="shared" si="339"/>
        <v>1</v>
      </c>
      <c r="I863" s="11">
        <f t="shared" si="350"/>
        <v>0</v>
      </c>
      <c r="J863" s="11">
        <f t="shared" si="350"/>
        <v>1</v>
      </c>
      <c r="K863" s="11">
        <f t="shared" si="351"/>
        <v>0</v>
      </c>
      <c r="L863" s="11">
        <f t="shared" si="351"/>
        <v>0</v>
      </c>
      <c r="M863" s="11">
        <f t="shared" si="351"/>
        <v>0</v>
      </c>
      <c r="N863" s="11">
        <f t="shared" si="351"/>
        <v>1</v>
      </c>
      <c r="O863" s="11">
        <f t="shared" si="351"/>
        <v>1</v>
      </c>
      <c r="P863" s="11">
        <f t="shared" si="351"/>
        <v>0</v>
      </c>
      <c r="Q863" s="4" t="str">
        <f t="shared" si="340"/>
        <v>N-101-000110</v>
      </c>
      <c r="R863">
        <f t="shared" si="341"/>
        <v>126</v>
      </c>
      <c r="S863" s="8">
        <f t="shared" si="342"/>
        <v>7.156085089173656</v>
      </c>
      <c r="T863" s="8">
        <f t="shared" si="343"/>
        <v>7.156085089173656</v>
      </c>
      <c r="U863" s="10">
        <f t="shared" si="334"/>
        <v>6.581472598393268</v>
      </c>
      <c r="V863" s="10">
        <f t="shared" si="344"/>
        <v>0.76279653926378688</v>
      </c>
      <c r="W863" s="10">
        <f t="shared" si="345"/>
        <v>0.53809711849892228</v>
      </c>
      <c r="X863" s="10">
        <f t="shared" si="335"/>
        <v>0.79001669682100972</v>
      </c>
      <c r="Y863" s="22">
        <f t="shared" si="346"/>
        <v>7.3392401799502869</v>
      </c>
      <c r="Z863" s="22">
        <f t="shared" si="336"/>
        <v>7.2265960335864765</v>
      </c>
      <c r="AA863" s="22">
        <f t="shared" si="337"/>
        <v>7.156085089173656</v>
      </c>
      <c r="AB863" s="35"/>
      <c r="AC863" s="10"/>
      <c r="AD863" s="10"/>
    </row>
    <row r="864" spans="1:30" x14ac:dyDescent="0.25">
      <c r="A864" t="s">
        <v>3906</v>
      </c>
      <c r="B864" t="s">
        <v>1290</v>
      </c>
      <c r="C864" s="1">
        <v>41237</v>
      </c>
      <c r="D864">
        <v>7506</v>
      </c>
      <c r="E864" t="str">
        <f t="shared" si="332"/>
        <v>_data_science_tools_</v>
      </c>
      <c r="F864" s="7">
        <f t="shared" si="338"/>
        <v>8.9235911975730016</v>
      </c>
      <c r="G864">
        <f t="shared" si="333"/>
        <v>61</v>
      </c>
      <c r="H864" s="11">
        <f t="shared" si="339"/>
        <v>0</v>
      </c>
      <c r="I864" s="11">
        <f t="shared" si="350"/>
        <v>0</v>
      </c>
      <c r="J864" s="11">
        <f t="shared" si="350"/>
        <v>1</v>
      </c>
      <c r="K864" s="11">
        <f t="shared" si="351"/>
        <v>0</v>
      </c>
      <c r="L864" s="11">
        <f t="shared" si="351"/>
        <v>0</v>
      </c>
      <c r="M864" s="11">
        <f t="shared" si="351"/>
        <v>0</v>
      </c>
      <c r="N864" s="11">
        <f t="shared" si="351"/>
        <v>1</v>
      </c>
      <c r="O864" s="11">
        <f t="shared" si="351"/>
        <v>1</v>
      </c>
      <c r="P864" s="11">
        <f t="shared" si="351"/>
        <v>0</v>
      </c>
      <c r="Q864" s="4" t="str">
        <f t="shared" si="340"/>
        <v>N-001-000110</v>
      </c>
      <c r="R864">
        <f t="shared" si="341"/>
        <v>130</v>
      </c>
      <c r="S864" s="8">
        <f t="shared" si="342"/>
        <v>7.6818150714618501</v>
      </c>
      <c r="T864" s="8">
        <f t="shared" si="343"/>
        <v>7.6818150714618501</v>
      </c>
      <c r="U864" s="10">
        <f t="shared" si="334"/>
        <v>7.9351074464092957</v>
      </c>
      <c r="V864" s="10">
        <f t="shared" si="344"/>
        <v>1.0620761276823165</v>
      </c>
      <c r="W864" s="10">
        <f t="shared" si="345"/>
        <v>2.0901990208576464</v>
      </c>
      <c r="X864" s="10">
        <f t="shared" si="335"/>
        <v>0.98848375116370624</v>
      </c>
      <c r="Y864" s="22">
        <f t="shared" si="346"/>
        <v>7.5377072342929834</v>
      </c>
      <c r="Z864" s="22">
        <f t="shared" si="336"/>
        <v>7.6004759766059404</v>
      </c>
      <c r="AA864" s="22">
        <f t="shared" si="337"/>
        <v>7.6818150714618501</v>
      </c>
      <c r="AB864" s="35"/>
      <c r="AC864" s="10"/>
      <c r="AD864" s="10"/>
    </row>
    <row r="865" spans="1:30" x14ac:dyDescent="0.25">
      <c r="A865" t="s">
        <v>3908</v>
      </c>
      <c r="B865" t="s">
        <v>1292</v>
      </c>
      <c r="C865" s="1">
        <v>41939</v>
      </c>
      <c r="D865">
        <v>5907</v>
      </c>
      <c r="E865" t="str">
        <f t="shared" si="332"/>
        <v>_data_science_versus_statistics,_to_solve_problems:_case_study_</v>
      </c>
      <c r="F865" s="7">
        <f t="shared" si="338"/>
        <v>8.68406264365127</v>
      </c>
      <c r="G865">
        <f t="shared" si="333"/>
        <v>34</v>
      </c>
      <c r="H865" s="11">
        <f t="shared" si="339"/>
        <v>0</v>
      </c>
      <c r="I865" s="11">
        <f t="shared" si="350"/>
        <v>0</v>
      </c>
      <c r="J865" s="11">
        <f t="shared" si="350"/>
        <v>1</v>
      </c>
      <c r="K865" s="11">
        <f t="shared" si="351"/>
        <v>0</v>
      </c>
      <c r="L865" s="11">
        <f t="shared" si="351"/>
        <v>0</v>
      </c>
      <c r="M865" s="11">
        <f t="shared" si="351"/>
        <v>0</v>
      </c>
      <c r="N865" s="11">
        <f t="shared" si="351"/>
        <v>1</v>
      </c>
      <c r="O865" s="11">
        <f t="shared" si="351"/>
        <v>1</v>
      </c>
      <c r="P865" s="11">
        <f t="shared" si="351"/>
        <v>0</v>
      </c>
      <c r="Q865" s="4" t="str">
        <f t="shared" si="340"/>
        <v>N-001-000110</v>
      </c>
      <c r="R865">
        <f t="shared" si="341"/>
        <v>130</v>
      </c>
      <c r="S865" s="8">
        <f t="shared" si="342"/>
        <v>7.6818150714618501</v>
      </c>
      <c r="T865" s="8">
        <f t="shared" si="343"/>
        <v>7.6818150714618501</v>
      </c>
      <c r="U865" s="10">
        <f t="shared" si="334"/>
        <v>7.6955788924875641</v>
      </c>
      <c r="V865" s="10">
        <f t="shared" si="344"/>
        <v>1.0620761276823165</v>
      </c>
      <c r="W865" s="10">
        <f t="shared" si="345"/>
        <v>1.8506704669359149</v>
      </c>
      <c r="X865" s="10">
        <f t="shared" si="335"/>
        <v>0.98848375116370624</v>
      </c>
      <c r="Y865" s="22">
        <f t="shared" si="346"/>
        <v>7.5377072342929834</v>
      </c>
      <c r="Z865" s="22">
        <f t="shared" si="336"/>
        <v>7.6004759766059404</v>
      </c>
      <c r="AA865" s="22">
        <f t="shared" si="337"/>
        <v>7.6818150714618501</v>
      </c>
      <c r="AB865" s="35"/>
      <c r="AC865" s="10"/>
      <c r="AD865" s="10"/>
    </row>
    <row r="866" spans="1:30" x14ac:dyDescent="0.25">
      <c r="A866" t="s">
        <v>3909</v>
      </c>
      <c r="B866" t="s">
        <v>1293</v>
      </c>
      <c r="C866" s="1">
        <v>42136</v>
      </c>
      <c r="D866">
        <v>10672</v>
      </c>
      <c r="E866" t="str">
        <f t="shared" si="332"/>
        <v>_data_science_wars:_r_versus_python_</v>
      </c>
      <c r="F866" s="7">
        <f t="shared" si="338"/>
        <v>9.2754724669139641</v>
      </c>
      <c r="G866">
        <f t="shared" si="333"/>
        <v>73</v>
      </c>
      <c r="H866" s="11">
        <f t="shared" si="339"/>
        <v>1</v>
      </c>
      <c r="I866" s="11">
        <f t="shared" si="350"/>
        <v>0</v>
      </c>
      <c r="J866" s="11">
        <f t="shared" si="350"/>
        <v>1</v>
      </c>
      <c r="K866" s="11">
        <f t="shared" si="351"/>
        <v>1</v>
      </c>
      <c r="L866" s="11">
        <f t="shared" si="351"/>
        <v>1</v>
      </c>
      <c r="M866" s="11">
        <f t="shared" si="351"/>
        <v>0</v>
      </c>
      <c r="N866" s="11">
        <f t="shared" si="351"/>
        <v>1</v>
      </c>
      <c r="O866" s="11">
        <f t="shared" si="351"/>
        <v>1</v>
      </c>
      <c r="P866" s="11">
        <f t="shared" si="351"/>
        <v>0</v>
      </c>
      <c r="Q866" s="4" t="str">
        <f t="shared" si="340"/>
        <v>N-101-110110</v>
      </c>
      <c r="R866">
        <f t="shared" si="341"/>
        <v>2</v>
      </c>
      <c r="S866" s="8">
        <f t="shared" si="342"/>
        <v>7.600207430413267</v>
      </c>
      <c r="T866" s="8">
        <f t="shared" si="343"/>
        <v>7.3546782491486216</v>
      </c>
      <c r="U866" s="10">
        <f t="shared" si="334"/>
        <v>7.2515443391648535</v>
      </c>
      <c r="V866" s="10">
        <f t="shared" si="344"/>
        <v>2.6234807037772137</v>
      </c>
      <c r="W866" s="10">
        <f t="shared" si="345"/>
        <v>2.4420802901986089</v>
      </c>
      <c r="X866" s="10">
        <f t="shared" si="335"/>
        <v>2.0239281277491106</v>
      </c>
      <c r="Y866" s="22">
        <f t="shared" si="346"/>
        <v>8.5731516108783872</v>
      </c>
      <c r="Z866" s="22">
        <f t="shared" si="336"/>
        <v>9.2583977880960262</v>
      </c>
      <c r="AA866" s="22">
        <f t="shared" si="337"/>
        <v>8.5731516108783872</v>
      </c>
      <c r="AB866" s="35"/>
      <c r="AC866" s="10"/>
      <c r="AD866" s="10"/>
    </row>
    <row r="867" spans="1:30" x14ac:dyDescent="0.25">
      <c r="A867" t="s">
        <v>3911</v>
      </c>
      <c r="B867" t="s">
        <v>1295</v>
      </c>
      <c r="C867" s="1">
        <v>42248</v>
      </c>
      <c r="D867">
        <v>4114</v>
      </c>
      <c r="E867" t="str">
        <f t="shared" si="332"/>
        <v>_data_science_with_python_&amp;amp;_r:_dimensionality_reduction_and_clustering_</v>
      </c>
      <c r="F867" s="7">
        <f t="shared" si="338"/>
        <v>8.3223941131111694</v>
      </c>
      <c r="G867">
        <f t="shared" si="333"/>
        <v>59</v>
      </c>
      <c r="H867" s="11">
        <f t="shared" si="339"/>
        <v>1</v>
      </c>
      <c r="I867" s="11">
        <f t="shared" si="350"/>
        <v>0</v>
      </c>
      <c r="J867" s="11">
        <f t="shared" si="350"/>
        <v>1</v>
      </c>
      <c r="K867" s="11">
        <f t="shared" si="351"/>
        <v>1</v>
      </c>
      <c r="L867" s="11">
        <f t="shared" si="351"/>
        <v>0</v>
      </c>
      <c r="M867" s="11">
        <f t="shared" si="351"/>
        <v>0</v>
      </c>
      <c r="N867" s="11">
        <f t="shared" si="351"/>
        <v>1</v>
      </c>
      <c r="O867" s="11">
        <f t="shared" si="351"/>
        <v>1</v>
      </c>
      <c r="P867" s="11">
        <f t="shared" si="351"/>
        <v>0</v>
      </c>
      <c r="Q867" s="4" t="str">
        <f t="shared" si="340"/>
        <v>N-101-100110</v>
      </c>
      <c r="R867">
        <f t="shared" si="341"/>
        <v>4</v>
      </c>
      <c r="S867" s="8">
        <f t="shared" si="342"/>
        <v>8.7956964301092686</v>
      </c>
      <c r="T867" s="8">
        <f t="shared" si="343"/>
        <v>7.3546782491486216</v>
      </c>
      <c r="U867" s="10">
        <f t="shared" si="334"/>
        <v>6.5921590155974652</v>
      </c>
      <c r="V867" s="10">
        <f t="shared" si="344"/>
        <v>2.1806045322063334</v>
      </c>
      <c r="W867" s="10">
        <f t="shared" si="345"/>
        <v>1.4890019363958142</v>
      </c>
      <c r="X867" s="10">
        <f t="shared" si="335"/>
        <v>1.7302350975137042</v>
      </c>
      <c r="Y867" s="22">
        <f t="shared" si="346"/>
        <v>8.2794585806429808</v>
      </c>
      <c r="Z867" s="22">
        <f t="shared" si="336"/>
        <v>8.7125332646551108</v>
      </c>
      <c r="AA867" s="22">
        <f t="shared" si="337"/>
        <v>8.2794585806429808</v>
      </c>
      <c r="AB867" s="35"/>
      <c r="AC867" s="10"/>
      <c r="AD867" s="10"/>
    </row>
    <row r="868" spans="1:30" x14ac:dyDescent="0.25">
      <c r="A868" t="s">
        <v>3910</v>
      </c>
      <c r="B868" t="s">
        <v>1294</v>
      </c>
      <c r="C868" s="1">
        <v>41981</v>
      </c>
      <c r="D868">
        <v>18667</v>
      </c>
      <c r="E868" t="str">
        <f t="shared" si="332"/>
        <v>_data_science_without_statistics_is_possible,_even_desirable_</v>
      </c>
      <c r="F868" s="7">
        <f t="shared" si="338"/>
        <v>9.8345661070697066</v>
      </c>
      <c r="G868">
        <f t="shared" si="333"/>
        <v>44</v>
      </c>
      <c r="H868" s="11">
        <f t="shared" si="339"/>
        <v>0</v>
      </c>
      <c r="I868" s="11">
        <f t="shared" si="350"/>
        <v>0</v>
      </c>
      <c r="J868" s="11">
        <f t="shared" si="350"/>
        <v>1</v>
      </c>
      <c r="K868" s="11">
        <f t="shared" si="351"/>
        <v>0</v>
      </c>
      <c r="L868" s="11">
        <f t="shared" si="351"/>
        <v>0</v>
      </c>
      <c r="M868" s="11">
        <f t="shared" si="351"/>
        <v>0</v>
      </c>
      <c r="N868" s="11">
        <f t="shared" si="351"/>
        <v>1</v>
      </c>
      <c r="O868" s="11">
        <f t="shared" si="351"/>
        <v>1</v>
      </c>
      <c r="P868" s="11">
        <f t="shared" si="351"/>
        <v>0</v>
      </c>
      <c r="Q868" s="4" t="str">
        <f t="shared" si="340"/>
        <v>N-001-000110</v>
      </c>
      <c r="R868">
        <f t="shared" si="341"/>
        <v>130</v>
      </c>
      <c r="S868" s="8">
        <f t="shared" si="342"/>
        <v>7.6818150714618501</v>
      </c>
      <c r="T868" s="8">
        <f t="shared" si="343"/>
        <v>7.6818150714618501</v>
      </c>
      <c r="U868" s="10">
        <f t="shared" si="334"/>
        <v>8.8460823559060007</v>
      </c>
      <c r="V868" s="10">
        <f t="shared" si="344"/>
        <v>1.0620761276823165</v>
      </c>
      <c r="W868" s="10">
        <f t="shared" si="345"/>
        <v>3.0011739303543514</v>
      </c>
      <c r="X868" s="10">
        <f t="shared" si="335"/>
        <v>0.98848375116370624</v>
      </c>
      <c r="Y868" s="22">
        <f t="shared" si="346"/>
        <v>7.5377072342929834</v>
      </c>
      <c r="Z868" s="22">
        <f t="shared" si="336"/>
        <v>7.6004759766059404</v>
      </c>
      <c r="AA868" s="22">
        <f t="shared" si="337"/>
        <v>7.6818150714618501</v>
      </c>
      <c r="AB868" s="35"/>
      <c r="AC868" s="10"/>
      <c r="AD868" s="10"/>
    </row>
    <row r="869" spans="1:30" x14ac:dyDescent="0.25">
      <c r="A869" t="s">
        <v>3149</v>
      </c>
      <c r="B869" t="s">
        <v>533</v>
      </c>
      <c r="C869" s="1">
        <v>42374</v>
      </c>
      <c r="D869">
        <v>361</v>
      </c>
      <c r="E869" t="str">
        <f t="shared" si="332"/>
        <v>_data_sciences,_isis_and_predictions_for_2016_</v>
      </c>
      <c r="F869" s="7">
        <f t="shared" si="338"/>
        <v>5.8916442118257715</v>
      </c>
      <c r="G869">
        <f t="shared" si="333"/>
        <v>43</v>
      </c>
      <c r="H869" s="11">
        <f t="shared" si="339"/>
        <v>1</v>
      </c>
      <c r="I869" s="11">
        <f t="shared" si="350"/>
        <v>0</v>
      </c>
      <c r="J869" s="11">
        <f t="shared" si="350"/>
        <v>1</v>
      </c>
      <c r="K869" s="11">
        <f t="shared" si="351"/>
        <v>0</v>
      </c>
      <c r="L869" s="11">
        <f t="shared" si="351"/>
        <v>0</v>
      </c>
      <c r="M869" s="11">
        <f t="shared" si="351"/>
        <v>0</v>
      </c>
      <c r="N869" s="11">
        <f t="shared" si="351"/>
        <v>0</v>
      </c>
      <c r="O869" s="11">
        <f t="shared" si="351"/>
        <v>1</v>
      </c>
      <c r="P869" s="11">
        <f t="shared" si="351"/>
        <v>0</v>
      </c>
      <c r="Q869" s="4" t="str">
        <f t="shared" si="340"/>
        <v>N-101-000010</v>
      </c>
      <c r="R869">
        <f t="shared" si="341"/>
        <v>382</v>
      </c>
      <c r="S869" s="8">
        <f t="shared" si="342"/>
        <v>6.8802841839920132</v>
      </c>
      <c r="T869" s="8">
        <f t="shared" si="343"/>
        <v>6.8802841839920132</v>
      </c>
      <c r="U869" s="10">
        <f t="shared" si="334"/>
        <v>5.4852903513102467</v>
      </c>
      <c r="V869" s="10">
        <f t="shared" si="344"/>
        <v>0.18424985744159661</v>
      </c>
      <c r="W869" s="10">
        <f t="shared" si="345"/>
        <v>-0.94174796488958368</v>
      </c>
      <c r="X869" s="10">
        <f t="shared" si="335"/>
        <v>0.40635386051552441</v>
      </c>
      <c r="Y869" s="22">
        <f t="shared" si="346"/>
        <v>6.9555773436448023</v>
      </c>
      <c r="Z869" s="22">
        <f t="shared" si="336"/>
        <v>6.8151536771936527</v>
      </c>
      <c r="AA869" s="22">
        <f t="shared" si="337"/>
        <v>6.8802841839920132</v>
      </c>
      <c r="AB869" s="35"/>
      <c r="AC869" s="10"/>
      <c r="AD869" s="10"/>
    </row>
    <row r="870" spans="1:30" x14ac:dyDescent="0.25">
      <c r="A870" t="s">
        <v>3915</v>
      </c>
      <c r="B870" t="s">
        <v>1299</v>
      </c>
      <c r="C870" s="1">
        <v>41698</v>
      </c>
      <c r="D870">
        <v>2249</v>
      </c>
      <c r="E870" t="str">
        <f t="shared" si="332"/>
        <v>_data_scientist,_please_meet_the_data_artist_</v>
      </c>
      <c r="F870" s="7">
        <f t="shared" si="338"/>
        <v>7.718685495198466</v>
      </c>
      <c r="G870">
        <f t="shared" si="333"/>
        <v>38</v>
      </c>
      <c r="H870" s="11">
        <f t="shared" si="339"/>
        <v>0</v>
      </c>
      <c r="I870" s="11">
        <f t="shared" si="350"/>
        <v>0</v>
      </c>
      <c r="J870" s="11">
        <f t="shared" si="350"/>
        <v>1</v>
      </c>
      <c r="K870" s="11">
        <f t="shared" si="351"/>
        <v>0</v>
      </c>
      <c r="L870" s="11">
        <f t="shared" si="351"/>
        <v>0</v>
      </c>
      <c r="M870" s="11">
        <f t="shared" si="351"/>
        <v>0</v>
      </c>
      <c r="N870" s="11">
        <f t="shared" si="351"/>
        <v>0</v>
      </c>
      <c r="O870" s="11">
        <f t="shared" si="351"/>
        <v>1</v>
      </c>
      <c r="P870" s="11">
        <f t="shared" si="351"/>
        <v>0</v>
      </c>
      <c r="Q870" s="4" t="str">
        <f t="shared" si="340"/>
        <v>N-001-000010</v>
      </c>
      <c r="R870">
        <f t="shared" si="341"/>
        <v>276</v>
      </c>
      <c r="S870" s="8">
        <f t="shared" si="342"/>
        <v>7.1371246496698326</v>
      </c>
      <c r="T870" s="8">
        <f t="shared" si="343"/>
        <v>7.1371246496698326</v>
      </c>
      <c r="U870" s="10">
        <f t="shared" si="334"/>
        <v>7.1138645803402447</v>
      </c>
      <c r="V870" s="10">
        <f t="shared" si="344"/>
        <v>0.48352944586012636</v>
      </c>
      <c r="W870" s="10">
        <f t="shared" si="345"/>
        <v>0.88529331848311088</v>
      </c>
      <c r="X870" s="10">
        <f t="shared" si="335"/>
        <v>0.60482091485822098</v>
      </c>
      <c r="Y870" s="22">
        <f t="shared" si="346"/>
        <v>7.1540443979874988</v>
      </c>
      <c r="Z870" s="22">
        <f t="shared" si="336"/>
        <v>7.1890336202131158</v>
      </c>
      <c r="AA870" s="22">
        <f t="shared" si="337"/>
        <v>7.1371246496698326</v>
      </c>
      <c r="AB870" s="35"/>
      <c r="AC870" s="10"/>
      <c r="AD870" s="10"/>
    </row>
    <row r="871" spans="1:30" x14ac:dyDescent="0.25">
      <c r="A871" t="s">
        <v>3913</v>
      </c>
      <c r="B871" t="s">
        <v>1297</v>
      </c>
      <c r="C871" s="1">
        <v>41975</v>
      </c>
      <c r="D871">
        <v>3259</v>
      </c>
      <c r="E871" t="str">
        <f t="shared" si="332"/>
        <v>_data_scientist:_owning_up_to_the_title_</v>
      </c>
      <c r="F871" s="7">
        <f t="shared" si="338"/>
        <v>8.0894824743607536</v>
      </c>
      <c r="G871">
        <f t="shared" si="333"/>
        <v>61</v>
      </c>
      <c r="H871" s="11">
        <f t="shared" si="339"/>
        <v>0</v>
      </c>
      <c r="I871" s="11">
        <f t="shared" si="350"/>
        <v>0</v>
      </c>
      <c r="J871" s="11">
        <f t="shared" si="350"/>
        <v>1</v>
      </c>
      <c r="K871" s="11">
        <f t="shared" si="351"/>
        <v>0</v>
      </c>
      <c r="L871" s="11">
        <f t="shared" si="351"/>
        <v>0</v>
      </c>
      <c r="M871" s="11">
        <f t="shared" si="351"/>
        <v>0</v>
      </c>
      <c r="N871" s="11">
        <f t="shared" si="351"/>
        <v>0</v>
      </c>
      <c r="O871" s="11">
        <f t="shared" si="351"/>
        <v>1</v>
      </c>
      <c r="P871" s="11">
        <f t="shared" si="351"/>
        <v>0</v>
      </c>
      <c r="Q871" s="4" t="str">
        <f t="shared" si="340"/>
        <v>N-001-000010</v>
      </c>
      <c r="R871">
        <f t="shared" si="341"/>
        <v>276</v>
      </c>
      <c r="S871" s="8">
        <f t="shared" si="342"/>
        <v>7.1371246496698326</v>
      </c>
      <c r="T871" s="8">
        <f t="shared" si="343"/>
        <v>7.1371246496698326</v>
      </c>
      <c r="U871" s="10">
        <f t="shared" si="334"/>
        <v>7.4846615595025323</v>
      </c>
      <c r="V871" s="10">
        <f t="shared" si="344"/>
        <v>0.48352944586012636</v>
      </c>
      <c r="W871" s="10">
        <f t="shared" si="345"/>
        <v>1.2560902976453985</v>
      </c>
      <c r="X871" s="10">
        <f t="shared" si="335"/>
        <v>0.60482091485822098</v>
      </c>
      <c r="Y871" s="22">
        <f t="shared" si="346"/>
        <v>7.1540443979874988</v>
      </c>
      <c r="Z871" s="22">
        <f t="shared" si="336"/>
        <v>7.1890336202131158</v>
      </c>
      <c r="AA871" s="22">
        <f t="shared" si="337"/>
        <v>7.1371246496698326</v>
      </c>
      <c r="AB871" s="35"/>
      <c r="AC871" s="10"/>
      <c r="AD871" s="10"/>
    </row>
    <row r="872" spans="1:30" x14ac:dyDescent="0.25">
      <c r="A872" t="s">
        <v>2736</v>
      </c>
      <c r="B872" t="s">
        <v>116</v>
      </c>
      <c r="C872" s="1">
        <v>42158</v>
      </c>
      <c r="D872">
        <v>409</v>
      </c>
      <c r="E872" t="str">
        <f t="shared" si="332"/>
        <v>_data_scientist_=_programming_+_physical_sciences/engineering?_</v>
      </c>
      <c r="F872" s="7">
        <f t="shared" si="338"/>
        <v>6.0161571596983539</v>
      </c>
      <c r="G872">
        <f t="shared" si="333"/>
        <v>49</v>
      </c>
      <c r="H872" s="11">
        <f t="shared" si="339"/>
        <v>1</v>
      </c>
      <c r="I872" s="11">
        <f t="shared" si="350"/>
        <v>1</v>
      </c>
      <c r="J872" s="11">
        <f t="shared" si="350"/>
        <v>0</v>
      </c>
      <c r="K872" s="11">
        <f t="shared" ref="K872:P881" si="352">IF(ISNUMBER(SEARCH(K$1,$E872)),1,0)</f>
        <v>0</v>
      </c>
      <c r="L872" s="11">
        <f t="shared" si="352"/>
        <v>0</v>
      </c>
      <c r="M872" s="11">
        <f t="shared" si="352"/>
        <v>0</v>
      </c>
      <c r="N872" s="11">
        <f t="shared" si="352"/>
        <v>0</v>
      </c>
      <c r="O872" s="11">
        <f t="shared" si="352"/>
        <v>1</v>
      </c>
      <c r="P872" s="11">
        <f t="shared" si="352"/>
        <v>0</v>
      </c>
      <c r="Q872" s="4" t="str">
        <f t="shared" si="340"/>
        <v>N-110-000010</v>
      </c>
      <c r="R872">
        <f t="shared" si="341"/>
        <v>58</v>
      </c>
      <c r="S872" s="8">
        <f t="shared" si="342"/>
        <v>5.7492453157171877</v>
      </c>
      <c r="T872" s="8">
        <f t="shared" si="343"/>
        <v>5.7492453157171877</v>
      </c>
      <c r="U872" s="10">
        <f t="shared" si="334"/>
        <v>6.3906469335410927</v>
      </c>
      <c r="V872" s="10">
        <f t="shared" si="344"/>
        <v>-0.99322799793309102</v>
      </c>
      <c r="W872" s="10">
        <f t="shared" si="345"/>
        <v>-0.8172350170170013</v>
      </c>
      <c r="X872" s="10">
        <f t="shared" si="335"/>
        <v>-0.37448977384273863</v>
      </c>
      <c r="Y872" s="22">
        <f t="shared" si="346"/>
        <v>6.1747337092865386</v>
      </c>
      <c r="Z872" s="22">
        <f t="shared" si="336"/>
        <v>6.1953121150439019</v>
      </c>
      <c r="AA872" s="22">
        <f t="shared" si="337"/>
        <v>5.7492453157171877</v>
      </c>
      <c r="AB872" s="35"/>
      <c r="AC872" s="10"/>
      <c r="AD872" s="10"/>
    </row>
    <row r="873" spans="1:30" x14ac:dyDescent="0.25">
      <c r="A873" t="s">
        <v>3924</v>
      </c>
      <c r="B873" t="s">
        <v>1308</v>
      </c>
      <c r="C873" s="1">
        <v>42427</v>
      </c>
      <c r="D873">
        <v>2260</v>
      </c>
      <c r="E873" t="str">
        <f t="shared" si="332"/>
        <v>_data_scientist_breaks_state_monopoly_on_lotteries_</v>
      </c>
      <c r="F873" s="7">
        <f t="shared" si="338"/>
        <v>7.7235624722779699</v>
      </c>
      <c r="G873">
        <f t="shared" si="333"/>
        <v>26</v>
      </c>
      <c r="H873" s="11">
        <f t="shared" si="339"/>
        <v>1</v>
      </c>
      <c r="I873" s="11">
        <f t="shared" si="350"/>
        <v>0</v>
      </c>
      <c r="J873" s="11">
        <f t="shared" si="350"/>
        <v>1</v>
      </c>
      <c r="K873" s="11">
        <f t="shared" si="352"/>
        <v>0</v>
      </c>
      <c r="L873" s="11">
        <f t="shared" si="352"/>
        <v>0</v>
      </c>
      <c r="M873" s="11">
        <f t="shared" si="352"/>
        <v>0</v>
      </c>
      <c r="N873" s="11">
        <f t="shared" si="352"/>
        <v>0</v>
      </c>
      <c r="O873" s="11">
        <f t="shared" si="352"/>
        <v>1</v>
      </c>
      <c r="P873" s="11">
        <f t="shared" si="352"/>
        <v>0</v>
      </c>
      <c r="Q873" s="4" t="str">
        <f t="shared" si="340"/>
        <v>N-101-000010</v>
      </c>
      <c r="R873">
        <f t="shared" si="341"/>
        <v>382</v>
      </c>
      <c r="S873" s="8">
        <f t="shared" si="342"/>
        <v>6.8802841839920132</v>
      </c>
      <c r="T873" s="8">
        <f t="shared" si="343"/>
        <v>6.8802841839920132</v>
      </c>
      <c r="U873" s="10">
        <f t="shared" si="334"/>
        <v>7.3172086117624451</v>
      </c>
      <c r="V873" s="10">
        <f t="shared" si="344"/>
        <v>0.18424985744159661</v>
      </c>
      <c r="W873" s="10">
        <f t="shared" si="345"/>
        <v>0.89017029556261473</v>
      </c>
      <c r="X873" s="10">
        <f t="shared" si="335"/>
        <v>0.40635386051552441</v>
      </c>
      <c r="Y873" s="22">
        <f t="shared" si="346"/>
        <v>6.9555773436448023</v>
      </c>
      <c r="Z873" s="22">
        <f t="shared" si="336"/>
        <v>6.8151536771936527</v>
      </c>
      <c r="AA873" s="22">
        <f t="shared" si="337"/>
        <v>6.8802841839920132</v>
      </c>
      <c r="AB873" s="35"/>
      <c r="AC873" s="10"/>
      <c r="AD873" s="10"/>
    </row>
    <row r="874" spans="1:30" x14ac:dyDescent="0.25">
      <c r="A874" t="s">
        <v>3240</v>
      </c>
      <c r="B874" t="s">
        <v>624</v>
      </c>
      <c r="C874" s="1">
        <v>41513</v>
      </c>
      <c r="D874">
        <v>56244</v>
      </c>
      <c r="E874" t="str">
        <f t="shared" si="332"/>
        <v>_data_scientist_core_skills_</v>
      </c>
      <c r="F874" s="7">
        <f t="shared" si="338"/>
        <v>10.937472427226925</v>
      </c>
      <c r="G874">
        <f t="shared" si="333"/>
        <v>27</v>
      </c>
      <c r="H874" s="11">
        <f t="shared" si="339"/>
        <v>0</v>
      </c>
      <c r="I874" s="11">
        <f t="shared" si="350"/>
        <v>0</v>
      </c>
      <c r="J874" s="11">
        <f t="shared" si="350"/>
        <v>1</v>
      </c>
      <c r="K874" s="11">
        <f t="shared" si="352"/>
        <v>0</v>
      </c>
      <c r="L874" s="11">
        <f t="shared" si="352"/>
        <v>0</v>
      </c>
      <c r="M874" s="11">
        <f t="shared" si="352"/>
        <v>0</v>
      </c>
      <c r="N874" s="11">
        <f t="shared" si="352"/>
        <v>0</v>
      </c>
      <c r="O874" s="11">
        <f t="shared" si="352"/>
        <v>1</v>
      </c>
      <c r="P874" s="11">
        <f t="shared" si="352"/>
        <v>0</v>
      </c>
      <c r="Q874" s="4" t="str">
        <f t="shared" si="340"/>
        <v>N-001-000010</v>
      </c>
      <c r="R874">
        <f t="shared" si="341"/>
        <v>276</v>
      </c>
      <c r="S874" s="8">
        <f t="shared" si="342"/>
        <v>7.1371246496698326</v>
      </c>
      <c r="T874" s="8">
        <f t="shared" si="343"/>
        <v>7.1371246496698326</v>
      </c>
      <c r="U874" s="10">
        <f t="shared" si="334"/>
        <v>10.332651512368704</v>
      </c>
      <c r="V874" s="10">
        <f t="shared" si="344"/>
        <v>0.48352944586012636</v>
      </c>
      <c r="W874" s="10">
        <f t="shared" si="345"/>
        <v>4.1040802505115703</v>
      </c>
      <c r="X874" s="10">
        <f t="shared" si="335"/>
        <v>0.60482091485822098</v>
      </c>
      <c r="Y874" s="22">
        <f t="shared" si="346"/>
        <v>7.1540443979874988</v>
      </c>
      <c r="Z874" s="22">
        <f t="shared" si="336"/>
        <v>7.1890336202131158</v>
      </c>
      <c r="AA874" s="22">
        <f t="shared" si="337"/>
        <v>7.1371246496698326</v>
      </c>
      <c r="AB874" s="35"/>
      <c r="AC874" s="10"/>
      <c r="AD874" s="10"/>
    </row>
    <row r="875" spans="1:30" x14ac:dyDescent="0.25">
      <c r="A875" t="s">
        <v>3912</v>
      </c>
      <c r="B875" t="s">
        <v>1296</v>
      </c>
      <c r="C875" s="1">
        <v>41416</v>
      </c>
      <c r="D875">
        <v>5825</v>
      </c>
      <c r="E875" t="str">
        <f t="shared" si="332"/>
        <v>_data_scientist_demographics_</v>
      </c>
      <c r="F875" s="7">
        <f t="shared" si="338"/>
        <v>8.6700859375193797</v>
      </c>
      <c r="G875">
        <f t="shared" si="333"/>
        <v>42</v>
      </c>
      <c r="H875" s="11">
        <f t="shared" si="339"/>
        <v>0</v>
      </c>
      <c r="I875" s="11">
        <f t="shared" si="350"/>
        <v>0</v>
      </c>
      <c r="J875" s="11">
        <f t="shared" si="350"/>
        <v>1</v>
      </c>
      <c r="K875" s="11">
        <f t="shared" si="352"/>
        <v>0</v>
      </c>
      <c r="L875" s="11">
        <f t="shared" si="352"/>
        <v>0</v>
      </c>
      <c r="M875" s="11">
        <f t="shared" si="352"/>
        <v>0</v>
      </c>
      <c r="N875" s="11">
        <f t="shared" si="352"/>
        <v>0</v>
      </c>
      <c r="O875" s="11">
        <f t="shared" si="352"/>
        <v>1</v>
      </c>
      <c r="P875" s="11">
        <f t="shared" si="352"/>
        <v>0</v>
      </c>
      <c r="Q875" s="4" t="str">
        <f t="shared" si="340"/>
        <v>N-001-000010</v>
      </c>
      <c r="R875">
        <f t="shared" si="341"/>
        <v>276</v>
      </c>
      <c r="S875" s="8">
        <f t="shared" si="342"/>
        <v>7.1371246496698326</v>
      </c>
      <c r="T875" s="8">
        <f t="shared" si="343"/>
        <v>7.1371246496698326</v>
      </c>
      <c r="U875" s="10">
        <f t="shared" si="334"/>
        <v>8.0652650226611584</v>
      </c>
      <c r="V875" s="10">
        <f t="shared" si="344"/>
        <v>0.48352944586012636</v>
      </c>
      <c r="W875" s="10">
        <f t="shared" si="345"/>
        <v>1.8366937608040246</v>
      </c>
      <c r="X875" s="10">
        <f t="shared" si="335"/>
        <v>0.60482091485822098</v>
      </c>
      <c r="Y875" s="22">
        <f t="shared" si="346"/>
        <v>7.1540443979874988</v>
      </c>
      <c r="Z875" s="22">
        <f t="shared" si="336"/>
        <v>7.1890336202131158</v>
      </c>
      <c r="AA875" s="22">
        <f t="shared" si="337"/>
        <v>7.1371246496698326</v>
      </c>
      <c r="AB875" s="35"/>
      <c r="AC875" s="10"/>
      <c r="AD875" s="10"/>
    </row>
    <row r="876" spans="1:30" x14ac:dyDescent="0.25">
      <c r="A876" t="s">
        <v>3914</v>
      </c>
      <c r="B876" t="s">
        <v>1298</v>
      </c>
      <c r="C876" s="1">
        <v>42242</v>
      </c>
      <c r="D876">
        <v>7536</v>
      </c>
      <c r="E876" t="str">
        <f t="shared" si="332"/>
        <v>_data_scientist_paid_$500k_can_barely_code!_</v>
      </c>
      <c r="F876" s="7">
        <f t="shared" si="338"/>
        <v>8.9275795038434698</v>
      </c>
      <c r="G876">
        <f t="shared" si="333"/>
        <v>22</v>
      </c>
      <c r="H876" s="11">
        <f t="shared" si="339"/>
        <v>1</v>
      </c>
      <c r="I876" s="11">
        <f t="shared" si="350"/>
        <v>0</v>
      </c>
      <c r="J876" s="11">
        <f t="shared" si="350"/>
        <v>1</v>
      </c>
      <c r="K876" s="11">
        <f t="shared" si="352"/>
        <v>0</v>
      </c>
      <c r="L876" s="11">
        <f t="shared" si="352"/>
        <v>0</v>
      </c>
      <c r="M876" s="11">
        <f t="shared" si="352"/>
        <v>0</v>
      </c>
      <c r="N876" s="11">
        <f t="shared" si="352"/>
        <v>0</v>
      </c>
      <c r="O876" s="11">
        <f t="shared" si="352"/>
        <v>1</v>
      </c>
      <c r="P876" s="11">
        <f t="shared" si="352"/>
        <v>0</v>
      </c>
      <c r="Q876" s="4" t="str">
        <f t="shared" si="340"/>
        <v>N-101-000010</v>
      </c>
      <c r="R876">
        <f t="shared" si="341"/>
        <v>382</v>
      </c>
      <c r="S876" s="8">
        <f t="shared" si="342"/>
        <v>6.8802841839920132</v>
      </c>
      <c r="T876" s="8">
        <f t="shared" si="343"/>
        <v>6.8802841839920132</v>
      </c>
      <c r="U876" s="10">
        <f t="shared" si="334"/>
        <v>8.521225643327945</v>
      </c>
      <c r="V876" s="10">
        <f t="shared" si="344"/>
        <v>0.18424985744159661</v>
      </c>
      <c r="W876" s="10">
        <f t="shared" si="345"/>
        <v>2.0941873271281146</v>
      </c>
      <c r="X876" s="10">
        <f t="shared" si="335"/>
        <v>0.40635386051552441</v>
      </c>
      <c r="Y876" s="22">
        <f t="shared" si="346"/>
        <v>6.9555773436448023</v>
      </c>
      <c r="Z876" s="22">
        <f t="shared" si="336"/>
        <v>6.8151536771936527</v>
      </c>
      <c r="AA876" s="22">
        <f t="shared" si="337"/>
        <v>6.8802841839920132</v>
      </c>
      <c r="AB876" s="35"/>
      <c r="AC876" s="10"/>
      <c r="AD876" s="10"/>
    </row>
    <row r="877" spans="1:30" x14ac:dyDescent="0.25">
      <c r="A877" t="s">
        <v>2735</v>
      </c>
      <c r="B877" t="s">
        <v>115</v>
      </c>
      <c r="C877" s="1">
        <v>42058</v>
      </c>
      <c r="D877">
        <v>163</v>
      </c>
      <c r="E877" t="str">
        <f t="shared" si="332"/>
        <v>_data_scientist_pathway_</v>
      </c>
      <c r="F877" s="7">
        <f t="shared" si="338"/>
        <v>5.0998664278241987</v>
      </c>
      <c r="G877">
        <f t="shared" si="333"/>
        <v>48</v>
      </c>
      <c r="H877" s="11">
        <f t="shared" si="339"/>
        <v>1</v>
      </c>
      <c r="I877" s="11">
        <f t="shared" si="350"/>
        <v>1</v>
      </c>
      <c r="J877" s="11">
        <f t="shared" si="350"/>
        <v>0</v>
      </c>
      <c r="K877" s="11">
        <f t="shared" si="352"/>
        <v>0</v>
      </c>
      <c r="L877" s="11">
        <f t="shared" si="352"/>
        <v>0</v>
      </c>
      <c r="M877" s="11">
        <f t="shared" si="352"/>
        <v>0</v>
      </c>
      <c r="N877" s="11">
        <f t="shared" si="352"/>
        <v>0</v>
      </c>
      <c r="O877" s="11">
        <f t="shared" si="352"/>
        <v>1</v>
      </c>
      <c r="P877" s="11">
        <f t="shared" si="352"/>
        <v>0</v>
      </c>
      <c r="Q877" s="4" t="str">
        <f t="shared" si="340"/>
        <v>N-110-000010</v>
      </c>
      <c r="R877">
        <f t="shared" si="341"/>
        <v>58</v>
      </c>
      <c r="S877" s="8">
        <f t="shared" si="342"/>
        <v>5.7492453157171877</v>
      </c>
      <c r="T877" s="8">
        <f t="shared" si="343"/>
        <v>5.7492453157171877</v>
      </c>
      <c r="U877" s="10">
        <f t="shared" si="334"/>
        <v>5.4743562016669376</v>
      </c>
      <c r="V877" s="10">
        <f t="shared" si="344"/>
        <v>-0.99322799793309102</v>
      </c>
      <c r="W877" s="10">
        <f t="shared" si="345"/>
        <v>-1.7335257488911564</v>
      </c>
      <c r="X877" s="10">
        <f t="shared" si="335"/>
        <v>-0.37448977384273863</v>
      </c>
      <c r="Y877" s="22">
        <f t="shared" si="346"/>
        <v>6.1747337092865386</v>
      </c>
      <c r="Z877" s="22">
        <f t="shared" si="336"/>
        <v>6.1953121150439019</v>
      </c>
      <c r="AA877" s="22">
        <f t="shared" si="337"/>
        <v>5.7492453157171877</v>
      </c>
      <c r="AB877" s="35"/>
      <c r="AC877" s="10"/>
      <c r="AD877" s="10"/>
    </row>
    <row r="878" spans="1:30" x14ac:dyDescent="0.25">
      <c r="A878" t="s">
        <v>3923</v>
      </c>
      <c r="B878" t="s">
        <v>1307</v>
      </c>
      <c r="C878" s="1">
        <v>42048</v>
      </c>
      <c r="D878">
        <v>15276</v>
      </c>
      <c r="E878" t="str">
        <f t="shared" si="332"/>
        <v>_data_scientist_shares_his_growth_hacking_secrets_</v>
      </c>
      <c r="F878" s="7">
        <f t="shared" si="338"/>
        <v>9.6341037083657231</v>
      </c>
      <c r="G878">
        <f t="shared" si="333"/>
        <v>38</v>
      </c>
      <c r="H878" s="11">
        <f t="shared" si="339"/>
        <v>1</v>
      </c>
      <c r="I878" s="11">
        <f t="shared" si="350"/>
        <v>0</v>
      </c>
      <c r="J878" s="11">
        <f t="shared" si="350"/>
        <v>1</v>
      </c>
      <c r="K878" s="11">
        <f t="shared" si="352"/>
        <v>0</v>
      </c>
      <c r="L878" s="11">
        <f t="shared" si="352"/>
        <v>0</v>
      </c>
      <c r="M878" s="11">
        <f t="shared" si="352"/>
        <v>0</v>
      </c>
      <c r="N878" s="11">
        <f t="shared" si="352"/>
        <v>0</v>
      </c>
      <c r="O878" s="11">
        <f t="shared" si="352"/>
        <v>1</v>
      </c>
      <c r="P878" s="11">
        <f t="shared" si="352"/>
        <v>0</v>
      </c>
      <c r="Q878" s="4" t="str">
        <f t="shared" si="340"/>
        <v>N-101-000010</v>
      </c>
      <c r="R878">
        <f t="shared" si="341"/>
        <v>382</v>
      </c>
      <c r="S878" s="8">
        <f t="shared" si="342"/>
        <v>6.8802841839920132</v>
      </c>
      <c r="T878" s="8">
        <f t="shared" si="343"/>
        <v>6.8802841839920132</v>
      </c>
      <c r="U878" s="10">
        <f t="shared" si="334"/>
        <v>9.2277498478501983</v>
      </c>
      <c r="V878" s="10">
        <f t="shared" si="344"/>
        <v>0.18424985744159661</v>
      </c>
      <c r="W878" s="10">
        <f t="shared" si="345"/>
        <v>2.8007115316503679</v>
      </c>
      <c r="X878" s="10">
        <f t="shared" si="335"/>
        <v>0.40635386051552441</v>
      </c>
      <c r="Y878" s="22">
        <f t="shared" si="346"/>
        <v>6.9555773436448023</v>
      </c>
      <c r="Z878" s="22">
        <f t="shared" si="336"/>
        <v>6.8151536771936527</v>
      </c>
      <c r="AA878" s="22">
        <f t="shared" si="337"/>
        <v>6.8802841839920132</v>
      </c>
      <c r="AB878" s="35"/>
      <c r="AC878" s="10"/>
      <c r="AD878" s="10"/>
    </row>
    <row r="879" spans="1:30" x14ac:dyDescent="0.25">
      <c r="A879" t="s">
        <v>2737</v>
      </c>
      <c r="B879" t="s">
        <v>117</v>
      </c>
      <c r="C879" s="1">
        <v>41972</v>
      </c>
      <c r="D879">
        <v>2385</v>
      </c>
      <c r="E879" t="str">
        <f t="shared" si="332"/>
        <v>_data_scientist_skillset,_do_you_agree?_</v>
      </c>
      <c r="F879" s="7">
        <f t="shared" si="338"/>
        <v>7.7773736026578613</v>
      </c>
      <c r="G879">
        <f t="shared" si="333"/>
        <v>45</v>
      </c>
      <c r="H879" s="11">
        <f t="shared" si="339"/>
        <v>0</v>
      </c>
      <c r="I879" s="11">
        <f t="shared" si="350"/>
        <v>1</v>
      </c>
      <c r="J879" s="11">
        <f t="shared" si="350"/>
        <v>0</v>
      </c>
      <c r="K879" s="11">
        <f t="shared" si="352"/>
        <v>0</v>
      </c>
      <c r="L879" s="11">
        <f t="shared" si="352"/>
        <v>0</v>
      </c>
      <c r="M879" s="11">
        <f t="shared" si="352"/>
        <v>0</v>
      </c>
      <c r="N879" s="11">
        <f t="shared" si="352"/>
        <v>0</v>
      </c>
      <c r="O879" s="11">
        <f t="shared" si="352"/>
        <v>1</v>
      </c>
      <c r="P879" s="11">
        <f t="shared" si="352"/>
        <v>0</v>
      </c>
      <c r="Q879" s="4" t="str">
        <f t="shared" si="340"/>
        <v>N-010-000010</v>
      </c>
      <c r="R879">
        <f t="shared" si="341"/>
        <v>51</v>
      </c>
      <c r="S879" s="8">
        <f t="shared" si="342"/>
        <v>6.7640449341040307</v>
      </c>
      <c r="T879" s="8">
        <f t="shared" si="343"/>
        <v>6.7640449341040307</v>
      </c>
      <c r="U879" s="10">
        <f t="shared" si="334"/>
        <v>7.9533963221579036</v>
      </c>
      <c r="V879" s="10">
        <f t="shared" si="344"/>
        <v>-0.69394840951456138</v>
      </c>
      <c r="W879" s="10">
        <f t="shared" si="345"/>
        <v>0.94398142594250611</v>
      </c>
      <c r="X879" s="10">
        <f t="shared" si="335"/>
        <v>-0.17602271950004214</v>
      </c>
      <c r="Y879" s="22">
        <f t="shared" si="346"/>
        <v>6.3732007636292352</v>
      </c>
      <c r="Z879" s="22">
        <f t="shared" si="336"/>
        <v>6.5691920580633658</v>
      </c>
      <c r="AA879" s="22">
        <f t="shared" si="337"/>
        <v>6.7640449341040307</v>
      </c>
      <c r="AB879" s="35"/>
      <c r="AC879" s="10"/>
      <c r="AD879" s="10"/>
    </row>
    <row r="880" spans="1:30" x14ac:dyDescent="0.25">
      <c r="A880" t="s">
        <v>3932</v>
      </c>
      <c r="B880" t="s">
        <v>1316</v>
      </c>
      <c r="C880" s="1">
        <v>42416</v>
      </c>
      <c r="D880">
        <v>3707</v>
      </c>
      <c r="E880" t="str">
        <f t="shared" si="332"/>
        <v>_data_scientist_-still_the_best_job_in_america_</v>
      </c>
      <c r="F880" s="7">
        <f t="shared" si="338"/>
        <v>8.2182479266857449</v>
      </c>
      <c r="G880">
        <f t="shared" si="333"/>
        <v>38</v>
      </c>
      <c r="H880" s="11">
        <f t="shared" si="339"/>
        <v>1</v>
      </c>
      <c r="I880" s="11">
        <f t="shared" si="350"/>
        <v>0</v>
      </c>
      <c r="J880" s="11">
        <f t="shared" si="350"/>
        <v>1</v>
      </c>
      <c r="K880" s="11">
        <f t="shared" si="352"/>
        <v>0</v>
      </c>
      <c r="L880" s="11">
        <f t="shared" si="352"/>
        <v>0</v>
      </c>
      <c r="M880" s="11">
        <f t="shared" si="352"/>
        <v>0</v>
      </c>
      <c r="N880" s="11">
        <f t="shared" si="352"/>
        <v>0</v>
      </c>
      <c r="O880" s="11">
        <f t="shared" si="352"/>
        <v>1</v>
      </c>
      <c r="P880" s="11">
        <f t="shared" si="352"/>
        <v>0</v>
      </c>
      <c r="Q880" s="4" t="str">
        <f t="shared" si="340"/>
        <v>N-101-000010</v>
      </c>
      <c r="R880">
        <f t="shared" si="341"/>
        <v>382</v>
      </c>
      <c r="S880" s="8">
        <f t="shared" si="342"/>
        <v>6.8802841839920132</v>
      </c>
      <c r="T880" s="8">
        <f t="shared" si="343"/>
        <v>6.8802841839920132</v>
      </c>
      <c r="U880" s="10">
        <f t="shared" si="334"/>
        <v>7.8118940661702201</v>
      </c>
      <c r="V880" s="10">
        <f t="shared" si="344"/>
        <v>0.18424985744159661</v>
      </c>
      <c r="W880" s="10">
        <f t="shared" si="345"/>
        <v>1.3848557499703897</v>
      </c>
      <c r="X880" s="10">
        <f t="shared" si="335"/>
        <v>0.40635386051552441</v>
      </c>
      <c r="Y880" s="22">
        <f t="shared" si="346"/>
        <v>6.9555773436448023</v>
      </c>
      <c r="Z880" s="22">
        <f t="shared" si="336"/>
        <v>6.8151536771936527</v>
      </c>
      <c r="AA880" s="22">
        <f t="shared" si="337"/>
        <v>6.8802841839920132</v>
      </c>
      <c r="AB880" s="35"/>
      <c r="AC880" s="10"/>
      <c r="AD880" s="10"/>
    </row>
    <row r="881" spans="1:30" x14ac:dyDescent="0.25">
      <c r="A881" t="s">
        <v>3936</v>
      </c>
      <c r="B881" t="s">
        <v>1320</v>
      </c>
      <c r="C881" s="1">
        <v>41655</v>
      </c>
      <c r="D881">
        <v>14348</v>
      </c>
      <c r="E881" t="str">
        <f t="shared" si="332"/>
        <v>_data_scientist_versus_business_analyst_</v>
      </c>
      <c r="F881" s="7">
        <f t="shared" si="338"/>
        <v>9.5714355323484064</v>
      </c>
      <c r="G881">
        <f t="shared" si="333"/>
        <v>36</v>
      </c>
      <c r="H881" s="11">
        <f t="shared" si="339"/>
        <v>0</v>
      </c>
      <c r="I881" s="11">
        <f t="shared" si="350"/>
        <v>0</v>
      </c>
      <c r="J881" s="11">
        <f t="shared" si="350"/>
        <v>1</v>
      </c>
      <c r="K881" s="11">
        <f t="shared" si="352"/>
        <v>0</v>
      </c>
      <c r="L881" s="11">
        <f t="shared" si="352"/>
        <v>0</v>
      </c>
      <c r="M881" s="11">
        <f t="shared" si="352"/>
        <v>0</v>
      </c>
      <c r="N881" s="11">
        <f t="shared" si="352"/>
        <v>0</v>
      </c>
      <c r="O881" s="11">
        <f t="shared" si="352"/>
        <v>1</v>
      </c>
      <c r="P881" s="11">
        <f t="shared" si="352"/>
        <v>1</v>
      </c>
      <c r="Q881" s="4" t="str">
        <f t="shared" si="340"/>
        <v>N-001-000011</v>
      </c>
      <c r="R881">
        <f t="shared" si="341"/>
        <v>44</v>
      </c>
      <c r="S881" s="8">
        <f t="shared" si="342"/>
        <v>7.1577607103781817</v>
      </c>
      <c r="T881" s="8">
        <f t="shared" si="343"/>
        <v>7.1577607103781817</v>
      </c>
      <c r="U881" s="10">
        <f t="shared" si="334"/>
        <v>9.181364760625236</v>
      </c>
      <c r="V881" s="10">
        <f t="shared" si="344"/>
        <v>0.15969567575084864</v>
      </c>
      <c r="W881" s="10">
        <f t="shared" si="345"/>
        <v>2.7380433556330512</v>
      </c>
      <c r="X881" s="10">
        <f t="shared" si="335"/>
        <v>0.39007077172317028</v>
      </c>
      <c r="Y881" s="22">
        <f t="shared" si="346"/>
        <v>6.9392942548524479</v>
      </c>
      <c r="Z881" s="22">
        <f t="shared" si="336"/>
        <v>7.021516746411514</v>
      </c>
      <c r="AA881" s="22">
        <f t="shared" si="337"/>
        <v>7.1577607103781817</v>
      </c>
      <c r="AB881" s="35"/>
      <c r="AC881" s="10"/>
      <c r="AD881" s="10"/>
    </row>
    <row r="882" spans="1:30" x14ac:dyDescent="0.25">
      <c r="A882" t="s">
        <v>3937</v>
      </c>
      <c r="B882" t="s">
        <v>1321</v>
      </c>
      <c r="C882" s="1">
        <v>41655</v>
      </c>
      <c r="D882">
        <v>6640</v>
      </c>
      <c r="E882" t="str">
        <f t="shared" si="332"/>
        <v>_data_scientist_versus_data_architect_</v>
      </c>
      <c r="F882" s="7">
        <f t="shared" si="338"/>
        <v>8.8010178335407137</v>
      </c>
      <c r="G882">
        <f t="shared" si="333"/>
        <v>35</v>
      </c>
      <c r="H882" s="11">
        <f t="shared" si="339"/>
        <v>0</v>
      </c>
      <c r="I882" s="11">
        <f t="shared" ref="I882:J901" si="353">IF(ISNUMBER(SEARCH(I$1,$B882)),1,0)</f>
        <v>0</v>
      </c>
      <c r="J882" s="11">
        <f t="shared" si="353"/>
        <v>1</v>
      </c>
      <c r="K882" s="11">
        <f t="shared" ref="K882:P891" si="354">IF(ISNUMBER(SEARCH(K$1,$E882)),1,0)</f>
        <v>0</v>
      </c>
      <c r="L882" s="11">
        <f t="shared" si="354"/>
        <v>0</v>
      </c>
      <c r="M882" s="11">
        <f t="shared" si="354"/>
        <v>0</v>
      </c>
      <c r="N882" s="11">
        <f t="shared" si="354"/>
        <v>0</v>
      </c>
      <c r="O882" s="11">
        <f t="shared" si="354"/>
        <v>1</v>
      </c>
      <c r="P882" s="11">
        <f t="shared" si="354"/>
        <v>0</v>
      </c>
      <c r="Q882" s="4" t="str">
        <f t="shared" si="340"/>
        <v>N-001-000010</v>
      </c>
      <c r="R882">
        <f t="shared" si="341"/>
        <v>276</v>
      </c>
      <c r="S882" s="8">
        <f t="shared" si="342"/>
        <v>7.1371246496698326</v>
      </c>
      <c r="T882" s="8">
        <f t="shared" si="343"/>
        <v>7.1371246496698326</v>
      </c>
      <c r="U882" s="10">
        <f t="shared" si="334"/>
        <v>8.1961969186824923</v>
      </c>
      <c r="V882" s="10">
        <f t="shared" si="344"/>
        <v>0.48352944586012636</v>
      </c>
      <c r="W882" s="10">
        <f t="shared" si="345"/>
        <v>1.9676256568253585</v>
      </c>
      <c r="X882" s="10">
        <f t="shared" si="335"/>
        <v>0.60482091485822098</v>
      </c>
      <c r="Y882" s="22">
        <f t="shared" si="346"/>
        <v>7.1540443979874988</v>
      </c>
      <c r="Z882" s="22">
        <f t="shared" si="336"/>
        <v>7.1890336202131158</v>
      </c>
      <c r="AA882" s="22">
        <f t="shared" si="337"/>
        <v>7.1371246496698326</v>
      </c>
      <c r="AB882" s="35"/>
      <c r="AC882" s="10"/>
      <c r="AD882" s="10"/>
    </row>
    <row r="883" spans="1:30" x14ac:dyDescent="0.25">
      <c r="A883" t="s">
        <v>3938</v>
      </c>
      <c r="B883" t="s">
        <v>1322</v>
      </c>
      <c r="C883" s="1">
        <v>41655</v>
      </c>
      <c r="D883">
        <v>11528</v>
      </c>
      <c r="E883" t="str">
        <f t="shared" si="332"/>
        <v>_data_scientist_versus_data_engineer_</v>
      </c>
      <c r="F883" s="7">
        <f t="shared" si="338"/>
        <v>9.352620879232953</v>
      </c>
      <c r="G883">
        <f t="shared" si="333"/>
        <v>64</v>
      </c>
      <c r="H883" s="11">
        <f t="shared" si="339"/>
        <v>0</v>
      </c>
      <c r="I883" s="11">
        <f t="shared" si="353"/>
        <v>0</v>
      </c>
      <c r="J883" s="11">
        <f t="shared" si="353"/>
        <v>1</v>
      </c>
      <c r="K883" s="11">
        <f t="shared" si="354"/>
        <v>0</v>
      </c>
      <c r="L883" s="11">
        <f t="shared" si="354"/>
        <v>0</v>
      </c>
      <c r="M883" s="11">
        <f t="shared" si="354"/>
        <v>0</v>
      </c>
      <c r="N883" s="11">
        <f t="shared" si="354"/>
        <v>0</v>
      </c>
      <c r="O883" s="11">
        <f t="shared" si="354"/>
        <v>1</v>
      </c>
      <c r="P883" s="11">
        <f t="shared" si="354"/>
        <v>0</v>
      </c>
      <c r="Q883" s="4" t="str">
        <f t="shared" si="340"/>
        <v>N-001-000010</v>
      </c>
      <c r="R883">
        <f t="shared" si="341"/>
        <v>276</v>
      </c>
      <c r="S883" s="8">
        <f t="shared" si="342"/>
        <v>7.1371246496698326</v>
      </c>
      <c r="T883" s="8">
        <f t="shared" si="343"/>
        <v>7.1371246496698326</v>
      </c>
      <c r="U883" s="10">
        <f t="shared" si="334"/>
        <v>8.7477999643747317</v>
      </c>
      <c r="V883" s="10">
        <f t="shared" si="344"/>
        <v>0.48352944586012636</v>
      </c>
      <c r="W883" s="10">
        <f t="shared" si="345"/>
        <v>2.5192287025175979</v>
      </c>
      <c r="X883" s="10">
        <f t="shared" si="335"/>
        <v>0.60482091485822098</v>
      </c>
      <c r="Y883" s="22">
        <f t="shared" si="346"/>
        <v>7.1540443979874988</v>
      </c>
      <c r="Z883" s="22">
        <f t="shared" si="336"/>
        <v>7.1890336202131158</v>
      </c>
      <c r="AA883" s="22">
        <f t="shared" si="337"/>
        <v>7.1371246496698326</v>
      </c>
      <c r="AB883" s="35"/>
      <c r="AC883" s="10"/>
      <c r="AD883" s="10"/>
    </row>
    <row r="884" spans="1:30" x14ac:dyDescent="0.25">
      <c r="A884" t="s">
        <v>3939</v>
      </c>
      <c r="B884" t="s">
        <v>1323</v>
      </c>
      <c r="C884" s="1">
        <v>42277</v>
      </c>
      <c r="D884">
        <v>3626</v>
      </c>
      <c r="E884" t="str">
        <f t="shared" si="332"/>
        <v>_data_scientist_versus_decision_scientist_-_is_there_a_difference_</v>
      </c>
      <c r="F884" s="7">
        <f t="shared" si="338"/>
        <v>8.1961611392829017</v>
      </c>
      <c r="G884">
        <f t="shared" si="333"/>
        <v>34</v>
      </c>
      <c r="H884" s="11">
        <f t="shared" si="339"/>
        <v>1</v>
      </c>
      <c r="I884" s="11">
        <f t="shared" si="353"/>
        <v>0</v>
      </c>
      <c r="J884" s="11">
        <f t="shared" si="353"/>
        <v>1</v>
      </c>
      <c r="K884" s="11">
        <f t="shared" si="354"/>
        <v>0</v>
      </c>
      <c r="L884" s="11">
        <f t="shared" si="354"/>
        <v>0</v>
      </c>
      <c r="M884" s="11">
        <f t="shared" si="354"/>
        <v>0</v>
      </c>
      <c r="N884" s="11">
        <f t="shared" si="354"/>
        <v>0</v>
      </c>
      <c r="O884" s="11">
        <f t="shared" si="354"/>
        <v>1</v>
      </c>
      <c r="P884" s="11">
        <f t="shared" si="354"/>
        <v>0</v>
      </c>
      <c r="Q884" s="4" t="str">
        <f t="shared" si="340"/>
        <v>N-101-000010</v>
      </c>
      <c r="R884">
        <f t="shared" si="341"/>
        <v>382</v>
      </c>
      <c r="S884" s="8">
        <f t="shared" si="342"/>
        <v>6.8802841839920132</v>
      </c>
      <c r="T884" s="8">
        <f t="shared" si="343"/>
        <v>6.8802841839920132</v>
      </c>
      <c r="U884" s="10">
        <f t="shared" si="334"/>
        <v>7.7898072787673769</v>
      </c>
      <c r="V884" s="10">
        <f t="shared" si="344"/>
        <v>0.18424985744159661</v>
      </c>
      <c r="W884" s="10">
        <f t="shared" si="345"/>
        <v>1.3627689625675465</v>
      </c>
      <c r="X884" s="10">
        <f t="shared" si="335"/>
        <v>0.40635386051552441</v>
      </c>
      <c r="Y884" s="22">
        <f t="shared" si="346"/>
        <v>6.9555773436448023</v>
      </c>
      <c r="Z884" s="22">
        <f t="shared" si="336"/>
        <v>6.8151536771936527</v>
      </c>
      <c r="AA884" s="22">
        <f t="shared" si="337"/>
        <v>6.8802841839920132</v>
      </c>
      <c r="AB884" s="35"/>
      <c r="AC884" s="10"/>
      <c r="AD884" s="10"/>
    </row>
    <row r="885" spans="1:30" x14ac:dyDescent="0.25">
      <c r="A885" t="s">
        <v>3940</v>
      </c>
      <c r="B885" t="s">
        <v>1324</v>
      </c>
      <c r="C885" s="1">
        <v>41655</v>
      </c>
      <c r="D885">
        <v>5512</v>
      </c>
      <c r="E885" t="str">
        <f t="shared" si="332"/>
        <v>_data_scientist_versus_statistician_</v>
      </c>
      <c r="F885" s="7">
        <f t="shared" si="338"/>
        <v>8.614864218589684</v>
      </c>
      <c r="G885">
        <f t="shared" si="333"/>
        <v>30</v>
      </c>
      <c r="H885" s="11">
        <f t="shared" si="339"/>
        <v>0</v>
      </c>
      <c r="I885" s="11">
        <f t="shared" si="353"/>
        <v>0</v>
      </c>
      <c r="J885" s="11">
        <f t="shared" si="353"/>
        <v>1</v>
      </c>
      <c r="K885" s="11">
        <f t="shared" si="354"/>
        <v>0</v>
      </c>
      <c r="L885" s="11">
        <f t="shared" si="354"/>
        <v>0</v>
      </c>
      <c r="M885" s="11">
        <f t="shared" si="354"/>
        <v>0</v>
      </c>
      <c r="N885" s="11">
        <f t="shared" si="354"/>
        <v>0</v>
      </c>
      <c r="O885" s="11">
        <f t="shared" si="354"/>
        <v>1</v>
      </c>
      <c r="P885" s="11">
        <f t="shared" si="354"/>
        <v>0</v>
      </c>
      <c r="Q885" s="4" t="str">
        <f t="shared" si="340"/>
        <v>N-001-000010</v>
      </c>
      <c r="R885">
        <f t="shared" si="341"/>
        <v>276</v>
      </c>
      <c r="S885" s="8">
        <f t="shared" si="342"/>
        <v>7.1371246496698326</v>
      </c>
      <c r="T885" s="8">
        <f t="shared" si="343"/>
        <v>7.1371246496698326</v>
      </c>
      <c r="U885" s="10">
        <f t="shared" si="334"/>
        <v>8.0100433037314627</v>
      </c>
      <c r="V885" s="10">
        <f t="shared" si="344"/>
        <v>0.48352944586012636</v>
      </c>
      <c r="W885" s="10">
        <f t="shared" si="345"/>
        <v>1.7814720418743288</v>
      </c>
      <c r="X885" s="10">
        <f t="shared" si="335"/>
        <v>0.60482091485822098</v>
      </c>
      <c r="Y885" s="22">
        <f t="shared" si="346"/>
        <v>7.1540443979874988</v>
      </c>
      <c r="Z885" s="22">
        <f t="shared" si="336"/>
        <v>7.1890336202131158</v>
      </c>
      <c r="AA885" s="22">
        <f t="shared" si="337"/>
        <v>7.1371246496698326</v>
      </c>
      <c r="AB885" s="35"/>
      <c r="AC885" s="10"/>
      <c r="AD885" s="10"/>
    </row>
    <row r="886" spans="1:30" x14ac:dyDescent="0.25">
      <c r="A886" t="s">
        <v>3941</v>
      </c>
      <c r="B886" t="s">
        <v>1325</v>
      </c>
      <c r="C886" s="1">
        <v>42326</v>
      </c>
      <c r="D886">
        <v>9467</v>
      </c>
      <c r="E886" t="str">
        <f t="shared" si="332"/>
        <v>_data_scientist_vs_statistician_</v>
      </c>
      <c r="F886" s="7">
        <f t="shared" si="338"/>
        <v>9.1556729706338746</v>
      </c>
      <c r="G886">
        <f t="shared" si="333"/>
        <v>57</v>
      </c>
      <c r="H886" s="11">
        <f t="shared" si="339"/>
        <v>1</v>
      </c>
      <c r="I886" s="11">
        <f t="shared" si="353"/>
        <v>0</v>
      </c>
      <c r="J886" s="11">
        <f t="shared" si="353"/>
        <v>1</v>
      </c>
      <c r="K886" s="11">
        <f t="shared" si="354"/>
        <v>0</v>
      </c>
      <c r="L886" s="11">
        <f t="shared" si="354"/>
        <v>0</v>
      </c>
      <c r="M886" s="11">
        <f t="shared" si="354"/>
        <v>0</v>
      </c>
      <c r="N886" s="11">
        <f t="shared" si="354"/>
        <v>0</v>
      </c>
      <c r="O886" s="11">
        <f t="shared" si="354"/>
        <v>1</v>
      </c>
      <c r="P886" s="11">
        <f t="shared" si="354"/>
        <v>0</v>
      </c>
      <c r="Q886" s="4" t="str">
        <f t="shared" si="340"/>
        <v>N-101-000010</v>
      </c>
      <c r="R886">
        <f t="shared" si="341"/>
        <v>382</v>
      </c>
      <c r="S886" s="8">
        <f t="shared" si="342"/>
        <v>6.8802841839920132</v>
      </c>
      <c r="T886" s="8">
        <f t="shared" si="343"/>
        <v>6.8802841839920132</v>
      </c>
      <c r="U886" s="10">
        <f t="shared" si="334"/>
        <v>8.7493191101183498</v>
      </c>
      <c r="V886" s="10">
        <f t="shared" si="344"/>
        <v>0.18424985744159661</v>
      </c>
      <c r="W886" s="10">
        <f t="shared" si="345"/>
        <v>2.3222807939185195</v>
      </c>
      <c r="X886" s="10">
        <f t="shared" si="335"/>
        <v>0.40635386051552441</v>
      </c>
      <c r="Y886" s="22">
        <f t="shared" si="346"/>
        <v>6.9555773436448023</v>
      </c>
      <c r="Z886" s="22">
        <f t="shared" si="336"/>
        <v>6.8151536771936527</v>
      </c>
      <c r="AA886" s="22">
        <f t="shared" si="337"/>
        <v>6.8802841839920132</v>
      </c>
      <c r="AB886" s="35"/>
      <c r="AC886" s="10"/>
      <c r="AD886" s="10"/>
    </row>
    <row r="887" spans="1:30" x14ac:dyDescent="0.25">
      <c r="A887" t="s">
        <v>5198</v>
      </c>
      <c r="B887" t="s">
        <v>2584</v>
      </c>
      <c r="C887" s="1">
        <v>42349</v>
      </c>
      <c r="D887">
        <v>1426</v>
      </c>
      <c r="E887" t="str">
        <f t="shared" si="332"/>
        <v>_data_scientist_workbench_accelerates_predictive_analytics_</v>
      </c>
      <c r="F887" s="7">
        <f t="shared" si="338"/>
        <v>7.2633296174768365</v>
      </c>
      <c r="G887">
        <f t="shared" si="333"/>
        <v>37</v>
      </c>
      <c r="H887" s="11">
        <f t="shared" si="339"/>
        <v>1</v>
      </c>
      <c r="I887" s="11">
        <f t="shared" si="353"/>
        <v>0</v>
      </c>
      <c r="J887" s="11">
        <f t="shared" si="353"/>
        <v>0</v>
      </c>
      <c r="K887" s="11">
        <f t="shared" si="354"/>
        <v>0</v>
      </c>
      <c r="L887" s="11">
        <f t="shared" si="354"/>
        <v>0</v>
      </c>
      <c r="M887" s="11">
        <f t="shared" si="354"/>
        <v>0</v>
      </c>
      <c r="N887" s="11">
        <f t="shared" si="354"/>
        <v>0</v>
      </c>
      <c r="O887" s="11">
        <f t="shared" si="354"/>
        <v>1</v>
      </c>
      <c r="P887" s="11">
        <f t="shared" si="354"/>
        <v>1</v>
      </c>
      <c r="Q887" s="4" t="str">
        <f t="shared" si="340"/>
        <v>N-100-000011</v>
      </c>
      <c r="R887">
        <f t="shared" si="341"/>
        <v>5</v>
      </c>
      <c r="S887" s="8">
        <f t="shared" si="342"/>
        <v>7.3171745205203251</v>
      </c>
      <c r="T887" s="8">
        <f t="shared" si="343"/>
        <v>7.3546782491486216</v>
      </c>
      <c r="U887" s="10">
        <f t="shared" si="334"/>
        <v>7.4586618937551155</v>
      </c>
      <c r="V887" s="10">
        <f t="shared" si="344"/>
        <v>-0.72306637180948385</v>
      </c>
      <c r="W887" s="10">
        <f t="shared" si="345"/>
        <v>0.42993744076148133</v>
      </c>
      <c r="X887" s="10">
        <f t="shared" si="335"/>
        <v>-0.19533227627827901</v>
      </c>
      <c r="Y887" s="22">
        <f t="shared" si="346"/>
        <v>6.3538912068509985</v>
      </c>
      <c r="Z887" s="22">
        <f t="shared" si="336"/>
        <v>6.2911603476744657</v>
      </c>
      <c r="AA887" s="22">
        <f t="shared" si="337"/>
        <v>7.3171745205203251</v>
      </c>
      <c r="AB887" s="35"/>
      <c r="AC887" s="10"/>
      <c r="AD887" s="10"/>
    </row>
    <row r="888" spans="1:30" x14ac:dyDescent="0.25">
      <c r="A888" t="s">
        <v>3916</v>
      </c>
      <c r="B888" t="s">
        <v>1300</v>
      </c>
      <c r="C888" s="1">
        <v>41012</v>
      </c>
      <c r="D888">
        <v>204</v>
      </c>
      <c r="E888" t="str">
        <f t="shared" si="332"/>
        <v>_data_scientists..._and_the_rest_of_us_</v>
      </c>
      <c r="F888" s="7">
        <f t="shared" si="338"/>
        <v>5.3230099791384085</v>
      </c>
      <c r="G888">
        <f t="shared" si="333"/>
        <v>40</v>
      </c>
      <c r="H888" s="11">
        <f t="shared" si="339"/>
        <v>0</v>
      </c>
      <c r="I888" s="11">
        <f t="shared" si="353"/>
        <v>0</v>
      </c>
      <c r="J888" s="11">
        <f t="shared" si="353"/>
        <v>1</v>
      </c>
      <c r="K888" s="11">
        <f t="shared" si="354"/>
        <v>0</v>
      </c>
      <c r="L888" s="11">
        <f t="shared" si="354"/>
        <v>0</v>
      </c>
      <c r="M888" s="11">
        <f t="shared" si="354"/>
        <v>0</v>
      </c>
      <c r="N888" s="11">
        <f t="shared" si="354"/>
        <v>0</v>
      </c>
      <c r="O888" s="11">
        <f t="shared" si="354"/>
        <v>1</v>
      </c>
      <c r="P888" s="11">
        <f t="shared" si="354"/>
        <v>0</v>
      </c>
      <c r="Q888" s="4" t="str">
        <f t="shared" si="340"/>
        <v>N-001-000010</v>
      </c>
      <c r="R888">
        <f t="shared" si="341"/>
        <v>276</v>
      </c>
      <c r="S888" s="8">
        <f t="shared" si="342"/>
        <v>7.1371246496698326</v>
      </c>
      <c r="T888" s="8">
        <f t="shared" si="343"/>
        <v>7.1371246496698326</v>
      </c>
      <c r="U888" s="10">
        <f t="shared" si="334"/>
        <v>4.7181890642801871</v>
      </c>
      <c r="V888" s="10">
        <f t="shared" si="344"/>
        <v>0.48352944586012636</v>
      </c>
      <c r="W888" s="10">
        <f t="shared" si="345"/>
        <v>-1.5103821975769467</v>
      </c>
      <c r="X888" s="10">
        <f t="shared" si="335"/>
        <v>0.60482091485822098</v>
      </c>
      <c r="Y888" s="22">
        <f t="shared" si="346"/>
        <v>7.1540443979874988</v>
      </c>
      <c r="Z888" s="22">
        <f t="shared" si="336"/>
        <v>7.1890336202131158</v>
      </c>
      <c r="AA888" s="22">
        <f t="shared" si="337"/>
        <v>7.1371246496698326</v>
      </c>
      <c r="AB888" s="35"/>
      <c r="AC888" s="10"/>
      <c r="AD888" s="10"/>
    </row>
    <row r="889" spans="1:30" x14ac:dyDescent="0.25">
      <c r="A889" t="s">
        <v>3128</v>
      </c>
      <c r="B889" t="s">
        <v>512</v>
      </c>
      <c r="C889" s="1">
        <v>42282</v>
      </c>
      <c r="D889">
        <v>2666</v>
      </c>
      <c r="E889" t="str">
        <f t="shared" si="332"/>
        <v>_data_scientists:_skills_mix,_team_makeup_</v>
      </c>
      <c r="F889" s="7">
        <f t="shared" si="338"/>
        <v>7.8887095241820147</v>
      </c>
      <c r="G889">
        <f t="shared" si="333"/>
        <v>36</v>
      </c>
      <c r="H889" s="11">
        <f t="shared" si="339"/>
        <v>1</v>
      </c>
      <c r="I889" s="11">
        <f t="shared" si="353"/>
        <v>0</v>
      </c>
      <c r="J889" s="11">
        <f t="shared" si="353"/>
        <v>1</v>
      </c>
      <c r="K889" s="11">
        <f t="shared" si="354"/>
        <v>0</v>
      </c>
      <c r="L889" s="11">
        <f t="shared" si="354"/>
        <v>0</v>
      </c>
      <c r="M889" s="11">
        <f t="shared" si="354"/>
        <v>0</v>
      </c>
      <c r="N889" s="11">
        <f t="shared" si="354"/>
        <v>0</v>
      </c>
      <c r="O889" s="11">
        <f t="shared" si="354"/>
        <v>1</v>
      </c>
      <c r="P889" s="11">
        <f t="shared" si="354"/>
        <v>0</v>
      </c>
      <c r="Q889" s="4" t="str">
        <f t="shared" si="340"/>
        <v>N-101-000010</v>
      </c>
      <c r="R889">
        <f t="shared" si="341"/>
        <v>382</v>
      </c>
      <c r="S889" s="8">
        <f t="shared" si="342"/>
        <v>6.8802841839920132</v>
      </c>
      <c r="T889" s="8">
        <f t="shared" si="343"/>
        <v>6.8802841839920132</v>
      </c>
      <c r="U889" s="10">
        <f t="shared" si="334"/>
        <v>7.4823556636664899</v>
      </c>
      <c r="V889" s="10">
        <f t="shared" si="344"/>
        <v>0.18424985744159661</v>
      </c>
      <c r="W889" s="10">
        <f t="shared" si="345"/>
        <v>1.0553173474666595</v>
      </c>
      <c r="X889" s="10">
        <f t="shared" si="335"/>
        <v>0.40635386051552441</v>
      </c>
      <c r="Y889" s="22">
        <f t="shared" si="346"/>
        <v>6.9555773436448023</v>
      </c>
      <c r="Z889" s="22">
        <f t="shared" si="336"/>
        <v>6.8151536771936527</v>
      </c>
      <c r="AA889" s="22">
        <f t="shared" si="337"/>
        <v>6.8802841839920132</v>
      </c>
      <c r="AB889" s="35"/>
      <c r="AC889" s="10"/>
      <c r="AD889" s="10"/>
    </row>
    <row r="890" spans="1:30" x14ac:dyDescent="0.25">
      <c r="A890" t="s">
        <v>3930</v>
      </c>
      <c r="B890" t="s">
        <v>1314</v>
      </c>
      <c r="C890" s="1">
        <v>41454</v>
      </c>
      <c r="D890">
        <v>1996</v>
      </c>
      <c r="E890" t="str">
        <f t="shared" si="332"/>
        <v>_data_scientists:_the_next_generation_</v>
      </c>
      <c r="F890" s="7">
        <f t="shared" si="338"/>
        <v>7.5994013334158153</v>
      </c>
      <c r="G890">
        <f t="shared" si="333"/>
        <v>39</v>
      </c>
      <c r="H890" s="11">
        <f t="shared" si="339"/>
        <v>0</v>
      </c>
      <c r="I890" s="11">
        <f t="shared" si="353"/>
        <v>0</v>
      </c>
      <c r="J890" s="11">
        <f t="shared" si="353"/>
        <v>1</v>
      </c>
      <c r="K890" s="11">
        <f t="shared" si="354"/>
        <v>0</v>
      </c>
      <c r="L890" s="11">
        <f t="shared" si="354"/>
        <v>0</v>
      </c>
      <c r="M890" s="11">
        <f t="shared" si="354"/>
        <v>0</v>
      </c>
      <c r="N890" s="11">
        <f t="shared" si="354"/>
        <v>0</v>
      </c>
      <c r="O890" s="11">
        <f t="shared" si="354"/>
        <v>1</v>
      </c>
      <c r="P890" s="11">
        <f t="shared" si="354"/>
        <v>0</v>
      </c>
      <c r="Q890" s="4" t="str">
        <f t="shared" si="340"/>
        <v>N-001-000010</v>
      </c>
      <c r="R890">
        <f t="shared" si="341"/>
        <v>276</v>
      </c>
      <c r="S890" s="8">
        <f t="shared" si="342"/>
        <v>7.1371246496698326</v>
      </c>
      <c r="T890" s="8">
        <f t="shared" si="343"/>
        <v>7.1371246496698326</v>
      </c>
      <c r="U890" s="10">
        <f t="shared" si="334"/>
        <v>6.9945804185575939</v>
      </c>
      <c r="V890" s="10">
        <f t="shared" si="344"/>
        <v>0.48352944586012636</v>
      </c>
      <c r="W890" s="10">
        <f t="shared" si="345"/>
        <v>0.7660091567004601</v>
      </c>
      <c r="X890" s="10">
        <f t="shared" si="335"/>
        <v>0.60482091485822098</v>
      </c>
      <c r="Y890" s="22">
        <f t="shared" si="346"/>
        <v>7.1540443979874988</v>
      </c>
      <c r="Z890" s="22">
        <f t="shared" si="336"/>
        <v>7.1890336202131158</v>
      </c>
      <c r="AA890" s="22">
        <f t="shared" si="337"/>
        <v>7.1371246496698326</v>
      </c>
      <c r="AB890" s="35"/>
      <c r="AC890" s="10"/>
      <c r="AD890" s="10"/>
    </row>
    <row r="891" spans="1:30" x14ac:dyDescent="0.25">
      <c r="A891" t="s">
        <v>3935</v>
      </c>
      <c r="B891" t="s">
        <v>1319</v>
      </c>
      <c r="C891" s="1">
        <v>42055</v>
      </c>
      <c r="D891">
        <v>3014</v>
      </c>
      <c r="E891" t="str">
        <f t="shared" si="332"/>
        <v>_data_scientists:_where_do_you_all_live?_</v>
      </c>
      <c r="F891" s="7">
        <f t="shared" si="338"/>
        <v>8.0113551091612862</v>
      </c>
      <c r="G891">
        <f t="shared" si="333"/>
        <v>44</v>
      </c>
      <c r="H891" s="11">
        <f t="shared" si="339"/>
        <v>1</v>
      </c>
      <c r="I891" s="11">
        <f t="shared" si="353"/>
        <v>0</v>
      </c>
      <c r="J891" s="11">
        <f t="shared" si="353"/>
        <v>1</v>
      </c>
      <c r="K891" s="11">
        <f t="shared" si="354"/>
        <v>0</v>
      </c>
      <c r="L891" s="11">
        <f t="shared" si="354"/>
        <v>0</v>
      </c>
      <c r="M891" s="11">
        <f t="shared" si="354"/>
        <v>0</v>
      </c>
      <c r="N891" s="11">
        <f t="shared" si="354"/>
        <v>0</v>
      </c>
      <c r="O891" s="11">
        <f t="shared" si="354"/>
        <v>1</v>
      </c>
      <c r="P891" s="11">
        <f t="shared" si="354"/>
        <v>0</v>
      </c>
      <c r="Q891" s="4" t="str">
        <f t="shared" si="340"/>
        <v>N-101-000010</v>
      </c>
      <c r="R891">
        <f t="shared" si="341"/>
        <v>382</v>
      </c>
      <c r="S891" s="8">
        <f t="shared" si="342"/>
        <v>6.8802841839920132</v>
      </c>
      <c r="T891" s="8">
        <f t="shared" si="343"/>
        <v>6.8802841839920132</v>
      </c>
      <c r="U891" s="10">
        <f t="shared" si="334"/>
        <v>7.6050012486457614</v>
      </c>
      <c r="V891" s="10">
        <f t="shared" si="344"/>
        <v>0.18424985744159661</v>
      </c>
      <c r="W891" s="10">
        <f t="shared" si="345"/>
        <v>1.1779629324459311</v>
      </c>
      <c r="X891" s="10">
        <f t="shared" si="335"/>
        <v>0.40635386051552441</v>
      </c>
      <c r="Y891" s="22">
        <f t="shared" si="346"/>
        <v>6.9555773436448023</v>
      </c>
      <c r="Z891" s="22">
        <f t="shared" si="336"/>
        <v>6.8151536771936527</v>
      </c>
      <c r="AA891" s="22">
        <f t="shared" si="337"/>
        <v>6.8802841839920132</v>
      </c>
      <c r="AB891" s="35"/>
      <c r="AC891" s="10"/>
      <c r="AD891" s="10"/>
    </row>
    <row r="892" spans="1:30" x14ac:dyDescent="0.25">
      <c r="A892" t="s">
        <v>5204</v>
      </c>
      <c r="B892" t="s">
        <v>2590</v>
      </c>
      <c r="C892" s="1">
        <v>40892</v>
      </c>
      <c r="D892">
        <v>244</v>
      </c>
      <c r="E892" t="str">
        <f t="shared" si="332"/>
        <v>_data_scientists_-_heroes_of_the_big_data_era_</v>
      </c>
      <c r="F892" s="7">
        <f t="shared" si="338"/>
        <v>5.5012582105447274</v>
      </c>
      <c r="G892">
        <f t="shared" si="333"/>
        <v>39</v>
      </c>
      <c r="H892" s="11">
        <f t="shared" si="339"/>
        <v>0</v>
      </c>
      <c r="I892" s="11">
        <f t="shared" si="353"/>
        <v>0</v>
      </c>
      <c r="J892" s="11">
        <f t="shared" si="353"/>
        <v>0</v>
      </c>
      <c r="K892" s="11">
        <f t="shared" ref="K892:P901" si="355">IF(ISNUMBER(SEARCH(K$1,$E892)),1,0)</f>
        <v>0</v>
      </c>
      <c r="L892" s="11">
        <f t="shared" si="355"/>
        <v>0</v>
      </c>
      <c r="M892" s="11">
        <f t="shared" si="355"/>
        <v>0</v>
      </c>
      <c r="N892" s="11">
        <f t="shared" si="355"/>
        <v>0</v>
      </c>
      <c r="O892" s="11">
        <f t="shared" si="355"/>
        <v>1</v>
      </c>
      <c r="P892" s="11">
        <f t="shared" si="355"/>
        <v>0</v>
      </c>
      <c r="Q892" s="4" t="str">
        <f t="shared" si="340"/>
        <v>N-000-000010</v>
      </c>
      <c r="R892">
        <f t="shared" si="341"/>
        <v>8</v>
      </c>
      <c r="S892" s="8">
        <f t="shared" si="342"/>
        <v>6.9872647124089218</v>
      </c>
      <c r="T892" s="8">
        <f t="shared" si="343"/>
        <v>7.3546782491486216</v>
      </c>
      <c r="U892" s="10">
        <f t="shared" si="334"/>
        <v>5.283373289345259</v>
      </c>
      <c r="V892" s="10">
        <f t="shared" si="344"/>
        <v>-9.9953013281676328E-2</v>
      </c>
      <c r="W892" s="10">
        <f t="shared" si="345"/>
        <v>-1.3321339661706277</v>
      </c>
      <c r="X892" s="10">
        <f t="shared" si="335"/>
        <v>0.21788492119946817</v>
      </c>
      <c r="Y892" s="22">
        <f t="shared" si="346"/>
        <v>6.7671084043287459</v>
      </c>
      <c r="Z892" s="22">
        <f t="shared" si="336"/>
        <v>6.8325571644955314</v>
      </c>
      <c r="AA892" s="22">
        <f t="shared" si="337"/>
        <v>6.9872647124089218</v>
      </c>
      <c r="AB892" s="35"/>
      <c r="AC892" s="10"/>
      <c r="AD892" s="10"/>
    </row>
    <row r="893" spans="1:30" x14ac:dyDescent="0.25">
      <c r="A893" t="s">
        <v>3917</v>
      </c>
      <c r="B893" t="s">
        <v>1301</v>
      </c>
      <c r="C893" s="1">
        <v>42157</v>
      </c>
      <c r="D893">
        <v>937</v>
      </c>
      <c r="E893" t="str">
        <f t="shared" si="332"/>
        <v>_data_scientists_are_improving_the_world_</v>
      </c>
      <c r="F893" s="7">
        <f t="shared" si="338"/>
        <v>6.8437499490062246</v>
      </c>
      <c r="G893">
        <f t="shared" si="333"/>
        <v>49</v>
      </c>
      <c r="H893" s="11">
        <f t="shared" si="339"/>
        <v>1</v>
      </c>
      <c r="I893" s="11">
        <f t="shared" si="353"/>
        <v>0</v>
      </c>
      <c r="J893" s="11">
        <f t="shared" si="353"/>
        <v>1</v>
      </c>
      <c r="K893" s="11">
        <f t="shared" si="355"/>
        <v>0</v>
      </c>
      <c r="L893" s="11">
        <f t="shared" si="355"/>
        <v>0</v>
      </c>
      <c r="M893" s="11">
        <f t="shared" si="355"/>
        <v>0</v>
      </c>
      <c r="N893" s="11">
        <f t="shared" si="355"/>
        <v>0</v>
      </c>
      <c r="O893" s="11">
        <f t="shared" si="355"/>
        <v>1</v>
      </c>
      <c r="P893" s="11">
        <f t="shared" si="355"/>
        <v>0</v>
      </c>
      <c r="Q893" s="4" t="str">
        <f t="shared" si="340"/>
        <v>N-101-000010</v>
      </c>
      <c r="R893">
        <f t="shared" si="341"/>
        <v>382</v>
      </c>
      <c r="S893" s="8">
        <f t="shared" si="342"/>
        <v>6.8802841839920132</v>
      </c>
      <c r="T893" s="8">
        <f t="shared" si="343"/>
        <v>6.8802841839920132</v>
      </c>
      <c r="U893" s="10">
        <f t="shared" si="334"/>
        <v>6.4373960884906998</v>
      </c>
      <c r="V893" s="10">
        <f t="shared" si="344"/>
        <v>0.18424985744159661</v>
      </c>
      <c r="W893" s="10">
        <f t="shared" si="345"/>
        <v>1.0357772290869427E-2</v>
      </c>
      <c r="X893" s="10">
        <f t="shared" si="335"/>
        <v>0.40635386051552441</v>
      </c>
      <c r="Y893" s="22">
        <f t="shared" si="346"/>
        <v>6.9555773436448023</v>
      </c>
      <c r="Z893" s="22">
        <f t="shared" si="336"/>
        <v>6.8151536771936527</v>
      </c>
      <c r="AA893" s="22">
        <f t="shared" si="337"/>
        <v>6.8802841839920132</v>
      </c>
      <c r="AB893" s="35"/>
      <c r="AC893" s="10"/>
      <c r="AD893" s="10"/>
    </row>
    <row r="894" spans="1:30" x14ac:dyDescent="0.25">
      <c r="A894" t="s">
        <v>3918</v>
      </c>
      <c r="B894" t="s">
        <v>1302</v>
      </c>
      <c r="C894" s="1">
        <v>42473</v>
      </c>
      <c r="D894">
        <v>3386</v>
      </c>
      <c r="E894" t="str">
        <f t="shared" si="332"/>
        <v>_data_scientists_automated_and_unemployed_by_2025!_</v>
      </c>
      <c r="F894" s="7">
        <f t="shared" si="338"/>
        <v>8.1276998528177717</v>
      </c>
      <c r="G894">
        <f t="shared" si="333"/>
        <v>33</v>
      </c>
      <c r="H894" s="11">
        <f t="shared" si="339"/>
        <v>1</v>
      </c>
      <c r="I894" s="11">
        <f t="shared" si="353"/>
        <v>0</v>
      </c>
      <c r="J894" s="11">
        <f t="shared" si="353"/>
        <v>1</v>
      </c>
      <c r="K894" s="11">
        <f t="shared" si="355"/>
        <v>0</v>
      </c>
      <c r="L894" s="11">
        <f t="shared" si="355"/>
        <v>0</v>
      </c>
      <c r="M894" s="11">
        <f t="shared" si="355"/>
        <v>0</v>
      </c>
      <c r="N894" s="11">
        <f t="shared" si="355"/>
        <v>0</v>
      </c>
      <c r="O894" s="11">
        <f t="shared" si="355"/>
        <v>1</v>
      </c>
      <c r="P894" s="11">
        <f t="shared" si="355"/>
        <v>0</v>
      </c>
      <c r="Q894" s="4" t="str">
        <f t="shared" si="340"/>
        <v>N-101-000010</v>
      </c>
      <c r="R894">
        <f t="shared" si="341"/>
        <v>382</v>
      </c>
      <c r="S894" s="8">
        <f t="shared" si="342"/>
        <v>6.8802841839920132</v>
      </c>
      <c r="T894" s="8">
        <f t="shared" si="343"/>
        <v>6.8802841839920132</v>
      </c>
      <c r="U894" s="10">
        <f t="shared" si="334"/>
        <v>7.7213459923022469</v>
      </c>
      <c r="V894" s="10">
        <f t="shared" si="344"/>
        <v>0.18424985744159661</v>
      </c>
      <c r="W894" s="10">
        <f t="shared" si="345"/>
        <v>1.2943076761024166</v>
      </c>
      <c r="X894" s="10">
        <f t="shared" si="335"/>
        <v>0.40635386051552441</v>
      </c>
      <c r="Y894" s="22">
        <f t="shared" si="346"/>
        <v>6.9555773436448023</v>
      </c>
      <c r="Z894" s="22">
        <f t="shared" si="336"/>
        <v>6.8151536771936527</v>
      </c>
      <c r="AA894" s="22">
        <f t="shared" si="337"/>
        <v>6.8802841839920132</v>
      </c>
      <c r="AB894" s="35"/>
      <c r="AC894" s="10"/>
      <c r="AD894" s="10"/>
    </row>
    <row r="895" spans="1:30" x14ac:dyDescent="0.25">
      <c r="A895" t="s">
        <v>3920</v>
      </c>
      <c r="B895" t="s">
        <v>1304</v>
      </c>
      <c r="C895" s="1">
        <v>41876</v>
      </c>
      <c r="D895">
        <v>1129</v>
      </c>
      <c r="E895" t="str">
        <f t="shared" si="332"/>
        <v>_data_scientists_by_education_2014_</v>
      </c>
      <c r="F895" s="7">
        <f t="shared" si="338"/>
        <v>7.0299729117063858</v>
      </c>
      <c r="G895">
        <f t="shared" si="333"/>
        <v>35</v>
      </c>
      <c r="H895" s="11">
        <f t="shared" si="339"/>
        <v>0</v>
      </c>
      <c r="I895" s="11">
        <f t="shared" si="353"/>
        <v>0</v>
      </c>
      <c r="J895" s="11">
        <f t="shared" si="353"/>
        <v>1</v>
      </c>
      <c r="K895" s="11">
        <f t="shared" si="355"/>
        <v>0</v>
      </c>
      <c r="L895" s="11">
        <f t="shared" si="355"/>
        <v>0</v>
      </c>
      <c r="M895" s="11">
        <f t="shared" si="355"/>
        <v>0</v>
      </c>
      <c r="N895" s="11">
        <f t="shared" si="355"/>
        <v>0</v>
      </c>
      <c r="O895" s="11">
        <f t="shared" si="355"/>
        <v>1</v>
      </c>
      <c r="P895" s="11">
        <f t="shared" si="355"/>
        <v>0</v>
      </c>
      <c r="Q895" s="4" t="str">
        <f t="shared" si="340"/>
        <v>N-001-000010</v>
      </c>
      <c r="R895">
        <f t="shared" si="341"/>
        <v>276</v>
      </c>
      <c r="S895" s="8">
        <f t="shared" si="342"/>
        <v>7.1371246496698326</v>
      </c>
      <c r="T895" s="8">
        <f t="shared" si="343"/>
        <v>7.1371246496698326</v>
      </c>
      <c r="U895" s="10">
        <f t="shared" si="334"/>
        <v>6.4251519968481645</v>
      </c>
      <c r="V895" s="10">
        <f t="shared" si="344"/>
        <v>0.48352944586012636</v>
      </c>
      <c r="W895" s="10">
        <f t="shared" si="345"/>
        <v>0.19658073499103068</v>
      </c>
      <c r="X895" s="10">
        <f t="shared" si="335"/>
        <v>0.60482091485822098</v>
      </c>
      <c r="Y895" s="22">
        <f t="shared" si="346"/>
        <v>7.1540443979874988</v>
      </c>
      <c r="Z895" s="22">
        <f t="shared" si="336"/>
        <v>7.1890336202131158</v>
      </c>
      <c r="AA895" s="22">
        <f t="shared" si="337"/>
        <v>7.1371246496698326</v>
      </c>
      <c r="AB895" s="35"/>
      <c r="AC895" s="10"/>
      <c r="AD895" s="10"/>
    </row>
    <row r="896" spans="1:30" x14ac:dyDescent="0.25">
      <c r="A896" t="s">
        <v>3921</v>
      </c>
      <c r="B896" t="s">
        <v>1305</v>
      </c>
      <c r="C896" s="1">
        <v>41433</v>
      </c>
      <c r="D896">
        <v>570</v>
      </c>
      <c r="E896" t="str">
        <f t="shared" si="332"/>
        <v>_data_scientists_dictate_what_we_eat_</v>
      </c>
      <c r="F896" s="7">
        <f t="shared" si="338"/>
        <v>6.3473892096560105</v>
      </c>
      <c r="G896">
        <f t="shared" si="333"/>
        <v>47</v>
      </c>
      <c r="H896" s="11">
        <f t="shared" si="339"/>
        <v>0</v>
      </c>
      <c r="I896" s="11">
        <f t="shared" si="353"/>
        <v>0</v>
      </c>
      <c r="J896" s="11">
        <f t="shared" si="353"/>
        <v>1</v>
      </c>
      <c r="K896" s="11">
        <f t="shared" si="355"/>
        <v>0</v>
      </c>
      <c r="L896" s="11">
        <f t="shared" si="355"/>
        <v>0</v>
      </c>
      <c r="M896" s="11">
        <f t="shared" si="355"/>
        <v>0</v>
      </c>
      <c r="N896" s="11">
        <f t="shared" si="355"/>
        <v>0</v>
      </c>
      <c r="O896" s="11">
        <f t="shared" si="355"/>
        <v>1</v>
      </c>
      <c r="P896" s="11">
        <f t="shared" si="355"/>
        <v>0</v>
      </c>
      <c r="Q896" s="4" t="str">
        <f t="shared" si="340"/>
        <v>N-001-000010</v>
      </c>
      <c r="R896">
        <f t="shared" si="341"/>
        <v>276</v>
      </c>
      <c r="S896" s="8">
        <f t="shared" si="342"/>
        <v>7.1371246496698326</v>
      </c>
      <c r="T896" s="8">
        <f t="shared" si="343"/>
        <v>7.1371246496698326</v>
      </c>
      <c r="U896" s="10">
        <f t="shared" si="334"/>
        <v>5.7425682947977892</v>
      </c>
      <c r="V896" s="10">
        <f t="shared" si="344"/>
        <v>0.48352944586012636</v>
      </c>
      <c r="W896" s="10">
        <f t="shared" si="345"/>
        <v>-0.48600296705934465</v>
      </c>
      <c r="X896" s="10">
        <f t="shared" si="335"/>
        <v>0.60482091485822098</v>
      </c>
      <c r="Y896" s="22">
        <f t="shared" si="346"/>
        <v>7.1540443979874988</v>
      </c>
      <c r="Z896" s="22">
        <f t="shared" si="336"/>
        <v>7.1890336202131158</v>
      </c>
      <c r="AA896" s="22">
        <f t="shared" si="337"/>
        <v>7.1371246496698326</v>
      </c>
      <c r="AB896" s="35"/>
      <c r="AC896" s="10"/>
      <c r="AD896" s="10"/>
    </row>
    <row r="897" spans="1:30" x14ac:dyDescent="0.25">
      <c r="A897" t="s">
        <v>2994</v>
      </c>
      <c r="B897" t="s">
        <v>376</v>
      </c>
      <c r="C897" s="1">
        <v>42315</v>
      </c>
      <c r="D897">
        <v>244</v>
      </c>
      <c r="E897" t="str">
        <f t="shared" si="332"/>
        <v>_data_scientists_don't_scale._get_the_full_scoop_</v>
      </c>
      <c r="F897" s="7">
        <f t="shared" si="338"/>
        <v>5.5012582105447274</v>
      </c>
      <c r="G897">
        <f t="shared" si="333"/>
        <v>52</v>
      </c>
      <c r="H897" s="11">
        <f t="shared" si="339"/>
        <v>1</v>
      </c>
      <c r="I897" s="11">
        <f t="shared" si="353"/>
        <v>1</v>
      </c>
      <c r="J897" s="11">
        <f t="shared" si="353"/>
        <v>0</v>
      </c>
      <c r="K897" s="11">
        <f t="shared" si="355"/>
        <v>0</v>
      </c>
      <c r="L897" s="11">
        <f t="shared" si="355"/>
        <v>0</v>
      </c>
      <c r="M897" s="11">
        <f t="shared" si="355"/>
        <v>0</v>
      </c>
      <c r="N897" s="11">
        <f t="shared" si="355"/>
        <v>0</v>
      </c>
      <c r="O897" s="11">
        <f t="shared" si="355"/>
        <v>1</v>
      </c>
      <c r="P897" s="11">
        <f t="shared" si="355"/>
        <v>0</v>
      </c>
      <c r="Q897" s="4" t="str">
        <f t="shared" si="340"/>
        <v>N-110-000010</v>
      </c>
      <c r="R897">
        <f t="shared" si="341"/>
        <v>58</v>
      </c>
      <c r="S897" s="8">
        <f t="shared" si="342"/>
        <v>5.7492453157171877</v>
      </c>
      <c r="T897" s="8">
        <f t="shared" si="343"/>
        <v>5.7492453157171877</v>
      </c>
      <c r="U897" s="10">
        <f t="shared" si="334"/>
        <v>5.8757479843874663</v>
      </c>
      <c r="V897" s="10">
        <f t="shared" si="344"/>
        <v>-0.99322799793309102</v>
      </c>
      <c r="W897" s="10">
        <f t="shared" si="345"/>
        <v>-1.3321339661706277</v>
      </c>
      <c r="X897" s="10">
        <f t="shared" si="335"/>
        <v>-0.37448977384273863</v>
      </c>
      <c r="Y897" s="22">
        <f t="shared" si="346"/>
        <v>6.1747337092865386</v>
      </c>
      <c r="Z897" s="22">
        <f t="shared" si="336"/>
        <v>6.1953121150439019</v>
      </c>
      <c r="AA897" s="22">
        <f t="shared" si="337"/>
        <v>5.7492453157171877</v>
      </c>
      <c r="AB897" s="35"/>
      <c r="AC897" s="10"/>
      <c r="AD897" s="10"/>
    </row>
    <row r="898" spans="1:30" x14ac:dyDescent="0.25">
      <c r="A898" t="s">
        <v>3922</v>
      </c>
      <c r="B898" t="s">
        <v>1306</v>
      </c>
      <c r="C898" s="1">
        <v>41367</v>
      </c>
      <c r="D898">
        <v>2363</v>
      </c>
      <c r="E898" t="str">
        <f t="shared" ref="E898:E961" si="356">CONCATENATE("_",LOWER(A898),"_")</f>
        <v>_data_scientists_draw_pictures_and_tell_short_stories_</v>
      </c>
      <c r="F898" s="7">
        <f t="shared" si="338"/>
        <v>7.7681103785259884</v>
      </c>
      <c r="G898">
        <f t="shared" ref="G898:G961" si="357">LEN(A899)</f>
        <v>61</v>
      </c>
      <c r="H898" s="11">
        <f t="shared" si="339"/>
        <v>0</v>
      </c>
      <c r="I898" s="11">
        <f t="shared" si="353"/>
        <v>0</v>
      </c>
      <c r="J898" s="11">
        <f t="shared" si="353"/>
        <v>1</v>
      </c>
      <c r="K898" s="11">
        <f t="shared" si="355"/>
        <v>0</v>
      </c>
      <c r="L898" s="11">
        <f t="shared" si="355"/>
        <v>0</v>
      </c>
      <c r="M898" s="11">
        <f t="shared" si="355"/>
        <v>0</v>
      </c>
      <c r="N898" s="11">
        <f t="shared" si="355"/>
        <v>0</v>
      </c>
      <c r="O898" s="11">
        <f t="shared" si="355"/>
        <v>1</v>
      </c>
      <c r="P898" s="11">
        <f t="shared" si="355"/>
        <v>0</v>
      </c>
      <c r="Q898" s="4" t="str">
        <f t="shared" si="340"/>
        <v>N-001-000010</v>
      </c>
      <c r="R898">
        <f t="shared" si="341"/>
        <v>276</v>
      </c>
      <c r="S898" s="8">
        <f t="shared" si="342"/>
        <v>7.1371246496698326</v>
      </c>
      <c r="T898" s="8">
        <f t="shared" si="343"/>
        <v>7.1371246496698326</v>
      </c>
      <c r="U898" s="10">
        <f t="shared" ref="U898:U961" si="358">F898-$AQ$29*SUMPRODUCT(H898:P898,$AH$25:$AP$25)</f>
        <v>7.1632894636677671</v>
      </c>
      <c r="V898" s="10">
        <f t="shared" si="344"/>
        <v>0.48352944586012636</v>
      </c>
      <c r="W898" s="10">
        <f t="shared" si="345"/>
        <v>0.93471820181063325</v>
      </c>
      <c r="X898" s="10">
        <f t="shared" ref="X898:X961" si="359">$AQ$29*SUMPRODUCT(H898:P898,$AH$25:$AP$25)</f>
        <v>0.60482091485822098</v>
      </c>
      <c r="Y898" s="22">
        <f t="shared" si="346"/>
        <v>7.1540443979874988</v>
      </c>
      <c r="Z898" s="22">
        <f t="shared" ref="Z898:Z961" si="360">$AG$36+SUMPRODUCT($AH$36:$AP$36,H898:P898)</f>
        <v>7.1890336202131158</v>
      </c>
      <c r="AA898" s="22">
        <f t="shared" ref="AA898:AA961" si="361">IF(R898&gt;=$AC$2,S898,Y898)</f>
        <v>7.1371246496698326</v>
      </c>
      <c r="AB898" s="35"/>
      <c r="AC898" s="10"/>
      <c r="AD898" s="10"/>
    </row>
    <row r="899" spans="1:30" x14ac:dyDescent="0.25">
      <c r="A899" t="s">
        <v>3925</v>
      </c>
      <c r="B899" t="s">
        <v>1309</v>
      </c>
      <c r="C899" s="1">
        <v>41242</v>
      </c>
      <c r="D899">
        <v>50149</v>
      </c>
      <c r="E899" t="str">
        <f t="shared" si="356"/>
        <v>_data_scientists_making_$300,000_a_year_|_wall_street_journal._</v>
      </c>
      <c r="F899" s="7">
        <f t="shared" ref="F899:F962" si="362">LN(1+D899)</f>
        <v>10.822773793390082</v>
      </c>
      <c r="G899">
        <f t="shared" si="357"/>
        <v>73</v>
      </c>
      <c r="H899" s="11">
        <f t="shared" ref="H899:H962" si="363">IF(YEAR(C899)&gt;2014,1,0)</f>
        <v>0</v>
      </c>
      <c r="I899" s="11">
        <f t="shared" si="353"/>
        <v>0</v>
      </c>
      <c r="J899" s="11">
        <f t="shared" si="353"/>
        <v>1</v>
      </c>
      <c r="K899" s="11">
        <f t="shared" si="355"/>
        <v>0</v>
      </c>
      <c r="L899" s="11">
        <f t="shared" si="355"/>
        <v>0</v>
      </c>
      <c r="M899" s="11">
        <f t="shared" si="355"/>
        <v>0</v>
      </c>
      <c r="N899" s="11">
        <f t="shared" si="355"/>
        <v>0</v>
      </c>
      <c r="O899" s="11">
        <f t="shared" si="355"/>
        <v>1</v>
      </c>
      <c r="P899" s="11">
        <f t="shared" si="355"/>
        <v>0</v>
      </c>
      <c r="Q899" s="4" t="str">
        <f t="shared" ref="Q899:Q962" si="364">CONCATENATE("N-",H899,I899,J899,"-",K899,L899,M899,N899,O899,P899)</f>
        <v>N-001-000010</v>
      </c>
      <c r="R899">
        <f t="shared" ref="R899:R962" si="365">COUNTIF(Q:Q,Q899)</f>
        <v>276</v>
      </c>
      <c r="S899" s="8">
        <f t="shared" ref="S899:S962" si="366">AVERAGEIF(R:R,R899,F:F)</f>
        <v>7.1371246496698326</v>
      </c>
      <c r="T899" s="8">
        <f t="shared" ref="T899:T962" si="367">IF(R899&gt;=10,S899,AVERAGEIF(R:R,"&lt;10",F:F))</f>
        <v>7.1371246496698326</v>
      </c>
      <c r="U899" s="10">
        <f t="shared" si="358"/>
        <v>10.217952878531861</v>
      </c>
      <c r="V899" s="10">
        <f t="shared" ref="V899:V962" si="368">SUMPRODUCT(H899:P899,$AH$25:$AP$25)-$AQ$28</f>
        <v>0.48352944586012636</v>
      </c>
      <c r="W899" s="10">
        <f t="shared" ref="W899:W962" si="369">F899-AVERAGE(F:F)</f>
        <v>3.9893816166747271</v>
      </c>
      <c r="X899" s="10">
        <f t="shared" si="359"/>
        <v>0.60482091485822098</v>
      </c>
      <c r="Y899" s="22">
        <f t="shared" ref="Y899:Y962" si="370">AVERAGE(F:F)-AVERAGE(X:X)+X899</f>
        <v>7.1540443979874988</v>
      </c>
      <c r="Z899" s="22">
        <f t="shared" si="360"/>
        <v>7.1890336202131158</v>
      </c>
      <c r="AA899" s="22">
        <f t="shared" si="361"/>
        <v>7.1371246496698326</v>
      </c>
      <c r="AB899" s="35"/>
      <c r="AC899" s="10"/>
      <c r="AD899" s="10"/>
    </row>
    <row r="900" spans="1:30" x14ac:dyDescent="0.25">
      <c r="A900" t="s">
        <v>3926</v>
      </c>
      <c r="B900" t="s">
        <v>1310</v>
      </c>
      <c r="C900" s="1">
        <v>42278</v>
      </c>
      <c r="D900">
        <v>163</v>
      </c>
      <c r="E900" t="str">
        <f t="shared" si="356"/>
        <v>_data_scientists_must_focus_on_data_security_risk_-_cyber_risk_report_2015_</v>
      </c>
      <c r="F900" s="7">
        <f t="shared" si="362"/>
        <v>5.0998664278241987</v>
      </c>
      <c r="G900">
        <f t="shared" si="357"/>
        <v>54</v>
      </c>
      <c r="H900" s="11">
        <f t="shared" si="363"/>
        <v>1</v>
      </c>
      <c r="I900" s="11">
        <f t="shared" si="353"/>
        <v>0</v>
      </c>
      <c r="J900" s="11">
        <f t="shared" si="353"/>
        <v>1</v>
      </c>
      <c r="K900" s="11">
        <f t="shared" si="355"/>
        <v>0</v>
      </c>
      <c r="L900" s="11">
        <f t="shared" si="355"/>
        <v>0</v>
      </c>
      <c r="M900" s="11">
        <f t="shared" si="355"/>
        <v>0</v>
      </c>
      <c r="N900" s="11">
        <f t="shared" si="355"/>
        <v>0</v>
      </c>
      <c r="O900" s="11">
        <f t="shared" si="355"/>
        <v>1</v>
      </c>
      <c r="P900" s="11">
        <f t="shared" si="355"/>
        <v>0</v>
      </c>
      <c r="Q900" s="4" t="str">
        <f t="shared" si="364"/>
        <v>N-101-000010</v>
      </c>
      <c r="R900">
        <f t="shared" si="365"/>
        <v>382</v>
      </c>
      <c r="S900" s="8">
        <f t="shared" si="366"/>
        <v>6.8802841839920132</v>
      </c>
      <c r="T900" s="8">
        <f t="shared" si="367"/>
        <v>6.8802841839920132</v>
      </c>
      <c r="U900" s="10">
        <f t="shared" si="358"/>
        <v>4.6935125673086739</v>
      </c>
      <c r="V900" s="10">
        <f t="shared" si="368"/>
        <v>0.18424985744159661</v>
      </c>
      <c r="W900" s="10">
        <f t="shared" si="369"/>
        <v>-1.7335257488911564</v>
      </c>
      <c r="X900" s="10">
        <f t="shared" si="359"/>
        <v>0.40635386051552441</v>
      </c>
      <c r="Y900" s="22">
        <f t="shared" si="370"/>
        <v>6.9555773436448023</v>
      </c>
      <c r="Z900" s="22">
        <f t="shared" si="360"/>
        <v>6.8151536771936527</v>
      </c>
      <c r="AA900" s="22">
        <f t="shared" si="361"/>
        <v>6.8802841839920132</v>
      </c>
      <c r="AB900" s="35"/>
      <c r="AC900" s="10"/>
      <c r="AD900" s="10"/>
    </row>
    <row r="901" spans="1:30" x14ac:dyDescent="0.25">
      <c r="A901" t="s">
        <v>3927</v>
      </c>
      <c r="B901" t="s">
        <v>1311</v>
      </c>
      <c r="C901" s="1">
        <v>42271</v>
      </c>
      <c r="D901">
        <v>204</v>
      </c>
      <c r="E901" t="str">
        <f t="shared" si="356"/>
        <v>_data_scientists_must_prioritize_client_confidentiality_</v>
      </c>
      <c r="F901" s="7">
        <f t="shared" si="362"/>
        <v>5.3230099791384085</v>
      </c>
      <c r="G901">
        <f t="shared" si="357"/>
        <v>40</v>
      </c>
      <c r="H901" s="11">
        <f t="shared" si="363"/>
        <v>1</v>
      </c>
      <c r="I901" s="11">
        <f t="shared" si="353"/>
        <v>0</v>
      </c>
      <c r="J901" s="11">
        <f t="shared" si="353"/>
        <v>1</v>
      </c>
      <c r="K901" s="11">
        <f t="shared" si="355"/>
        <v>0</v>
      </c>
      <c r="L901" s="11">
        <f t="shared" si="355"/>
        <v>0</v>
      </c>
      <c r="M901" s="11">
        <f t="shared" si="355"/>
        <v>0</v>
      </c>
      <c r="N901" s="11">
        <f t="shared" si="355"/>
        <v>0</v>
      </c>
      <c r="O901" s="11">
        <f t="shared" si="355"/>
        <v>1</v>
      </c>
      <c r="P901" s="11">
        <f t="shared" si="355"/>
        <v>0</v>
      </c>
      <c r="Q901" s="4" t="str">
        <f t="shared" si="364"/>
        <v>N-101-000010</v>
      </c>
      <c r="R901">
        <f t="shared" si="365"/>
        <v>382</v>
      </c>
      <c r="S901" s="8">
        <f t="shared" si="366"/>
        <v>6.8802841839920132</v>
      </c>
      <c r="T901" s="8">
        <f t="shared" si="367"/>
        <v>6.8802841839920132</v>
      </c>
      <c r="U901" s="10">
        <f t="shared" si="358"/>
        <v>4.9166561186228837</v>
      </c>
      <c r="V901" s="10">
        <f t="shared" si="368"/>
        <v>0.18424985744159661</v>
      </c>
      <c r="W901" s="10">
        <f t="shared" si="369"/>
        <v>-1.5103821975769467</v>
      </c>
      <c r="X901" s="10">
        <f t="shared" si="359"/>
        <v>0.40635386051552441</v>
      </c>
      <c r="Y901" s="22">
        <f t="shared" si="370"/>
        <v>6.9555773436448023</v>
      </c>
      <c r="Z901" s="22">
        <f t="shared" si="360"/>
        <v>6.8151536771936527</v>
      </c>
      <c r="AA901" s="22">
        <f t="shared" si="361"/>
        <v>6.8802841839920132</v>
      </c>
      <c r="AB901" s="35"/>
      <c r="AC901" s="10"/>
      <c r="AD901" s="10"/>
    </row>
    <row r="902" spans="1:30" x14ac:dyDescent="0.25">
      <c r="A902" t="s">
        <v>3928</v>
      </c>
      <c r="B902" t="s">
        <v>1312</v>
      </c>
      <c r="C902" s="1">
        <v>42269</v>
      </c>
      <c r="D902">
        <v>978</v>
      </c>
      <c r="E902" t="str">
        <f t="shared" si="356"/>
        <v>_data_scientists_skills_in_the_job_market_</v>
      </c>
      <c r="F902" s="7">
        <f t="shared" si="362"/>
        <v>6.8865316425305103</v>
      </c>
      <c r="G902">
        <f t="shared" si="357"/>
        <v>41</v>
      </c>
      <c r="H902" s="11">
        <f t="shared" si="363"/>
        <v>1</v>
      </c>
      <c r="I902" s="11">
        <f t="shared" ref="I902:J921" si="371">IF(ISNUMBER(SEARCH(I$1,$B902)),1,0)</f>
        <v>0</v>
      </c>
      <c r="J902" s="11">
        <f t="shared" si="371"/>
        <v>1</v>
      </c>
      <c r="K902" s="11">
        <f t="shared" ref="K902:P911" si="372">IF(ISNUMBER(SEARCH(K$1,$E902)),1,0)</f>
        <v>0</v>
      </c>
      <c r="L902" s="11">
        <f t="shared" si="372"/>
        <v>0</v>
      </c>
      <c r="M902" s="11">
        <f t="shared" si="372"/>
        <v>0</v>
      </c>
      <c r="N902" s="11">
        <f t="shared" si="372"/>
        <v>0</v>
      </c>
      <c r="O902" s="11">
        <f t="shared" si="372"/>
        <v>1</v>
      </c>
      <c r="P902" s="11">
        <f t="shared" si="372"/>
        <v>0</v>
      </c>
      <c r="Q902" s="4" t="str">
        <f t="shared" si="364"/>
        <v>N-101-000010</v>
      </c>
      <c r="R902">
        <f t="shared" si="365"/>
        <v>382</v>
      </c>
      <c r="S902" s="8">
        <f t="shared" si="366"/>
        <v>6.8802841839920132</v>
      </c>
      <c r="T902" s="8">
        <f t="shared" si="367"/>
        <v>6.8802841839920132</v>
      </c>
      <c r="U902" s="10">
        <f t="shared" si="358"/>
        <v>6.4801777820149855</v>
      </c>
      <c r="V902" s="10">
        <f t="shared" si="368"/>
        <v>0.18424985744159661</v>
      </c>
      <c r="W902" s="10">
        <f t="shared" si="369"/>
        <v>5.3139465815155162E-2</v>
      </c>
      <c r="X902" s="10">
        <f t="shared" si="359"/>
        <v>0.40635386051552441</v>
      </c>
      <c r="Y902" s="22">
        <f t="shared" si="370"/>
        <v>6.9555773436448023</v>
      </c>
      <c r="Z902" s="22">
        <f t="shared" si="360"/>
        <v>6.8151536771936527</v>
      </c>
      <c r="AA902" s="22">
        <f t="shared" si="361"/>
        <v>6.8802841839920132</v>
      </c>
      <c r="AB902" s="35"/>
      <c r="AC902" s="10"/>
      <c r="AD902" s="10"/>
    </row>
    <row r="903" spans="1:30" x14ac:dyDescent="0.25">
      <c r="A903" t="s">
        <v>3929</v>
      </c>
      <c r="B903" t="s">
        <v>1313</v>
      </c>
      <c r="C903" s="1">
        <v>41431</v>
      </c>
      <c r="D903">
        <v>489</v>
      </c>
      <c r="E903" t="str">
        <f t="shared" si="356"/>
        <v>_data_scientists_sometimes_fool_themselves_</v>
      </c>
      <c r="F903" s="7">
        <f t="shared" si="362"/>
        <v>6.1944053911046719</v>
      </c>
      <c r="G903">
        <f t="shared" si="357"/>
        <v>41</v>
      </c>
      <c r="H903" s="11">
        <f t="shared" si="363"/>
        <v>0</v>
      </c>
      <c r="I903" s="11">
        <f t="shared" si="371"/>
        <v>0</v>
      </c>
      <c r="J903" s="11">
        <f t="shared" si="371"/>
        <v>1</v>
      </c>
      <c r="K903" s="11">
        <f t="shared" si="372"/>
        <v>0</v>
      </c>
      <c r="L903" s="11">
        <f t="shared" si="372"/>
        <v>0</v>
      </c>
      <c r="M903" s="11">
        <f t="shared" si="372"/>
        <v>0</v>
      </c>
      <c r="N903" s="11">
        <f t="shared" si="372"/>
        <v>0</v>
      </c>
      <c r="O903" s="11">
        <f t="shared" si="372"/>
        <v>1</v>
      </c>
      <c r="P903" s="11">
        <f t="shared" si="372"/>
        <v>0</v>
      </c>
      <c r="Q903" s="4" t="str">
        <f t="shared" si="364"/>
        <v>N-001-000010</v>
      </c>
      <c r="R903">
        <f t="shared" si="365"/>
        <v>276</v>
      </c>
      <c r="S903" s="8">
        <f t="shared" si="366"/>
        <v>7.1371246496698326</v>
      </c>
      <c r="T903" s="8">
        <f t="shared" si="367"/>
        <v>7.1371246496698326</v>
      </c>
      <c r="U903" s="10">
        <f t="shared" si="358"/>
        <v>5.5895844762464506</v>
      </c>
      <c r="V903" s="10">
        <f t="shared" si="368"/>
        <v>0.48352944586012636</v>
      </c>
      <c r="W903" s="10">
        <f t="shared" si="369"/>
        <v>-0.63898678561068323</v>
      </c>
      <c r="X903" s="10">
        <f t="shared" si="359"/>
        <v>0.60482091485822098</v>
      </c>
      <c r="Y903" s="22">
        <f t="shared" si="370"/>
        <v>7.1540443979874988</v>
      </c>
      <c r="Z903" s="22">
        <f t="shared" si="360"/>
        <v>7.1890336202131158</v>
      </c>
      <c r="AA903" s="22">
        <f t="shared" si="361"/>
        <v>7.1371246496698326</v>
      </c>
      <c r="AB903" s="35"/>
      <c r="AC903" s="10"/>
      <c r="AD903" s="10"/>
    </row>
    <row r="904" spans="1:30" x14ac:dyDescent="0.25">
      <c r="A904" t="s">
        <v>3931</v>
      </c>
      <c r="B904" t="s">
        <v>1315</v>
      </c>
      <c r="C904" s="1">
        <v>42128</v>
      </c>
      <c r="D904">
        <v>1996</v>
      </c>
      <c r="E904" t="str">
        <f t="shared" si="356"/>
        <v>_data_scientists_thoughts_that_inspired_me_</v>
      </c>
      <c r="F904" s="7">
        <f t="shared" si="362"/>
        <v>7.5994013334158153</v>
      </c>
      <c r="G904">
        <f t="shared" si="357"/>
        <v>34</v>
      </c>
      <c r="H904" s="11">
        <f t="shared" si="363"/>
        <v>1</v>
      </c>
      <c r="I904" s="11">
        <f t="shared" si="371"/>
        <v>0</v>
      </c>
      <c r="J904" s="11">
        <f t="shared" si="371"/>
        <v>1</v>
      </c>
      <c r="K904" s="11">
        <f t="shared" si="372"/>
        <v>0</v>
      </c>
      <c r="L904" s="11">
        <f t="shared" si="372"/>
        <v>0</v>
      </c>
      <c r="M904" s="11">
        <f t="shared" si="372"/>
        <v>0</v>
      </c>
      <c r="N904" s="11">
        <f t="shared" si="372"/>
        <v>0</v>
      </c>
      <c r="O904" s="11">
        <f t="shared" si="372"/>
        <v>1</v>
      </c>
      <c r="P904" s="11">
        <f t="shared" si="372"/>
        <v>0</v>
      </c>
      <c r="Q904" s="4" t="str">
        <f t="shared" si="364"/>
        <v>N-101-000010</v>
      </c>
      <c r="R904">
        <f t="shared" si="365"/>
        <v>382</v>
      </c>
      <c r="S904" s="8">
        <f t="shared" si="366"/>
        <v>6.8802841839920132</v>
      </c>
      <c r="T904" s="8">
        <f t="shared" si="367"/>
        <v>6.8802841839920132</v>
      </c>
      <c r="U904" s="10">
        <f t="shared" si="358"/>
        <v>7.1930474729002905</v>
      </c>
      <c r="V904" s="10">
        <f t="shared" si="368"/>
        <v>0.18424985744159661</v>
      </c>
      <c r="W904" s="10">
        <f t="shared" si="369"/>
        <v>0.7660091567004601</v>
      </c>
      <c r="X904" s="10">
        <f t="shared" si="359"/>
        <v>0.40635386051552441</v>
      </c>
      <c r="Y904" s="22">
        <f t="shared" si="370"/>
        <v>6.9555773436448023</v>
      </c>
      <c r="Z904" s="22">
        <f t="shared" si="360"/>
        <v>6.8151536771936527</v>
      </c>
      <c r="AA904" s="22">
        <f t="shared" si="361"/>
        <v>6.8802841839920132</v>
      </c>
      <c r="AB904" s="35"/>
      <c r="AC904" s="10"/>
      <c r="AD904" s="10"/>
    </row>
    <row r="905" spans="1:30" x14ac:dyDescent="0.25">
      <c r="A905" t="s">
        <v>3933</v>
      </c>
      <c r="B905" t="s">
        <v>1317</v>
      </c>
      <c r="C905" s="1">
        <v>41457</v>
      </c>
      <c r="D905">
        <v>31353</v>
      </c>
      <c r="E905" t="str">
        <f t="shared" si="356"/>
        <v>_data_scientists_vs._data_engineers_</v>
      </c>
      <c r="F905" s="7">
        <f t="shared" si="362"/>
        <v>10.353097129628477</v>
      </c>
      <c r="G905">
        <f t="shared" si="357"/>
        <v>62</v>
      </c>
      <c r="H905" s="11">
        <f t="shared" si="363"/>
        <v>0</v>
      </c>
      <c r="I905" s="11">
        <f t="shared" si="371"/>
        <v>0</v>
      </c>
      <c r="J905" s="11">
        <f t="shared" si="371"/>
        <v>1</v>
      </c>
      <c r="K905" s="11">
        <f t="shared" si="372"/>
        <v>0</v>
      </c>
      <c r="L905" s="11">
        <f t="shared" si="372"/>
        <v>0</v>
      </c>
      <c r="M905" s="11">
        <f t="shared" si="372"/>
        <v>0</v>
      </c>
      <c r="N905" s="11">
        <f t="shared" si="372"/>
        <v>0</v>
      </c>
      <c r="O905" s="11">
        <f t="shared" si="372"/>
        <v>1</v>
      </c>
      <c r="P905" s="11">
        <f t="shared" si="372"/>
        <v>0</v>
      </c>
      <c r="Q905" s="4" t="str">
        <f t="shared" si="364"/>
        <v>N-001-000010</v>
      </c>
      <c r="R905">
        <f t="shared" si="365"/>
        <v>276</v>
      </c>
      <c r="S905" s="8">
        <f t="shared" si="366"/>
        <v>7.1371246496698326</v>
      </c>
      <c r="T905" s="8">
        <f t="shared" si="367"/>
        <v>7.1371246496698326</v>
      </c>
      <c r="U905" s="10">
        <f t="shared" si="358"/>
        <v>9.7482762147702555</v>
      </c>
      <c r="V905" s="10">
        <f t="shared" si="368"/>
        <v>0.48352944586012636</v>
      </c>
      <c r="W905" s="10">
        <f t="shared" si="369"/>
        <v>3.5197049529131217</v>
      </c>
      <c r="X905" s="10">
        <f t="shared" si="359"/>
        <v>0.60482091485822098</v>
      </c>
      <c r="Y905" s="22">
        <f t="shared" si="370"/>
        <v>7.1540443979874988</v>
      </c>
      <c r="Z905" s="22">
        <f t="shared" si="360"/>
        <v>7.1890336202131158</v>
      </c>
      <c r="AA905" s="22">
        <f t="shared" si="361"/>
        <v>7.1371246496698326</v>
      </c>
      <c r="AB905" s="35"/>
      <c r="AC905" s="10"/>
      <c r="AD905" s="10"/>
    </row>
    <row r="906" spans="1:30" x14ac:dyDescent="0.25">
      <c r="A906" t="s">
        <v>3934</v>
      </c>
      <c r="B906" t="s">
        <v>1318</v>
      </c>
      <c r="C906" s="1">
        <v>41485</v>
      </c>
      <c r="D906">
        <v>391</v>
      </c>
      <c r="E906" t="str">
        <f t="shared" si="356"/>
        <v>_data_scientists_wanted_to_create_new_tech_tools_for_our_cities_</v>
      </c>
      <c r="F906" s="7">
        <f t="shared" si="362"/>
        <v>5.9712618397904622</v>
      </c>
      <c r="G906">
        <f t="shared" si="357"/>
        <v>61</v>
      </c>
      <c r="H906" s="11">
        <f t="shared" si="363"/>
        <v>0</v>
      </c>
      <c r="I906" s="11">
        <f t="shared" si="371"/>
        <v>0</v>
      </c>
      <c r="J906" s="11">
        <f t="shared" si="371"/>
        <v>1</v>
      </c>
      <c r="K906" s="11">
        <f t="shared" si="372"/>
        <v>0</v>
      </c>
      <c r="L906" s="11">
        <f t="shared" si="372"/>
        <v>0</v>
      </c>
      <c r="M906" s="11">
        <f t="shared" si="372"/>
        <v>0</v>
      </c>
      <c r="N906" s="11">
        <f t="shared" si="372"/>
        <v>0</v>
      </c>
      <c r="O906" s="11">
        <f t="shared" si="372"/>
        <v>1</v>
      </c>
      <c r="P906" s="11">
        <f t="shared" si="372"/>
        <v>0</v>
      </c>
      <c r="Q906" s="4" t="str">
        <f t="shared" si="364"/>
        <v>N-001-000010</v>
      </c>
      <c r="R906">
        <f t="shared" si="365"/>
        <v>276</v>
      </c>
      <c r="S906" s="8">
        <f t="shared" si="366"/>
        <v>7.1371246496698326</v>
      </c>
      <c r="T906" s="8">
        <f t="shared" si="367"/>
        <v>7.1371246496698326</v>
      </c>
      <c r="U906" s="10">
        <f t="shared" si="358"/>
        <v>5.3664409249322409</v>
      </c>
      <c r="V906" s="10">
        <f t="shared" si="368"/>
        <v>0.48352944586012636</v>
      </c>
      <c r="W906" s="10">
        <f t="shared" si="369"/>
        <v>-0.86213033692489294</v>
      </c>
      <c r="X906" s="10">
        <f t="shared" si="359"/>
        <v>0.60482091485822098</v>
      </c>
      <c r="Y906" s="22">
        <f t="shared" si="370"/>
        <v>7.1540443979874988</v>
      </c>
      <c r="Z906" s="22">
        <f t="shared" si="360"/>
        <v>7.1890336202131158</v>
      </c>
      <c r="AA906" s="22">
        <f t="shared" si="361"/>
        <v>7.1371246496698326</v>
      </c>
      <c r="AB906" s="35"/>
      <c r="AC906" s="10"/>
      <c r="AD906" s="10"/>
    </row>
    <row r="907" spans="1:30" x14ac:dyDescent="0.25">
      <c r="A907" t="s">
        <v>3942</v>
      </c>
      <c r="B907" t="s">
        <v>1326</v>
      </c>
      <c r="C907" s="1">
        <v>41750</v>
      </c>
      <c r="D907">
        <v>1955</v>
      </c>
      <c r="E907" t="str">
        <f t="shared" si="356"/>
        <v>_data_sets_and_other_machine_learning_resources_from_uc_irvine_</v>
      </c>
      <c r="F907" s="7">
        <f t="shared" si="362"/>
        <v>7.5786568505947622</v>
      </c>
      <c r="G907">
        <f t="shared" si="357"/>
        <v>34</v>
      </c>
      <c r="H907" s="11">
        <f t="shared" si="363"/>
        <v>0</v>
      </c>
      <c r="I907" s="11">
        <f t="shared" si="371"/>
        <v>0</v>
      </c>
      <c r="J907" s="11">
        <f t="shared" si="371"/>
        <v>1</v>
      </c>
      <c r="K907" s="11">
        <f t="shared" si="372"/>
        <v>0</v>
      </c>
      <c r="L907" s="11">
        <f t="shared" si="372"/>
        <v>0</v>
      </c>
      <c r="M907" s="11">
        <f t="shared" si="372"/>
        <v>1</v>
      </c>
      <c r="N907" s="11">
        <f t="shared" si="372"/>
        <v>0</v>
      </c>
      <c r="O907" s="11">
        <f t="shared" si="372"/>
        <v>1</v>
      </c>
      <c r="P907" s="11">
        <f t="shared" si="372"/>
        <v>0</v>
      </c>
      <c r="Q907" s="4" t="str">
        <f t="shared" si="364"/>
        <v>N-001-001010</v>
      </c>
      <c r="R907">
        <f t="shared" si="365"/>
        <v>1</v>
      </c>
      <c r="S907" s="8">
        <f t="shared" si="366"/>
        <v>7.020854558086981</v>
      </c>
      <c r="T907" s="8">
        <f t="shared" si="367"/>
        <v>7.3546782491486216</v>
      </c>
      <c r="U907" s="10">
        <f t="shared" si="358"/>
        <v>6.495916679460656</v>
      </c>
      <c r="V907" s="10">
        <f t="shared" si="368"/>
        <v>1.2042106631495297</v>
      </c>
      <c r="W907" s="10">
        <f t="shared" si="369"/>
        <v>0.74526467387940709</v>
      </c>
      <c r="X907" s="10">
        <f t="shared" si="359"/>
        <v>1.0827401711341058</v>
      </c>
      <c r="Y907" s="22">
        <f t="shared" si="370"/>
        <v>7.6319636542633837</v>
      </c>
      <c r="Z907" s="22">
        <f t="shared" si="360"/>
        <v>8.0252073474714187</v>
      </c>
      <c r="AA907" s="22">
        <f t="shared" si="361"/>
        <v>7.6319636542633837</v>
      </c>
      <c r="AB907" s="35"/>
      <c r="AC907" s="10"/>
      <c r="AD907" s="10"/>
    </row>
    <row r="908" spans="1:30" x14ac:dyDescent="0.25">
      <c r="A908" t="s">
        <v>3943</v>
      </c>
      <c r="B908" t="s">
        <v>1327</v>
      </c>
      <c r="C908" s="1">
        <v>41790</v>
      </c>
      <c r="D908">
        <v>652</v>
      </c>
      <c r="E908" t="str">
        <f t="shared" si="356"/>
        <v>_data_shinobi:_1_-_the_fundamentals_</v>
      </c>
      <c r="F908" s="7">
        <f t="shared" si="362"/>
        <v>6.481577129276431</v>
      </c>
      <c r="G908">
        <f t="shared" si="357"/>
        <v>46</v>
      </c>
      <c r="H908" s="11">
        <f t="shared" si="363"/>
        <v>0</v>
      </c>
      <c r="I908" s="11">
        <f t="shared" si="371"/>
        <v>0</v>
      </c>
      <c r="J908" s="11">
        <f t="shared" si="371"/>
        <v>1</v>
      </c>
      <c r="K908" s="11">
        <f t="shared" si="372"/>
        <v>0</v>
      </c>
      <c r="L908" s="11">
        <f t="shared" si="372"/>
        <v>0</v>
      </c>
      <c r="M908" s="11">
        <f t="shared" si="372"/>
        <v>0</v>
      </c>
      <c r="N908" s="11">
        <f t="shared" si="372"/>
        <v>0</v>
      </c>
      <c r="O908" s="11">
        <f t="shared" si="372"/>
        <v>1</v>
      </c>
      <c r="P908" s="11">
        <f t="shared" si="372"/>
        <v>0</v>
      </c>
      <c r="Q908" s="4" t="str">
        <f t="shared" si="364"/>
        <v>N-001-000010</v>
      </c>
      <c r="R908">
        <f t="shared" si="365"/>
        <v>276</v>
      </c>
      <c r="S908" s="8">
        <f t="shared" si="366"/>
        <v>7.1371246496698326</v>
      </c>
      <c r="T908" s="8">
        <f t="shared" si="367"/>
        <v>7.1371246496698326</v>
      </c>
      <c r="U908" s="10">
        <f t="shared" si="358"/>
        <v>5.8767562144182097</v>
      </c>
      <c r="V908" s="10">
        <f t="shared" si="368"/>
        <v>0.48352944586012636</v>
      </c>
      <c r="W908" s="10">
        <f t="shared" si="369"/>
        <v>-0.35181504743892411</v>
      </c>
      <c r="X908" s="10">
        <f t="shared" si="359"/>
        <v>0.60482091485822098</v>
      </c>
      <c r="Y908" s="22">
        <f t="shared" si="370"/>
        <v>7.1540443979874988</v>
      </c>
      <c r="Z908" s="22">
        <f t="shared" si="360"/>
        <v>7.1890336202131158</v>
      </c>
      <c r="AA908" s="22">
        <f t="shared" si="361"/>
        <v>7.1371246496698326</v>
      </c>
      <c r="AB908" s="35"/>
      <c r="AC908" s="10"/>
      <c r="AD908" s="10"/>
    </row>
    <row r="909" spans="1:30" x14ac:dyDescent="0.25">
      <c r="A909" t="s">
        <v>3944</v>
      </c>
      <c r="B909" t="s">
        <v>1328</v>
      </c>
      <c r="C909" s="1">
        <v>41798</v>
      </c>
      <c r="D909">
        <v>750</v>
      </c>
      <c r="E909" t="str">
        <f t="shared" si="356"/>
        <v>_data_shinobi:_2_-_the_tree_of_the_data_shinobi_</v>
      </c>
      <c r="F909" s="7">
        <f t="shared" si="362"/>
        <v>6.6214056517641344</v>
      </c>
      <c r="G909">
        <f t="shared" si="357"/>
        <v>47</v>
      </c>
      <c r="H909" s="11">
        <f t="shared" si="363"/>
        <v>0</v>
      </c>
      <c r="I909" s="11">
        <f t="shared" si="371"/>
        <v>0</v>
      </c>
      <c r="J909" s="11">
        <f t="shared" si="371"/>
        <v>1</v>
      </c>
      <c r="K909" s="11">
        <f t="shared" si="372"/>
        <v>0</v>
      </c>
      <c r="L909" s="11">
        <f t="shared" si="372"/>
        <v>0</v>
      </c>
      <c r="M909" s="11">
        <f t="shared" si="372"/>
        <v>0</v>
      </c>
      <c r="N909" s="11">
        <f t="shared" si="372"/>
        <v>0</v>
      </c>
      <c r="O909" s="11">
        <f t="shared" si="372"/>
        <v>1</v>
      </c>
      <c r="P909" s="11">
        <f t="shared" si="372"/>
        <v>0</v>
      </c>
      <c r="Q909" s="4" t="str">
        <f t="shared" si="364"/>
        <v>N-001-000010</v>
      </c>
      <c r="R909">
        <f t="shared" si="365"/>
        <v>276</v>
      </c>
      <c r="S909" s="8">
        <f t="shared" si="366"/>
        <v>7.1371246496698326</v>
      </c>
      <c r="T909" s="8">
        <f t="shared" si="367"/>
        <v>7.1371246496698326</v>
      </c>
      <c r="U909" s="10">
        <f t="shared" si="358"/>
        <v>6.0165847369059131</v>
      </c>
      <c r="V909" s="10">
        <f t="shared" si="368"/>
        <v>0.48352944586012636</v>
      </c>
      <c r="W909" s="10">
        <f t="shared" si="369"/>
        <v>-0.21198652495122072</v>
      </c>
      <c r="X909" s="10">
        <f t="shared" si="359"/>
        <v>0.60482091485822098</v>
      </c>
      <c r="Y909" s="22">
        <f t="shared" si="370"/>
        <v>7.1540443979874988</v>
      </c>
      <c r="Z909" s="22">
        <f t="shared" si="360"/>
        <v>7.1890336202131158</v>
      </c>
      <c r="AA909" s="22">
        <f t="shared" si="361"/>
        <v>7.1371246496698326</v>
      </c>
      <c r="AB909" s="35"/>
      <c r="AC909" s="10"/>
      <c r="AD909" s="10"/>
    </row>
    <row r="910" spans="1:30" x14ac:dyDescent="0.25">
      <c r="A910" t="s">
        <v>3945</v>
      </c>
      <c r="B910" t="s">
        <v>1329</v>
      </c>
      <c r="C910" s="1">
        <v>41814</v>
      </c>
      <c r="D910">
        <v>285</v>
      </c>
      <c r="E910" t="str">
        <f t="shared" si="356"/>
        <v>_data_shinobi:_3_-_the_shrines_&amp;amp;_the_deities_</v>
      </c>
      <c r="F910" s="7">
        <f t="shared" si="362"/>
        <v>5.6559918108198524</v>
      </c>
      <c r="G910">
        <f t="shared" si="357"/>
        <v>51</v>
      </c>
      <c r="H910" s="11">
        <f t="shared" si="363"/>
        <v>0</v>
      </c>
      <c r="I910" s="11">
        <f t="shared" si="371"/>
        <v>0</v>
      </c>
      <c r="J910" s="11">
        <f t="shared" si="371"/>
        <v>1</v>
      </c>
      <c r="K910" s="11">
        <f t="shared" si="372"/>
        <v>0</v>
      </c>
      <c r="L910" s="11">
        <f t="shared" si="372"/>
        <v>0</v>
      </c>
      <c r="M910" s="11">
        <f t="shared" si="372"/>
        <v>0</v>
      </c>
      <c r="N910" s="11">
        <f t="shared" si="372"/>
        <v>0</v>
      </c>
      <c r="O910" s="11">
        <f t="shared" si="372"/>
        <v>1</v>
      </c>
      <c r="P910" s="11">
        <f t="shared" si="372"/>
        <v>0</v>
      </c>
      <c r="Q910" s="4" t="str">
        <f t="shared" si="364"/>
        <v>N-001-000010</v>
      </c>
      <c r="R910">
        <f t="shared" si="365"/>
        <v>276</v>
      </c>
      <c r="S910" s="8">
        <f t="shared" si="366"/>
        <v>7.1371246496698326</v>
      </c>
      <c r="T910" s="8">
        <f t="shared" si="367"/>
        <v>7.1371246496698326</v>
      </c>
      <c r="U910" s="10">
        <f t="shared" si="358"/>
        <v>5.051170895961631</v>
      </c>
      <c r="V910" s="10">
        <f t="shared" si="368"/>
        <v>0.48352944586012636</v>
      </c>
      <c r="W910" s="10">
        <f t="shared" si="369"/>
        <v>-1.1774003658955028</v>
      </c>
      <c r="X910" s="10">
        <f t="shared" si="359"/>
        <v>0.60482091485822098</v>
      </c>
      <c r="Y910" s="22">
        <f t="shared" si="370"/>
        <v>7.1540443979874988</v>
      </c>
      <c r="Z910" s="22">
        <f t="shared" si="360"/>
        <v>7.1890336202131158</v>
      </c>
      <c r="AA910" s="22">
        <f t="shared" si="361"/>
        <v>7.1371246496698326</v>
      </c>
      <c r="AB910" s="35"/>
      <c r="AC910" s="10"/>
      <c r="AD910" s="10"/>
    </row>
    <row r="911" spans="1:30" x14ac:dyDescent="0.25">
      <c r="A911" t="s">
        <v>3946</v>
      </c>
      <c r="B911" t="s">
        <v>1330</v>
      </c>
      <c r="C911" s="1">
        <v>41681</v>
      </c>
      <c r="D911">
        <v>665</v>
      </c>
      <c r="E911" t="str">
        <f t="shared" si="356"/>
        <v>_data_silos_obstruct_quest_for_competitive_advantage_</v>
      </c>
      <c r="F911" s="7">
        <f t="shared" si="362"/>
        <v>6.5012896705403893</v>
      </c>
      <c r="G911">
        <f t="shared" si="357"/>
        <v>38</v>
      </c>
      <c r="H911" s="11">
        <f t="shared" si="363"/>
        <v>0</v>
      </c>
      <c r="I911" s="11">
        <f t="shared" si="371"/>
        <v>0</v>
      </c>
      <c r="J911" s="11">
        <f t="shared" si="371"/>
        <v>1</v>
      </c>
      <c r="K911" s="11">
        <f t="shared" si="372"/>
        <v>0</v>
      </c>
      <c r="L911" s="11">
        <f t="shared" si="372"/>
        <v>0</v>
      </c>
      <c r="M911" s="11">
        <f t="shared" si="372"/>
        <v>0</v>
      </c>
      <c r="N911" s="11">
        <f t="shared" si="372"/>
        <v>0</v>
      </c>
      <c r="O911" s="11">
        <f t="shared" si="372"/>
        <v>1</v>
      </c>
      <c r="P911" s="11">
        <f t="shared" si="372"/>
        <v>0</v>
      </c>
      <c r="Q911" s="4" t="str">
        <f t="shared" si="364"/>
        <v>N-001-000010</v>
      </c>
      <c r="R911">
        <f t="shared" si="365"/>
        <v>276</v>
      </c>
      <c r="S911" s="8">
        <f t="shared" si="366"/>
        <v>7.1371246496698326</v>
      </c>
      <c r="T911" s="8">
        <f t="shared" si="367"/>
        <v>7.1371246496698326</v>
      </c>
      <c r="U911" s="10">
        <f t="shared" si="358"/>
        <v>5.896468755682168</v>
      </c>
      <c r="V911" s="10">
        <f t="shared" si="368"/>
        <v>0.48352944586012636</v>
      </c>
      <c r="W911" s="10">
        <f t="shared" si="369"/>
        <v>-0.33210250617496584</v>
      </c>
      <c r="X911" s="10">
        <f t="shared" si="359"/>
        <v>0.60482091485822098</v>
      </c>
      <c r="Y911" s="22">
        <f t="shared" si="370"/>
        <v>7.1540443979874988</v>
      </c>
      <c r="Z911" s="22">
        <f t="shared" si="360"/>
        <v>7.1890336202131158</v>
      </c>
      <c r="AA911" s="22">
        <f t="shared" si="361"/>
        <v>7.1371246496698326</v>
      </c>
      <c r="AB911" s="35"/>
      <c r="AC911" s="10"/>
      <c r="AD911" s="10"/>
    </row>
    <row r="912" spans="1:30" x14ac:dyDescent="0.25">
      <c r="A912" t="s">
        <v>3947</v>
      </c>
      <c r="B912" t="s">
        <v>1331</v>
      </c>
      <c r="C912" s="1">
        <v>41436</v>
      </c>
      <c r="D912">
        <v>195</v>
      </c>
      <c r="E912" t="str">
        <f t="shared" si="356"/>
        <v>_data_storage_"the_suspended_data_grid"_</v>
      </c>
      <c r="F912" s="7">
        <f t="shared" si="362"/>
        <v>5.2781146592305168</v>
      </c>
      <c r="G912">
        <f t="shared" si="357"/>
        <v>70</v>
      </c>
      <c r="H912" s="11">
        <f t="shared" si="363"/>
        <v>0</v>
      </c>
      <c r="I912" s="11">
        <f t="shared" si="371"/>
        <v>0</v>
      </c>
      <c r="J912" s="11">
        <f t="shared" si="371"/>
        <v>1</v>
      </c>
      <c r="K912" s="11">
        <f t="shared" ref="K912:P921" si="373">IF(ISNUMBER(SEARCH(K$1,$E912)),1,0)</f>
        <v>0</v>
      </c>
      <c r="L912" s="11">
        <f t="shared" si="373"/>
        <v>0</v>
      </c>
      <c r="M912" s="11">
        <f t="shared" si="373"/>
        <v>0</v>
      </c>
      <c r="N912" s="11">
        <f t="shared" si="373"/>
        <v>0</v>
      </c>
      <c r="O912" s="11">
        <f t="shared" si="373"/>
        <v>1</v>
      </c>
      <c r="P912" s="11">
        <f t="shared" si="373"/>
        <v>0</v>
      </c>
      <c r="Q912" s="4" t="str">
        <f t="shared" si="364"/>
        <v>N-001-000010</v>
      </c>
      <c r="R912">
        <f t="shared" si="365"/>
        <v>276</v>
      </c>
      <c r="S912" s="8">
        <f t="shared" si="366"/>
        <v>7.1371246496698326</v>
      </c>
      <c r="T912" s="8">
        <f t="shared" si="367"/>
        <v>7.1371246496698326</v>
      </c>
      <c r="U912" s="10">
        <f t="shared" si="358"/>
        <v>4.6732937443722955</v>
      </c>
      <c r="V912" s="10">
        <f t="shared" si="368"/>
        <v>0.48352944586012636</v>
      </c>
      <c r="W912" s="10">
        <f t="shared" si="369"/>
        <v>-1.5552775174848383</v>
      </c>
      <c r="X912" s="10">
        <f t="shared" si="359"/>
        <v>0.60482091485822098</v>
      </c>
      <c r="Y912" s="22">
        <f t="shared" si="370"/>
        <v>7.1540443979874988</v>
      </c>
      <c r="Z912" s="22">
        <f t="shared" si="360"/>
        <v>7.1890336202131158</v>
      </c>
      <c r="AA912" s="22">
        <f t="shared" si="361"/>
        <v>7.1371246496698326</v>
      </c>
      <c r="AB912" s="35"/>
      <c r="AC912" s="10"/>
      <c r="AD912" s="10"/>
    </row>
    <row r="913" spans="1:30" x14ac:dyDescent="0.25">
      <c r="A913" t="s">
        <v>3421</v>
      </c>
      <c r="B913" t="s">
        <v>805</v>
      </c>
      <c r="C913" s="1">
        <v>42170</v>
      </c>
      <c r="D913">
        <v>1116</v>
      </c>
      <c r="E913" t="str">
        <f t="shared" si="356"/>
        <v>_data_structure_graph_-_the_application_of_graph_theory_to_architecture_</v>
      </c>
      <c r="F913" s="7">
        <f t="shared" si="362"/>
        <v>7.0184017990692009</v>
      </c>
      <c r="G913">
        <f t="shared" si="357"/>
        <v>38</v>
      </c>
      <c r="H913" s="11">
        <f t="shared" si="363"/>
        <v>1</v>
      </c>
      <c r="I913" s="11">
        <f t="shared" si="371"/>
        <v>0</v>
      </c>
      <c r="J913" s="11">
        <f t="shared" si="371"/>
        <v>1</v>
      </c>
      <c r="K913" s="11">
        <f t="shared" si="373"/>
        <v>0</v>
      </c>
      <c r="L913" s="11">
        <f t="shared" si="373"/>
        <v>0</v>
      </c>
      <c r="M913" s="11">
        <f t="shared" si="373"/>
        <v>0</v>
      </c>
      <c r="N913" s="11">
        <f t="shared" si="373"/>
        <v>0</v>
      </c>
      <c r="O913" s="11">
        <f t="shared" si="373"/>
        <v>1</v>
      </c>
      <c r="P913" s="11">
        <f t="shared" si="373"/>
        <v>0</v>
      </c>
      <c r="Q913" s="4" t="str">
        <f t="shared" si="364"/>
        <v>N-101-000010</v>
      </c>
      <c r="R913">
        <f t="shared" si="365"/>
        <v>382</v>
      </c>
      <c r="S913" s="8">
        <f t="shared" si="366"/>
        <v>6.8802841839920132</v>
      </c>
      <c r="T913" s="8">
        <f t="shared" si="367"/>
        <v>6.8802841839920132</v>
      </c>
      <c r="U913" s="10">
        <f t="shared" si="358"/>
        <v>6.6120479385536761</v>
      </c>
      <c r="V913" s="10">
        <f t="shared" si="368"/>
        <v>0.18424985744159661</v>
      </c>
      <c r="W913" s="10">
        <f t="shared" si="369"/>
        <v>0.18500962235384577</v>
      </c>
      <c r="X913" s="10">
        <f t="shared" si="359"/>
        <v>0.40635386051552441</v>
      </c>
      <c r="Y913" s="22">
        <f t="shared" si="370"/>
        <v>6.9555773436448023</v>
      </c>
      <c r="Z913" s="22">
        <f t="shared" si="360"/>
        <v>6.8151536771936527</v>
      </c>
      <c r="AA913" s="22">
        <f t="shared" si="361"/>
        <v>6.8802841839920132</v>
      </c>
      <c r="AB913" s="35"/>
      <c r="AC913" s="10"/>
      <c r="AD913" s="10"/>
    </row>
    <row r="914" spans="1:30" x14ac:dyDescent="0.25">
      <c r="A914" t="s">
        <v>3948</v>
      </c>
      <c r="B914" t="s">
        <v>1332</v>
      </c>
      <c r="C914" s="1">
        <v>42411</v>
      </c>
      <c r="D914">
        <v>1133</v>
      </c>
      <c r="E914" t="str">
        <f t="shared" si="356"/>
        <v>_data_team_for_data_driven_organization_</v>
      </c>
      <c r="F914" s="7">
        <f t="shared" si="362"/>
        <v>7.0335064842876971</v>
      </c>
      <c r="G914">
        <f t="shared" si="357"/>
        <v>39</v>
      </c>
      <c r="H914" s="11">
        <f t="shared" si="363"/>
        <v>1</v>
      </c>
      <c r="I914" s="11">
        <f t="shared" si="371"/>
        <v>0</v>
      </c>
      <c r="J914" s="11">
        <f t="shared" si="371"/>
        <v>1</v>
      </c>
      <c r="K914" s="11">
        <f t="shared" si="373"/>
        <v>0</v>
      </c>
      <c r="L914" s="11">
        <f t="shared" si="373"/>
        <v>0</v>
      </c>
      <c r="M914" s="11">
        <f t="shared" si="373"/>
        <v>0</v>
      </c>
      <c r="N914" s="11">
        <f t="shared" si="373"/>
        <v>0</v>
      </c>
      <c r="O914" s="11">
        <f t="shared" si="373"/>
        <v>1</v>
      </c>
      <c r="P914" s="11">
        <f t="shared" si="373"/>
        <v>0</v>
      </c>
      <c r="Q914" s="4" t="str">
        <f t="shared" si="364"/>
        <v>N-101-000010</v>
      </c>
      <c r="R914">
        <f t="shared" si="365"/>
        <v>382</v>
      </c>
      <c r="S914" s="8">
        <f t="shared" si="366"/>
        <v>6.8802841839920132</v>
      </c>
      <c r="T914" s="8">
        <f t="shared" si="367"/>
        <v>6.8802841839920132</v>
      </c>
      <c r="U914" s="10">
        <f t="shared" si="358"/>
        <v>6.6271526237721723</v>
      </c>
      <c r="V914" s="10">
        <f t="shared" si="368"/>
        <v>0.18424985744159661</v>
      </c>
      <c r="W914" s="10">
        <f t="shared" si="369"/>
        <v>0.20011430757234194</v>
      </c>
      <c r="X914" s="10">
        <f t="shared" si="359"/>
        <v>0.40635386051552441</v>
      </c>
      <c r="Y914" s="22">
        <f t="shared" si="370"/>
        <v>6.9555773436448023</v>
      </c>
      <c r="Z914" s="22">
        <f t="shared" si="360"/>
        <v>6.8151536771936527</v>
      </c>
      <c r="AA914" s="22">
        <f t="shared" si="361"/>
        <v>6.8802841839920132</v>
      </c>
      <c r="AB914" s="35"/>
      <c r="AC914" s="10"/>
      <c r="AD914" s="10"/>
    </row>
    <row r="915" spans="1:30" x14ac:dyDescent="0.25">
      <c r="A915" t="s">
        <v>2739</v>
      </c>
      <c r="B915" t="s">
        <v>119</v>
      </c>
      <c r="C915" s="1">
        <v>42076</v>
      </c>
      <c r="D915">
        <v>334</v>
      </c>
      <c r="E915" t="str">
        <f t="shared" si="356"/>
        <v>_data_to_explain_increasing_revenue_gap?_</v>
      </c>
      <c r="F915" s="7">
        <f t="shared" si="362"/>
        <v>5.8141305318250662</v>
      </c>
      <c r="G915">
        <f t="shared" si="357"/>
        <v>46</v>
      </c>
      <c r="H915" s="11">
        <f t="shared" si="363"/>
        <v>1</v>
      </c>
      <c r="I915" s="11">
        <f t="shared" si="371"/>
        <v>1</v>
      </c>
      <c r="J915" s="11">
        <f t="shared" si="371"/>
        <v>0</v>
      </c>
      <c r="K915" s="11">
        <f t="shared" si="373"/>
        <v>0</v>
      </c>
      <c r="L915" s="11">
        <f t="shared" si="373"/>
        <v>0</v>
      </c>
      <c r="M915" s="11">
        <f t="shared" si="373"/>
        <v>0</v>
      </c>
      <c r="N915" s="11">
        <f t="shared" si="373"/>
        <v>0</v>
      </c>
      <c r="O915" s="11">
        <f t="shared" si="373"/>
        <v>1</v>
      </c>
      <c r="P915" s="11">
        <f t="shared" si="373"/>
        <v>0</v>
      </c>
      <c r="Q915" s="4" t="str">
        <f t="shared" si="364"/>
        <v>N-110-000010</v>
      </c>
      <c r="R915">
        <f t="shared" si="365"/>
        <v>58</v>
      </c>
      <c r="S915" s="8">
        <f t="shared" si="366"/>
        <v>5.7492453157171877</v>
      </c>
      <c r="T915" s="8">
        <f t="shared" si="367"/>
        <v>5.7492453157171877</v>
      </c>
      <c r="U915" s="10">
        <f t="shared" si="358"/>
        <v>6.1886203056678051</v>
      </c>
      <c r="V915" s="10">
        <f t="shared" si="368"/>
        <v>-0.99322799793309102</v>
      </c>
      <c r="W915" s="10">
        <f t="shared" si="369"/>
        <v>-1.0192616448902889</v>
      </c>
      <c r="X915" s="10">
        <f t="shared" si="359"/>
        <v>-0.37448977384273863</v>
      </c>
      <c r="Y915" s="22">
        <f t="shared" si="370"/>
        <v>6.1747337092865386</v>
      </c>
      <c r="Z915" s="22">
        <f t="shared" si="360"/>
        <v>6.1953121150439019</v>
      </c>
      <c r="AA915" s="22">
        <f t="shared" si="361"/>
        <v>5.7492453157171877</v>
      </c>
      <c r="AB915" s="35"/>
      <c r="AC915" s="10"/>
      <c r="AD915" s="10"/>
    </row>
    <row r="916" spans="1:30" x14ac:dyDescent="0.25">
      <c r="A916" t="s">
        <v>3950</v>
      </c>
      <c r="B916" t="s">
        <v>1334</v>
      </c>
      <c r="C916" s="1">
        <v>42276</v>
      </c>
      <c r="D916">
        <v>204</v>
      </c>
      <c r="E916" t="str">
        <f t="shared" si="356"/>
        <v>_data_transmutation_vs._data_analytics:_round_1_</v>
      </c>
      <c r="F916" s="7">
        <f t="shared" si="362"/>
        <v>5.3230099791384085</v>
      </c>
      <c r="G916">
        <f t="shared" si="357"/>
        <v>39</v>
      </c>
      <c r="H916" s="11">
        <f t="shared" si="363"/>
        <v>1</v>
      </c>
      <c r="I916" s="11">
        <f t="shared" si="371"/>
        <v>0</v>
      </c>
      <c r="J916" s="11">
        <f t="shared" si="371"/>
        <v>1</v>
      </c>
      <c r="K916" s="11">
        <f t="shared" si="373"/>
        <v>0</v>
      </c>
      <c r="L916" s="11">
        <f t="shared" si="373"/>
        <v>0</v>
      </c>
      <c r="M916" s="11">
        <f t="shared" si="373"/>
        <v>0</v>
      </c>
      <c r="N916" s="11">
        <f t="shared" si="373"/>
        <v>0</v>
      </c>
      <c r="O916" s="11">
        <f t="shared" si="373"/>
        <v>1</v>
      </c>
      <c r="P916" s="11">
        <f t="shared" si="373"/>
        <v>1</v>
      </c>
      <c r="Q916" s="4" t="str">
        <f t="shared" si="364"/>
        <v>N-101-000011</v>
      </c>
      <c r="R916">
        <f t="shared" si="365"/>
        <v>56</v>
      </c>
      <c r="S916" s="8">
        <f t="shared" si="366"/>
        <v>6.7077203067055775</v>
      </c>
      <c r="T916" s="8">
        <f t="shared" si="367"/>
        <v>6.7077203067055775</v>
      </c>
      <c r="U916" s="10">
        <f t="shared" si="358"/>
        <v>5.1314062617579346</v>
      </c>
      <c r="V916" s="10">
        <f t="shared" si="368"/>
        <v>-0.13958391266768105</v>
      </c>
      <c r="W916" s="10">
        <f t="shared" si="369"/>
        <v>-1.5103821975769467</v>
      </c>
      <c r="X916" s="10">
        <f t="shared" si="359"/>
        <v>0.19160371738047377</v>
      </c>
      <c r="Y916" s="22">
        <f t="shared" si="370"/>
        <v>6.7408272005097514</v>
      </c>
      <c r="Z916" s="22">
        <f t="shared" si="360"/>
        <v>6.647636803392051</v>
      </c>
      <c r="AA916" s="22">
        <f t="shared" si="361"/>
        <v>6.7077203067055775</v>
      </c>
      <c r="AB916" s="35"/>
      <c r="AC916" s="10"/>
      <c r="AD916" s="10"/>
    </row>
    <row r="917" spans="1:30" x14ac:dyDescent="0.25">
      <c r="A917" t="s">
        <v>3210</v>
      </c>
      <c r="B917" t="s">
        <v>594</v>
      </c>
      <c r="C917" s="1">
        <v>42459</v>
      </c>
      <c r="D917">
        <v>283</v>
      </c>
      <c r="E917" t="str">
        <f t="shared" si="356"/>
        <v>_data_variety_trumps_volume_and_velocity_</v>
      </c>
      <c r="F917" s="7">
        <f t="shared" si="362"/>
        <v>5.6489742381612063</v>
      </c>
      <c r="G917">
        <f t="shared" si="357"/>
        <v>30</v>
      </c>
      <c r="H917" s="11">
        <f t="shared" si="363"/>
        <v>1</v>
      </c>
      <c r="I917" s="11">
        <f t="shared" si="371"/>
        <v>0</v>
      </c>
      <c r="J917" s="11">
        <f t="shared" si="371"/>
        <v>1</v>
      </c>
      <c r="K917" s="11">
        <f t="shared" si="373"/>
        <v>0</v>
      </c>
      <c r="L917" s="11">
        <f t="shared" si="373"/>
        <v>0</v>
      </c>
      <c r="M917" s="11">
        <f t="shared" si="373"/>
        <v>0</v>
      </c>
      <c r="N917" s="11">
        <f t="shared" si="373"/>
        <v>0</v>
      </c>
      <c r="O917" s="11">
        <f t="shared" si="373"/>
        <v>1</v>
      </c>
      <c r="P917" s="11">
        <f t="shared" si="373"/>
        <v>0</v>
      </c>
      <c r="Q917" s="4" t="str">
        <f t="shared" si="364"/>
        <v>N-101-000010</v>
      </c>
      <c r="R917">
        <f t="shared" si="365"/>
        <v>382</v>
      </c>
      <c r="S917" s="8">
        <f t="shared" si="366"/>
        <v>6.8802841839920132</v>
      </c>
      <c r="T917" s="8">
        <f t="shared" si="367"/>
        <v>6.8802841839920132</v>
      </c>
      <c r="U917" s="10">
        <f t="shared" si="358"/>
        <v>5.2426203776456815</v>
      </c>
      <c r="V917" s="10">
        <f t="shared" si="368"/>
        <v>0.18424985744159661</v>
      </c>
      <c r="W917" s="10">
        <f t="shared" si="369"/>
        <v>-1.1844179385541489</v>
      </c>
      <c r="X917" s="10">
        <f t="shared" si="359"/>
        <v>0.40635386051552441</v>
      </c>
      <c r="Y917" s="22">
        <f t="shared" si="370"/>
        <v>6.9555773436448023</v>
      </c>
      <c r="Z917" s="22">
        <f t="shared" si="360"/>
        <v>6.8151536771936527</v>
      </c>
      <c r="AA917" s="22">
        <f t="shared" si="361"/>
        <v>6.8802841839920132</v>
      </c>
      <c r="AB917" s="35"/>
      <c r="AC917" s="10"/>
      <c r="AD917" s="10"/>
    </row>
    <row r="918" spans="1:30" x14ac:dyDescent="0.25">
      <c r="A918" t="s">
        <v>3951</v>
      </c>
      <c r="B918" t="s">
        <v>1335</v>
      </c>
      <c r="C918" s="1">
        <v>42029</v>
      </c>
      <c r="D918">
        <v>611</v>
      </c>
      <c r="E918" t="str">
        <f t="shared" si="356"/>
        <v>_data_veracity_vs._data_quality_</v>
      </c>
      <c r="F918" s="7">
        <f t="shared" si="362"/>
        <v>6.4167322825123261</v>
      </c>
      <c r="G918">
        <f t="shared" si="357"/>
        <v>18</v>
      </c>
      <c r="H918" s="11">
        <f t="shared" si="363"/>
        <v>1</v>
      </c>
      <c r="I918" s="11">
        <f t="shared" si="371"/>
        <v>0</v>
      </c>
      <c r="J918" s="11">
        <f t="shared" si="371"/>
        <v>1</v>
      </c>
      <c r="K918" s="11">
        <f t="shared" si="373"/>
        <v>0</v>
      </c>
      <c r="L918" s="11">
        <f t="shared" si="373"/>
        <v>0</v>
      </c>
      <c r="M918" s="11">
        <f t="shared" si="373"/>
        <v>0</v>
      </c>
      <c r="N918" s="11">
        <f t="shared" si="373"/>
        <v>0</v>
      </c>
      <c r="O918" s="11">
        <f t="shared" si="373"/>
        <v>1</v>
      </c>
      <c r="P918" s="11">
        <f t="shared" si="373"/>
        <v>0</v>
      </c>
      <c r="Q918" s="4" t="str">
        <f t="shared" si="364"/>
        <v>N-101-000010</v>
      </c>
      <c r="R918">
        <f t="shared" si="365"/>
        <v>382</v>
      </c>
      <c r="S918" s="8">
        <f t="shared" si="366"/>
        <v>6.8802841839920132</v>
      </c>
      <c r="T918" s="8">
        <f t="shared" si="367"/>
        <v>6.8802841839920132</v>
      </c>
      <c r="U918" s="10">
        <f t="shared" si="358"/>
        <v>6.0103784219968013</v>
      </c>
      <c r="V918" s="10">
        <f t="shared" si="368"/>
        <v>0.18424985744159661</v>
      </c>
      <c r="W918" s="10">
        <f t="shared" si="369"/>
        <v>-0.41665989420302907</v>
      </c>
      <c r="X918" s="10">
        <f t="shared" si="359"/>
        <v>0.40635386051552441</v>
      </c>
      <c r="Y918" s="22">
        <f t="shared" si="370"/>
        <v>6.9555773436448023</v>
      </c>
      <c r="Z918" s="22">
        <f t="shared" si="360"/>
        <v>6.8151536771936527</v>
      </c>
      <c r="AA918" s="22">
        <f t="shared" si="361"/>
        <v>6.8802841839920132</v>
      </c>
      <c r="AB918" s="35"/>
      <c r="AC918" s="10"/>
      <c r="AD918" s="10"/>
    </row>
    <row r="919" spans="1:30" x14ac:dyDescent="0.25">
      <c r="A919" t="s">
        <v>3952</v>
      </c>
      <c r="B919" t="s">
        <v>1336</v>
      </c>
      <c r="C919" s="1">
        <v>42248</v>
      </c>
      <c r="D919">
        <v>977</v>
      </c>
      <c r="E919" t="str">
        <f t="shared" si="356"/>
        <v>_data_visualization_</v>
      </c>
      <c r="F919" s="7">
        <f t="shared" si="362"/>
        <v>6.8855096700348177</v>
      </c>
      <c r="G919">
        <f t="shared" si="357"/>
        <v>52</v>
      </c>
      <c r="H919" s="11">
        <f t="shared" si="363"/>
        <v>1</v>
      </c>
      <c r="I919" s="11">
        <f t="shared" si="371"/>
        <v>0</v>
      </c>
      <c r="J919" s="11">
        <f t="shared" si="371"/>
        <v>1</v>
      </c>
      <c r="K919" s="11">
        <f t="shared" si="373"/>
        <v>0</v>
      </c>
      <c r="L919" s="11">
        <f t="shared" si="373"/>
        <v>0</v>
      </c>
      <c r="M919" s="11">
        <f t="shared" si="373"/>
        <v>0</v>
      </c>
      <c r="N919" s="11">
        <f t="shared" si="373"/>
        <v>0</v>
      </c>
      <c r="O919" s="11">
        <f t="shared" si="373"/>
        <v>1</v>
      </c>
      <c r="P919" s="11">
        <f t="shared" si="373"/>
        <v>0</v>
      </c>
      <c r="Q919" s="4" t="str">
        <f t="shared" si="364"/>
        <v>N-101-000010</v>
      </c>
      <c r="R919">
        <f t="shared" si="365"/>
        <v>382</v>
      </c>
      <c r="S919" s="8">
        <f t="shared" si="366"/>
        <v>6.8802841839920132</v>
      </c>
      <c r="T919" s="8">
        <f t="shared" si="367"/>
        <v>6.8802841839920132</v>
      </c>
      <c r="U919" s="10">
        <f t="shared" si="358"/>
        <v>6.4791558095192929</v>
      </c>
      <c r="V919" s="10">
        <f t="shared" si="368"/>
        <v>0.18424985744159661</v>
      </c>
      <c r="W919" s="10">
        <f t="shared" si="369"/>
        <v>5.2117493319462582E-2</v>
      </c>
      <c r="X919" s="10">
        <f t="shared" si="359"/>
        <v>0.40635386051552441</v>
      </c>
      <c r="Y919" s="22">
        <f t="shared" si="370"/>
        <v>6.9555773436448023</v>
      </c>
      <c r="Z919" s="22">
        <f t="shared" si="360"/>
        <v>6.8151536771936527</v>
      </c>
      <c r="AA919" s="22">
        <f t="shared" si="361"/>
        <v>6.8802841839920132</v>
      </c>
      <c r="AB919" s="35"/>
      <c r="AC919" s="10"/>
      <c r="AD919" s="10"/>
    </row>
    <row r="920" spans="1:30" x14ac:dyDescent="0.25">
      <c r="A920" t="s">
        <v>3115</v>
      </c>
      <c r="B920" t="s">
        <v>499</v>
      </c>
      <c r="C920" s="1">
        <v>42061</v>
      </c>
      <c r="D920">
        <v>334</v>
      </c>
      <c r="E920" t="str">
        <f t="shared" si="356"/>
        <v>_data_visualization:_a_day_in_the_life_of_worldreader_</v>
      </c>
      <c r="F920" s="7">
        <f t="shared" si="362"/>
        <v>5.8141305318250662</v>
      </c>
      <c r="G920">
        <f t="shared" si="357"/>
        <v>57</v>
      </c>
      <c r="H920" s="11">
        <f t="shared" si="363"/>
        <v>1</v>
      </c>
      <c r="I920" s="11">
        <f t="shared" si="371"/>
        <v>0</v>
      </c>
      <c r="J920" s="11">
        <f t="shared" si="371"/>
        <v>1</v>
      </c>
      <c r="K920" s="11">
        <f t="shared" si="373"/>
        <v>0</v>
      </c>
      <c r="L920" s="11">
        <f t="shared" si="373"/>
        <v>0</v>
      </c>
      <c r="M920" s="11">
        <f t="shared" si="373"/>
        <v>0</v>
      </c>
      <c r="N920" s="11">
        <f t="shared" si="373"/>
        <v>0</v>
      </c>
      <c r="O920" s="11">
        <f t="shared" si="373"/>
        <v>1</v>
      </c>
      <c r="P920" s="11">
        <f t="shared" si="373"/>
        <v>0</v>
      </c>
      <c r="Q920" s="4" t="str">
        <f t="shared" si="364"/>
        <v>N-101-000010</v>
      </c>
      <c r="R920">
        <f t="shared" si="365"/>
        <v>382</v>
      </c>
      <c r="S920" s="8">
        <f t="shared" si="366"/>
        <v>6.8802841839920132</v>
      </c>
      <c r="T920" s="8">
        <f t="shared" si="367"/>
        <v>6.8802841839920132</v>
      </c>
      <c r="U920" s="10">
        <f t="shared" si="358"/>
        <v>5.4077766713095414</v>
      </c>
      <c r="V920" s="10">
        <f t="shared" si="368"/>
        <v>0.18424985744159661</v>
      </c>
      <c r="W920" s="10">
        <f t="shared" si="369"/>
        <v>-1.0192616448902889</v>
      </c>
      <c r="X920" s="10">
        <f t="shared" si="359"/>
        <v>0.40635386051552441</v>
      </c>
      <c r="Y920" s="22">
        <f t="shared" si="370"/>
        <v>6.9555773436448023</v>
      </c>
      <c r="Z920" s="22">
        <f t="shared" si="360"/>
        <v>6.8151536771936527</v>
      </c>
      <c r="AA920" s="22">
        <f t="shared" si="361"/>
        <v>6.8802841839920132</v>
      </c>
      <c r="AB920" s="35"/>
      <c r="AC920" s="10"/>
      <c r="AD920" s="10"/>
    </row>
    <row r="921" spans="1:30" x14ac:dyDescent="0.25">
      <c r="A921" t="s">
        <v>3953</v>
      </c>
      <c r="B921" t="s">
        <v>1337</v>
      </c>
      <c r="C921" s="1">
        <v>41037</v>
      </c>
      <c r="D921">
        <v>1874</v>
      </c>
      <c r="E921" t="str">
        <f t="shared" si="356"/>
        <v>_data_visualization:_example_of_a_great,_interactive_chart_</v>
      </c>
      <c r="F921" s="7">
        <f t="shared" si="362"/>
        <v>7.5363639384045111</v>
      </c>
      <c r="G921">
        <f t="shared" si="357"/>
        <v>64</v>
      </c>
      <c r="H921" s="11">
        <f t="shared" si="363"/>
        <v>0</v>
      </c>
      <c r="I921" s="11">
        <f t="shared" si="371"/>
        <v>0</v>
      </c>
      <c r="J921" s="11">
        <f t="shared" si="371"/>
        <v>1</v>
      </c>
      <c r="K921" s="11">
        <f t="shared" si="373"/>
        <v>0</v>
      </c>
      <c r="L921" s="11">
        <f t="shared" si="373"/>
        <v>0</v>
      </c>
      <c r="M921" s="11">
        <f t="shared" si="373"/>
        <v>0</v>
      </c>
      <c r="N921" s="11">
        <f t="shared" si="373"/>
        <v>0</v>
      </c>
      <c r="O921" s="11">
        <f t="shared" si="373"/>
        <v>1</v>
      </c>
      <c r="P921" s="11">
        <f t="shared" si="373"/>
        <v>0</v>
      </c>
      <c r="Q921" s="4" t="str">
        <f t="shared" si="364"/>
        <v>N-001-000010</v>
      </c>
      <c r="R921">
        <f t="shared" si="365"/>
        <v>276</v>
      </c>
      <c r="S921" s="8">
        <f t="shared" si="366"/>
        <v>7.1371246496698326</v>
      </c>
      <c r="T921" s="8">
        <f t="shared" si="367"/>
        <v>7.1371246496698326</v>
      </c>
      <c r="U921" s="10">
        <f t="shared" si="358"/>
        <v>6.9315430235462898</v>
      </c>
      <c r="V921" s="10">
        <f t="shared" si="368"/>
        <v>0.48352944586012636</v>
      </c>
      <c r="W921" s="10">
        <f t="shared" si="369"/>
        <v>0.70297176168915598</v>
      </c>
      <c r="X921" s="10">
        <f t="shared" si="359"/>
        <v>0.60482091485822098</v>
      </c>
      <c r="Y921" s="22">
        <f t="shared" si="370"/>
        <v>7.1540443979874988</v>
      </c>
      <c r="Z921" s="22">
        <f t="shared" si="360"/>
        <v>7.1890336202131158</v>
      </c>
      <c r="AA921" s="22">
        <f t="shared" si="361"/>
        <v>7.1371246496698326</v>
      </c>
      <c r="AB921" s="35"/>
      <c r="AC921" s="10"/>
      <c r="AD921" s="10"/>
    </row>
    <row r="922" spans="1:30" x14ac:dyDescent="0.25">
      <c r="A922" t="s">
        <v>3136</v>
      </c>
      <c r="B922" t="s">
        <v>520</v>
      </c>
      <c r="C922" s="1">
        <v>42513</v>
      </c>
      <c r="D922">
        <v>339</v>
      </c>
      <c r="E922" t="str">
        <f t="shared" si="356"/>
        <v>_data_visualization:_u.s._smoking_rates,_cancer_and_cigarette_tax_</v>
      </c>
      <c r="F922" s="7">
        <f t="shared" si="362"/>
        <v>5.8289456176102075</v>
      </c>
      <c r="G922">
        <f t="shared" si="357"/>
        <v>64</v>
      </c>
      <c r="H922" s="11">
        <f t="shared" si="363"/>
        <v>1</v>
      </c>
      <c r="I922" s="11">
        <f t="shared" ref="I922:J941" si="374">IF(ISNUMBER(SEARCH(I$1,$B922)),1,0)</f>
        <v>0</v>
      </c>
      <c r="J922" s="11">
        <f t="shared" si="374"/>
        <v>1</v>
      </c>
      <c r="K922" s="11">
        <f t="shared" ref="K922:P931" si="375">IF(ISNUMBER(SEARCH(K$1,$E922)),1,0)</f>
        <v>0</v>
      </c>
      <c r="L922" s="11">
        <f t="shared" si="375"/>
        <v>0</v>
      </c>
      <c r="M922" s="11">
        <f t="shared" si="375"/>
        <v>0</v>
      </c>
      <c r="N922" s="11">
        <f t="shared" si="375"/>
        <v>0</v>
      </c>
      <c r="O922" s="11">
        <f t="shared" si="375"/>
        <v>1</v>
      </c>
      <c r="P922" s="11">
        <f t="shared" si="375"/>
        <v>0</v>
      </c>
      <c r="Q922" s="4" t="str">
        <f t="shared" si="364"/>
        <v>N-101-000010</v>
      </c>
      <c r="R922">
        <f t="shared" si="365"/>
        <v>382</v>
      </c>
      <c r="S922" s="8">
        <f t="shared" si="366"/>
        <v>6.8802841839920132</v>
      </c>
      <c r="T922" s="8">
        <f t="shared" si="367"/>
        <v>6.8802841839920132</v>
      </c>
      <c r="U922" s="10">
        <f t="shared" si="358"/>
        <v>5.4225917570946827</v>
      </c>
      <c r="V922" s="10">
        <f t="shared" si="368"/>
        <v>0.18424985744159661</v>
      </c>
      <c r="W922" s="10">
        <f t="shared" si="369"/>
        <v>-1.0044465591051477</v>
      </c>
      <c r="X922" s="10">
        <f t="shared" si="359"/>
        <v>0.40635386051552441</v>
      </c>
      <c r="Y922" s="22">
        <f t="shared" si="370"/>
        <v>6.9555773436448023</v>
      </c>
      <c r="Z922" s="22">
        <f t="shared" si="360"/>
        <v>6.8151536771936527</v>
      </c>
      <c r="AA922" s="22">
        <f t="shared" si="361"/>
        <v>6.8802841839920132</v>
      </c>
      <c r="AB922" s="35"/>
      <c r="AC922" s="10"/>
      <c r="AD922" s="10"/>
    </row>
    <row r="923" spans="1:30" x14ac:dyDescent="0.25">
      <c r="A923" t="s">
        <v>3954</v>
      </c>
      <c r="B923" t="s">
        <v>1338</v>
      </c>
      <c r="C923" s="1">
        <v>41988</v>
      </c>
      <c r="D923">
        <v>3127</v>
      </c>
      <c r="E923" t="str">
        <f t="shared" si="356"/>
        <v>_data_visualization_of_employee_metrics_at_the_top_tech_companies_</v>
      </c>
      <c r="F923" s="7">
        <f t="shared" si="362"/>
        <v>8.0481491016652011</v>
      </c>
      <c r="G923">
        <f t="shared" si="357"/>
        <v>27</v>
      </c>
      <c r="H923" s="11">
        <f t="shared" si="363"/>
        <v>0</v>
      </c>
      <c r="I923" s="11">
        <f t="shared" si="374"/>
        <v>0</v>
      </c>
      <c r="J923" s="11">
        <f t="shared" si="374"/>
        <v>1</v>
      </c>
      <c r="K923" s="11">
        <f t="shared" si="375"/>
        <v>0</v>
      </c>
      <c r="L923" s="11">
        <f t="shared" si="375"/>
        <v>0</v>
      </c>
      <c r="M923" s="11">
        <f t="shared" si="375"/>
        <v>0</v>
      </c>
      <c r="N923" s="11">
        <f t="shared" si="375"/>
        <v>0</v>
      </c>
      <c r="O923" s="11">
        <f t="shared" si="375"/>
        <v>1</v>
      </c>
      <c r="P923" s="11">
        <f t="shared" si="375"/>
        <v>0</v>
      </c>
      <c r="Q923" s="4" t="str">
        <f t="shared" si="364"/>
        <v>N-001-000010</v>
      </c>
      <c r="R923">
        <f t="shared" si="365"/>
        <v>276</v>
      </c>
      <c r="S923" s="8">
        <f t="shared" si="366"/>
        <v>7.1371246496698326</v>
      </c>
      <c r="T923" s="8">
        <f t="shared" si="367"/>
        <v>7.1371246496698326</v>
      </c>
      <c r="U923" s="10">
        <f t="shared" si="358"/>
        <v>7.4433281868069798</v>
      </c>
      <c r="V923" s="10">
        <f t="shared" si="368"/>
        <v>0.48352944586012636</v>
      </c>
      <c r="W923" s="10">
        <f t="shared" si="369"/>
        <v>1.214756924949846</v>
      </c>
      <c r="X923" s="10">
        <f t="shared" si="359"/>
        <v>0.60482091485822098</v>
      </c>
      <c r="Y923" s="22">
        <f t="shared" si="370"/>
        <v>7.1540443979874988</v>
      </c>
      <c r="Z923" s="22">
        <f t="shared" si="360"/>
        <v>7.1890336202131158</v>
      </c>
      <c r="AA923" s="22">
        <f t="shared" si="361"/>
        <v>7.1371246496698326</v>
      </c>
      <c r="AB923" s="35"/>
      <c r="AC923" s="10"/>
      <c r="AD923" s="10"/>
    </row>
    <row r="924" spans="1:30" x14ac:dyDescent="0.25">
      <c r="A924" t="s">
        <v>3955</v>
      </c>
      <c r="B924" t="s">
        <v>1339</v>
      </c>
      <c r="C924" s="1">
        <v>41779</v>
      </c>
      <c r="D924">
        <v>4417</v>
      </c>
      <c r="E924" t="str">
        <f t="shared" si="356"/>
        <v>_data_warehouse_architecture_</v>
      </c>
      <c r="F924" s="7">
        <f t="shared" si="362"/>
        <v>8.3934423839800623</v>
      </c>
      <c r="G924">
        <f t="shared" si="357"/>
        <v>54</v>
      </c>
      <c r="H924" s="11">
        <f t="shared" si="363"/>
        <v>0</v>
      </c>
      <c r="I924" s="11">
        <f t="shared" si="374"/>
        <v>0</v>
      </c>
      <c r="J924" s="11">
        <f t="shared" si="374"/>
        <v>1</v>
      </c>
      <c r="K924" s="11">
        <f t="shared" si="375"/>
        <v>0</v>
      </c>
      <c r="L924" s="11">
        <f t="shared" si="375"/>
        <v>0</v>
      </c>
      <c r="M924" s="11">
        <f t="shared" si="375"/>
        <v>0</v>
      </c>
      <c r="N924" s="11">
        <f t="shared" si="375"/>
        <v>0</v>
      </c>
      <c r="O924" s="11">
        <f t="shared" si="375"/>
        <v>1</v>
      </c>
      <c r="P924" s="11">
        <f t="shared" si="375"/>
        <v>0</v>
      </c>
      <c r="Q924" s="4" t="str">
        <f t="shared" si="364"/>
        <v>N-001-000010</v>
      </c>
      <c r="R924">
        <f t="shared" si="365"/>
        <v>276</v>
      </c>
      <c r="S924" s="8">
        <f t="shared" si="366"/>
        <v>7.1371246496698326</v>
      </c>
      <c r="T924" s="8">
        <f t="shared" si="367"/>
        <v>7.1371246496698326</v>
      </c>
      <c r="U924" s="10">
        <f t="shared" si="358"/>
        <v>7.7886214691218409</v>
      </c>
      <c r="V924" s="10">
        <f t="shared" si="368"/>
        <v>0.48352944586012636</v>
      </c>
      <c r="W924" s="10">
        <f t="shared" si="369"/>
        <v>1.5600502072647071</v>
      </c>
      <c r="X924" s="10">
        <f t="shared" si="359"/>
        <v>0.60482091485822098</v>
      </c>
      <c r="Y924" s="22">
        <f t="shared" si="370"/>
        <v>7.1540443979874988</v>
      </c>
      <c r="Z924" s="22">
        <f t="shared" si="360"/>
        <v>7.1890336202131158</v>
      </c>
      <c r="AA924" s="22">
        <f t="shared" si="361"/>
        <v>7.1371246496698326</v>
      </c>
      <c r="AB924" s="35"/>
      <c r="AC924" s="10"/>
      <c r="AD924" s="10"/>
    </row>
    <row r="925" spans="1:30" x14ac:dyDescent="0.25">
      <c r="A925" t="s">
        <v>3833</v>
      </c>
      <c r="B925" t="s">
        <v>1217</v>
      </c>
      <c r="C925" s="1">
        <v>42296</v>
      </c>
      <c r="D925">
        <v>448</v>
      </c>
      <c r="E925" t="str">
        <f t="shared" si="356"/>
        <v>_data-as-a-service_dictionary:_5_terms_you_need_to_know_</v>
      </c>
      <c r="F925" s="7">
        <f t="shared" si="362"/>
        <v>6.1070228877422545</v>
      </c>
      <c r="G925">
        <f t="shared" si="357"/>
        <v>44</v>
      </c>
      <c r="H925" s="11">
        <f t="shared" si="363"/>
        <v>1</v>
      </c>
      <c r="I925" s="11">
        <f t="shared" si="374"/>
        <v>0</v>
      </c>
      <c r="J925" s="11">
        <f t="shared" si="374"/>
        <v>1</v>
      </c>
      <c r="K925" s="11">
        <f t="shared" si="375"/>
        <v>0</v>
      </c>
      <c r="L925" s="11">
        <f t="shared" si="375"/>
        <v>0</v>
      </c>
      <c r="M925" s="11">
        <f t="shared" si="375"/>
        <v>0</v>
      </c>
      <c r="N925" s="11">
        <f t="shared" si="375"/>
        <v>0</v>
      </c>
      <c r="O925" s="11">
        <f t="shared" si="375"/>
        <v>0</v>
      </c>
      <c r="P925" s="11">
        <f t="shared" si="375"/>
        <v>0</v>
      </c>
      <c r="Q925" s="4" t="str">
        <f t="shared" si="364"/>
        <v>N-101-000000</v>
      </c>
      <c r="R925">
        <f t="shared" si="365"/>
        <v>419</v>
      </c>
      <c r="S925" s="8">
        <f t="shared" si="366"/>
        <v>6.5697596378225285</v>
      </c>
      <c r="T925" s="8">
        <f t="shared" si="367"/>
        <v>6.5697596378225285</v>
      </c>
      <c r="U925" s="10">
        <f t="shared" si="358"/>
        <v>5.9185539484261982</v>
      </c>
      <c r="V925" s="10">
        <f t="shared" si="368"/>
        <v>-0.14431102010629077</v>
      </c>
      <c r="W925" s="10">
        <f t="shared" si="369"/>
        <v>-0.7263692889731006</v>
      </c>
      <c r="X925" s="10">
        <f t="shared" si="359"/>
        <v>0.18846893931605621</v>
      </c>
      <c r="Y925" s="22">
        <f t="shared" si="370"/>
        <v>6.7376924224453338</v>
      </c>
      <c r="Z925" s="22">
        <f t="shared" si="360"/>
        <v>6.5922741434865042</v>
      </c>
      <c r="AA925" s="22">
        <f t="shared" si="361"/>
        <v>6.5697596378225285</v>
      </c>
      <c r="AB925" s="35"/>
      <c r="AC925" s="10"/>
      <c r="AD925" s="10"/>
    </row>
    <row r="926" spans="1:30" x14ac:dyDescent="0.25">
      <c r="A926" t="s">
        <v>3850</v>
      </c>
      <c r="B926" t="s">
        <v>1234</v>
      </c>
      <c r="C926" s="1">
        <v>42311</v>
      </c>
      <c r="D926">
        <v>448</v>
      </c>
      <c r="E926" t="str">
        <f t="shared" si="356"/>
        <v>_datapalooza:_compose_your_data-science_music_</v>
      </c>
      <c r="F926" s="7">
        <f t="shared" si="362"/>
        <v>6.1070228877422545</v>
      </c>
      <c r="G926">
        <f t="shared" si="357"/>
        <v>41</v>
      </c>
      <c r="H926" s="11">
        <f t="shared" si="363"/>
        <v>1</v>
      </c>
      <c r="I926" s="11">
        <f t="shared" si="374"/>
        <v>0</v>
      </c>
      <c r="J926" s="11">
        <f t="shared" si="374"/>
        <v>1</v>
      </c>
      <c r="K926" s="11">
        <f t="shared" si="375"/>
        <v>0</v>
      </c>
      <c r="L926" s="11">
        <f t="shared" si="375"/>
        <v>0</v>
      </c>
      <c r="M926" s="11">
        <f t="shared" si="375"/>
        <v>0</v>
      </c>
      <c r="N926" s="11">
        <f t="shared" si="375"/>
        <v>0</v>
      </c>
      <c r="O926" s="11">
        <f t="shared" si="375"/>
        <v>0</v>
      </c>
      <c r="P926" s="11">
        <f t="shared" si="375"/>
        <v>0</v>
      </c>
      <c r="Q926" s="4" t="str">
        <f t="shared" si="364"/>
        <v>N-101-000000</v>
      </c>
      <c r="R926">
        <f t="shared" si="365"/>
        <v>419</v>
      </c>
      <c r="S926" s="8">
        <f t="shared" si="366"/>
        <v>6.5697596378225285</v>
      </c>
      <c r="T926" s="8">
        <f t="shared" si="367"/>
        <v>6.5697596378225285</v>
      </c>
      <c r="U926" s="10">
        <f t="shared" si="358"/>
        <v>5.9185539484261982</v>
      </c>
      <c r="V926" s="10">
        <f t="shared" si="368"/>
        <v>-0.14431102010629077</v>
      </c>
      <c r="W926" s="10">
        <f t="shared" si="369"/>
        <v>-0.7263692889731006</v>
      </c>
      <c r="X926" s="10">
        <f t="shared" si="359"/>
        <v>0.18846893931605621</v>
      </c>
      <c r="Y926" s="22">
        <f t="shared" si="370"/>
        <v>6.7376924224453338</v>
      </c>
      <c r="Z926" s="22">
        <f t="shared" si="360"/>
        <v>6.5922741434865042</v>
      </c>
      <c r="AA926" s="22">
        <f t="shared" si="361"/>
        <v>6.5697596378225285</v>
      </c>
      <c r="AB926" s="35"/>
      <c r="AC926" s="10"/>
      <c r="AD926" s="10"/>
    </row>
    <row r="927" spans="1:30" x14ac:dyDescent="0.25">
      <c r="A927" t="s">
        <v>3853</v>
      </c>
      <c r="B927" t="s">
        <v>1237</v>
      </c>
      <c r="C927" s="1">
        <v>41442</v>
      </c>
      <c r="D927">
        <v>626</v>
      </c>
      <c r="E927" t="str">
        <f t="shared" si="356"/>
        <v>_data's_beauty:_in_the_eye_of_the_beholder_</v>
      </c>
      <c r="F927" s="7">
        <f t="shared" si="362"/>
        <v>6.4409465406329209</v>
      </c>
      <c r="G927">
        <f t="shared" si="357"/>
        <v>48</v>
      </c>
      <c r="H927" s="11">
        <f t="shared" si="363"/>
        <v>0</v>
      </c>
      <c r="I927" s="11">
        <f t="shared" si="374"/>
        <v>0</v>
      </c>
      <c r="J927" s="11">
        <f t="shared" si="374"/>
        <v>1</v>
      </c>
      <c r="K927" s="11">
        <f t="shared" si="375"/>
        <v>0</v>
      </c>
      <c r="L927" s="11">
        <f t="shared" si="375"/>
        <v>0</v>
      </c>
      <c r="M927" s="11">
        <f t="shared" si="375"/>
        <v>0</v>
      </c>
      <c r="N927" s="11">
        <f t="shared" si="375"/>
        <v>0</v>
      </c>
      <c r="O927" s="11">
        <f t="shared" si="375"/>
        <v>0</v>
      </c>
      <c r="P927" s="11">
        <f t="shared" si="375"/>
        <v>0</v>
      </c>
      <c r="Q927" s="4" t="str">
        <f t="shared" si="364"/>
        <v>N-001-000000</v>
      </c>
      <c r="R927">
        <f t="shared" si="365"/>
        <v>313</v>
      </c>
      <c r="S927" s="8">
        <f t="shared" si="366"/>
        <v>6.8822553953446945</v>
      </c>
      <c r="T927" s="8">
        <f t="shared" si="367"/>
        <v>6.8822553953446945</v>
      </c>
      <c r="U927" s="10">
        <f t="shared" si="358"/>
        <v>6.0540105469741681</v>
      </c>
      <c r="V927" s="10">
        <f t="shared" si="368"/>
        <v>0.15496856831223904</v>
      </c>
      <c r="W927" s="10">
        <f t="shared" si="369"/>
        <v>-0.39244563608243421</v>
      </c>
      <c r="X927" s="10">
        <f t="shared" si="359"/>
        <v>0.38693599365875281</v>
      </c>
      <c r="Y927" s="22">
        <f t="shared" si="370"/>
        <v>6.9361594767880304</v>
      </c>
      <c r="Z927" s="22">
        <f t="shared" si="360"/>
        <v>6.9661540865059681</v>
      </c>
      <c r="AA927" s="22">
        <f t="shared" si="361"/>
        <v>6.8822553953446945</v>
      </c>
      <c r="AB927" s="35"/>
      <c r="AC927" s="10"/>
      <c r="AD927" s="10"/>
    </row>
    <row r="928" spans="1:30" x14ac:dyDescent="0.25">
      <c r="A928" t="s">
        <v>3854</v>
      </c>
      <c r="B928" t="s">
        <v>1238</v>
      </c>
      <c r="C928" s="1">
        <v>41176</v>
      </c>
      <c r="D928">
        <v>570</v>
      </c>
      <c r="E928" t="str">
        <f t="shared" si="356"/>
        <v>_datascape_-_3d_immersive_visualisation_analytics_</v>
      </c>
      <c r="F928" s="7">
        <f t="shared" si="362"/>
        <v>6.3473892096560105</v>
      </c>
      <c r="G928">
        <f t="shared" si="357"/>
        <v>49</v>
      </c>
      <c r="H928" s="11">
        <f t="shared" si="363"/>
        <v>0</v>
      </c>
      <c r="I928" s="11">
        <f t="shared" si="374"/>
        <v>0</v>
      </c>
      <c r="J928" s="11">
        <f t="shared" si="374"/>
        <v>1</v>
      </c>
      <c r="K928" s="11">
        <f t="shared" si="375"/>
        <v>0</v>
      </c>
      <c r="L928" s="11">
        <f t="shared" si="375"/>
        <v>0</v>
      </c>
      <c r="M928" s="11">
        <f t="shared" si="375"/>
        <v>0</v>
      </c>
      <c r="N928" s="11">
        <f t="shared" si="375"/>
        <v>0</v>
      </c>
      <c r="O928" s="11">
        <f t="shared" si="375"/>
        <v>0</v>
      </c>
      <c r="P928" s="11">
        <f t="shared" si="375"/>
        <v>1</v>
      </c>
      <c r="Q928" s="4" t="str">
        <f t="shared" si="364"/>
        <v>N-001-000001</v>
      </c>
      <c r="R928">
        <f t="shared" si="365"/>
        <v>75</v>
      </c>
      <c r="S928" s="8">
        <f t="shared" si="366"/>
        <v>6.7053553975541869</v>
      </c>
      <c r="T928" s="8">
        <f t="shared" si="367"/>
        <v>6.7053553975541869</v>
      </c>
      <c r="U928" s="10">
        <f t="shared" si="358"/>
        <v>6.1752033591323086</v>
      </c>
      <c r="V928" s="10">
        <f t="shared" si="368"/>
        <v>-0.16886520179703862</v>
      </c>
      <c r="W928" s="10">
        <f t="shared" si="369"/>
        <v>-0.48600296705934465</v>
      </c>
      <c r="X928" s="10">
        <f t="shared" si="359"/>
        <v>0.17218585052370217</v>
      </c>
      <c r="Y928" s="22">
        <f t="shared" si="370"/>
        <v>6.7214093336529794</v>
      </c>
      <c r="Z928" s="22">
        <f t="shared" si="360"/>
        <v>6.7986372127043664</v>
      </c>
      <c r="AA928" s="22">
        <f t="shared" si="361"/>
        <v>6.7053553975541869</v>
      </c>
      <c r="AB928" s="35"/>
      <c r="AC928" s="10"/>
      <c r="AD928" s="10"/>
    </row>
    <row r="929" spans="1:30" x14ac:dyDescent="0.25">
      <c r="A929" t="s">
        <v>2727</v>
      </c>
      <c r="B929" t="s">
        <v>107</v>
      </c>
      <c r="C929" s="1">
        <v>41894</v>
      </c>
      <c r="D929">
        <v>855</v>
      </c>
      <c r="E929" t="str">
        <f t="shared" si="356"/>
        <v>_datasciencecentral_google_app_for_mobile_browsing_</v>
      </c>
      <c r="F929" s="7">
        <f t="shared" si="362"/>
        <v>6.752270376141742</v>
      </c>
      <c r="G929">
        <f t="shared" si="357"/>
        <v>61</v>
      </c>
      <c r="H929" s="11">
        <f t="shared" si="363"/>
        <v>0</v>
      </c>
      <c r="I929" s="11">
        <f t="shared" si="374"/>
        <v>1</v>
      </c>
      <c r="J929" s="11">
        <f t="shared" si="374"/>
        <v>0</v>
      </c>
      <c r="K929" s="11">
        <f t="shared" si="375"/>
        <v>0</v>
      </c>
      <c r="L929" s="11">
        <f t="shared" si="375"/>
        <v>0</v>
      </c>
      <c r="M929" s="11">
        <f t="shared" si="375"/>
        <v>0</v>
      </c>
      <c r="N929" s="11">
        <f t="shared" si="375"/>
        <v>0</v>
      </c>
      <c r="O929" s="11">
        <f t="shared" si="375"/>
        <v>0</v>
      </c>
      <c r="P929" s="11">
        <f t="shared" si="375"/>
        <v>0</v>
      </c>
      <c r="Q929" s="4" t="str">
        <f t="shared" si="364"/>
        <v>N-010-000000</v>
      </c>
      <c r="R929">
        <f t="shared" si="365"/>
        <v>99</v>
      </c>
      <c r="S929" s="8">
        <f t="shared" si="366"/>
        <v>6.480946823676728</v>
      </c>
      <c r="T929" s="8">
        <f t="shared" si="367"/>
        <v>6.480946823676728</v>
      </c>
      <c r="U929" s="10">
        <f t="shared" si="358"/>
        <v>7.1461780168412519</v>
      </c>
      <c r="V929" s="10">
        <f t="shared" si="368"/>
        <v>-1.0225092870624488</v>
      </c>
      <c r="W929" s="10">
        <f t="shared" si="369"/>
        <v>-8.1121800573613179E-2</v>
      </c>
      <c r="X929" s="10">
        <f t="shared" si="359"/>
        <v>-0.39390764069951029</v>
      </c>
      <c r="Y929" s="22">
        <f t="shared" si="370"/>
        <v>6.1553158424297676</v>
      </c>
      <c r="Z929" s="22">
        <f t="shared" si="360"/>
        <v>6.3463125243562173</v>
      </c>
      <c r="AA929" s="22">
        <f t="shared" si="361"/>
        <v>6.480946823676728</v>
      </c>
      <c r="AB929" s="35"/>
      <c r="AC929" s="10"/>
      <c r="AD929" s="10"/>
    </row>
    <row r="930" spans="1:30" x14ac:dyDescent="0.25">
      <c r="A930" t="s">
        <v>2995</v>
      </c>
      <c r="B930" t="s">
        <v>377</v>
      </c>
      <c r="C930" s="1">
        <v>42017</v>
      </c>
      <c r="D930">
        <v>122</v>
      </c>
      <c r="E930" t="str">
        <f t="shared" si="356"/>
        <v>_dataviz_and_dataplumbing:_announcing_our_two_new_dsc_channels_</v>
      </c>
      <c r="F930" s="7">
        <f t="shared" si="362"/>
        <v>4.8121843553724171</v>
      </c>
      <c r="G930">
        <f t="shared" si="357"/>
        <v>19</v>
      </c>
      <c r="H930" s="11">
        <f t="shared" si="363"/>
        <v>1</v>
      </c>
      <c r="I930" s="11">
        <f t="shared" si="374"/>
        <v>1</v>
      </c>
      <c r="J930" s="11">
        <f t="shared" si="374"/>
        <v>0</v>
      </c>
      <c r="K930" s="11">
        <f t="shared" si="375"/>
        <v>0</v>
      </c>
      <c r="L930" s="11">
        <f t="shared" si="375"/>
        <v>0</v>
      </c>
      <c r="M930" s="11">
        <f t="shared" si="375"/>
        <v>0</v>
      </c>
      <c r="N930" s="11">
        <f t="shared" si="375"/>
        <v>0</v>
      </c>
      <c r="O930" s="11">
        <f t="shared" si="375"/>
        <v>0</v>
      </c>
      <c r="P930" s="11">
        <f t="shared" si="375"/>
        <v>0</v>
      </c>
      <c r="Q930" s="4" t="str">
        <f t="shared" si="364"/>
        <v>N-110-000000</v>
      </c>
      <c r="R930">
        <f t="shared" si="365"/>
        <v>84</v>
      </c>
      <c r="S930" s="8">
        <f t="shared" si="366"/>
        <v>6.1102020039575136</v>
      </c>
      <c r="T930" s="8">
        <f t="shared" si="367"/>
        <v>6.1102020039575136</v>
      </c>
      <c r="U930" s="10">
        <f t="shared" si="358"/>
        <v>5.4045590504146244</v>
      </c>
      <c r="V930" s="10">
        <f t="shared" si="368"/>
        <v>-1.3217888754809786</v>
      </c>
      <c r="W930" s="10">
        <f t="shared" si="369"/>
        <v>-2.0212078213429381</v>
      </c>
      <c r="X930" s="10">
        <f t="shared" si="359"/>
        <v>-0.59237469504220686</v>
      </c>
      <c r="Y930" s="22">
        <f t="shared" si="370"/>
        <v>5.9568487880870702</v>
      </c>
      <c r="Z930" s="22">
        <f t="shared" si="360"/>
        <v>5.9724325813367543</v>
      </c>
      <c r="AA930" s="22">
        <f t="shared" si="361"/>
        <v>6.1102020039575136</v>
      </c>
      <c r="AB930" s="35"/>
      <c r="AC930" s="10"/>
      <c r="AD930" s="10"/>
    </row>
    <row r="931" spans="1:30" x14ac:dyDescent="0.25">
      <c r="A931" t="s">
        <v>2740</v>
      </c>
      <c r="B931" t="s">
        <v>120</v>
      </c>
      <c r="C931" s="1">
        <v>42318</v>
      </c>
      <c r="D931">
        <v>483</v>
      </c>
      <c r="E931" t="str">
        <f t="shared" si="356"/>
        <v>_dataviz_for_cavemen_</v>
      </c>
      <c r="F931" s="7">
        <f t="shared" si="362"/>
        <v>6.1820849067166321</v>
      </c>
      <c r="G931">
        <f t="shared" si="357"/>
        <v>51</v>
      </c>
      <c r="H931" s="11">
        <f t="shared" si="363"/>
        <v>1</v>
      </c>
      <c r="I931" s="11">
        <f t="shared" si="374"/>
        <v>1</v>
      </c>
      <c r="J931" s="11">
        <f t="shared" si="374"/>
        <v>0</v>
      </c>
      <c r="K931" s="11">
        <f t="shared" si="375"/>
        <v>0</v>
      </c>
      <c r="L931" s="11">
        <f t="shared" si="375"/>
        <v>0</v>
      </c>
      <c r="M931" s="11">
        <f t="shared" si="375"/>
        <v>0</v>
      </c>
      <c r="N931" s="11">
        <f t="shared" si="375"/>
        <v>0</v>
      </c>
      <c r="O931" s="11">
        <f t="shared" si="375"/>
        <v>0</v>
      </c>
      <c r="P931" s="11">
        <f t="shared" si="375"/>
        <v>0</v>
      </c>
      <c r="Q931" s="4" t="str">
        <f t="shared" si="364"/>
        <v>N-110-000000</v>
      </c>
      <c r="R931">
        <f t="shared" si="365"/>
        <v>84</v>
      </c>
      <c r="S931" s="8">
        <f t="shared" si="366"/>
        <v>6.1102020039575136</v>
      </c>
      <c r="T931" s="8">
        <f t="shared" si="367"/>
        <v>6.1102020039575136</v>
      </c>
      <c r="U931" s="10">
        <f t="shared" si="358"/>
        <v>6.7744596017588385</v>
      </c>
      <c r="V931" s="10">
        <f t="shared" si="368"/>
        <v>-1.3217888754809786</v>
      </c>
      <c r="W931" s="10">
        <f t="shared" si="369"/>
        <v>-0.65130726999872302</v>
      </c>
      <c r="X931" s="10">
        <f t="shared" si="359"/>
        <v>-0.59237469504220686</v>
      </c>
      <c r="Y931" s="22">
        <f t="shared" si="370"/>
        <v>5.9568487880870702</v>
      </c>
      <c r="Z931" s="22">
        <f t="shared" si="360"/>
        <v>5.9724325813367543</v>
      </c>
      <c r="AA931" s="22">
        <f t="shared" si="361"/>
        <v>6.1102020039575136</v>
      </c>
      <c r="AB931" s="35"/>
      <c r="AC931" s="10"/>
      <c r="AD931" s="10"/>
    </row>
    <row r="932" spans="1:30" x14ac:dyDescent="0.25">
      <c r="A932" t="s">
        <v>3956</v>
      </c>
      <c r="B932" t="s">
        <v>1340</v>
      </c>
      <c r="C932" s="1">
        <v>42289</v>
      </c>
      <c r="D932">
        <v>1095</v>
      </c>
      <c r="E932" t="str">
        <f t="shared" si="356"/>
        <v>_david_donoho_reflects_on_"50_years_of_data_science"_</v>
      </c>
      <c r="F932" s="7">
        <f t="shared" si="362"/>
        <v>6.9994224675079613</v>
      </c>
      <c r="G932">
        <f t="shared" si="357"/>
        <v>58</v>
      </c>
      <c r="H932" s="11">
        <f t="shared" si="363"/>
        <v>1</v>
      </c>
      <c r="I932" s="11">
        <f t="shared" si="374"/>
        <v>0</v>
      </c>
      <c r="J932" s="11">
        <f t="shared" si="374"/>
        <v>1</v>
      </c>
      <c r="K932" s="11">
        <f t="shared" ref="K932:P941" si="376">IF(ISNUMBER(SEARCH(K$1,$E932)),1,0)</f>
        <v>0</v>
      </c>
      <c r="L932" s="11">
        <f t="shared" si="376"/>
        <v>0</v>
      </c>
      <c r="M932" s="11">
        <f t="shared" si="376"/>
        <v>0</v>
      </c>
      <c r="N932" s="11">
        <f t="shared" si="376"/>
        <v>0</v>
      </c>
      <c r="O932" s="11">
        <f t="shared" si="376"/>
        <v>1</v>
      </c>
      <c r="P932" s="11">
        <f t="shared" si="376"/>
        <v>0</v>
      </c>
      <c r="Q932" s="4" t="str">
        <f t="shared" si="364"/>
        <v>N-101-000010</v>
      </c>
      <c r="R932">
        <f t="shared" si="365"/>
        <v>382</v>
      </c>
      <c r="S932" s="8">
        <f t="shared" si="366"/>
        <v>6.8802841839920132</v>
      </c>
      <c r="T932" s="8">
        <f t="shared" si="367"/>
        <v>6.8802841839920132</v>
      </c>
      <c r="U932" s="10">
        <f t="shared" si="358"/>
        <v>6.5930686069924365</v>
      </c>
      <c r="V932" s="10">
        <f t="shared" si="368"/>
        <v>0.18424985744159661</v>
      </c>
      <c r="W932" s="10">
        <f t="shared" si="369"/>
        <v>0.16603029079260612</v>
      </c>
      <c r="X932" s="10">
        <f t="shared" si="359"/>
        <v>0.40635386051552441</v>
      </c>
      <c r="Y932" s="22">
        <f t="shared" si="370"/>
        <v>6.9555773436448023</v>
      </c>
      <c r="Z932" s="22">
        <f t="shared" si="360"/>
        <v>6.8151536771936527</v>
      </c>
      <c r="AA932" s="22">
        <f t="shared" si="361"/>
        <v>6.8802841839920132</v>
      </c>
      <c r="AB932" s="35"/>
      <c r="AC932" s="10"/>
      <c r="AD932" s="10"/>
    </row>
    <row r="933" spans="1:30" x14ac:dyDescent="0.25">
      <c r="A933" t="s">
        <v>3957</v>
      </c>
      <c r="B933" t="s">
        <v>1341</v>
      </c>
      <c r="C933" s="1">
        <v>42495</v>
      </c>
      <c r="D933">
        <v>1058</v>
      </c>
      <c r="E933" t="str">
        <f t="shared" si="356"/>
        <v>_debunking_the_68_most_common_myths_about_big_data_-_part_1_</v>
      </c>
      <c r="F933" s="7">
        <f t="shared" si="362"/>
        <v>6.9650803456014065</v>
      </c>
      <c r="G933">
        <f t="shared" si="357"/>
        <v>58</v>
      </c>
      <c r="H933" s="11">
        <f t="shared" si="363"/>
        <v>1</v>
      </c>
      <c r="I933" s="11">
        <f t="shared" si="374"/>
        <v>0</v>
      </c>
      <c r="J933" s="11">
        <f t="shared" si="374"/>
        <v>1</v>
      </c>
      <c r="K933" s="11">
        <f t="shared" si="376"/>
        <v>0</v>
      </c>
      <c r="L933" s="11">
        <f t="shared" si="376"/>
        <v>0</v>
      </c>
      <c r="M933" s="11">
        <f t="shared" si="376"/>
        <v>0</v>
      </c>
      <c r="N933" s="11">
        <f t="shared" si="376"/>
        <v>0</v>
      </c>
      <c r="O933" s="11">
        <f t="shared" si="376"/>
        <v>1</v>
      </c>
      <c r="P933" s="11">
        <f t="shared" si="376"/>
        <v>0</v>
      </c>
      <c r="Q933" s="4" t="str">
        <f t="shared" si="364"/>
        <v>N-101-000010</v>
      </c>
      <c r="R933">
        <f t="shared" si="365"/>
        <v>382</v>
      </c>
      <c r="S933" s="8">
        <f t="shared" si="366"/>
        <v>6.8802841839920132</v>
      </c>
      <c r="T933" s="8">
        <f t="shared" si="367"/>
        <v>6.8802841839920132</v>
      </c>
      <c r="U933" s="10">
        <f t="shared" si="358"/>
        <v>6.5587264850858817</v>
      </c>
      <c r="V933" s="10">
        <f t="shared" si="368"/>
        <v>0.18424985744159661</v>
      </c>
      <c r="W933" s="10">
        <f t="shared" si="369"/>
        <v>0.13168816888605139</v>
      </c>
      <c r="X933" s="10">
        <f t="shared" si="359"/>
        <v>0.40635386051552441</v>
      </c>
      <c r="Y933" s="22">
        <f t="shared" si="370"/>
        <v>6.9555773436448023</v>
      </c>
      <c r="Z933" s="22">
        <f t="shared" si="360"/>
        <v>6.8151536771936527</v>
      </c>
      <c r="AA933" s="22">
        <f t="shared" si="361"/>
        <v>6.8802841839920132</v>
      </c>
      <c r="AB933" s="35"/>
      <c r="AC933" s="10"/>
      <c r="AD933" s="10"/>
    </row>
    <row r="934" spans="1:30" x14ac:dyDescent="0.25">
      <c r="A934" t="s">
        <v>3958</v>
      </c>
      <c r="B934" t="s">
        <v>1342</v>
      </c>
      <c r="C934" s="1">
        <v>42500</v>
      </c>
      <c r="D934">
        <v>466</v>
      </c>
      <c r="E934" t="str">
        <f t="shared" si="356"/>
        <v>_debunking_the_68_most_common_myths_about_big_data_-_part_2_</v>
      </c>
      <c r="F934" s="7">
        <f t="shared" si="362"/>
        <v>6.1463292576688975</v>
      </c>
      <c r="G934">
        <f t="shared" si="357"/>
        <v>41</v>
      </c>
      <c r="H934" s="11">
        <f t="shared" si="363"/>
        <v>1</v>
      </c>
      <c r="I934" s="11">
        <f t="shared" si="374"/>
        <v>0</v>
      </c>
      <c r="J934" s="11">
        <f t="shared" si="374"/>
        <v>1</v>
      </c>
      <c r="K934" s="11">
        <f t="shared" si="376"/>
        <v>0</v>
      </c>
      <c r="L934" s="11">
        <f t="shared" si="376"/>
        <v>0</v>
      </c>
      <c r="M934" s="11">
        <f t="shared" si="376"/>
        <v>0</v>
      </c>
      <c r="N934" s="11">
        <f t="shared" si="376"/>
        <v>0</v>
      </c>
      <c r="O934" s="11">
        <f t="shared" si="376"/>
        <v>1</v>
      </c>
      <c r="P934" s="11">
        <f t="shared" si="376"/>
        <v>0</v>
      </c>
      <c r="Q934" s="4" t="str">
        <f t="shared" si="364"/>
        <v>N-101-000010</v>
      </c>
      <c r="R934">
        <f t="shared" si="365"/>
        <v>382</v>
      </c>
      <c r="S934" s="8">
        <f t="shared" si="366"/>
        <v>6.8802841839920132</v>
      </c>
      <c r="T934" s="8">
        <f t="shared" si="367"/>
        <v>6.8802841839920132</v>
      </c>
      <c r="U934" s="10">
        <f t="shared" si="358"/>
        <v>5.7399753971533727</v>
      </c>
      <c r="V934" s="10">
        <f t="shared" si="368"/>
        <v>0.18424985744159661</v>
      </c>
      <c r="W934" s="10">
        <f t="shared" si="369"/>
        <v>-0.68706291904645767</v>
      </c>
      <c r="X934" s="10">
        <f t="shared" si="359"/>
        <v>0.40635386051552441</v>
      </c>
      <c r="Y934" s="22">
        <f t="shared" si="370"/>
        <v>6.9555773436448023</v>
      </c>
      <c r="Z934" s="22">
        <f t="shared" si="360"/>
        <v>6.8151536771936527</v>
      </c>
      <c r="AA934" s="22">
        <f t="shared" si="361"/>
        <v>6.8802841839920132</v>
      </c>
      <c r="AB934" s="35"/>
      <c r="AC934" s="10"/>
      <c r="AD934" s="10"/>
    </row>
    <row r="935" spans="1:30" x14ac:dyDescent="0.25">
      <c r="A935" t="s">
        <v>3959</v>
      </c>
      <c r="B935" t="s">
        <v>1343</v>
      </c>
      <c r="C935" s="1">
        <v>42290</v>
      </c>
      <c r="D935">
        <v>156</v>
      </c>
      <c r="E935" t="str">
        <f t="shared" si="356"/>
        <v>_debunking_the_myth_of_'data_monetization'_</v>
      </c>
      <c r="F935" s="7">
        <f t="shared" si="362"/>
        <v>5.0562458053483077</v>
      </c>
      <c r="G935">
        <f t="shared" si="357"/>
        <v>76</v>
      </c>
      <c r="H935" s="11">
        <f t="shared" si="363"/>
        <v>1</v>
      </c>
      <c r="I935" s="11">
        <f t="shared" si="374"/>
        <v>0</v>
      </c>
      <c r="J935" s="11">
        <f t="shared" si="374"/>
        <v>1</v>
      </c>
      <c r="K935" s="11">
        <f t="shared" si="376"/>
        <v>0</v>
      </c>
      <c r="L935" s="11">
        <f t="shared" si="376"/>
        <v>0</v>
      </c>
      <c r="M935" s="11">
        <f t="shared" si="376"/>
        <v>0</v>
      </c>
      <c r="N935" s="11">
        <f t="shared" si="376"/>
        <v>0</v>
      </c>
      <c r="O935" s="11">
        <f t="shared" si="376"/>
        <v>0</v>
      </c>
      <c r="P935" s="11">
        <f t="shared" si="376"/>
        <v>0</v>
      </c>
      <c r="Q935" s="4" t="str">
        <f t="shared" si="364"/>
        <v>N-101-000000</v>
      </c>
      <c r="R935">
        <f t="shared" si="365"/>
        <v>419</v>
      </c>
      <c r="S935" s="8">
        <f t="shared" si="366"/>
        <v>6.5697596378225285</v>
      </c>
      <c r="T935" s="8">
        <f t="shared" si="367"/>
        <v>6.5697596378225285</v>
      </c>
      <c r="U935" s="10">
        <f t="shared" si="358"/>
        <v>4.8677768660322513</v>
      </c>
      <c r="V935" s="10">
        <f t="shared" si="368"/>
        <v>-0.14431102010629077</v>
      </c>
      <c r="W935" s="10">
        <f t="shared" si="369"/>
        <v>-1.7771463713670475</v>
      </c>
      <c r="X935" s="10">
        <f t="shared" si="359"/>
        <v>0.18846893931605621</v>
      </c>
      <c r="Y935" s="22">
        <f t="shared" si="370"/>
        <v>6.7376924224453338</v>
      </c>
      <c r="Z935" s="22">
        <f t="shared" si="360"/>
        <v>6.5922741434865042</v>
      </c>
      <c r="AA935" s="22">
        <f t="shared" si="361"/>
        <v>6.5697596378225285</v>
      </c>
      <c r="AB935" s="35"/>
      <c r="AC935" s="10"/>
      <c r="AD935" s="10"/>
    </row>
    <row r="936" spans="1:30" x14ac:dyDescent="0.25">
      <c r="A936" t="s">
        <v>3960</v>
      </c>
      <c r="B936" t="s">
        <v>1344</v>
      </c>
      <c r="C936" s="1">
        <v>42170</v>
      </c>
      <c r="D936">
        <v>1507</v>
      </c>
      <c r="E936" t="str">
        <f t="shared" si="356"/>
        <v>_decision_boundaries_for_deep_learning_and_other_machine_learning_classifiers_</v>
      </c>
      <c r="F936" s="7">
        <f t="shared" si="362"/>
        <v>7.3185395485679017</v>
      </c>
      <c r="G936">
        <f t="shared" si="357"/>
        <v>37</v>
      </c>
      <c r="H936" s="11">
        <f t="shared" si="363"/>
        <v>1</v>
      </c>
      <c r="I936" s="11">
        <f t="shared" si="374"/>
        <v>0</v>
      </c>
      <c r="J936" s="11">
        <f t="shared" si="374"/>
        <v>1</v>
      </c>
      <c r="K936" s="11">
        <f t="shared" si="376"/>
        <v>0</v>
      </c>
      <c r="L936" s="11">
        <f t="shared" si="376"/>
        <v>0</v>
      </c>
      <c r="M936" s="11">
        <f t="shared" si="376"/>
        <v>1</v>
      </c>
      <c r="N936" s="11">
        <f t="shared" si="376"/>
        <v>0</v>
      </c>
      <c r="O936" s="11">
        <f t="shared" si="376"/>
        <v>0</v>
      </c>
      <c r="P936" s="11">
        <f t="shared" si="376"/>
        <v>0</v>
      </c>
      <c r="Q936" s="4" t="str">
        <f t="shared" si="364"/>
        <v>N-101-001000</v>
      </c>
      <c r="R936">
        <f t="shared" si="365"/>
        <v>46</v>
      </c>
      <c r="S936" s="8">
        <f t="shared" si="366"/>
        <v>7.5093650636194917</v>
      </c>
      <c r="T936" s="8">
        <f t="shared" si="367"/>
        <v>7.5093650636194917</v>
      </c>
      <c r="U936" s="10">
        <f t="shared" si="358"/>
        <v>6.6521513529759604</v>
      </c>
      <c r="V936" s="10">
        <f t="shared" si="368"/>
        <v>0.57637019718311244</v>
      </c>
      <c r="W936" s="10">
        <f t="shared" si="369"/>
        <v>0.48514737185254653</v>
      </c>
      <c r="X936" s="10">
        <f t="shared" si="359"/>
        <v>0.66638819559194107</v>
      </c>
      <c r="Y936" s="22">
        <f t="shared" si="370"/>
        <v>7.2156116787212188</v>
      </c>
      <c r="Z936" s="22">
        <f t="shared" si="360"/>
        <v>7.4284478707448081</v>
      </c>
      <c r="AA936" s="22">
        <f t="shared" si="361"/>
        <v>7.5093650636194917</v>
      </c>
      <c r="AB936" s="35"/>
      <c r="AC936" s="10"/>
      <c r="AD936" s="10"/>
    </row>
    <row r="937" spans="1:30" x14ac:dyDescent="0.25">
      <c r="A937" t="s">
        <v>3961</v>
      </c>
      <c r="B937" t="s">
        <v>1345</v>
      </c>
      <c r="C937" s="1">
        <v>42046</v>
      </c>
      <c r="D937">
        <v>4929</v>
      </c>
      <c r="E937" t="str">
        <f t="shared" si="356"/>
        <v>_decision_scientist_vs._data_scientist_</v>
      </c>
      <c r="F937" s="7">
        <f t="shared" si="362"/>
        <v>8.5030942670367367</v>
      </c>
      <c r="G937">
        <f t="shared" si="357"/>
        <v>70</v>
      </c>
      <c r="H937" s="11">
        <f t="shared" si="363"/>
        <v>1</v>
      </c>
      <c r="I937" s="11">
        <f t="shared" si="374"/>
        <v>0</v>
      </c>
      <c r="J937" s="11">
        <f t="shared" si="374"/>
        <v>1</v>
      </c>
      <c r="K937" s="11">
        <f t="shared" si="376"/>
        <v>0</v>
      </c>
      <c r="L937" s="11">
        <f t="shared" si="376"/>
        <v>0</v>
      </c>
      <c r="M937" s="11">
        <f t="shared" si="376"/>
        <v>0</v>
      </c>
      <c r="N937" s="11">
        <f t="shared" si="376"/>
        <v>0</v>
      </c>
      <c r="O937" s="11">
        <f t="shared" si="376"/>
        <v>1</v>
      </c>
      <c r="P937" s="11">
        <f t="shared" si="376"/>
        <v>0</v>
      </c>
      <c r="Q937" s="4" t="str">
        <f t="shared" si="364"/>
        <v>N-101-000010</v>
      </c>
      <c r="R937">
        <f t="shared" si="365"/>
        <v>382</v>
      </c>
      <c r="S937" s="8">
        <f t="shared" si="366"/>
        <v>6.8802841839920132</v>
      </c>
      <c r="T937" s="8">
        <f t="shared" si="367"/>
        <v>6.8802841839920132</v>
      </c>
      <c r="U937" s="10">
        <f t="shared" si="358"/>
        <v>8.0967404065212119</v>
      </c>
      <c r="V937" s="10">
        <f t="shared" si="368"/>
        <v>0.18424985744159661</v>
      </c>
      <c r="W937" s="10">
        <f t="shared" si="369"/>
        <v>1.6697020903213815</v>
      </c>
      <c r="X937" s="10">
        <f t="shared" si="359"/>
        <v>0.40635386051552441</v>
      </c>
      <c r="Y937" s="22">
        <f t="shared" si="370"/>
        <v>6.9555773436448023</v>
      </c>
      <c r="Z937" s="22">
        <f t="shared" si="360"/>
        <v>6.8151536771936527</v>
      </c>
      <c r="AA937" s="22">
        <f t="shared" si="361"/>
        <v>6.8802841839920132</v>
      </c>
      <c r="AB937" s="35"/>
      <c r="AC937" s="10"/>
      <c r="AD937" s="10"/>
    </row>
    <row r="938" spans="1:30" x14ac:dyDescent="0.25">
      <c r="A938" t="s">
        <v>3962</v>
      </c>
      <c r="B938" t="s">
        <v>1346</v>
      </c>
      <c r="C938" s="1">
        <v>42501</v>
      </c>
      <c r="D938">
        <v>169</v>
      </c>
      <c r="E938" t="str">
        <f t="shared" si="356"/>
        <v>_deep_learning:_definition,_resources,_comparison_with_machine_learning_</v>
      </c>
      <c r="F938" s="7">
        <f t="shared" si="362"/>
        <v>5.1357984370502621</v>
      </c>
      <c r="G938">
        <f t="shared" si="357"/>
        <v>41</v>
      </c>
      <c r="H938" s="11">
        <f t="shared" si="363"/>
        <v>1</v>
      </c>
      <c r="I938" s="11">
        <f t="shared" si="374"/>
        <v>0</v>
      </c>
      <c r="J938" s="11">
        <f t="shared" si="374"/>
        <v>1</v>
      </c>
      <c r="K938" s="11">
        <f t="shared" si="376"/>
        <v>0</v>
      </c>
      <c r="L938" s="11">
        <f t="shared" si="376"/>
        <v>0</v>
      </c>
      <c r="M938" s="11">
        <f t="shared" si="376"/>
        <v>1</v>
      </c>
      <c r="N938" s="11">
        <f t="shared" si="376"/>
        <v>0</v>
      </c>
      <c r="O938" s="11">
        <f t="shared" si="376"/>
        <v>0</v>
      </c>
      <c r="P938" s="11">
        <f t="shared" si="376"/>
        <v>0</v>
      </c>
      <c r="Q938" s="4" t="str">
        <f t="shared" si="364"/>
        <v>N-101-001000</v>
      </c>
      <c r="R938">
        <f t="shared" si="365"/>
        <v>46</v>
      </c>
      <c r="S938" s="8">
        <f t="shared" si="366"/>
        <v>7.5093650636194917</v>
      </c>
      <c r="T938" s="8">
        <f t="shared" si="367"/>
        <v>7.5093650636194917</v>
      </c>
      <c r="U938" s="10">
        <f t="shared" si="358"/>
        <v>4.4694102414583208</v>
      </c>
      <c r="V938" s="10">
        <f t="shared" si="368"/>
        <v>0.57637019718311244</v>
      </c>
      <c r="W938" s="10">
        <f t="shared" si="369"/>
        <v>-1.6975937396650931</v>
      </c>
      <c r="X938" s="10">
        <f t="shared" si="359"/>
        <v>0.66638819559194107</v>
      </c>
      <c r="Y938" s="22">
        <f t="shared" si="370"/>
        <v>7.2156116787212188</v>
      </c>
      <c r="Z938" s="22">
        <f t="shared" si="360"/>
        <v>7.4284478707448081</v>
      </c>
      <c r="AA938" s="22">
        <f t="shared" si="361"/>
        <v>7.5093650636194917</v>
      </c>
      <c r="AB938" s="35"/>
      <c r="AC938" s="10"/>
      <c r="AD938" s="10"/>
    </row>
    <row r="939" spans="1:30" x14ac:dyDescent="0.25">
      <c r="A939" t="s">
        <v>5199</v>
      </c>
      <c r="B939" t="s">
        <v>2585</v>
      </c>
      <c r="C939" s="1">
        <v>41996</v>
      </c>
      <c r="D939">
        <v>1915</v>
      </c>
      <c r="E939" t="str">
        <f t="shared" si="356"/>
        <v>_deep_learning:_intelligence_from_big_data_</v>
      </c>
      <c r="F939" s="7">
        <f t="shared" si="362"/>
        <v>7.5579949585308057</v>
      </c>
      <c r="G939">
        <f t="shared" si="357"/>
        <v>53</v>
      </c>
      <c r="H939" s="11">
        <f t="shared" si="363"/>
        <v>0</v>
      </c>
      <c r="I939" s="11">
        <f t="shared" si="374"/>
        <v>0</v>
      </c>
      <c r="J939" s="11">
        <f t="shared" si="374"/>
        <v>0</v>
      </c>
      <c r="K939" s="11">
        <f t="shared" si="376"/>
        <v>0</v>
      </c>
      <c r="L939" s="11">
        <f t="shared" si="376"/>
        <v>0</v>
      </c>
      <c r="M939" s="11">
        <f t="shared" si="376"/>
        <v>0</v>
      </c>
      <c r="N939" s="11">
        <f t="shared" si="376"/>
        <v>0</v>
      </c>
      <c r="O939" s="11">
        <f t="shared" si="376"/>
        <v>1</v>
      </c>
      <c r="P939" s="11">
        <f t="shared" si="376"/>
        <v>0</v>
      </c>
      <c r="Q939" s="4" t="str">
        <f t="shared" si="364"/>
        <v>N-000-000010</v>
      </c>
      <c r="R939">
        <f t="shared" si="365"/>
        <v>8</v>
      </c>
      <c r="S939" s="8">
        <f t="shared" si="366"/>
        <v>6.9872647124089218</v>
      </c>
      <c r="T939" s="8">
        <f t="shared" si="367"/>
        <v>7.3546782491486216</v>
      </c>
      <c r="U939" s="10">
        <f t="shared" si="358"/>
        <v>7.3401100373313373</v>
      </c>
      <c r="V939" s="10">
        <f t="shared" si="368"/>
        <v>-9.9953013281676328E-2</v>
      </c>
      <c r="W939" s="10">
        <f t="shared" si="369"/>
        <v>0.72460278181545057</v>
      </c>
      <c r="X939" s="10">
        <f t="shared" si="359"/>
        <v>0.21788492119946817</v>
      </c>
      <c r="Y939" s="22">
        <f t="shared" si="370"/>
        <v>6.7671084043287459</v>
      </c>
      <c r="Z939" s="22">
        <f t="shared" si="360"/>
        <v>6.8325571644955314</v>
      </c>
      <c r="AA939" s="22">
        <f t="shared" si="361"/>
        <v>6.9872647124089218</v>
      </c>
      <c r="AB939" s="35"/>
      <c r="AC939" s="10"/>
      <c r="AD939" s="10"/>
    </row>
    <row r="940" spans="1:30" x14ac:dyDescent="0.25">
      <c r="A940" t="s">
        <v>3212</v>
      </c>
      <c r="B940" t="s">
        <v>596</v>
      </c>
      <c r="C940" s="1">
        <v>42464</v>
      </c>
      <c r="D940">
        <v>367</v>
      </c>
      <c r="E940" t="str">
        <f t="shared" si="356"/>
        <v>_deep_learning_&amp;amp;_xgboost_:_winning_it_hands_down_!_</v>
      </c>
      <c r="F940" s="7">
        <f t="shared" si="362"/>
        <v>5.9080829381689313</v>
      </c>
      <c r="G940">
        <f t="shared" si="357"/>
        <v>43</v>
      </c>
      <c r="H940" s="11">
        <f t="shared" si="363"/>
        <v>1</v>
      </c>
      <c r="I940" s="11">
        <f t="shared" si="374"/>
        <v>0</v>
      </c>
      <c r="J940" s="11">
        <f t="shared" si="374"/>
        <v>1</v>
      </c>
      <c r="K940" s="11">
        <f t="shared" si="376"/>
        <v>0</v>
      </c>
      <c r="L940" s="11">
        <f t="shared" si="376"/>
        <v>0</v>
      </c>
      <c r="M940" s="11">
        <f t="shared" si="376"/>
        <v>0</v>
      </c>
      <c r="N940" s="11">
        <f t="shared" si="376"/>
        <v>0</v>
      </c>
      <c r="O940" s="11">
        <f t="shared" si="376"/>
        <v>0</v>
      </c>
      <c r="P940" s="11">
        <f t="shared" si="376"/>
        <v>0</v>
      </c>
      <c r="Q940" s="4" t="str">
        <f t="shared" si="364"/>
        <v>N-101-000000</v>
      </c>
      <c r="R940">
        <f t="shared" si="365"/>
        <v>419</v>
      </c>
      <c r="S940" s="8">
        <f t="shared" si="366"/>
        <v>6.5697596378225285</v>
      </c>
      <c r="T940" s="8">
        <f t="shared" si="367"/>
        <v>6.5697596378225285</v>
      </c>
      <c r="U940" s="10">
        <f t="shared" si="358"/>
        <v>5.7196139988528749</v>
      </c>
      <c r="V940" s="10">
        <f t="shared" si="368"/>
        <v>-0.14431102010629077</v>
      </c>
      <c r="W940" s="10">
        <f t="shared" si="369"/>
        <v>-0.92530923854642388</v>
      </c>
      <c r="X940" s="10">
        <f t="shared" si="359"/>
        <v>0.18846893931605621</v>
      </c>
      <c r="Y940" s="22">
        <f t="shared" si="370"/>
        <v>6.7376924224453338</v>
      </c>
      <c r="Z940" s="22">
        <f t="shared" si="360"/>
        <v>6.5922741434865042</v>
      </c>
      <c r="AA940" s="22">
        <f t="shared" si="361"/>
        <v>6.5697596378225285</v>
      </c>
      <c r="AB940" s="35"/>
      <c r="AC940" s="10"/>
      <c r="AD940" s="10"/>
    </row>
    <row r="941" spans="1:30" x14ac:dyDescent="0.25">
      <c r="A941" t="s">
        <v>3213</v>
      </c>
      <c r="B941" t="s">
        <v>597</v>
      </c>
      <c r="C941" s="1">
        <v>42464</v>
      </c>
      <c r="D941">
        <v>375</v>
      </c>
      <c r="E941" t="str">
        <f t="shared" si="356"/>
        <v>_deep_learning_applications_for_smart_cities_</v>
      </c>
      <c r="F941" s="7">
        <f t="shared" si="362"/>
        <v>5.9295891433898946</v>
      </c>
      <c r="G941">
        <f t="shared" si="357"/>
        <v>50</v>
      </c>
      <c r="H941" s="11">
        <f t="shared" si="363"/>
        <v>1</v>
      </c>
      <c r="I941" s="11">
        <f t="shared" si="374"/>
        <v>0</v>
      </c>
      <c r="J941" s="11">
        <f t="shared" si="374"/>
        <v>1</v>
      </c>
      <c r="K941" s="11">
        <f t="shared" si="376"/>
        <v>0</v>
      </c>
      <c r="L941" s="11">
        <f t="shared" si="376"/>
        <v>0</v>
      </c>
      <c r="M941" s="11">
        <f t="shared" si="376"/>
        <v>0</v>
      </c>
      <c r="N941" s="11">
        <f t="shared" si="376"/>
        <v>0</v>
      </c>
      <c r="O941" s="11">
        <f t="shared" si="376"/>
        <v>0</v>
      </c>
      <c r="P941" s="11">
        <f t="shared" si="376"/>
        <v>0</v>
      </c>
      <c r="Q941" s="4" t="str">
        <f t="shared" si="364"/>
        <v>N-101-000000</v>
      </c>
      <c r="R941">
        <f t="shared" si="365"/>
        <v>419</v>
      </c>
      <c r="S941" s="8">
        <f t="shared" si="366"/>
        <v>6.5697596378225285</v>
      </c>
      <c r="T941" s="8">
        <f t="shared" si="367"/>
        <v>6.5697596378225285</v>
      </c>
      <c r="U941" s="10">
        <f t="shared" si="358"/>
        <v>5.7411202040738383</v>
      </c>
      <c r="V941" s="10">
        <f t="shared" si="368"/>
        <v>-0.14431102010629077</v>
      </c>
      <c r="W941" s="10">
        <f t="shared" si="369"/>
        <v>-0.90380303332546053</v>
      </c>
      <c r="X941" s="10">
        <f t="shared" si="359"/>
        <v>0.18846893931605621</v>
      </c>
      <c r="Y941" s="22">
        <f t="shared" si="370"/>
        <v>6.7376924224453338</v>
      </c>
      <c r="Z941" s="22">
        <f t="shared" si="360"/>
        <v>6.5922741434865042</v>
      </c>
      <c r="AA941" s="22">
        <f t="shared" si="361"/>
        <v>6.5697596378225285</v>
      </c>
      <c r="AB941" s="35"/>
      <c r="AC941" s="10"/>
      <c r="AD941" s="10"/>
    </row>
    <row r="942" spans="1:30" x14ac:dyDescent="0.25">
      <c r="A942" t="s">
        <v>5200</v>
      </c>
      <c r="B942" t="s">
        <v>2586</v>
      </c>
      <c r="C942" s="1">
        <v>42353</v>
      </c>
      <c r="D942">
        <v>489</v>
      </c>
      <c r="E942" t="str">
        <f t="shared" si="356"/>
        <v>_deep_learning_simplified:_the_series_intro_-_ep._1_</v>
      </c>
      <c r="F942" s="7">
        <f t="shared" si="362"/>
        <v>6.1944053911046719</v>
      </c>
      <c r="G942">
        <f t="shared" si="357"/>
        <v>56</v>
      </c>
      <c r="H942" s="11">
        <f t="shared" si="363"/>
        <v>1</v>
      </c>
      <c r="I942" s="11">
        <f t="shared" ref="I942:J961" si="377">IF(ISNUMBER(SEARCH(I$1,$B942)),1,0)</f>
        <v>0</v>
      </c>
      <c r="J942" s="11">
        <f t="shared" si="377"/>
        <v>0</v>
      </c>
      <c r="K942" s="11">
        <f t="shared" ref="K942:P951" si="378">IF(ISNUMBER(SEARCH(K$1,$E942)),1,0)</f>
        <v>0</v>
      </c>
      <c r="L942" s="11">
        <f t="shared" si="378"/>
        <v>0</v>
      </c>
      <c r="M942" s="11">
        <f t="shared" si="378"/>
        <v>0</v>
      </c>
      <c r="N942" s="11">
        <f t="shared" si="378"/>
        <v>0</v>
      </c>
      <c r="O942" s="11">
        <f t="shared" si="378"/>
        <v>0</v>
      </c>
      <c r="P942" s="11">
        <f t="shared" si="378"/>
        <v>0</v>
      </c>
      <c r="Q942" s="4" t="str">
        <f t="shared" si="364"/>
        <v>N-100-000000</v>
      </c>
      <c r="R942">
        <f t="shared" si="365"/>
        <v>10</v>
      </c>
      <c r="S942" s="8">
        <f t="shared" si="366"/>
        <v>5.8482281909542762</v>
      </c>
      <c r="T942" s="8">
        <f t="shared" si="367"/>
        <v>5.8482281909542762</v>
      </c>
      <c r="U942" s="10">
        <f t="shared" si="358"/>
        <v>6.3928724454473684</v>
      </c>
      <c r="V942" s="10">
        <f t="shared" si="368"/>
        <v>-0.72779347924809357</v>
      </c>
      <c r="W942" s="10">
        <f t="shared" si="369"/>
        <v>-0.63898678561068323</v>
      </c>
      <c r="X942" s="10">
        <f t="shared" si="359"/>
        <v>-0.19846705434269657</v>
      </c>
      <c r="Y942" s="22">
        <f t="shared" si="370"/>
        <v>6.350756428786581</v>
      </c>
      <c r="Z942" s="22">
        <f t="shared" si="360"/>
        <v>6.2357976877689199</v>
      </c>
      <c r="AA942" s="22">
        <f t="shared" si="361"/>
        <v>5.8482281909542762</v>
      </c>
      <c r="AB942" s="35"/>
      <c r="AC942" s="10"/>
      <c r="AD942" s="10"/>
    </row>
    <row r="943" spans="1:30" x14ac:dyDescent="0.25">
      <c r="A943" t="s">
        <v>3963</v>
      </c>
      <c r="B943" t="s">
        <v>1347</v>
      </c>
      <c r="C943" s="1">
        <v>42213</v>
      </c>
      <c r="D943">
        <v>1874</v>
      </c>
      <c r="E943" t="str">
        <f t="shared" si="356"/>
        <v>_deep_learning_vs_machine_learning_vs_pattern_recognition_</v>
      </c>
      <c r="F943" s="7">
        <f t="shared" si="362"/>
        <v>7.5363639384045111</v>
      </c>
      <c r="G943">
        <f t="shared" si="357"/>
        <v>41</v>
      </c>
      <c r="H943" s="11">
        <f t="shared" si="363"/>
        <v>1</v>
      </c>
      <c r="I943" s="11">
        <f t="shared" si="377"/>
        <v>0</v>
      </c>
      <c r="J943" s="11">
        <f t="shared" si="377"/>
        <v>1</v>
      </c>
      <c r="K943" s="11">
        <f t="shared" si="378"/>
        <v>0</v>
      </c>
      <c r="L943" s="11">
        <f t="shared" si="378"/>
        <v>0</v>
      </c>
      <c r="M943" s="11">
        <f t="shared" si="378"/>
        <v>1</v>
      </c>
      <c r="N943" s="11">
        <f t="shared" si="378"/>
        <v>0</v>
      </c>
      <c r="O943" s="11">
        <f t="shared" si="378"/>
        <v>0</v>
      </c>
      <c r="P943" s="11">
        <f t="shared" si="378"/>
        <v>0</v>
      </c>
      <c r="Q943" s="4" t="str">
        <f t="shared" si="364"/>
        <v>N-101-001000</v>
      </c>
      <c r="R943">
        <f t="shared" si="365"/>
        <v>46</v>
      </c>
      <c r="S943" s="8">
        <f t="shared" si="366"/>
        <v>7.5093650636194917</v>
      </c>
      <c r="T943" s="8">
        <f t="shared" si="367"/>
        <v>7.5093650636194917</v>
      </c>
      <c r="U943" s="10">
        <f t="shared" si="358"/>
        <v>6.8699757428125698</v>
      </c>
      <c r="V943" s="10">
        <f t="shared" si="368"/>
        <v>0.57637019718311244</v>
      </c>
      <c r="W943" s="10">
        <f t="shared" si="369"/>
        <v>0.70297176168915598</v>
      </c>
      <c r="X943" s="10">
        <f t="shared" si="359"/>
        <v>0.66638819559194107</v>
      </c>
      <c r="Y943" s="22">
        <f t="shared" si="370"/>
        <v>7.2156116787212188</v>
      </c>
      <c r="Z943" s="22">
        <f t="shared" si="360"/>
        <v>7.4284478707448081</v>
      </c>
      <c r="AA943" s="22">
        <f t="shared" si="361"/>
        <v>7.5093650636194917</v>
      </c>
      <c r="AB943" s="35"/>
      <c r="AC943" s="10"/>
      <c r="AD943" s="10"/>
    </row>
    <row r="944" spans="1:30" x14ac:dyDescent="0.25">
      <c r="A944" t="s">
        <v>3964</v>
      </c>
      <c r="B944" t="s">
        <v>1348</v>
      </c>
      <c r="C944" s="1">
        <v>42464</v>
      </c>
      <c r="D944">
        <v>367</v>
      </c>
      <c r="E944" t="str">
        <f t="shared" si="356"/>
        <v>_deep_learning_with_professor_geoff_hinton_</v>
      </c>
      <c r="F944" s="7">
        <f t="shared" si="362"/>
        <v>5.9080829381689313</v>
      </c>
      <c r="G944">
        <f t="shared" si="357"/>
        <v>22</v>
      </c>
      <c r="H944" s="11">
        <f t="shared" si="363"/>
        <v>1</v>
      </c>
      <c r="I944" s="11">
        <f t="shared" si="377"/>
        <v>0</v>
      </c>
      <c r="J944" s="11">
        <f t="shared" si="377"/>
        <v>1</v>
      </c>
      <c r="K944" s="11">
        <f t="shared" si="378"/>
        <v>0</v>
      </c>
      <c r="L944" s="11">
        <f t="shared" si="378"/>
        <v>0</v>
      </c>
      <c r="M944" s="11">
        <f t="shared" si="378"/>
        <v>0</v>
      </c>
      <c r="N944" s="11">
        <f t="shared" si="378"/>
        <v>0</v>
      </c>
      <c r="O944" s="11">
        <f t="shared" si="378"/>
        <v>0</v>
      </c>
      <c r="P944" s="11">
        <f t="shared" si="378"/>
        <v>0</v>
      </c>
      <c r="Q944" s="4" t="str">
        <f t="shared" si="364"/>
        <v>N-101-000000</v>
      </c>
      <c r="R944">
        <f t="shared" si="365"/>
        <v>419</v>
      </c>
      <c r="S944" s="8">
        <f t="shared" si="366"/>
        <v>6.5697596378225285</v>
      </c>
      <c r="T944" s="8">
        <f t="shared" si="367"/>
        <v>6.5697596378225285</v>
      </c>
      <c r="U944" s="10">
        <f t="shared" si="358"/>
        <v>5.7196139988528749</v>
      </c>
      <c r="V944" s="10">
        <f t="shared" si="368"/>
        <v>-0.14431102010629077</v>
      </c>
      <c r="W944" s="10">
        <f t="shared" si="369"/>
        <v>-0.92530923854642388</v>
      </c>
      <c r="X944" s="10">
        <f t="shared" si="359"/>
        <v>0.18846893931605621</v>
      </c>
      <c r="Y944" s="22">
        <f t="shared" si="370"/>
        <v>6.7376924224453338</v>
      </c>
      <c r="Z944" s="22">
        <f t="shared" si="360"/>
        <v>6.5922741434865042</v>
      </c>
      <c r="AA944" s="22">
        <f t="shared" si="361"/>
        <v>6.5697596378225285</v>
      </c>
      <c r="AB944" s="35"/>
      <c r="AC944" s="10"/>
      <c r="AD944" s="10"/>
    </row>
    <row r="945" spans="1:30" x14ac:dyDescent="0.25">
      <c r="A945" t="s">
        <v>2996</v>
      </c>
      <c r="B945" t="s">
        <v>378</v>
      </c>
      <c r="C945" s="1">
        <v>42170</v>
      </c>
      <c r="D945">
        <v>508</v>
      </c>
      <c r="E945" t="str">
        <f t="shared" si="356"/>
        <v>_deep_learning_workshop_</v>
      </c>
      <c r="F945" s="7">
        <f t="shared" si="362"/>
        <v>6.2324480165505225</v>
      </c>
      <c r="G945">
        <f t="shared" si="357"/>
        <v>17</v>
      </c>
      <c r="H945" s="11">
        <f t="shared" si="363"/>
        <v>1</v>
      </c>
      <c r="I945" s="11">
        <f t="shared" si="377"/>
        <v>1</v>
      </c>
      <c r="J945" s="11">
        <f t="shared" si="377"/>
        <v>0</v>
      </c>
      <c r="K945" s="11">
        <f t="shared" si="378"/>
        <v>0</v>
      </c>
      <c r="L945" s="11">
        <f t="shared" si="378"/>
        <v>0</v>
      </c>
      <c r="M945" s="11">
        <f t="shared" si="378"/>
        <v>0</v>
      </c>
      <c r="N945" s="11">
        <f t="shared" si="378"/>
        <v>0</v>
      </c>
      <c r="O945" s="11">
        <f t="shared" si="378"/>
        <v>0</v>
      </c>
      <c r="P945" s="11">
        <f t="shared" si="378"/>
        <v>0</v>
      </c>
      <c r="Q945" s="4" t="str">
        <f t="shared" si="364"/>
        <v>N-110-000000</v>
      </c>
      <c r="R945">
        <f t="shared" si="365"/>
        <v>84</v>
      </c>
      <c r="S945" s="8">
        <f t="shared" si="366"/>
        <v>6.1102020039575136</v>
      </c>
      <c r="T945" s="8">
        <f t="shared" si="367"/>
        <v>6.1102020039575136</v>
      </c>
      <c r="U945" s="10">
        <f t="shared" si="358"/>
        <v>6.8248227115927289</v>
      </c>
      <c r="V945" s="10">
        <f t="shared" si="368"/>
        <v>-1.3217888754809786</v>
      </c>
      <c r="W945" s="10">
        <f t="shared" si="369"/>
        <v>-0.60094416016483265</v>
      </c>
      <c r="X945" s="10">
        <f t="shared" si="359"/>
        <v>-0.59237469504220686</v>
      </c>
      <c r="Y945" s="22">
        <f t="shared" si="370"/>
        <v>5.9568487880870702</v>
      </c>
      <c r="Z945" s="22">
        <f t="shared" si="360"/>
        <v>5.9724325813367543</v>
      </c>
      <c r="AA945" s="22">
        <f t="shared" si="361"/>
        <v>6.1102020039575136</v>
      </c>
      <c r="AB945" s="35"/>
      <c r="AC945" s="10"/>
      <c r="AD945" s="10"/>
    </row>
    <row r="946" spans="1:30" x14ac:dyDescent="0.25">
      <c r="A946" t="s">
        <v>3965</v>
      </c>
      <c r="B946" t="s">
        <v>1349</v>
      </c>
      <c r="C946" s="1">
        <v>41898</v>
      </c>
      <c r="D946">
        <v>4725</v>
      </c>
      <c r="E946" t="str">
        <f t="shared" si="356"/>
        <v>_defining_big_data_</v>
      </c>
      <c r="F946" s="7">
        <f t="shared" si="362"/>
        <v>8.4608344577468539</v>
      </c>
      <c r="G946">
        <f t="shared" si="357"/>
        <v>35</v>
      </c>
      <c r="H946" s="11">
        <f t="shared" si="363"/>
        <v>0</v>
      </c>
      <c r="I946" s="11">
        <f t="shared" si="377"/>
        <v>0</v>
      </c>
      <c r="J946" s="11">
        <f t="shared" si="377"/>
        <v>1</v>
      </c>
      <c r="K946" s="11">
        <f t="shared" si="378"/>
        <v>0</v>
      </c>
      <c r="L946" s="11">
        <f t="shared" si="378"/>
        <v>0</v>
      </c>
      <c r="M946" s="11">
        <f t="shared" si="378"/>
        <v>0</v>
      </c>
      <c r="N946" s="11">
        <f t="shared" si="378"/>
        <v>0</v>
      </c>
      <c r="O946" s="11">
        <f t="shared" si="378"/>
        <v>1</v>
      </c>
      <c r="P946" s="11">
        <f t="shared" si="378"/>
        <v>0</v>
      </c>
      <c r="Q946" s="4" t="str">
        <f t="shared" si="364"/>
        <v>N-001-000010</v>
      </c>
      <c r="R946">
        <f t="shared" si="365"/>
        <v>276</v>
      </c>
      <c r="S946" s="8">
        <f t="shared" si="366"/>
        <v>7.1371246496698326</v>
      </c>
      <c r="T946" s="8">
        <f t="shared" si="367"/>
        <v>7.1371246496698326</v>
      </c>
      <c r="U946" s="10">
        <f t="shared" si="358"/>
        <v>7.8560135428886326</v>
      </c>
      <c r="V946" s="10">
        <f t="shared" si="368"/>
        <v>0.48352944586012636</v>
      </c>
      <c r="W946" s="10">
        <f t="shared" si="369"/>
        <v>1.6274422810314988</v>
      </c>
      <c r="X946" s="10">
        <f t="shared" si="359"/>
        <v>0.60482091485822098</v>
      </c>
      <c r="Y946" s="22">
        <f t="shared" si="370"/>
        <v>7.1540443979874988</v>
      </c>
      <c r="Z946" s="22">
        <f t="shared" si="360"/>
        <v>7.1890336202131158</v>
      </c>
      <c r="AA946" s="22">
        <f t="shared" si="361"/>
        <v>7.1371246496698326</v>
      </c>
      <c r="AB946" s="35"/>
      <c r="AC946" s="10"/>
      <c r="AD946" s="10"/>
    </row>
    <row r="947" spans="1:30" x14ac:dyDescent="0.25">
      <c r="A947" t="s">
        <v>3966</v>
      </c>
      <c r="B947" t="s">
        <v>1350</v>
      </c>
      <c r="C947" s="1">
        <v>42221</v>
      </c>
      <c r="D947">
        <v>313</v>
      </c>
      <c r="E947" t="str">
        <f t="shared" si="356"/>
        <v>_defining_your_data_quality_problems_</v>
      </c>
      <c r="F947" s="7">
        <f t="shared" si="362"/>
        <v>5.7493929859082531</v>
      </c>
      <c r="G947">
        <f t="shared" si="357"/>
        <v>59</v>
      </c>
      <c r="H947" s="11">
        <f t="shared" si="363"/>
        <v>1</v>
      </c>
      <c r="I947" s="11">
        <f t="shared" si="377"/>
        <v>0</v>
      </c>
      <c r="J947" s="11">
        <f t="shared" si="377"/>
        <v>1</v>
      </c>
      <c r="K947" s="11">
        <f t="shared" si="378"/>
        <v>0</v>
      </c>
      <c r="L947" s="11">
        <f t="shared" si="378"/>
        <v>0</v>
      </c>
      <c r="M947" s="11">
        <f t="shared" si="378"/>
        <v>0</v>
      </c>
      <c r="N947" s="11">
        <f t="shared" si="378"/>
        <v>0</v>
      </c>
      <c r="O947" s="11">
        <f t="shared" si="378"/>
        <v>1</v>
      </c>
      <c r="P947" s="11">
        <f t="shared" si="378"/>
        <v>0</v>
      </c>
      <c r="Q947" s="4" t="str">
        <f t="shared" si="364"/>
        <v>N-101-000010</v>
      </c>
      <c r="R947">
        <f t="shared" si="365"/>
        <v>382</v>
      </c>
      <c r="S947" s="8">
        <f t="shared" si="366"/>
        <v>6.8802841839920132</v>
      </c>
      <c r="T947" s="8">
        <f t="shared" si="367"/>
        <v>6.8802841839920132</v>
      </c>
      <c r="U947" s="10">
        <f t="shared" si="358"/>
        <v>5.3430391253927283</v>
      </c>
      <c r="V947" s="10">
        <f t="shared" si="368"/>
        <v>0.18424985744159661</v>
      </c>
      <c r="W947" s="10">
        <f t="shared" si="369"/>
        <v>-1.0839991908071021</v>
      </c>
      <c r="X947" s="10">
        <f t="shared" si="359"/>
        <v>0.40635386051552441</v>
      </c>
      <c r="Y947" s="22">
        <f t="shared" si="370"/>
        <v>6.9555773436448023</v>
      </c>
      <c r="Z947" s="22">
        <f t="shared" si="360"/>
        <v>6.8151536771936527</v>
      </c>
      <c r="AA947" s="22">
        <f t="shared" si="361"/>
        <v>6.8802841839920132</v>
      </c>
      <c r="AB947" s="35"/>
      <c r="AC947" s="10"/>
      <c r="AD947" s="10"/>
    </row>
    <row r="948" spans="1:30" x14ac:dyDescent="0.25">
      <c r="A948" t="s">
        <v>3967</v>
      </c>
      <c r="B948" t="s">
        <v>1351</v>
      </c>
      <c r="C948" s="1">
        <v>41471</v>
      </c>
      <c r="D948">
        <v>4236</v>
      </c>
      <c r="E948" t="str">
        <f t="shared" si="356"/>
        <v>_demand_for_data_scientists_and_the_datification_of_business_</v>
      </c>
      <c r="F948" s="7">
        <f t="shared" si="362"/>
        <v>8.3516107506265591</v>
      </c>
      <c r="G948">
        <f t="shared" si="357"/>
        <v>72</v>
      </c>
      <c r="H948" s="11">
        <f t="shared" si="363"/>
        <v>0</v>
      </c>
      <c r="I948" s="11">
        <f t="shared" si="377"/>
        <v>0</v>
      </c>
      <c r="J948" s="11">
        <f t="shared" si="377"/>
        <v>1</v>
      </c>
      <c r="K948" s="11">
        <f t="shared" si="378"/>
        <v>0</v>
      </c>
      <c r="L948" s="11">
        <f t="shared" si="378"/>
        <v>0</v>
      </c>
      <c r="M948" s="11">
        <f t="shared" si="378"/>
        <v>0</v>
      </c>
      <c r="N948" s="11">
        <f t="shared" si="378"/>
        <v>0</v>
      </c>
      <c r="O948" s="11">
        <f t="shared" si="378"/>
        <v>1</v>
      </c>
      <c r="P948" s="11">
        <f t="shared" si="378"/>
        <v>0</v>
      </c>
      <c r="Q948" s="4" t="str">
        <f t="shared" si="364"/>
        <v>N-001-000010</v>
      </c>
      <c r="R948">
        <f t="shared" si="365"/>
        <v>276</v>
      </c>
      <c r="S948" s="8">
        <f t="shared" si="366"/>
        <v>7.1371246496698326</v>
      </c>
      <c r="T948" s="8">
        <f t="shared" si="367"/>
        <v>7.1371246496698326</v>
      </c>
      <c r="U948" s="10">
        <f t="shared" si="358"/>
        <v>7.7467898357683378</v>
      </c>
      <c r="V948" s="10">
        <f t="shared" si="368"/>
        <v>0.48352944586012636</v>
      </c>
      <c r="W948" s="10">
        <f t="shared" si="369"/>
        <v>1.518218573911204</v>
      </c>
      <c r="X948" s="10">
        <f t="shared" si="359"/>
        <v>0.60482091485822098</v>
      </c>
      <c r="Y948" s="22">
        <f t="shared" si="370"/>
        <v>7.1540443979874988</v>
      </c>
      <c r="Z948" s="22">
        <f t="shared" si="360"/>
        <v>7.1890336202131158</v>
      </c>
      <c r="AA948" s="22">
        <f t="shared" si="361"/>
        <v>7.1371246496698326</v>
      </c>
      <c r="AB948" s="35"/>
      <c r="AC948" s="10"/>
      <c r="AD948" s="10"/>
    </row>
    <row r="949" spans="1:30" x14ac:dyDescent="0.25">
      <c r="A949" t="s">
        <v>2997</v>
      </c>
      <c r="B949" t="s">
        <v>379</v>
      </c>
      <c r="C949" s="1">
        <v>42262</v>
      </c>
      <c r="D949">
        <v>74</v>
      </c>
      <c r="E949" t="str">
        <f t="shared" si="356"/>
        <v>_democratizing_data_and_predictive_analytics_-_from_tableau_and_lavastorm_</v>
      </c>
      <c r="F949" s="7">
        <f t="shared" si="362"/>
        <v>4.3174881135363101</v>
      </c>
      <c r="G949">
        <f t="shared" si="357"/>
        <v>60</v>
      </c>
      <c r="H949" s="11">
        <f t="shared" si="363"/>
        <v>1</v>
      </c>
      <c r="I949" s="11">
        <f t="shared" si="377"/>
        <v>1</v>
      </c>
      <c r="J949" s="11">
        <f t="shared" si="377"/>
        <v>0</v>
      </c>
      <c r="K949" s="11">
        <f t="shared" si="378"/>
        <v>0</v>
      </c>
      <c r="L949" s="11">
        <f t="shared" si="378"/>
        <v>0</v>
      </c>
      <c r="M949" s="11">
        <f t="shared" si="378"/>
        <v>0</v>
      </c>
      <c r="N949" s="11">
        <f t="shared" si="378"/>
        <v>0</v>
      </c>
      <c r="O949" s="11">
        <f t="shared" si="378"/>
        <v>1</v>
      </c>
      <c r="P949" s="11">
        <f t="shared" si="378"/>
        <v>1</v>
      </c>
      <c r="Q949" s="4" t="str">
        <f t="shared" si="364"/>
        <v>N-110-000011</v>
      </c>
      <c r="R949">
        <f t="shared" si="365"/>
        <v>21</v>
      </c>
      <c r="S949" s="8">
        <f t="shared" si="366"/>
        <v>5.7614925343121861</v>
      </c>
      <c r="T949" s="8">
        <f t="shared" si="367"/>
        <v>5.7614925343121861</v>
      </c>
      <c r="U949" s="10">
        <f t="shared" si="358"/>
        <v>4.906728030514099</v>
      </c>
      <c r="V949" s="10">
        <f t="shared" si="368"/>
        <v>-1.3170617680423686</v>
      </c>
      <c r="W949" s="10">
        <f t="shared" si="369"/>
        <v>-2.515904063179045</v>
      </c>
      <c r="X949" s="10">
        <f t="shared" si="359"/>
        <v>-0.58923991697778932</v>
      </c>
      <c r="Y949" s="22">
        <f t="shared" si="370"/>
        <v>5.9599835661514877</v>
      </c>
      <c r="Z949" s="22">
        <f t="shared" si="360"/>
        <v>6.0277952412423002</v>
      </c>
      <c r="AA949" s="22">
        <f t="shared" si="361"/>
        <v>5.7614925343121861</v>
      </c>
      <c r="AB949" s="35"/>
      <c r="AC949" s="10"/>
      <c r="AD949" s="10"/>
    </row>
    <row r="950" spans="1:30" x14ac:dyDescent="0.25">
      <c r="A950" t="s">
        <v>3968</v>
      </c>
      <c r="B950" t="s">
        <v>1352</v>
      </c>
      <c r="C950" s="1">
        <v>41502</v>
      </c>
      <c r="D950">
        <v>489</v>
      </c>
      <c r="E950" t="str">
        <f t="shared" si="356"/>
        <v>_democratizing_data_assets:_learning_from_data,_big_and_small_</v>
      </c>
      <c r="F950" s="7">
        <f t="shared" si="362"/>
        <v>6.1944053911046719</v>
      </c>
      <c r="G950">
        <f t="shared" si="357"/>
        <v>56</v>
      </c>
      <c r="H950" s="11">
        <f t="shared" si="363"/>
        <v>0</v>
      </c>
      <c r="I950" s="11">
        <f t="shared" si="377"/>
        <v>0</v>
      </c>
      <c r="J950" s="11">
        <f t="shared" si="377"/>
        <v>1</v>
      </c>
      <c r="K950" s="11">
        <f t="shared" si="378"/>
        <v>0</v>
      </c>
      <c r="L950" s="11">
        <f t="shared" si="378"/>
        <v>0</v>
      </c>
      <c r="M950" s="11">
        <f t="shared" si="378"/>
        <v>0</v>
      </c>
      <c r="N950" s="11">
        <f t="shared" si="378"/>
        <v>0</v>
      </c>
      <c r="O950" s="11">
        <f t="shared" si="378"/>
        <v>1</v>
      </c>
      <c r="P950" s="11">
        <f t="shared" si="378"/>
        <v>0</v>
      </c>
      <c r="Q950" s="4" t="str">
        <f t="shared" si="364"/>
        <v>N-001-000010</v>
      </c>
      <c r="R950">
        <f t="shared" si="365"/>
        <v>276</v>
      </c>
      <c r="S950" s="8">
        <f t="shared" si="366"/>
        <v>7.1371246496698326</v>
      </c>
      <c r="T950" s="8">
        <f t="shared" si="367"/>
        <v>7.1371246496698326</v>
      </c>
      <c r="U950" s="10">
        <f t="shared" si="358"/>
        <v>5.5895844762464506</v>
      </c>
      <c r="V950" s="10">
        <f t="shared" si="368"/>
        <v>0.48352944586012636</v>
      </c>
      <c r="W950" s="10">
        <f t="shared" si="369"/>
        <v>-0.63898678561068323</v>
      </c>
      <c r="X950" s="10">
        <f t="shared" si="359"/>
        <v>0.60482091485822098</v>
      </c>
      <c r="Y950" s="22">
        <f t="shared" si="370"/>
        <v>7.1540443979874988</v>
      </c>
      <c r="Z950" s="22">
        <f t="shared" si="360"/>
        <v>7.1890336202131158</v>
      </c>
      <c r="AA950" s="22">
        <f t="shared" si="361"/>
        <v>7.1371246496698326</v>
      </c>
      <c r="AB950" s="35"/>
      <c r="AC950" s="10"/>
      <c r="AD950" s="10"/>
    </row>
    <row r="951" spans="1:30" x14ac:dyDescent="0.25">
      <c r="A951" t="s">
        <v>3969</v>
      </c>
      <c r="B951" t="s">
        <v>1353</v>
      </c>
      <c r="C951" s="1">
        <v>42177</v>
      </c>
      <c r="D951">
        <v>743</v>
      </c>
      <c r="E951" t="str">
        <f t="shared" si="356"/>
        <v>_demystifying_teradata_asterr_-_r_in_parallel,_r_at_scale_</v>
      </c>
      <c r="F951" s="7">
        <f t="shared" si="362"/>
        <v>6.6120410348330916</v>
      </c>
      <c r="G951">
        <f t="shared" si="357"/>
        <v>21</v>
      </c>
      <c r="H951" s="11">
        <f t="shared" si="363"/>
        <v>1</v>
      </c>
      <c r="I951" s="11">
        <f t="shared" si="377"/>
        <v>0</v>
      </c>
      <c r="J951" s="11">
        <f t="shared" si="377"/>
        <v>1</v>
      </c>
      <c r="K951" s="11">
        <f t="shared" si="378"/>
        <v>0</v>
      </c>
      <c r="L951" s="11">
        <f t="shared" si="378"/>
        <v>1</v>
      </c>
      <c r="M951" s="11">
        <f t="shared" si="378"/>
        <v>0</v>
      </c>
      <c r="N951" s="11">
        <f t="shared" si="378"/>
        <v>0</v>
      </c>
      <c r="O951" s="11">
        <f t="shared" si="378"/>
        <v>0</v>
      </c>
      <c r="P951" s="11">
        <f t="shared" si="378"/>
        <v>0</v>
      </c>
      <c r="Q951" s="4" t="str">
        <f t="shared" si="364"/>
        <v>N-101-010000</v>
      </c>
      <c r="R951">
        <f t="shared" si="365"/>
        <v>20</v>
      </c>
      <c r="S951" s="8">
        <f t="shared" si="366"/>
        <v>7.551626371718255</v>
      </c>
      <c r="T951" s="8">
        <f t="shared" si="367"/>
        <v>7.551626371718255</v>
      </c>
      <c r="U951" s="10">
        <f t="shared" si="358"/>
        <v>6.1298790652816288</v>
      </c>
      <c r="V951" s="10">
        <f t="shared" si="368"/>
        <v>0.29856515146458962</v>
      </c>
      <c r="W951" s="10">
        <f t="shared" si="369"/>
        <v>-0.22135114188226357</v>
      </c>
      <c r="X951" s="10">
        <f t="shared" si="359"/>
        <v>0.48216196955146284</v>
      </c>
      <c r="Y951" s="22">
        <f t="shared" si="370"/>
        <v>7.0313854526807402</v>
      </c>
      <c r="Z951" s="22">
        <f t="shared" si="360"/>
        <v>7.1381386669274196</v>
      </c>
      <c r="AA951" s="22">
        <f t="shared" si="361"/>
        <v>7.551626371718255</v>
      </c>
      <c r="AB951" s="35"/>
      <c r="AC951" s="10"/>
      <c r="AD951" s="10"/>
    </row>
    <row r="952" spans="1:30" x14ac:dyDescent="0.25">
      <c r="A952" t="s">
        <v>3970</v>
      </c>
      <c r="B952" t="s">
        <v>1354</v>
      </c>
      <c r="C952" s="1">
        <v>41054</v>
      </c>
      <c r="D952">
        <v>693</v>
      </c>
      <c r="E952" t="str">
        <f t="shared" si="356"/>
        <v>_deploy_hadoop_cluster_</v>
      </c>
      <c r="F952" s="7">
        <f t="shared" si="362"/>
        <v>6.5424719605068047</v>
      </c>
      <c r="G952">
        <f t="shared" si="357"/>
        <v>60</v>
      </c>
      <c r="H952" s="11">
        <f t="shared" si="363"/>
        <v>0</v>
      </c>
      <c r="I952" s="11">
        <f t="shared" si="377"/>
        <v>0</v>
      </c>
      <c r="J952" s="11">
        <f t="shared" si="377"/>
        <v>1</v>
      </c>
      <c r="K952" s="11">
        <f t="shared" ref="K952:P961" si="379">IF(ISNUMBER(SEARCH(K$1,$E952)),1,0)</f>
        <v>0</v>
      </c>
      <c r="L952" s="11">
        <f t="shared" si="379"/>
        <v>0</v>
      </c>
      <c r="M952" s="11">
        <f t="shared" si="379"/>
        <v>0</v>
      </c>
      <c r="N952" s="11">
        <f t="shared" si="379"/>
        <v>0</v>
      </c>
      <c r="O952" s="11">
        <f t="shared" si="379"/>
        <v>0</v>
      </c>
      <c r="P952" s="11">
        <f t="shared" si="379"/>
        <v>0</v>
      </c>
      <c r="Q952" s="4" t="str">
        <f t="shared" si="364"/>
        <v>N-001-000000</v>
      </c>
      <c r="R952">
        <f t="shared" si="365"/>
        <v>313</v>
      </c>
      <c r="S952" s="8">
        <f t="shared" si="366"/>
        <v>6.8822553953446945</v>
      </c>
      <c r="T952" s="8">
        <f t="shared" si="367"/>
        <v>6.8822553953446945</v>
      </c>
      <c r="U952" s="10">
        <f t="shared" si="358"/>
        <v>6.1555359668480518</v>
      </c>
      <c r="V952" s="10">
        <f t="shared" si="368"/>
        <v>0.15496856831223904</v>
      </c>
      <c r="W952" s="10">
        <f t="shared" si="369"/>
        <v>-0.29092021620855046</v>
      </c>
      <c r="X952" s="10">
        <f t="shared" si="359"/>
        <v>0.38693599365875281</v>
      </c>
      <c r="Y952" s="22">
        <f t="shared" si="370"/>
        <v>6.9361594767880304</v>
      </c>
      <c r="Z952" s="22">
        <f t="shared" si="360"/>
        <v>6.9661540865059681</v>
      </c>
      <c r="AA952" s="22">
        <f t="shared" si="361"/>
        <v>6.8822553953446945</v>
      </c>
      <c r="AB952" s="35"/>
      <c r="AC952" s="10"/>
      <c r="AD952" s="10"/>
    </row>
    <row r="953" spans="1:30" x14ac:dyDescent="0.25">
      <c r="A953" t="s">
        <v>5201</v>
      </c>
      <c r="B953" t="s">
        <v>2587</v>
      </c>
      <c r="C953" s="1">
        <v>42180</v>
      </c>
      <c r="D953">
        <v>244</v>
      </c>
      <c r="E953" t="str">
        <f t="shared" si="356"/>
        <v>_deriving_analytic_insights_from_machine_data_and_iot_sensors_</v>
      </c>
      <c r="F953" s="7">
        <f t="shared" si="362"/>
        <v>5.5012582105447274</v>
      </c>
      <c r="G953">
        <f t="shared" si="357"/>
        <v>75</v>
      </c>
      <c r="H953" s="11">
        <f t="shared" si="363"/>
        <v>1</v>
      </c>
      <c r="I953" s="11">
        <f t="shared" si="377"/>
        <v>0</v>
      </c>
      <c r="J953" s="11">
        <f t="shared" si="377"/>
        <v>0</v>
      </c>
      <c r="K953" s="11">
        <f t="shared" si="379"/>
        <v>0</v>
      </c>
      <c r="L953" s="11">
        <f t="shared" si="379"/>
        <v>0</v>
      </c>
      <c r="M953" s="11">
        <f t="shared" si="379"/>
        <v>0</v>
      </c>
      <c r="N953" s="11">
        <f t="shared" si="379"/>
        <v>0</v>
      </c>
      <c r="O953" s="11">
        <f t="shared" si="379"/>
        <v>1</v>
      </c>
      <c r="P953" s="11">
        <f t="shared" si="379"/>
        <v>1</v>
      </c>
      <c r="Q953" s="4" t="str">
        <f t="shared" si="364"/>
        <v>N-100-000011</v>
      </c>
      <c r="R953">
        <f t="shared" si="365"/>
        <v>5</v>
      </c>
      <c r="S953" s="8">
        <f t="shared" si="366"/>
        <v>7.3171745205203251</v>
      </c>
      <c r="T953" s="8">
        <f t="shared" si="367"/>
        <v>7.3546782491486216</v>
      </c>
      <c r="U953" s="10">
        <f t="shared" si="358"/>
        <v>5.6965904868230064</v>
      </c>
      <c r="V953" s="10">
        <f t="shared" si="368"/>
        <v>-0.72306637180948385</v>
      </c>
      <c r="W953" s="10">
        <f t="shared" si="369"/>
        <v>-1.3321339661706277</v>
      </c>
      <c r="X953" s="10">
        <f t="shared" si="359"/>
        <v>-0.19533227627827901</v>
      </c>
      <c r="Y953" s="22">
        <f t="shared" si="370"/>
        <v>6.3538912068509985</v>
      </c>
      <c r="Z953" s="22">
        <f t="shared" si="360"/>
        <v>6.2911603476744657</v>
      </c>
      <c r="AA953" s="22">
        <f t="shared" si="361"/>
        <v>7.3171745205203251</v>
      </c>
      <c r="AB953" s="35"/>
      <c r="AC953" s="10"/>
      <c r="AD953" s="10"/>
    </row>
    <row r="954" spans="1:30" x14ac:dyDescent="0.25">
      <c r="A954" t="s">
        <v>3065</v>
      </c>
      <c r="B954" t="s">
        <v>447</v>
      </c>
      <c r="C954" s="1">
        <v>42158</v>
      </c>
      <c r="D954">
        <v>122</v>
      </c>
      <c r="E954" t="str">
        <f t="shared" si="356"/>
        <v>_deriving_analytic_insights_from_machine_data_and_iot_sensors_-_case_studies_</v>
      </c>
      <c r="F954" s="7">
        <f t="shared" si="362"/>
        <v>4.8121843553724171</v>
      </c>
      <c r="G954">
        <f t="shared" si="357"/>
        <v>30</v>
      </c>
      <c r="H954" s="11">
        <f t="shared" si="363"/>
        <v>1</v>
      </c>
      <c r="I954" s="11">
        <f t="shared" si="377"/>
        <v>1</v>
      </c>
      <c r="J954" s="11">
        <f t="shared" si="377"/>
        <v>0</v>
      </c>
      <c r="K954" s="11">
        <f t="shared" si="379"/>
        <v>0</v>
      </c>
      <c r="L954" s="11">
        <f t="shared" si="379"/>
        <v>0</v>
      </c>
      <c r="M954" s="11">
        <f t="shared" si="379"/>
        <v>0</v>
      </c>
      <c r="N954" s="11">
        <f t="shared" si="379"/>
        <v>0</v>
      </c>
      <c r="O954" s="11">
        <f t="shared" si="379"/>
        <v>1</v>
      </c>
      <c r="P954" s="11">
        <f t="shared" si="379"/>
        <v>1</v>
      </c>
      <c r="Q954" s="4" t="str">
        <f t="shared" si="364"/>
        <v>N-110-000011</v>
      </c>
      <c r="R954">
        <f t="shared" si="365"/>
        <v>21</v>
      </c>
      <c r="S954" s="8">
        <f t="shared" si="366"/>
        <v>5.7614925343121861</v>
      </c>
      <c r="T954" s="8">
        <f t="shared" si="367"/>
        <v>5.7614925343121861</v>
      </c>
      <c r="U954" s="10">
        <f t="shared" si="358"/>
        <v>5.4014242723502068</v>
      </c>
      <c r="V954" s="10">
        <f t="shared" si="368"/>
        <v>-1.3170617680423686</v>
      </c>
      <c r="W954" s="10">
        <f t="shared" si="369"/>
        <v>-2.0212078213429381</v>
      </c>
      <c r="X954" s="10">
        <f t="shared" si="359"/>
        <v>-0.58923991697778932</v>
      </c>
      <c r="Y954" s="22">
        <f t="shared" si="370"/>
        <v>5.9599835661514877</v>
      </c>
      <c r="Z954" s="22">
        <f t="shared" si="360"/>
        <v>6.0277952412423002</v>
      </c>
      <c r="AA954" s="22">
        <f t="shared" si="361"/>
        <v>5.7614925343121861</v>
      </c>
      <c r="AB954" s="35"/>
      <c r="AC954" s="10"/>
      <c r="AD954" s="10"/>
    </row>
    <row r="955" spans="1:30" x14ac:dyDescent="0.25">
      <c r="A955" t="s">
        <v>2998</v>
      </c>
      <c r="B955" t="s">
        <v>380</v>
      </c>
      <c r="C955" s="1">
        <v>42500</v>
      </c>
      <c r="D955">
        <v>169</v>
      </c>
      <c r="E955" t="str">
        <f t="shared" si="356"/>
        <v>_designing_great_visualizations_</v>
      </c>
      <c r="F955" s="7">
        <f t="shared" si="362"/>
        <v>5.1357984370502621</v>
      </c>
      <c r="G955">
        <f t="shared" si="357"/>
        <v>7</v>
      </c>
      <c r="H955" s="11">
        <f t="shared" si="363"/>
        <v>1</v>
      </c>
      <c r="I955" s="11">
        <f t="shared" si="377"/>
        <v>1</v>
      </c>
      <c r="J955" s="11">
        <f t="shared" si="377"/>
        <v>0</v>
      </c>
      <c r="K955" s="11">
        <f t="shared" si="379"/>
        <v>0</v>
      </c>
      <c r="L955" s="11">
        <f t="shared" si="379"/>
        <v>0</v>
      </c>
      <c r="M955" s="11">
        <f t="shared" si="379"/>
        <v>0</v>
      </c>
      <c r="N955" s="11">
        <f t="shared" si="379"/>
        <v>0</v>
      </c>
      <c r="O955" s="11">
        <f t="shared" si="379"/>
        <v>0</v>
      </c>
      <c r="P955" s="11">
        <f t="shared" si="379"/>
        <v>0</v>
      </c>
      <c r="Q955" s="4" t="str">
        <f t="shared" si="364"/>
        <v>N-110-000000</v>
      </c>
      <c r="R955">
        <f t="shared" si="365"/>
        <v>84</v>
      </c>
      <c r="S955" s="8">
        <f t="shared" si="366"/>
        <v>6.1102020039575136</v>
      </c>
      <c r="T955" s="8">
        <f t="shared" si="367"/>
        <v>6.1102020039575136</v>
      </c>
      <c r="U955" s="10">
        <f t="shared" si="358"/>
        <v>5.7281731320924685</v>
      </c>
      <c r="V955" s="10">
        <f t="shared" si="368"/>
        <v>-1.3217888754809786</v>
      </c>
      <c r="W955" s="10">
        <f t="shared" si="369"/>
        <v>-1.6975937396650931</v>
      </c>
      <c r="X955" s="10">
        <f t="shared" si="359"/>
        <v>-0.59237469504220686</v>
      </c>
      <c r="Y955" s="22">
        <f t="shared" si="370"/>
        <v>5.9568487880870702</v>
      </c>
      <c r="Z955" s="22">
        <f t="shared" si="360"/>
        <v>5.9724325813367543</v>
      </c>
      <c r="AA955" s="22">
        <f t="shared" si="361"/>
        <v>6.1102020039575136</v>
      </c>
      <c r="AB955" s="35"/>
      <c r="AC955" s="10"/>
      <c r="AD955" s="10"/>
    </row>
    <row r="956" spans="1:30" x14ac:dyDescent="0.25">
      <c r="A956" t="s">
        <v>466</v>
      </c>
      <c r="B956" t="s">
        <v>467</v>
      </c>
      <c r="C956" s="1">
        <v>41701</v>
      </c>
      <c r="D956">
        <v>448</v>
      </c>
      <c r="E956" t="str">
        <f t="shared" si="356"/>
        <v>_details_</v>
      </c>
      <c r="F956" s="7">
        <f t="shared" si="362"/>
        <v>6.1070228877422545</v>
      </c>
      <c r="G956">
        <f t="shared" si="357"/>
        <v>101</v>
      </c>
      <c r="H956" s="11">
        <f t="shared" si="363"/>
        <v>0</v>
      </c>
      <c r="I956" s="11">
        <f t="shared" si="377"/>
        <v>1</v>
      </c>
      <c r="J956" s="11">
        <f t="shared" si="377"/>
        <v>0</v>
      </c>
      <c r="K956" s="11">
        <f t="shared" si="379"/>
        <v>0</v>
      </c>
      <c r="L956" s="11">
        <f t="shared" si="379"/>
        <v>0</v>
      </c>
      <c r="M956" s="11">
        <f t="shared" si="379"/>
        <v>0</v>
      </c>
      <c r="N956" s="11">
        <f t="shared" si="379"/>
        <v>0</v>
      </c>
      <c r="O956" s="11">
        <f t="shared" si="379"/>
        <v>0</v>
      </c>
      <c r="P956" s="11">
        <f t="shared" si="379"/>
        <v>0</v>
      </c>
      <c r="Q956" s="4" t="str">
        <f t="shared" si="364"/>
        <v>N-010-000000</v>
      </c>
      <c r="R956">
        <f t="shared" si="365"/>
        <v>99</v>
      </c>
      <c r="S956" s="8">
        <f t="shared" si="366"/>
        <v>6.480946823676728</v>
      </c>
      <c r="T956" s="8">
        <f t="shared" si="367"/>
        <v>6.480946823676728</v>
      </c>
      <c r="U956" s="10">
        <f t="shared" si="358"/>
        <v>6.5009305284417644</v>
      </c>
      <c r="V956" s="10">
        <f t="shared" si="368"/>
        <v>-1.0225092870624488</v>
      </c>
      <c r="W956" s="10">
        <f t="shared" si="369"/>
        <v>-0.7263692889731006</v>
      </c>
      <c r="X956" s="10">
        <f t="shared" si="359"/>
        <v>-0.39390764069951029</v>
      </c>
      <c r="Y956" s="22">
        <f t="shared" si="370"/>
        <v>6.1553158424297676</v>
      </c>
      <c r="Z956" s="22">
        <f t="shared" si="360"/>
        <v>6.3463125243562173</v>
      </c>
      <c r="AA956" s="22">
        <f t="shared" si="361"/>
        <v>6.480946823676728</v>
      </c>
      <c r="AB956" s="35"/>
      <c r="AC956" s="10"/>
      <c r="AD956" s="10"/>
    </row>
    <row r="957" spans="1:30" x14ac:dyDescent="0.25">
      <c r="A957" t="s">
        <v>3971</v>
      </c>
      <c r="B957" t="s">
        <v>1355</v>
      </c>
      <c r="C957" s="1">
        <v>42413</v>
      </c>
      <c r="D957">
        <v>1426</v>
      </c>
      <c r="E957" t="str">
        <f t="shared" si="356"/>
        <v>_detecting_and_visualising_clusterings_interaction_networks_(and_a_few_othercool_things_like_facebook)_</v>
      </c>
      <c r="F957" s="7">
        <f t="shared" si="362"/>
        <v>7.2633296174768365</v>
      </c>
      <c r="G957">
        <f t="shared" si="357"/>
        <v>58</v>
      </c>
      <c r="H957" s="11">
        <f t="shared" si="363"/>
        <v>1</v>
      </c>
      <c r="I957" s="11">
        <f t="shared" si="377"/>
        <v>0</v>
      </c>
      <c r="J957" s="11">
        <f t="shared" si="377"/>
        <v>1</v>
      </c>
      <c r="K957" s="11">
        <f t="shared" si="379"/>
        <v>0</v>
      </c>
      <c r="L957" s="11">
        <f t="shared" si="379"/>
        <v>0</v>
      </c>
      <c r="M957" s="11">
        <f t="shared" si="379"/>
        <v>0</v>
      </c>
      <c r="N957" s="11">
        <f t="shared" si="379"/>
        <v>0</v>
      </c>
      <c r="O957" s="11">
        <f t="shared" si="379"/>
        <v>0</v>
      </c>
      <c r="P957" s="11">
        <f t="shared" si="379"/>
        <v>0</v>
      </c>
      <c r="Q957" s="4" t="str">
        <f t="shared" si="364"/>
        <v>N-101-000000</v>
      </c>
      <c r="R957">
        <f t="shared" si="365"/>
        <v>419</v>
      </c>
      <c r="S957" s="8">
        <f t="shared" si="366"/>
        <v>6.5697596378225285</v>
      </c>
      <c r="T957" s="8">
        <f t="shared" si="367"/>
        <v>6.5697596378225285</v>
      </c>
      <c r="U957" s="10">
        <f t="shared" si="358"/>
        <v>7.0748606781607801</v>
      </c>
      <c r="V957" s="10">
        <f t="shared" si="368"/>
        <v>-0.14431102010629077</v>
      </c>
      <c r="W957" s="10">
        <f t="shared" si="369"/>
        <v>0.42993744076148133</v>
      </c>
      <c r="X957" s="10">
        <f t="shared" si="359"/>
        <v>0.18846893931605621</v>
      </c>
      <c r="Y957" s="22">
        <f t="shared" si="370"/>
        <v>6.7376924224453338</v>
      </c>
      <c r="Z957" s="22">
        <f t="shared" si="360"/>
        <v>6.5922741434865042</v>
      </c>
      <c r="AA957" s="22">
        <f t="shared" si="361"/>
        <v>6.5697596378225285</v>
      </c>
      <c r="AB957" s="35"/>
      <c r="AC957" s="10"/>
      <c r="AD957" s="10"/>
    </row>
    <row r="958" spans="1:30" x14ac:dyDescent="0.25">
      <c r="A958" t="s">
        <v>3972</v>
      </c>
      <c r="B958" t="s">
        <v>1356</v>
      </c>
      <c r="C958" s="1">
        <v>41242</v>
      </c>
      <c r="D958">
        <v>1329</v>
      </c>
      <c r="E958" t="str">
        <f t="shared" si="356"/>
        <v>_develop_analytical_skills_to_unleash_the_power_of_big_data_</v>
      </c>
      <c r="F958" s="7">
        <f t="shared" si="362"/>
        <v>7.1929342212157996</v>
      </c>
      <c r="G958">
        <f t="shared" si="357"/>
        <v>18</v>
      </c>
      <c r="H958" s="11">
        <f t="shared" si="363"/>
        <v>0</v>
      </c>
      <c r="I958" s="11">
        <f t="shared" si="377"/>
        <v>0</v>
      </c>
      <c r="J958" s="11">
        <f t="shared" si="377"/>
        <v>1</v>
      </c>
      <c r="K958" s="11">
        <f t="shared" si="379"/>
        <v>0</v>
      </c>
      <c r="L958" s="11">
        <f t="shared" si="379"/>
        <v>0</v>
      </c>
      <c r="M958" s="11">
        <f t="shared" si="379"/>
        <v>0</v>
      </c>
      <c r="N958" s="11">
        <f t="shared" si="379"/>
        <v>0</v>
      </c>
      <c r="O958" s="11">
        <f t="shared" si="379"/>
        <v>1</v>
      </c>
      <c r="P958" s="11">
        <f t="shared" si="379"/>
        <v>1</v>
      </c>
      <c r="Q958" s="4" t="str">
        <f t="shared" si="364"/>
        <v>N-001-000011</v>
      </c>
      <c r="R958">
        <f t="shared" si="365"/>
        <v>44</v>
      </c>
      <c r="S958" s="8">
        <f t="shared" si="366"/>
        <v>7.1577607103781817</v>
      </c>
      <c r="T958" s="8">
        <f t="shared" si="367"/>
        <v>7.1577607103781817</v>
      </c>
      <c r="U958" s="10">
        <f t="shared" si="358"/>
        <v>6.8028634494926292</v>
      </c>
      <c r="V958" s="10">
        <f t="shared" si="368"/>
        <v>0.15969567575084864</v>
      </c>
      <c r="W958" s="10">
        <f t="shared" si="369"/>
        <v>0.35954204450044447</v>
      </c>
      <c r="X958" s="10">
        <f t="shared" si="359"/>
        <v>0.39007077172317028</v>
      </c>
      <c r="Y958" s="22">
        <f t="shared" si="370"/>
        <v>6.9392942548524479</v>
      </c>
      <c r="Z958" s="22">
        <f t="shared" si="360"/>
        <v>7.021516746411514</v>
      </c>
      <c r="AA958" s="22">
        <f t="shared" si="361"/>
        <v>7.1577607103781817</v>
      </c>
      <c r="AB958" s="35"/>
      <c r="AC958" s="10"/>
      <c r="AD958" s="10"/>
    </row>
    <row r="959" spans="1:30" x14ac:dyDescent="0.25">
      <c r="A959" t="s">
        <v>3973</v>
      </c>
      <c r="B959" t="s">
        <v>1357</v>
      </c>
      <c r="C959" s="1">
        <v>41754</v>
      </c>
      <c r="D959">
        <v>570</v>
      </c>
      <c r="E959" t="str">
        <f t="shared" si="356"/>
        <v>_developer_vs_coder_</v>
      </c>
      <c r="F959" s="7">
        <f t="shared" si="362"/>
        <v>6.3473892096560105</v>
      </c>
      <c r="G959">
        <f t="shared" si="357"/>
        <v>30</v>
      </c>
      <c r="H959" s="11">
        <f t="shared" si="363"/>
        <v>0</v>
      </c>
      <c r="I959" s="11">
        <f t="shared" si="377"/>
        <v>0</v>
      </c>
      <c r="J959" s="11">
        <f t="shared" si="377"/>
        <v>1</v>
      </c>
      <c r="K959" s="11">
        <f t="shared" si="379"/>
        <v>0</v>
      </c>
      <c r="L959" s="11">
        <f t="shared" si="379"/>
        <v>0</v>
      </c>
      <c r="M959" s="11">
        <f t="shared" si="379"/>
        <v>0</v>
      </c>
      <c r="N959" s="11">
        <f t="shared" si="379"/>
        <v>0</v>
      </c>
      <c r="O959" s="11">
        <f t="shared" si="379"/>
        <v>0</v>
      </c>
      <c r="P959" s="11">
        <f t="shared" si="379"/>
        <v>0</v>
      </c>
      <c r="Q959" s="4" t="str">
        <f t="shared" si="364"/>
        <v>N-001-000000</v>
      </c>
      <c r="R959">
        <f t="shared" si="365"/>
        <v>313</v>
      </c>
      <c r="S959" s="8">
        <f t="shared" si="366"/>
        <v>6.8822553953446945</v>
      </c>
      <c r="T959" s="8">
        <f t="shared" si="367"/>
        <v>6.8822553953446945</v>
      </c>
      <c r="U959" s="10">
        <f t="shared" si="358"/>
        <v>5.9604532159972576</v>
      </c>
      <c r="V959" s="10">
        <f t="shared" si="368"/>
        <v>0.15496856831223904</v>
      </c>
      <c r="W959" s="10">
        <f t="shared" si="369"/>
        <v>-0.48600296705934465</v>
      </c>
      <c r="X959" s="10">
        <f t="shared" si="359"/>
        <v>0.38693599365875281</v>
      </c>
      <c r="Y959" s="22">
        <f t="shared" si="370"/>
        <v>6.9361594767880304</v>
      </c>
      <c r="Z959" s="22">
        <f t="shared" si="360"/>
        <v>6.9661540865059681</v>
      </c>
      <c r="AA959" s="22">
        <f t="shared" si="361"/>
        <v>6.8822553953446945</v>
      </c>
      <c r="AB959" s="35"/>
      <c r="AC959" s="10"/>
      <c r="AD959" s="10"/>
    </row>
    <row r="960" spans="1:30" x14ac:dyDescent="0.25">
      <c r="A960" t="s">
        <v>3418</v>
      </c>
      <c r="B960" t="s">
        <v>802</v>
      </c>
      <c r="C960" s="1">
        <v>41614</v>
      </c>
      <c r="D960">
        <v>1134</v>
      </c>
      <c r="E960" t="str">
        <f t="shared" si="356"/>
        <v>_developing_a_big_data_strategy_</v>
      </c>
      <c r="F960" s="7">
        <f t="shared" si="362"/>
        <v>7.0343879299155034</v>
      </c>
      <c r="G960">
        <f t="shared" si="357"/>
        <v>41</v>
      </c>
      <c r="H960" s="11">
        <f t="shared" si="363"/>
        <v>0</v>
      </c>
      <c r="I960" s="11">
        <f t="shared" si="377"/>
        <v>0</v>
      </c>
      <c r="J960" s="11">
        <f t="shared" si="377"/>
        <v>1</v>
      </c>
      <c r="K960" s="11">
        <f t="shared" si="379"/>
        <v>0</v>
      </c>
      <c r="L960" s="11">
        <f t="shared" si="379"/>
        <v>0</v>
      </c>
      <c r="M960" s="11">
        <f t="shared" si="379"/>
        <v>0</v>
      </c>
      <c r="N960" s="11">
        <f t="shared" si="379"/>
        <v>0</v>
      </c>
      <c r="O960" s="11">
        <f t="shared" si="379"/>
        <v>1</v>
      </c>
      <c r="P960" s="11">
        <f t="shared" si="379"/>
        <v>0</v>
      </c>
      <c r="Q960" s="4" t="str">
        <f t="shared" si="364"/>
        <v>N-001-000010</v>
      </c>
      <c r="R960">
        <f t="shared" si="365"/>
        <v>276</v>
      </c>
      <c r="S960" s="8">
        <f t="shared" si="366"/>
        <v>7.1371246496698326</v>
      </c>
      <c r="T960" s="8">
        <f t="shared" si="367"/>
        <v>7.1371246496698326</v>
      </c>
      <c r="U960" s="10">
        <f t="shared" si="358"/>
        <v>6.4295670150572821</v>
      </c>
      <c r="V960" s="10">
        <f t="shared" si="368"/>
        <v>0.48352944586012636</v>
      </c>
      <c r="W960" s="10">
        <f t="shared" si="369"/>
        <v>0.20099575320014829</v>
      </c>
      <c r="X960" s="10">
        <f t="shared" si="359"/>
        <v>0.60482091485822098</v>
      </c>
      <c r="Y960" s="22">
        <f t="shared" si="370"/>
        <v>7.1540443979874988</v>
      </c>
      <c r="Z960" s="22">
        <f t="shared" si="360"/>
        <v>7.1890336202131158</v>
      </c>
      <c r="AA960" s="22">
        <f t="shared" si="361"/>
        <v>7.1371246496698326</v>
      </c>
      <c r="AB960" s="35"/>
      <c r="AC960" s="10"/>
      <c r="AD960" s="10"/>
    </row>
    <row r="961" spans="1:30" x14ac:dyDescent="0.25">
      <c r="A961" t="s">
        <v>3974</v>
      </c>
      <c r="B961" t="s">
        <v>1358</v>
      </c>
      <c r="C961" s="1">
        <v>42007</v>
      </c>
      <c r="D961">
        <v>285</v>
      </c>
      <c r="E961" t="str">
        <f t="shared" si="356"/>
        <v>_development_as_art_-_hopscotch_and_robots_</v>
      </c>
      <c r="F961" s="7">
        <f t="shared" si="362"/>
        <v>5.6559918108198524</v>
      </c>
      <c r="G961">
        <f t="shared" si="357"/>
        <v>78</v>
      </c>
      <c r="H961" s="11">
        <f t="shared" si="363"/>
        <v>1</v>
      </c>
      <c r="I961" s="11">
        <f t="shared" si="377"/>
        <v>0</v>
      </c>
      <c r="J961" s="11">
        <f t="shared" si="377"/>
        <v>1</v>
      </c>
      <c r="K961" s="11">
        <f t="shared" si="379"/>
        <v>0</v>
      </c>
      <c r="L961" s="11">
        <f t="shared" si="379"/>
        <v>0</v>
      </c>
      <c r="M961" s="11">
        <f t="shared" si="379"/>
        <v>0</v>
      </c>
      <c r="N961" s="11">
        <f t="shared" si="379"/>
        <v>0</v>
      </c>
      <c r="O961" s="11">
        <f t="shared" si="379"/>
        <v>0</v>
      </c>
      <c r="P961" s="11">
        <f t="shared" si="379"/>
        <v>0</v>
      </c>
      <c r="Q961" s="4" t="str">
        <f t="shared" si="364"/>
        <v>N-101-000000</v>
      </c>
      <c r="R961">
        <f t="shared" si="365"/>
        <v>419</v>
      </c>
      <c r="S961" s="8">
        <f t="shared" si="366"/>
        <v>6.5697596378225285</v>
      </c>
      <c r="T961" s="8">
        <f t="shared" si="367"/>
        <v>6.5697596378225285</v>
      </c>
      <c r="U961" s="10">
        <f t="shared" si="358"/>
        <v>5.467522871503796</v>
      </c>
      <c r="V961" s="10">
        <f t="shared" si="368"/>
        <v>-0.14431102010629077</v>
      </c>
      <c r="W961" s="10">
        <f t="shared" si="369"/>
        <v>-1.1774003658955028</v>
      </c>
      <c r="X961" s="10">
        <f t="shared" si="359"/>
        <v>0.18846893931605621</v>
      </c>
      <c r="Y961" s="22">
        <f t="shared" si="370"/>
        <v>6.7376924224453338</v>
      </c>
      <c r="Z961" s="22">
        <f t="shared" si="360"/>
        <v>6.5922741434865042</v>
      </c>
      <c r="AA961" s="22">
        <f t="shared" si="361"/>
        <v>6.5697596378225285</v>
      </c>
      <c r="AB961" s="35"/>
      <c r="AC961" s="10"/>
      <c r="AD961" s="10"/>
    </row>
    <row r="962" spans="1:30" x14ac:dyDescent="0.25">
      <c r="A962" t="s">
        <v>3975</v>
      </c>
      <c r="B962" t="s">
        <v>1359</v>
      </c>
      <c r="C962" s="1">
        <v>41154</v>
      </c>
      <c r="D962">
        <v>149</v>
      </c>
      <c r="E962" t="str">
        <f t="shared" ref="E962:E1025" si="380">CONCATENATE("_",LOWER(A962),"_")</f>
        <v>_did_your_business_intelligence_experts_have_the_right_tools_for_textanalytics?_</v>
      </c>
      <c r="F962" s="7">
        <f t="shared" si="362"/>
        <v>5.0106352940962555</v>
      </c>
      <c r="G962">
        <f t="shared" ref="G962:G1025" si="381">LEN(A963)</f>
        <v>53</v>
      </c>
      <c r="H962" s="11">
        <f t="shared" si="363"/>
        <v>0</v>
      </c>
      <c r="I962" s="11">
        <f t="shared" ref="I962:J981" si="382">IF(ISNUMBER(SEARCH(I$1,$B962)),1,0)</f>
        <v>0</v>
      </c>
      <c r="J962" s="11">
        <f t="shared" si="382"/>
        <v>1</v>
      </c>
      <c r="K962" s="11">
        <f t="shared" ref="K962:P971" si="383">IF(ISNUMBER(SEARCH(K$1,$E962)),1,0)</f>
        <v>0</v>
      </c>
      <c r="L962" s="11">
        <f t="shared" si="383"/>
        <v>0</v>
      </c>
      <c r="M962" s="11">
        <f t="shared" si="383"/>
        <v>0</v>
      </c>
      <c r="N962" s="11">
        <f t="shared" si="383"/>
        <v>0</v>
      </c>
      <c r="O962" s="11">
        <f t="shared" si="383"/>
        <v>0</v>
      </c>
      <c r="P962" s="11">
        <f t="shared" si="383"/>
        <v>0</v>
      </c>
      <c r="Q962" s="4" t="str">
        <f t="shared" si="364"/>
        <v>N-001-000000</v>
      </c>
      <c r="R962">
        <f t="shared" si="365"/>
        <v>313</v>
      </c>
      <c r="S962" s="8">
        <f t="shared" si="366"/>
        <v>6.8822553953446945</v>
      </c>
      <c r="T962" s="8">
        <f t="shared" si="367"/>
        <v>6.8822553953446945</v>
      </c>
      <c r="U962" s="10">
        <f t="shared" ref="U962:U1025" si="384">F962-$AQ$29*SUMPRODUCT(H962:P962,$AH$25:$AP$25)</f>
        <v>4.6236993004375027</v>
      </c>
      <c r="V962" s="10">
        <f t="shared" si="368"/>
        <v>0.15496856831223904</v>
      </c>
      <c r="W962" s="10">
        <f t="shared" si="369"/>
        <v>-1.8227568826190996</v>
      </c>
      <c r="X962" s="10">
        <f t="shared" ref="X962:X1025" si="385">$AQ$29*SUMPRODUCT(H962:P962,$AH$25:$AP$25)</f>
        <v>0.38693599365875281</v>
      </c>
      <c r="Y962" s="22">
        <f t="shared" si="370"/>
        <v>6.9361594767880304</v>
      </c>
      <c r="Z962" s="22">
        <f t="shared" ref="Z962:Z1025" si="386">$AG$36+SUMPRODUCT($AH$36:$AP$36,H962:P962)</f>
        <v>6.9661540865059681</v>
      </c>
      <c r="AA962" s="22">
        <f t="shared" ref="AA962:AA1025" si="387">IF(R962&gt;=$AC$2,S962,Y962)</f>
        <v>6.8822553953446945</v>
      </c>
      <c r="AB962" s="35"/>
      <c r="AC962" s="10"/>
      <c r="AD962" s="10"/>
    </row>
    <row r="963" spans="1:30" x14ac:dyDescent="0.25">
      <c r="A963" t="s">
        <v>3976</v>
      </c>
      <c r="B963" t="s">
        <v>1360</v>
      </c>
      <c r="C963" s="1">
        <v>42326</v>
      </c>
      <c r="D963">
        <v>5988</v>
      </c>
      <c r="E963" t="str">
        <f t="shared" si="380"/>
        <v>_difference_between_data_engineers_and_data_scientists_</v>
      </c>
      <c r="F963" s="7">
        <f t="shared" ref="F963:F1026" si="388">LN(1+D963)</f>
        <v>8.6976797322644632</v>
      </c>
      <c r="G963">
        <f t="shared" si="381"/>
        <v>50</v>
      </c>
      <c r="H963" s="11">
        <f t="shared" ref="H963:H1026" si="389">IF(YEAR(C963)&gt;2014,1,0)</f>
        <v>1</v>
      </c>
      <c r="I963" s="11">
        <f t="shared" si="382"/>
        <v>0</v>
      </c>
      <c r="J963" s="11">
        <f t="shared" si="382"/>
        <v>1</v>
      </c>
      <c r="K963" s="11">
        <f t="shared" si="383"/>
        <v>0</v>
      </c>
      <c r="L963" s="11">
        <f t="shared" si="383"/>
        <v>0</v>
      </c>
      <c r="M963" s="11">
        <f t="shared" si="383"/>
        <v>0</v>
      </c>
      <c r="N963" s="11">
        <f t="shared" si="383"/>
        <v>0</v>
      </c>
      <c r="O963" s="11">
        <f t="shared" si="383"/>
        <v>1</v>
      </c>
      <c r="P963" s="11">
        <f t="shared" si="383"/>
        <v>0</v>
      </c>
      <c r="Q963" s="4" t="str">
        <f t="shared" ref="Q963:Q1026" si="390">CONCATENATE("N-",H963,I963,J963,"-",K963,L963,M963,N963,O963,P963)</f>
        <v>N-101-000010</v>
      </c>
      <c r="R963">
        <f t="shared" ref="R963:R1026" si="391">COUNTIF(Q:Q,Q963)</f>
        <v>382</v>
      </c>
      <c r="S963" s="8">
        <f t="shared" ref="S963:S1026" si="392">AVERAGEIF(R:R,R963,F:F)</f>
        <v>6.8802841839920132</v>
      </c>
      <c r="T963" s="8">
        <f t="shared" ref="T963:T1026" si="393">IF(R963&gt;=10,S963,AVERAGEIF(R:R,"&lt;10",F:F))</f>
        <v>6.8802841839920132</v>
      </c>
      <c r="U963" s="10">
        <f t="shared" si="384"/>
        <v>8.2913258717489384</v>
      </c>
      <c r="V963" s="10">
        <f t="shared" ref="V963:V1026" si="394">SUMPRODUCT(H963:P963,$AH$25:$AP$25)-$AQ$28</f>
        <v>0.18424985744159661</v>
      </c>
      <c r="W963" s="10">
        <f t="shared" ref="W963:W1026" si="395">F963-AVERAGE(F:F)</f>
        <v>1.8642875555491081</v>
      </c>
      <c r="X963" s="10">
        <f t="shared" si="385"/>
        <v>0.40635386051552441</v>
      </c>
      <c r="Y963" s="22">
        <f t="shared" ref="Y963:Y1026" si="396">AVERAGE(F:F)-AVERAGE(X:X)+X963</f>
        <v>6.9555773436448023</v>
      </c>
      <c r="Z963" s="22">
        <f t="shared" si="386"/>
        <v>6.8151536771936527</v>
      </c>
      <c r="AA963" s="22">
        <f t="shared" si="387"/>
        <v>6.8802841839920132</v>
      </c>
      <c r="AB963" s="35"/>
      <c r="AC963" s="10"/>
      <c r="AD963" s="10"/>
    </row>
    <row r="964" spans="1:30" x14ac:dyDescent="0.25">
      <c r="A964" t="s">
        <v>3109</v>
      </c>
      <c r="B964" t="s">
        <v>493</v>
      </c>
      <c r="C964" s="1">
        <v>41850</v>
      </c>
      <c r="D964">
        <v>5982</v>
      </c>
      <c r="E964" t="str">
        <f t="shared" si="380"/>
        <v>_difference_between_machine_learning_and_statistics_</v>
      </c>
      <c r="F964" s="7">
        <f t="shared" si="388"/>
        <v>8.696677393390031</v>
      </c>
      <c r="G964">
        <f t="shared" si="381"/>
        <v>18</v>
      </c>
      <c r="H964" s="11">
        <f t="shared" si="389"/>
        <v>0</v>
      </c>
      <c r="I964" s="11">
        <f t="shared" si="382"/>
        <v>0</v>
      </c>
      <c r="J964" s="11">
        <f t="shared" si="382"/>
        <v>1</v>
      </c>
      <c r="K964" s="11">
        <f t="shared" si="383"/>
        <v>0</v>
      </c>
      <c r="L964" s="11">
        <f t="shared" si="383"/>
        <v>0</v>
      </c>
      <c r="M964" s="11">
        <f t="shared" si="383"/>
        <v>1</v>
      </c>
      <c r="N964" s="11">
        <f t="shared" si="383"/>
        <v>0</v>
      </c>
      <c r="O964" s="11">
        <f t="shared" si="383"/>
        <v>0</v>
      </c>
      <c r="P964" s="11">
        <f t="shared" si="383"/>
        <v>0</v>
      </c>
      <c r="Q964" s="4" t="str">
        <f t="shared" si="390"/>
        <v>N-001-001000</v>
      </c>
      <c r="R964">
        <f t="shared" si="391"/>
        <v>5</v>
      </c>
      <c r="S964" s="8">
        <f t="shared" si="392"/>
        <v>7.3171745205203251</v>
      </c>
      <c r="T964" s="8">
        <f t="shared" si="393"/>
        <v>7.3546782491486216</v>
      </c>
      <c r="U964" s="10">
        <f t="shared" si="384"/>
        <v>7.8318221434553932</v>
      </c>
      <c r="V964" s="10">
        <f t="shared" si="394"/>
        <v>0.87564978560164219</v>
      </c>
      <c r="W964" s="10">
        <f t="shared" si="395"/>
        <v>1.8632852166746758</v>
      </c>
      <c r="X964" s="10">
        <f t="shared" si="385"/>
        <v>0.86485524993463769</v>
      </c>
      <c r="Y964" s="22">
        <f t="shared" si="396"/>
        <v>7.4140787330639153</v>
      </c>
      <c r="Z964" s="22">
        <f t="shared" si="386"/>
        <v>7.802327813764272</v>
      </c>
      <c r="AA964" s="22">
        <f t="shared" si="387"/>
        <v>7.3171745205203251</v>
      </c>
      <c r="AB964" s="35"/>
      <c r="AC964" s="10"/>
      <c r="AD964" s="10"/>
    </row>
    <row r="965" spans="1:30" x14ac:dyDescent="0.25">
      <c r="A965" t="s">
        <v>3977</v>
      </c>
      <c r="B965" t="s">
        <v>1361</v>
      </c>
      <c r="C965" s="1">
        <v>41226</v>
      </c>
      <c r="D965">
        <v>163</v>
      </c>
      <c r="E965" t="str">
        <f t="shared" si="380"/>
        <v>_digesting_big_data_</v>
      </c>
      <c r="F965" s="7">
        <f t="shared" si="388"/>
        <v>5.0998664278241987</v>
      </c>
      <c r="G965">
        <f t="shared" si="381"/>
        <v>43</v>
      </c>
      <c r="H965" s="11">
        <f t="shared" si="389"/>
        <v>0</v>
      </c>
      <c r="I965" s="11">
        <f t="shared" si="382"/>
        <v>0</v>
      </c>
      <c r="J965" s="11">
        <f t="shared" si="382"/>
        <v>1</v>
      </c>
      <c r="K965" s="11">
        <f t="shared" si="383"/>
        <v>0</v>
      </c>
      <c r="L965" s="11">
        <f t="shared" si="383"/>
        <v>0</v>
      </c>
      <c r="M965" s="11">
        <f t="shared" si="383"/>
        <v>0</v>
      </c>
      <c r="N965" s="11">
        <f t="shared" si="383"/>
        <v>0</v>
      </c>
      <c r="O965" s="11">
        <f t="shared" si="383"/>
        <v>1</v>
      </c>
      <c r="P965" s="11">
        <f t="shared" si="383"/>
        <v>0</v>
      </c>
      <c r="Q965" s="4" t="str">
        <f t="shared" si="390"/>
        <v>N-001-000010</v>
      </c>
      <c r="R965">
        <f t="shared" si="391"/>
        <v>276</v>
      </c>
      <c r="S965" s="8">
        <f t="shared" si="392"/>
        <v>7.1371246496698326</v>
      </c>
      <c r="T965" s="8">
        <f t="shared" si="393"/>
        <v>7.1371246496698326</v>
      </c>
      <c r="U965" s="10">
        <f t="shared" si="384"/>
        <v>4.4950455129659774</v>
      </c>
      <c r="V965" s="10">
        <f t="shared" si="394"/>
        <v>0.48352944586012636</v>
      </c>
      <c r="W965" s="10">
        <f t="shared" si="395"/>
        <v>-1.7335257488911564</v>
      </c>
      <c r="X965" s="10">
        <f t="shared" si="385"/>
        <v>0.60482091485822098</v>
      </c>
      <c r="Y965" s="22">
        <f t="shared" si="396"/>
        <v>7.1540443979874988</v>
      </c>
      <c r="Z965" s="22">
        <f t="shared" si="386"/>
        <v>7.1890336202131158</v>
      </c>
      <c r="AA965" s="22">
        <f t="shared" si="387"/>
        <v>7.1371246496698326</v>
      </c>
      <c r="AB965" s="35"/>
      <c r="AC965" s="10"/>
      <c r="AD965" s="10"/>
    </row>
    <row r="966" spans="1:30" x14ac:dyDescent="0.25">
      <c r="A966" t="s">
        <v>2741</v>
      </c>
      <c r="B966" t="s">
        <v>121</v>
      </c>
      <c r="C966" s="1">
        <v>41530</v>
      </c>
      <c r="D966">
        <v>978</v>
      </c>
      <c r="E966" t="str">
        <f t="shared" si="380"/>
        <v>_digital_library_infrastructure_using_hadoop_</v>
      </c>
      <c r="F966" s="7">
        <f t="shared" si="388"/>
        <v>6.8865316425305103</v>
      </c>
      <c r="G966">
        <f t="shared" si="381"/>
        <v>65</v>
      </c>
      <c r="H966" s="11">
        <f t="shared" si="389"/>
        <v>0</v>
      </c>
      <c r="I966" s="11">
        <f t="shared" si="382"/>
        <v>1</v>
      </c>
      <c r="J966" s="11">
        <f t="shared" si="382"/>
        <v>0</v>
      </c>
      <c r="K966" s="11">
        <f t="shared" si="383"/>
        <v>0</v>
      </c>
      <c r="L966" s="11">
        <f t="shared" si="383"/>
        <v>0</v>
      </c>
      <c r="M966" s="11">
        <f t="shared" si="383"/>
        <v>0</v>
      </c>
      <c r="N966" s="11">
        <f t="shared" si="383"/>
        <v>0</v>
      </c>
      <c r="O966" s="11">
        <f t="shared" si="383"/>
        <v>0</v>
      </c>
      <c r="P966" s="11">
        <f t="shared" si="383"/>
        <v>0</v>
      </c>
      <c r="Q966" s="4" t="str">
        <f t="shared" si="390"/>
        <v>N-010-000000</v>
      </c>
      <c r="R966">
        <f t="shared" si="391"/>
        <v>99</v>
      </c>
      <c r="S966" s="8">
        <f t="shared" si="392"/>
        <v>6.480946823676728</v>
      </c>
      <c r="T966" s="8">
        <f t="shared" si="393"/>
        <v>6.480946823676728</v>
      </c>
      <c r="U966" s="10">
        <f t="shared" si="384"/>
        <v>7.2804392832300202</v>
      </c>
      <c r="V966" s="10">
        <f t="shared" si="394"/>
        <v>-1.0225092870624488</v>
      </c>
      <c r="W966" s="10">
        <f t="shared" si="395"/>
        <v>5.3139465815155162E-2</v>
      </c>
      <c r="X966" s="10">
        <f t="shared" si="385"/>
        <v>-0.39390764069951029</v>
      </c>
      <c r="Y966" s="22">
        <f t="shared" si="396"/>
        <v>6.1553158424297676</v>
      </c>
      <c r="Z966" s="22">
        <f t="shared" si="386"/>
        <v>6.3463125243562173</v>
      </c>
      <c r="AA966" s="22">
        <f t="shared" si="387"/>
        <v>6.480946823676728</v>
      </c>
      <c r="AB966" s="35"/>
      <c r="AC966" s="10"/>
      <c r="AD966" s="10"/>
    </row>
    <row r="967" spans="1:30" x14ac:dyDescent="0.25">
      <c r="A967" t="s">
        <v>3978</v>
      </c>
      <c r="B967" t="s">
        <v>1362</v>
      </c>
      <c r="C967" s="1">
        <v>42388</v>
      </c>
      <c r="D967">
        <v>117</v>
      </c>
      <c r="E967" t="str">
        <f t="shared" si="380"/>
        <v>_digital_marketing_trends:_customer_experience_is_bigger_than_ever_</v>
      </c>
      <c r="F967" s="7">
        <f t="shared" si="388"/>
        <v>4.7706846244656651</v>
      </c>
      <c r="G967">
        <f t="shared" si="381"/>
        <v>49</v>
      </c>
      <c r="H967" s="11">
        <f t="shared" si="389"/>
        <v>1</v>
      </c>
      <c r="I967" s="11">
        <f t="shared" si="382"/>
        <v>0</v>
      </c>
      <c r="J967" s="11">
        <f t="shared" si="382"/>
        <v>1</v>
      </c>
      <c r="K967" s="11">
        <f t="shared" si="383"/>
        <v>0</v>
      </c>
      <c r="L967" s="11">
        <f t="shared" si="383"/>
        <v>0</v>
      </c>
      <c r="M967" s="11">
        <f t="shared" si="383"/>
        <v>0</v>
      </c>
      <c r="N967" s="11">
        <f t="shared" si="383"/>
        <v>0</v>
      </c>
      <c r="O967" s="11">
        <f t="shared" si="383"/>
        <v>0</v>
      </c>
      <c r="P967" s="11">
        <f t="shared" si="383"/>
        <v>0</v>
      </c>
      <c r="Q967" s="4" t="str">
        <f t="shared" si="390"/>
        <v>N-101-000000</v>
      </c>
      <c r="R967">
        <f t="shared" si="391"/>
        <v>419</v>
      </c>
      <c r="S967" s="8">
        <f t="shared" si="392"/>
        <v>6.5697596378225285</v>
      </c>
      <c r="T967" s="8">
        <f t="shared" si="393"/>
        <v>6.5697596378225285</v>
      </c>
      <c r="U967" s="10">
        <f t="shared" si="384"/>
        <v>4.5822156851496088</v>
      </c>
      <c r="V967" s="10">
        <f t="shared" si="394"/>
        <v>-0.14431102010629077</v>
      </c>
      <c r="W967" s="10">
        <f t="shared" si="395"/>
        <v>-2.06270755224969</v>
      </c>
      <c r="X967" s="10">
        <f t="shared" si="385"/>
        <v>0.18846893931605621</v>
      </c>
      <c r="Y967" s="22">
        <f t="shared" si="396"/>
        <v>6.7376924224453338</v>
      </c>
      <c r="Z967" s="22">
        <f t="shared" si="386"/>
        <v>6.5922741434865042</v>
      </c>
      <c r="AA967" s="22">
        <f t="shared" si="387"/>
        <v>6.5697596378225285</v>
      </c>
      <c r="AB967" s="35"/>
      <c r="AC967" s="10"/>
      <c r="AD967" s="10"/>
    </row>
    <row r="968" spans="1:30" x14ac:dyDescent="0.25">
      <c r="A968" t="s">
        <v>3979</v>
      </c>
      <c r="B968" t="s">
        <v>1363</v>
      </c>
      <c r="C968" s="1">
        <v>42027</v>
      </c>
      <c r="D968">
        <v>2111</v>
      </c>
      <c r="E968" t="str">
        <f t="shared" si="380"/>
        <v>_digital_transformation_impacting_customer_journey_</v>
      </c>
      <c r="F968" s="7">
        <f t="shared" si="388"/>
        <v>7.6553906448261522</v>
      </c>
      <c r="G968">
        <f t="shared" si="381"/>
        <v>21</v>
      </c>
      <c r="H968" s="11">
        <f t="shared" si="389"/>
        <v>1</v>
      </c>
      <c r="I968" s="11">
        <f t="shared" si="382"/>
        <v>0</v>
      </c>
      <c r="J968" s="11">
        <f t="shared" si="382"/>
        <v>1</v>
      </c>
      <c r="K968" s="11">
        <f t="shared" si="383"/>
        <v>0</v>
      </c>
      <c r="L968" s="11">
        <f t="shared" si="383"/>
        <v>0</v>
      </c>
      <c r="M968" s="11">
        <f t="shared" si="383"/>
        <v>0</v>
      </c>
      <c r="N968" s="11">
        <f t="shared" si="383"/>
        <v>0</v>
      </c>
      <c r="O968" s="11">
        <f t="shared" si="383"/>
        <v>0</v>
      </c>
      <c r="P968" s="11">
        <f t="shared" si="383"/>
        <v>0</v>
      </c>
      <c r="Q968" s="4" t="str">
        <f t="shared" si="390"/>
        <v>N-101-000000</v>
      </c>
      <c r="R968">
        <f t="shared" si="391"/>
        <v>419</v>
      </c>
      <c r="S968" s="8">
        <f t="shared" si="392"/>
        <v>6.5697596378225285</v>
      </c>
      <c r="T968" s="8">
        <f t="shared" si="393"/>
        <v>6.5697596378225285</v>
      </c>
      <c r="U968" s="10">
        <f t="shared" si="384"/>
        <v>7.4669217055100958</v>
      </c>
      <c r="V968" s="10">
        <f t="shared" si="394"/>
        <v>-0.14431102010629077</v>
      </c>
      <c r="W968" s="10">
        <f t="shared" si="395"/>
        <v>0.82199846811079702</v>
      </c>
      <c r="X968" s="10">
        <f t="shared" si="385"/>
        <v>0.18846893931605621</v>
      </c>
      <c r="Y968" s="22">
        <f t="shared" si="396"/>
        <v>6.7376924224453338</v>
      </c>
      <c r="Z968" s="22">
        <f t="shared" si="386"/>
        <v>6.5922741434865042</v>
      </c>
      <c r="AA968" s="22">
        <f t="shared" si="387"/>
        <v>6.5697596378225285</v>
      </c>
      <c r="AB968" s="35"/>
      <c r="AC968" s="10"/>
      <c r="AD968" s="10"/>
    </row>
    <row r="969" spans="1:30" x14ac:dyDescent="0.25">
      <c r="A969" t="s">
        <v>3981</v>
      </c>
      <c r="B969" t="s">
        <v>1365</v>
      </c>
      <c r="C969" s="1">
        <v>41788</v>
      </c>
      <c r="D969">
        <v>855</v>
      </c>
      <c r="E969" t="str">
        <f t="shared" si="380"/>
        <v>_dimensional_modelling_</v>
      </c>
      <c r="F969" s="7">
        <f t="shared" si="388"/>
        <v>6.752270376141742</v>
      </c>
      <c r="G969">
        <f t="shared" si="381"/>
        <v>54</v>
      </c>
      <c r="H969" s="11">
        <f t="shared" si="389"/>
        <v>0</v>
      </c>
      <c r="I969" s="11">
        <f t="shared" si="382"/>
        <v>0</v>
      </c>
      <c r="J969" s="11">
        <f t="shared" si="382"/>
        <v>1</v>
      </c>
      <c r="K969" s="11">
        <f t="shared" si="383"/>
        <v>0</v>
      </c>
      <c r="L969" s="11">
        <f t="shared" si="383"/>
        <v>0</v>
      </c>
      <c r="M969" s="11">
        <f t="shared" si="383"/>
        <v>0</v>
      </c>
      <c r="N969" s="11">
        <f t="shared" si="383"/>
        <v>0</v>
      </c>
      <c r="O969" s="11">
        <f t="shared" si="383"/>
        <v>0</v>
      </c>
      <c r="P969" s="11">
        <f t="shared" si="383"/>
        <v>0</v>
      </c>
      <c r="Q969" s="4" t="str">
        <f t="shared" si="390"/>
        <v>N-001-000000</v>
      </c>
      <c r="R969">
        <f t="shared" si="391"/>
        <v>313</v>
      </c>
      <c r="S969" s="8">
        <f t="shared" si="392"/>
        <v>6.8822553953446945</v>
      </c>
      <c r="T969" s="8">
        <f t="shared" si="393"/>
        <v>6.8822553953446945</v>
      </c>
      <c r="U969" s="10">
        <f t="shared" si="384"/>
        <v>6.3653343824829891</v>
      </c>
      <c r="V969" s="10">
        <f t="shared" si="394"/>
        <v>0.15496856831223904</v>
      </c>
      <c r="W969" s="10">
        <f t="shared" si="395"/>
        <v>-8.1121800573613179E-2</v>
      </c>
      <c r="X969" s="10">
        <f t="shared" si="385"/>
        <v>0.38693599365875281</v>
      </c>
      <c r="Y969" s="22">
        <f t="shared" si="396"/>
        <v>6.9361594767880304</v>
      </c>
      <c r="Z969" s="22">
        <f t="shared" si="386"/>
        <v>6.9661540865059681</v>
      </c>
      <c r="AA969" s="22">
        <f t="shared" si="387"/>
        <v>6.8822553953446945</v>
      </c>
      <c r="AB969" s="35"/>
      <c r="AC969" s="10"/>
      <c r="AD969" s="10"/>
    </row>
    <row r="970" spans="1:30" x14ac:dyDescent="0.25">
      <c r="A970" t="s">
        <v>3982</v>
      </c>
      <c r="B970" t="s">
        <v>1366</v>
      </c>
      <c r="C970" s="1">
        <v>42253</v>
      </c>
      <c r="D970">
        <v>489</v>
      </c>
      <c r="E970" t="str">
        <f t="shared" si="380"/>
        <v>_discover,_access,_distill:_the_essence_of_data_science_</v>
      </c>
      <c r="F970" s="7">
        <f t="shared" si="388"/>
        <v>6.1944053911046719</v>
      </c>
      <c r="G970">
        <f t="shared" si="381"/>
        <v>65</v>
      </c>
      <c r="H970" s="11">
        <f t="shared" si="389"/>
        <v>1</v>
      </c>
      <c r="I970" s="11">
        <f t="shared" si="382"/>
        <v>0</v>
      </c>
      <c r="J970" s="11">
        <f t="shared" si="382"/>
        <v>1</v>
      </c>
      <c r="K970" s="11">
        <f t="shared" si="383"/>
        <v>0</v>
      </c>
      <c r="L970" s="11">
        <f t="shared" si="383"/>
        <v>0</v>
      </c>
      <c r="M970" s="11">
        <f t="shared" si="383"/>
        <v>0</v>
      </c>
      <c r="N970" s="11">
        <f t="shared" si="383"/>
        <v>1</v>
      </c>
      <c r="O970" s="11">
        <f t="shared" si="383"/>
        <v>1</v>
      </c>
      <c r="P970" s="11">
        <f t="shared" si="383"/>
        <v>0</v>
      </c>
      <c r="Q970" s="4" t="str">
        <f t="shared" si="390"/>
        <v>N-101-000110</v>
      </c>
      <c r="R970">
        <f t="shared" si="391"/>
        <v>126</v>
      </c>
      <c r="S970" s="8">
        <f t="shared" si="392"/>
        <v>7.156085089173656</v>
      </c>
      <c r="T970" s="8">
        <f t="shared" si="393"/>
        <v>7.156085089173656</v>
      </c>
      <c r="U970" s="10">
        <f t="shared" si="384"/>
        <v>5.4043886942836625</v>
      </c>
      <c r="V970" s="10">
        <f t="shared" si="394"/>
        <v>0.76279653926378688</v>
      </c>
      <c r="W970" s="10">
        <f t="shared" si="395"/>
        <v>-0.63898678561068323</v>
      </c>
      <c r="X970" s="10">
        <f t="shared" si="385"/>
        <v>0.79001669682100972</v>
      </c>
      <c r="Y970" s="22">
        <f t="shared" si="396"/>
        <v>7.3392401799502869</v>
      </c>
      <c r="Z970" s="22">
        <f t="shared" si="386"/>
        <v>7.2265960335864765</v>
      </c>
      <c r="AA970" s="22">
        <f t="shared" si="387"/>
        <v>7.156085089173656</v>
      </c>
      <c r="AB970" s="35"/>
      <c r="AC970" s="10"/>
      <c r="AD970" s="10"/>
    </row>
    <row r="971" spans="1:30" x14ac:dyDescent="0.25">
      <c r="A971" t="s">
        <v>3984</v>
      </c>
      <c r="B971" t="s">
        <v>1368</v>
      </c>
      <c r="C971" s="1">
        <v>42051</v>
      </c>
      <c r="D971">
        <v>692</v>
      </c>
      <c r="E971" t="str">
        <f t="shared" si="380"/>
        <v>_discovering_the_relationship_of_the_g20_members_using_data_mining_</v>
      </c>
      <c r="F971" s="7">
        <f t="shared" si="388"/>
        <v>6.5410299991899032</v>
      </c>
      <c r="G971">
        <f t="shared" si="381"/>
        <v>63</v>
      </c>
      <c r="H971" s="11">
        <f t="shared" si="389"/>
        <v>1</v>
      </c>
      <c r="I971" s="11">
        <f t="shared" si="382"/>
        <v>0</v>
      </c>
      <c r="J971" s="11">
        <f t="shared" si="382"/>
        <v>1</v>
      </c>
      <c r="K971" s="11">
        <f t="shared" si="383"/>
        <v>0</v>
      </c>
      <c r="L971" s="11">
        <f t="shared" si="383"/>
        <v>0</v>
      </c>
      <c r="M971" s="11">
        <f t="shared" si="383"/>
        <v>0</v>
      </c>
      <c r="N971" s="11">
        <f t="shared" si="383"/>
        <v>0</v>
      </c>
      <c r="O971" s="11">
        <f t="shared" si="383"/>
        <v>1</v>
      </c>
      <c r="P971" s="11">
        <f t="shared" si="383"/>
        <v>0</v>
      </c>
      <c r="Q971" s="4" t="str">
        <f t="shared" si="390"/>
        <v>N-101-000010</v>
      </c>
      <c r="R971">
        <f t="shared" si="391"/>
        <v>382</v>
      </c>
      <c r="S971" s="8">
        <f t="shared" si="392"/>
        <v>6.8802841839920132</v>
      </c>
      <c r="T971" s="8">
        <f t="shared" si="393"/>
        <v>6.8802841839920132</v>
      </c>
      <c r="U971" s="10">
        <f t="shared" si="384"/>
        <v>6.1346761386743784</v>
      </c>
      <c r="V971" s="10">
        <f t="shared" si="394"/>
        <v>0.18424985744159661</v>
      </c>
      <c r="W971" s="10">
        <f t="shared" si="395"/>
        <v>-0.29236217752545191</v>
      </c>
      <c r="X971" s="10">
        <f t="shared" si="385"/>
        <v>0.40635386051552441</v>
      </c>
      <c r="Y971" s="22">
        <f t="shared" si="396"/>
        <v>6.9555773436448023</v>
      </c>
      <c r="Z971" s="22">
        <f t="shared" si="386"/>
        <v>6.8151536771936527</v>
      </c>
      <c r="AA971" s="22">
        <f t="shared" si="387"/>
        <v>6.8802841839920132</v>
      </c>
      <c r="AB971" s="35"/>
      <c r="AC971" s="10"/>
      <c r="AD971" s="10"/>
    </row>
    <row r="972" spans="1:30" x14ac:dyDescent="0.25">
      <c r="A972" t="s">
        <v>3985</v>
      </c>
      <c r="B972" t="s">
        <v>1369</v>
      </c>
      <c r="C972" s="1">
        <v>41964</v>
      </c>
      <c r="D972">
        <v>854</v>
      </c>
      <c r="E972" t="str">
        <f t="shared" si="380"/>
        <v>_discovery_with_data_science,_innovation_with_product_management_</v>
      </c>
      <c r="F972" s="7">
        <f t="shared" si="388"/>
        <v>6.7511014689367599</v>
      </c>
      <c r="G972">
        <f t="shared" si="381"/>
        <v>56</v>
      </c>
      <c r="H972" s="11">
        <f t="shared" si="389"/>
        <v>0</v>
      </c>
      <c r="I972" s="11">
        <f t="shared" si="382"/>
        <v>0</v>
      </c>
      <c r="J972" s="11">
        <f t="shared" si="382"/>
        <v>1</v>
      </c>
      <c r="K972" s="11">
        <f t="shared" ref="K972:P981" si="397">IF(ISNUMBER(SEARCH(K$1,$E972)),1,0)</f>
        <v>0</v>
      </c>
      <c r="L972" s="11">
        <f t="shared" si="397"/>
        <v>0</v>
      </c>
      <c r="M972" s="11">
        <f t="shared" si="397"/>
        <v>0</v>
      </c>
      <c r="N972" s="11">
        <f t="shared" si="397"/>
        <v>0</v>
      </c>
      <c r="O972" s="11">
        <f t="shared" si="397"/>
        <v>1</v>
      </c>
      <c r="P972" s="11">
        <f t="shared" si="397"/>
        <v>0</v>
      </c>
      <c r="Q972" s="4" t="str">
        <f t="shared" si="390"/>
        <v>N-001-000010</v>
      </c>
      <c r="R972">
        <f t="shared" si="391"/>
        <v>276</v>
      </c>
      <c r="S972" s="8">
        <f t="shared" si="392"/>
        <v>7.1371246496698326</v>
      </c>
      <c r="T972" s="8">
        <f t="shared" si="393"/>
        <v>7.1371246496698326</v>
      </c>
      <c r="U972" s="10">
        <f t="shared" si="384"/>
        <v>6.1462805540785386</v>
      </c>
      <c r="V972" s="10">
        <f t="shared" si="394"/>
        <v>0.48352944586012636</v>
      </c>
      <c r="W972" s="10">
        <f t="shared" si="395"/>
        <v>-8.2290707778595262E-2</v>
      </c>
      <c r="X972" s="10">
        <f t="shared" si="385"/>
        <v>0.60482091485822098</v>
      </c>
      <c r="Y972" s="22">
        <f t="shared" si="396"/>
        <v>7.1540443979874988</v>
      </c>
      <c r="Z972" s="22">
        <f t="shared" si="386"/>
        <v>7.1890336202131158</v>
      </c>
      <c r="AA972" s="22">
        <f t="shared" si="387"/>
        <v>7.1371246496698326</v>
      </c>
      <c r="AB972" s="35"/>
      <c r="AC972" s="10"/>
      <c r="AD972" s="10"/>
    </row>
    <row r="973" spans="1:30" x14ac:dyDescent="0.25">
      <c r="A973" t="s">
        <v>3986</v>
      </c>
      <c r="B973" t="s">
        <v>1370</v>
      </c>
      <c r="C973" s="1">
        <v>42184</v>
      </c>
      <c r="D973">
        <v>334</v>
      </c>
      <c r="E973" t="str">
        <f t="shared" si="380"/>
        <v>_disney's_"inside_out"_and_the_missing"d"_in_data_science_</v>
      </c>
      <c r="F973" s="7">
        <f t="shared" si="388"/>
        <v>5.8141305318250662</v>
      </c>
      <c r="G973">
        <f t="shared" si="381"/>
        <v>58</v>
      </c>
      <c r="H973" s="11">
        <f t="shared" si="389"/>
        <v>1</v>
      </c>
      <c r="I973" s="11">
        <f t="shared" si="382"/>
        <v>0</v>
      </c>
      <c r="J973" s="11">
        <f t="shared" si="382"/>
        <v>1</v>
      </c>
      <c r="K973" s="11">
        <f t="shared" si="397"/>
        <v>0</v>
      </c>
      <c r="L973" s="11">
        <f t="shared" si="397"/>
        <v>0</v>
      </c>
      <c r="M973" s="11">
        <f t="shared" si="397"/>
        <v>0</v>
      </c>
      <c r="N973" s="11">
        <f t="shared" si="397"/>
        <v>1</v>
      </c>
      <c r="O973" s="11">
        <f t="shared" si="397"/>
        <v>1</v>
      </c>
      <c r="P973" s="11">
        <f t="shared" si="397"/>
        <v>0</v>
      </c>
      <c r="Q973" s="4" t="str">
        <f t="shared" si="390"/>
        <v>N-101-000110</v>
      </c>
      <c r="R973">
        <f t="shared" si="391"/>
        <v>126</v>
      </c>
      <c r="S973" s="8">
        <f t="shared" si="392"/>
        <v>7.156085089173656</v>
      </c>
      <c r="T973" s="8">
        <f t="shared" si="393"/>
        <v>7.156085089173656</v>
      </c>
      <c r="U973" s="10">
        <f t="shared" si="384"/>
        <v>5.0241138350040568</v>
      </c>
      <c r="V973" s="10">
        <f t="shared" si="394"/>
        <v>0.76279653926378688</v>
      </c>
      <c r="W973" s="10">
        <f t="shared" si="395"/>
        <v>-1.0192616448902889</v>
      </c>
      <c r="X973" s="10">
        <f t="shared" si="385"/>
        <v>0.79001669682100972</v>
      </c>
      <c r="Y973" s="22">
        <f t="shared" si="396"/>
        <v>7.3392401799502869</v>
      </c>
      <c r="Z973" s="22">
        <f t="shared" si="386"/>
        <v>7.2265960335864765</v>
      </c>
      <c r="AA973" s="22">
        <f t="shared" si="387"/>
        <v>7.156085089173656</v>
      </c>
      <c r="AB973" s="35"/>
      <c r="AC973" s="10"/>
      <c r="AD973" s="10"/>
    </row>
    <row r="974" spans="1:30" x14ac:dyDescent="0.25">
      <c r="A974" t="s">
        <v>3987</v>
      </c>
      <c r="B974" t="s">
        <v>1371</v>
      </c>
      <c r="C974" s="1">
        <v>41310</v>
      </c>
      <c r="D974">
        <v>81</v>
      </c>
      <c r="E974" t="str">
        <f t="shared" si="380"/>
        <v>_disruptive_data_science_--_becoming_a_ds-driven_enterprise_</v>
      </c>
      <c r="F974" s="7">
        <f t="shared" si="388"/>
        <v>4.4067192472642533</v>
      </c>
      <c r="G974">
        <f t="shared" si="381"/>
        <v>67</v>
      </c>
      <c r="H974" s="11">
        <f t="shared" si="389"/>
        <v>0</v>
      </c>
      <c r="I974" s="11">
        <f t="shared" si="382"/>
        <v>0</v>
      </c>
      <c r="J974" s="11">
        <f t="shared" si="382"/>
        <v>1</v>
      </c>
      <c r="K974" s="11">
        <f t="shared" si="397"/>
        <v>0</v>
      </c>
      <c r="L974" s="11">
        <f t="shared" si="397"/>
        <v>0</v>
      </c>
      <c r="M974" s="11">
        <f t="shared" si="397"/>
        <v>0</v>
      </c>
      <c r="N974" s="11">
        <f t="shared" si="397"/>
        <v>1</v>
      </c>
      <c r="O974" s="11">
        <f t="shared" si="397"/>
        <v>1</v>
      </c>
      <c r="P974" s="11">
        <f t="shared" si="397"/>
        <v>0</v>
      </c>
      <c r="Q974" s="4" t="str">
        <f t="shared" si="390"/>
        <v>N-001-000110</v>
      </c>
      <c r="R974">
        <f t="shared" si="391"/>
        <v>130</v>
      </c>
      <c r="S974" s="8">
        <f t="shared" si="392"/>
        <v>7.6818150714618501</v>
      </c>
      <c r="T974" s="8">
        <f t="shared" si="393"/>
        <v>7.6818150714618501</v>
      </c>
      <c r="U974" s="10">
        <f t="shared" si="384"/>
        <v>3.418235496100547</v>
      </c>
      <c r="V974" s="10">
        <f t="shared" si="394"/>
        <v>1.0620761276823165</v>
      </c>
      <c r="W974" s="10">
        <f t="shared" si="395"/>
        <v>-2.4266729294511018</v>
      </c>
      <c r="X974" s="10">
        <f t="shared" si="385"/>
        <v>0.98848375116370624</v>
      </c>
      <c r="Y974" s="22">
        <f t="shared" si="396"/>
        <v>7.5377072342929834</v>
      </c>
      <c r="Z974" s="22">
        <f t="shared" si="386"/>
        <v>7.6004759766059404</v>
      </c>
      <c r="AA974" s="22">
        <f t="shared" si="387"/>
        <v>7.6818150714618501</v>
      </c>
      <c r="AB974" s="35"/>
      <c r="AC974" s="10"/>
      <c r="AD974" s="10"/>
    </row>
    <row r="975" spans="1:30" x14ac:dyDescent="0.25">
      <c r="A975" t="s">
        <v>3988</v>
      </c>
      <c r="B975" t="s">
        <v>1372</v>
      </c>
      <c r="C975" s="1">
        <v>42199</v>
      </c>
      <c r="D975">
        <v>163</v>
      </c>
      <c r="E975" t="str">
        <f t="shared" si="380"/>
        <v>_disruptive_innovation:_a_ripple_in_competitive_intelligence_waters?_</v>
      </c>
      <c r="F975" s="7">
        <f t="shared" si="388"/>
        <v>5.0998664278241987</v>
      </c>
      <c r="G975">
        <f t="shared" si="381"/>
        <v>52</v>
      </c>
      <c r="H975" s="11">
        <f t="shared" si="389"/>
        <v>1</v>
      </c>
      <c r="I975" s="11">
        <f t="shared" si="382"/>
        <v>0</v>
      </c>
      <c r="J975" s="11">
        <f t="shared" si="382"/>
        <v>1</v>
      </c>
      <c r="K975" s="11">
        <f t="shared" si="397"/>
        <v>0</v>
      </c>
      <c r="L975" s="11">
        <f t="shared" si="397"/>
        <v>0</v>
      </c>
      <c r="M975" s="11">
        <f t="shared" si="397"/>
        <v>0</v>
      </c>
      <c r="N975" s="11">
        <f t="shared" si="397"/>
        <v>0</v>
      </c>
      <c r="O975" s="11">
        <f t="shared" si="397"/>
        <v>0</v>
      </c>
      <c r="P975" s="11">
        <f t="shared" si="397"/>
        <v>0</v>
      </c>
      <c r="Q975" s="4" t="str">
        <f t="shared" si="390"/>
        <v>N-101-000000</v>
      </c>
      <c r="R975">
        <f t="shared" si="391"/>
        <v>419</v>
      </c>
      <c r="S975" s="8">
        <f t="shared" si="392"/>
        <v>6.5697596378225285</v>
      </c>
      <c r="T975" s="8">
        <f t="shared" si="393"/>
        <v>6.5697596378225285</v>
      </c>
      <c r="U975" s="10">
        <f t="shared" si="384"/>
        <v>4.9113974885081424</v>
      </c>
      <c r="V975" s="10">
        <f t="shared" si="394"/>
        <v>-0.14431102010629077</v>
      </c>
      <c r="W975" s="10">
        <f t="shared" si="395"/>
        <v>-1.7335257488911564</v>
      </c>
      <c r="X975" s="10">
        <f t="shared" si="385"/>
        <v>0.18846893931605621</v>
      </c>
      <c r="Y975" s="22">
        <f t="shared" si="396"/>
        <v>6.7376924224453338</v>
      </c>
      <c r="Z975" s="22">
        <f t="shared" si="386"/>
        <v>6.5922741434865042</v>
      </c>
      <c r="AA975" s="22">
        <f t="shared" si="387"/>
        <v>6.5697596378225285</v>
      </c>
      <c r="AB975" s="35"/>
      <c r="AC975" s="10"/>
      <c r="AD975" s="10"/>
    </row>
    <row r="976" spans="1:30" x14ac:dyDescent="0.25">
      <c r="A976" t="s">
        <v>3989</v>
      </c>
      <c r="B976" t="s">
        <v>1373</v>
      </c>
      <c r="C976" s="1">
        <v>41625</v>
      </c>
      <c r="D976">
        <v>1059</v>
      </c>
      <c r="E976" t="str">
        <f t="shared" si="380"/>
        <v>_disruptive_technologies:_an_opportunity_or_a_threat?_</v>
      </c>
      <c r="F976" s="7">
        <f t="shared" si="388"/>
        <v>6.9660241871061128</v>
      </c>
      <c r="G976">
        <f t="shared" si="381"/>
        <v>48</v>
      </c>
      <c r="H976" s="11">
        <f t="shared" si="389"/>
        <v>0</v>
      </c>
      <c r="I976" s="11">
        <f t="shared" si="382"/>
        <v>0</v>
      </c>
      <c r="J976" s="11">
        <f t="shared" si="382"/>
        <v>1</v>
      </c>
      <c r="K976" s="11">
        <f t="shared" si="397"/>
        <v>0</v>
      </c>
      <c r="L976" s="11">
        <f t="shared" si="397"/>
        <v>0</v>
      </c>
      <c r="M976" s="11">
        <f t="shared" si="397"/>
        <v>0</v>
      </c>
      <c r="N976" s="11">
        <f t="shared" si="397"/>
        <v>0</v>
      </c>
      <c r="O976" s="11">
        <f t="shared" si="397"/>
        <v>0</v>
      </c>
      <c r="P976" s="11">
        <f t="shared" si="397"/>
        <v>0</v>
      </c>
      <c r="Q976" s="4" t="str">
        <f t="shared" si="390"/>
        <v>N-001-000000</v>
      </c>
      <c r="R976">
        <f t="shared" si="391"/>
        <v>313</v>
      </c>
      <c r="S976" s="8">
        <f t="shared" si="392"/>
        <v>6.8822553953446945</v>
      </c>
      <c r="T976" s="8">
        <f t="shared" si="393"/>
        <v>6.8822553953446945</v>
      </c>
      <c r="U976" s="10">
        <f t="shared" si="384"/>
        <v>6.57908819344736</v>
      </c>
      <c r="V976" s="10">
        <f t="shared" si="394"/>
        <v>0.15496856831223904</v>
      </c>
      <c r="W976" s="10">
        <f t="shared" si="395"/>
        <v>0.13263201039075767</v>
      </c>
      <c r="X976" s="10">
        <f t="shared" si="385"/>
        <v>0.38693599365875281</v>
      </c>
      <c r="Y976" s="22">
        <f t="shared" si="396"/>
        <v>6.9361594767880304</v>
      </c>
      <c r="Z976" s="22">
        <f t="shared" si="386"/>
        <v>6.9661540865059681</v>
      </c>
      <c r="AA976" s="22">
        <f t="shared" si="387"/>
        <v>6.8822553953446945</v>
      </c>
      <c r="AB976" s="35"/>
      <c r="AC976" s="10"/>
      <c r="AD976" s="10"/>
    </row>
    <row r="977" spans="1:30" x14ac:dyDescent="0.25">
      <c r="A977" t="s">
        <v>5202</v>
      </c>
      <c r="B977" t="s">
        <v>2588</v>
      </c>
      <c r="C977" s="1">
        <v>40882</v>
      </c>
      <c r="D977">
        <v>938</v>
      </c>
      <c r="E977" t="str">
        <f t="shared" si="380"/>
        <v>_dj_patil,_"data_science_and_building_data_teams"_</v>
      </c>
      <c r="F977" s="7">
        <f t="shared" si="388"/>
        <v>6.8448154792082629</v>
      </c>
      <c r="G977">
        <f t="shared" si="381"/>
        <v>54</v>
      </c>
      <c r="H977" s="11">
        <f t="shared" si="389"/>
        <v>0</v>
      </c>
      <c r="I977" s="11">
        <f t="shared" si="382"/>
        <v>0</v>
      </c>
      <c r="J977" s="11">
        <f t="shared" si="382"/>
        <v>0</v>
      </c>
      <c r="K977" s="11">
        <f t="shared" si="397"/>
        <v>0</v>
      </c>
      <c r="L977" s="11">
        <f t="shared" si="397"/>
        <v>0</v>
      </c>
      <c r="M977" s="11">
        <f t="shared" si="397"/>
        <v>0</v>
      </c>
      <c r="N977" s="11">
        <f t="shared" si="397"/>
        <v>0</v>
      </c>
      <c r="O977" s="11">
        <f t="shared" si="397"/>
        <v>1</v>
      </c>
      <c r="P977" s="11">
        <f t="shared" si="397"/>
        <v>0</v>
      </c>
      <c r="Q977" s="4" t="str">
        <f t="shared" si="390"/>
        <v>N-000-000010</v>
      </c>
      <c r="R977">
        <f t="shared" si="391"/>
        <v>8</v>
      </c>
      <c r="S977" s="8">
        <f t="shared" si="392"/>
        <v>6.9872647124089218</v>
      </c>
      <c r="T977" s="8">
        <f t="shared" si="393"/>
        <v>7.3546782491486216</v>
      </c>
      <c r="U977" s="10">
        <f t="shared" si="384"/>
        <v>6.6269305580087945</v>
      </c>
      <c r="V977" s="10">
        <f t="shared" si="394"/>
        <v>-9.9953013281676328E-2</v>
      </c>
      <c r="W977" s="10">
        <f t="shared" si="395"/>
        <v>1.1423302492907794E-2</v>
      </c>
      <c r="X977" s="10">
        <f t="shared" si="385"/>
        <v>0.21788492119946817</v>
      </c>
      <c r="Y977" s="22">
        <f t="shared" si="396"/>
        <v>6.7671084043287459</v>
      </c>
      <c r="Z977" s="22">
        <f t="shared" si="386"/>
        <v>6.8325571644955314</v>
      </c>
      <c r="AA977" s="22">
        <f t="shared" si="387"/>
        <v>6.9872647124089218</v>
      </c>
      <c r="AB977" s="35"/>
      <c r="AC977" s="10"/>
      <c r="AD977" s="10"/>
    </row>
    <row r="978" spans="1:30" x14ac:dyDescent="0.25">
      <c r="A978" t="s">
        <v>3990</v>
      </c>
      <c r="B978" t="s">
        <v>1374</v>
      </c>
      <c r="C978" s="1">
        <v>42320</v>
      </c>
      <c r="D978">
        <v>508</v>
      </c>
      <c r="E978" t="str">
        <f t="shared" si="380"/>
        <v>_dj_patil_and_the_evolution_of_the_chief_data_scientist_</v>
      </c>
      <c r="F978" s="7">
        <f t="shared" si="388"/>
        <v>6.2324480165505225</v>
      </c>
      <c r="G978">
        <f t="shared" si="381"/>
        <v>54</v>
      </c>
      <c r="H978" s="11">
        <f t="shared" si="389"/>
        <v>1</v>
      </c>
      <c r="I978" s="11">
        <f t="shared" si="382"/>
        <v>0</v>
      </c>
      <c r="J978" s="11">
        <f t="shared" si="382"/>
        <v>1</v>
      </c>
      <c r="K978" s="11">
        <f t="shared" si="397"/>
        <v>0</v>
      </c>
      <c r="L978" s="11">
        <f t="shared" si="397"/>
        <v>0</v>
      </c>
      <c r="M978" s="11">
        <f t="shared" si="397"/>
        <v>0</v>
      </c>
      <c r="N978" s="11">
        <f t="shared" si="397"/>
        <v>0</v>
      </c>
      <c r="O978" s="11">
        <f t="shared" si="397"/>
        <v>1</v>
      </c>
      <c r="P978" s="11">
        <f t="shared" si="397"/>
        <v>0</v>
      </c>
      <c r="Q978" s="4" t="str">
        <f t="shared" si="390"/>
        <v>N-101-000010</v>
      </c>
      <c r="R978">
        <f t="shared" si="391"/>
        <v>382</v>
      </c>
      <c r="S978" s="8">
        <f t="shared" si="392"/>
        <v>6.8802841839920132</v>
      </c>
      <c r="T978" s="8">
        <f t="shared" si="393"/>
        <v>6.8802841839920132</v>
      </c>
      <c r="U978" s="10">
        <f t="shared" si="384"/>
        <v>5.8260941560349977</v>
      </c>
      <c r="V978" s="10">
        <f t="shared" si="394"/>
        <v>0.18424985744159661</v>
      </c>
      <c r="W978" s="10">
        <f t="shared" si="395"/>
        <v>-0.60094416016483265</v>
      </c>
      <c r="X978" s="10">
        <f t="shared" si="385"/>
        <v>0.40635386051552441</v>
      </c>
      <c r="Y978" s="22">
        <f t="shared" si="396"/>
        <v>6.9555773436448023</v>
      </c>
      <c r="Z978" s="22">
        <f t="shared" si="386"/>
        <v>6.8151536771936527</v>
      </c>
      <c r="AA978" s="22">
        <f t="shared" si="387"/>
        <v>6.8802841839920132</v>
      </c>
      <c r="AB978" s="35"/>
      <c r="AC978" s="10"/>
      <c r="AD978" s="10"/>
    </row>
    <row r="979" spans="1:30" x14ac:dyDescent="0.25">
      <c r="A979" t="s">
        <v>2742</v>
      </c>
      <c r="B979" t="s">
        <v>122</v>
      </c>
      <c r="C979" s="1">
        <v>42054</v>
      </c>
      <c r="D979">
        <v>372</v>
      </c>
      <c r="E979" t="str">
        <f t="shared" si="380"/>
        <v>_do_all_credit_card_accounts_eventually_die_from_fraud?_</v>
      </c>
      <c r="F979" s="7">
        <f t="shared" si="388"/>
        <v>5.9215784196438159</v>
      </c>
      <c r="G979">
        <f t="shared" si="381"/>
        <v>71</v>
      </c>
      <c r="H979" s="11">
        <f t="shared" si="389"/>
        <v>1</v>
      </c>
      <c r="I979" s="11">
        <f t="shared" si="382"/>
        <v>1</v>
      </c>
      <c r="J979" s="11">
        <f t="shared" si="382"/>
        <v>0</v>
      </c>
      <c r="K979" s="11">
        <f t="shared" si="397"/>
        <v>0</v>
      </c>
      <c r="L979" s="11">
        <f t="shared" si="397"/>
        <v>0</v>
      </c>
      <c r="M979" s="11">
        <f t="shared" si="397"/>
        <v>0</v>
      </c>
      <c r="N979" s="11">
        <f t="shared" si="397"/>
        <v>0</v>
      </c>
      <c r="O979" s="11">
        <f t="shared" si="397"/>
        <v>0</v>
      </c>
      <c r="P979" s="11">
        <f t="shared" si="397"/>
        <v>0</v>
      </c>
      <c r="Q979" s="4" t="str">
        <f t="shared" si="390"/>
        <v>N-110-000000</v>
      </c>
      <c r="R979">
        <f t="shared" si="391"/>
        <v>84</v>
      </c>
      <c r="S979" s="8">
        <f t="shared" si="392"/>
        <v>6.1102020039575136</v>
      </c>
      <c r="T979" s="8">
        <f t="shared" si="393"/>
        <v>6.1102020039575136</v>
      </c>
      <c r="U979" s="10">
        <f t="shared" si="384"/>
        <v>6.5139531146860232</v>
      </c>
      <c r="V979" s="10">
        <f t="shared" si="394"/>
        <v>-1.3217888754809786</v>
      </c>
      <c r="W979" s="10">
        <f t="shared" si="395"/>
        <v>-0.91181375707153922</v>
      </c>
      <c r="X979" s="10">
        <f t="shared" si="385"/>
        <v>-0.59237469504220686</v>
      </c>
      <c r="Y979" s="22">
        <f t="shared" si="396"/>
        <v>5.9568487880870702</v>
      </c>
      <c r="Z979" s="22">
        <f t="shared" si="386"/>
        <v>5.9724325813367543</v>
      </c>
      <c r="AA979" s="22">
        <f t="shared" si="387"/>
        <v>6.1102020039575136</v>
      </c>
      <c r="AB979" s="35"/>
      <c r="AC979" s="10"/>
      <c r="AD979" s="10"/>
    </row>
    <row r="980" spans="1:30" x14ac:dyDescent="0.25">
      <c r="A980" t="s">
        <v>3992</v>
      </c>
      <c r="B980" t="s">
        <v>1376</v>
      </c>
      <c r="C980" s="1">
        <v>42087</v>
      </c>
      <c r="D980">
        <v>3380</v>
      </c>
      <c r="E980" t="str">
        <f t="shared" si="380"/>
        <v>_do_data_scientists_need_to_be_domain_experts_to_deliver_good_analytics?_</v>
      </c>
      <c r="F980" s="7">
        <f t="shared" si="388"/>
        <v>8.1259268027078857</v>
      </c>
      <c r="G980">
        <f t="shared" si="381"/>
        <v>51</v>
      </c>
      <c r="H980" s="11">
        <f t="shared" si="389"/>
        <v>1</v>
      </c>
      <c r="I980" s="11">
        <f t="shared" si="382"/>
        <v>0</v>
      </c>
      <c r="J980" s="11">
        <f t="shared" si="382"/>
        <v>1</v>
      </c>
      <c r="K980" s="11">
        <f t="shared" si="397"/>
        <v>0</v>
      </c>
      <c r="L980" s="11">
        <f t="shared" si="397"/>
        <v>0</v>
      </c>
      <c r="M980" s="11">
        <f t="shared" si="397"/>
        <v>0</v>
      </c>
      <c r="N980" s="11">
        <f t="shared" si="397"/>
        <v>0</v>
      </c>
      <c r="O980" s="11">
        <f t="shared" si="397"/>
        <v>1</v>
      </c>
      <c r="P980" s="11">
        <f t="shared" si="397"/>
        <v>1</v>
      </c>
      <c r="Q980" s="4" t="str">
        <f t="shared" si="390"/>
        <v>N-101-000011</v>
      </c>
      <c r="R980">
        <f t="shared" si="391"/>
        <v>56</v>
      </c>
      <c r="S980" s="8">
        <f t="shared" si="392"/>
        <v>6.7077203067055775</v>
      </c>
      <c r="T980" s="8">
        <f t="shared" si="393"/>
        <v>6.7077203067055775</v>
      </c>
      <c r="U980" s="10">
        <f t="shared" si="384"/>
        <v>7.9343230853274118</v>
      </c>
      <c r="V980" s="10">
        <f t="shared" si="394"/>
        <v>-0.13958391266768105</v>
      </c>
      <c r="W980" s="10">
        <f t="shared" si="395"/>
        <v>1.2925346259925306</v>
      </c>
      <c r="X980" s="10">
        <f t="shared" si="385"/>
        <v>0.19160371738047377</v>
      </c>
      <c r="Y980" s="22">
        <f t="shared" si="396"/>
        <v>6.7408272005097514</v>
      </c>
      <c r="Z980" s="22">
        <f t="shared" si="386"/>
        <v>6.647636803392051</v>
      </c>
      <c r="AA980" s="22">
        <f t="shared" si="387"/>
        <v>6.7077203067055775</v>
      </c>
      <c r="AB980" s="35"/>
      <c r="AC980" s="10"/>
      <c r="AD980" s="10"/>
    </row>
    <row r="981" spans="1:30" x14ac:dyDescent="0.25">
      <c r="A981" t="s">
        <v>3995</v>
      </c>
      <c r="B981" t="s">
        <v>1379</v>
      </c>
      <c r="C981" s="1">
        <v>41534</v>
      </c>
      <c r="D981">
        <v>406</v>
      </c>
      <c r="E981" t="str">
        <f t="shared" si="380"/>
        <v>_do_not_stifle_the_questions_visualized_data_raises!_</v>
      </c>
      <c r="F981" s="7">
        <f t="shared" si="388"/>
        <v>6.0088131854425946</v>
      </c>
      <c r="G981">
        <f t="shared" si="381"/>
        <v>62</v>
      </c>
      <c r="H981" s="11">
        <f t="shared" si="389"/>
        <v>0</v>
      </c>
      <c r="I981" s="11">
        <f t="shared" si="382"/>
        <v>0</v>
      </c>
      <c r="J981" s="11">
        <f t="shared" si="382"/>
        <v>1</v>
      </c>
      <c r="K981" s="11">
        <f t="shared" si="397"/>
        <v>0</v>
      </c>
      <c r="L981" s="11">
        <f t="shared" si="397"/>
        <v>0</v>
      </c>
      <c r="M981" s="11">
        <f t="shared" si="397"/>
        <v>0</v>
      </c>
      <c r="N981" s="11">
        <f t="shared" si="397"/>
        <v>0</v>
      </c>
      <c r="O981" s="11">
        <f t="shared" si="397"/>
        <v>1</v>
      </c>
      <c r="P981" s="11">
        <f t="shared" si="397"/>
        <v>0</v>
      </c>
      <c r="Q981" s="4" t="str">
        <f t="shared" si="390"/>
        <v>N-001-000010</v>
      </c>
      <c r="R981">
        <f t="shared" si="391"/>
        <v>276</v>
      </c>
      <c r="S981" s="8">
        <f t="shared" si="392"/>
        <v>7.1371246496698326</v>
      </c>
      <c r="T981" s="8">
        <f t="shared" si="393"/>
        <v>7.1371246496698326</v>
      </c>
      <c r="U981" s="10">
        <f t="shared" si="384"/>
        <v>5.4039922705843733</v>
      </c>
      <c r="V981" s="10">
        <f t="shared" si="394"/>
        <v>0.48352944586012636</v>
      </c>
      <c r="W981" s="10">
        <f t="shared" si="395"/>
        <v>-0.82457899127276058</v>
      </c>
      <c r="X981" s="10">
        <f t="shared" si="385"/>
        <v>0.60482091485822098</v>
      </c>
      <c r="Y981" s="22">
        <f t="shared" si="396"/>
        <v>7.1540443979874988</v>
      </c>
      <c r="Z981" s="22">
        <f t="shared" si="386"/>
        <v>7.1890336202131158</v>
      </c>
      <c r="AA981" s="22">
        <f t="shared" si="387"/>
        <v>7.1371246496698326</v>
      </c>
      <c r="AB981" s="35"/>
      <c r="AC981" s="10"/>
      <c r="AD981" s="10"/>
    </row>
    <row r="982" spans="1:30" x14ac:dyDescent="0.25">
      <c r="A982" t="s">
        <v>5128</v>
      </c>
      <c r="B982" t="s">
        <v>2514</v>
      </c>
      <c r="C982" s="1">
        <v>42318</v>
      </c>
      <c r="D982">
        <v>703</v>
      </c>
      <c r="E982" t="str">
        <f t="shared" si="380"/>
        <v>_do_this_one_thing_before_you_write_your_data_monetization_plan_</v>
      </c>
      <c r="F982" s="7">
        <f t="shared" si="388"/>
        <v>6.5567783561580422</v>
      </c>
      <c r="G982">
        <f t="shared" si="381"/>
        <v>43</v>
      </c>
      <c r="H982" s="11">
        <f t="shared" si="389"/>
        <v>1</v>
      </c>
      <c r="I982" s="11">
        <f t="shared" ref="I982:J1001" si="398">IF(ISNUMBER(SEARCH(I$1,$B982)),1,0)</f>
        <v>0</v>
      </c>
      <c r="J982" s="11">
        <f t="shared" si="398"/>
        <v>1</v>
      </c>
      <c r="K982" s="11">
        <f t="shared" ref="K982:P991" si="399">IF(ISNUMBER(SEARCH(K$1,$E982)),1,0)</f>
        <v>0</v>
      </c>
      <c r="L982" s="11">
        <f t="shared" si="399"/>
        <v>0</v>
      </c>
      <c r="M982" s="11">
        <f t="shared" si="399"/>
        <v>0</v>
      </c>
      <c r="N982" s="11">
        <f t="shared" si="399"/>
        <v>0</v>
      </c>
      <c r="O982" s="11">
        <f t="shared" si="399"/>
        <v>1</v>
      </c>
      <c r="P982" s="11">
        <f t="shared" si="399"/>
        <v>0</v>
      </c>
      <c r="Q982" s="4" t="str">
        <f t="shared" si="390"/>
        <v>N-101-000010</v>
      </c>
      <c r="R982">
        <f t="shared" si="391"/>
        <v>382</v>
      </c>
      <c r="S982" s="8">
        <f t="shared" si="392"/>
        <v>6.8802841839920132</v>
      </c>
      <c r="T982" s="8">
        <f t="shared" si="393"/>
        <v>6.8802841839920132</v>
      </c>
      <c r="U982" s="10">
        <f t="shared" si="384"/>
        <v>6.1504244956425174</v>
      </c>
      <c r="V982" s="10">
        <f t="shared" si="394"/>
        <v>0.18424985744159661</v>
      </c>
      <c r="W982" s="10">
        <f t="shared" si="395"/>
        <v>-0.27661382055731298</v>
      </c>
      <c r="X982" s="10">
        <f t="shared" si="385"/>
        <v>0.40635386051552441</v>
      </c>
      <c r="Y982" s="22">
        <f t="shared" si="396"/>
        <v>6.9555773436448023</v>
      </c>
      <c r="Z982" s="22">
        <f t="shared" si="386"/>
        <v>6.8151536771936527</v>
      </c>
      <c r="AA982" s="22">
        <f t="shared" si="387"/>
        <v>6.8802841839920132</v>
      </c>
      <c r="AB982" s="35"/>
      <c r="AC982" s="10"/>
      <c r="AD982" s="10"/>
    </row>
    <row r="983" spans="1:30" x14ac:dyDescent="0.25">
      <c r="A983" t="s">
        <v>3999</v>
      </c>
      <c r="B983" t="s">
        <v>1383</v>
      </c>
      <c r="C983" s="1">
        <v>42320</v>
      </c>
      <c r="D983">
        <v>204</v>
      </c>
      <c r="E983" t="str">
        <f t="shared" si="380"/>
        <v>_do_you_have_these_6_skills_to_be_a_manager?_</v>
      </c>
      <c r="F983" s="7">
        <f t="shared" si="388"/>
        <v>5.3230099791384085</v>
      </c>
      <c r="G983">
        <f t="shared" si="381"/>
        <v>41</v>
      </c>
      <c r="H983" s="11">
        <f t="shared" si="389"/>
        <v>1</v>
      </c>
      <c r="I983" s="11">
        <f t="shared" si="398"/>
        <v>0</v>
      </c>
      <c r="J983" s="11">
        <f t="shared" si="398"/>
        <v>1</v>
      </c>
      <c r="K983" s="11">
        <f t="shared" si="399"/>
        <v>0</v>
      </c>
      <c r="L983" s="11">
        <f t="shared" si="399"/>
        <v>0</v>
      </c>
      <c r="M983" s="11">
        <f t="shared" si="399"/>
        <v>0</v>
      </c>
      <c r="N983" s="11">
        <f t="shared" si="399"/>
        <v>0</v>
      </c>
      <c r="O983" s="11">
        <f t="shared" si="399"/>
        <v>0</v>
      </c>
      <c r="P983" s="11">
        <f t="shared" si="399"/>
        <v>0</v>
      </c>
      <c r="Q983" s="4" t="str">
        <f t="shared" si="390"/>
        <v>N-101-000000</v>
      </c>
      <c r="R983">
        <f t="shared" si="391"/>
        <v>419</v>
      </c>
      <c r="S983" s="8">
        <f t="shared" si="392"/>
        <v>6.5697596378225285</v>
      </c>
      <c r="T983" s="8">
        <f t="shared" si="393"/>
        <v>6.5697596378225285</v>
      </c>
      <c r="U983" s="10">
        <f t="shared" si="384"/>
        <v>5.1345410398223521</v>
      </c>
      <c r="V983" s="10">
        <f t="shared" si="394"/>
        <v>-0.14431102010629077</v>
      </c>
      <c r="W983" s="10">
        <f t="shared" si="395"/>
        <v>-1.5103821975769467</v>
      </c>
      <c r="X983" s="10">
        <f t="shared" si="385"/>
        <v>0.18846893931605621</v>
      </c>
      <c r="Y983" s="22">
        <f t="shared" si="396"/>
        <v>6.7376924224453338</v>
      </c>
      <c r="Z983" s="22">
        <f t="shared" si="386"/>
        <v>6.5922741434865042</v>
      </c>
      <c r="AA983" s="22">
        <f t="shared" si="387"/>
        <v>6.5697596378225285</v>
      </c>
      <c r="AB983" s="35"/>
      <c r="AC983" s="10"/>
      <c r="AD983" s="10"/>
    </row>
    <row r="984" spans="1:30" x14ac:dyDescent="0.25">
      <c r="A984" t="s">
        <v>4000</v>
      </c>
      <c r="B984" t="s">
        <v>1384</v>
      </c>
      <c r="C984" s="1">
        <v>41918</v>
      </c>
      <c r="D984">
        <v>1955</v>
      </c>
      <c r="E984" t="str">
        <f t="shared" si="380"/>
        <v>_do_you_know_what_is_bigger_than_big_data?_</v>
      </c>
      <c r="F984" s="7">
        <f t="shared" si="388"/>
        <v>7.5786568505947622</v>
      </c>
      <c r="G984">
        <f t="shared" si="381"/>
        <v>36</v>
      </c>
      <c r="H984" s="11">
        <f t="shared" si="389"/>
        <v>0</v>
      </c>
      <c r="I984" s="11">
        <f t="shared" si="398"/>
        <v>0</v>
      </c>
      <c r="J984" s="11">
        <f t="shared" si="398"/>
        <v>1</v>
      </c>
      <c r="K984" s="11">
        <f t="shared" si="399"/>
        <v>0</v>
      </c>
      <c r="L984" s="11">
        <f t="shared" si="399"/>
        <v>0</v>
      </c>
      <c r="M984" s="11">
        <f t="shared" si="399"/>
        <v>0</v>
      </c>
      <c r="N984" s="11">
        <f t="shared" si="399"/>
        <v>0</v>
      </c>
      <c r="O984" s="11">
        <f t="shared" si="399"/>
        <v>0</v>
      </c>
      <c r="P984" s="11">
        <f t="shared" si="399"/>
        <v>0</v>
      </c>
      <c r="Q984" s="4" t="str">
        <f t="shared" si="390"/>
        <v>N-001-000000</v>
      </c>
      <c r="R984">
        <f t="shared" si="391"/>
        <v>313</v>
      </c>
      <c r="S984" s="8">
        <f t="shared" si="392"/>
        <v>6.8822553953446945</v>
      </c>
      <c r="T984" s="8">
        <f t="shared" si="393"/>
        <v>6.8822553953446945</v>
      </c>
      <c r="U984" s="10">
        <f t="shared" si="384"/>
        <v>7.1917208569360094</v>
      </c>
      <c r="V984" s="10">
        <f t="shared" si="394"/>
        <v>0.15496856831223904</v>
      </c>
      <c r="W984" s="10">
        <f t="shared" si="395"/>
        <v>0.74526467387940709</v>
      </c>
      <c r="X984" s="10">
        <f t="shared" si="385"/>
        <v>0.38693599365875281</v>
      </c>
      <c r="Y984" s="22">
        <f t="shared" si="396"/>
        <v>6.9361594767880304</v>
      </c>
      <c r="Z984" s="22">
        <f t="shared" si="386"/>
        <v>6.9661540865059681</v>
      </c>
      <c r="AA984" s="22">
        <f t="shared" si="387"/>
        <v>6.8822553953446945</v>
      </c>
      <c r="AB984" s="35"/>
      <c r="AC984" s="10"/>
      <c r="AD984" s="10"/>
    </row>
    <row r="985" spans="1:30" x14ac:dyDescent="0.25">
      <c r="A985" t="s">
        <v>4002</v>
      </c>
      <c r="B985" t="s">
        <v>1386</v>
      </c>
      <c r="C985" s="1">
        <v>41242</v>
      </c>
      <c r="D985">
        <v>1263</v>
      </c>
      <c r="E985" t="str">
        <f t="shared" si="380"/>
        <v>_do_you_really_need_a_data_scientist?_</v>
      </c>
      <c r="F985" s="7">
        <f t="shared" si="388"/>
        <v>7.1420365747068031</v>
      </c>
      <c r="G985">
        <f t="shared" si="381"/>
        <v>29</v>
      </c>
      <c r="H985" s="11">
        <f t="shared" si="389"/>
        <v>0</v>
      </c>
      <c r="I985" s="11">
        <f t="shared" si="398"/>
        <v>0</v>
      </c>
      <c r="J985" s="11">
        <f t="shared" si="398"/>
        <v>1</v>
      </c>
      <c r="K985" s="11">
        <f t="shared" si="399"/>
        <v>0</v>
      </c>
      <c r="L985" s="11">
        <f t="shared" si="399"/>
        <v>0</v>
      </c>
      <c r="M985" s="11">
        <f t="shared" si="399"/>
        <v>0</v>
      </c>
      <c r="N985" s="11">
        <f t="shared" si="399"/>
        <v>0</v>
      </c>
      <c r="O985" s="11">
        <f t="shared" si="399"/>
        <v>1</v>
      </c>
      <c r="P985" s="11">
        <f t="shared" si="399"/>
        <v>0</v>
      </c>
      <c r="Q985" s="4" t="str">
        <f t="shared" si="390"/>
        <v>N-001-000010</v>
      </c>
      <c r="R985">
        <f t="shared" si="391"/>
        <v>276</v>
      </c>
      <c r="S985" s="8">
        <f t="shared" si="392"/>
        <v>7.1371246496698326</v>
      </c>
      <c r="T985" s="8">
        <f t="shared" si="393"/>
        <v>7.1371246496698326</v>
      </c>
      <c r="U985" s="10">
        <f t="shared" si="384"/>
        <v>6.5372156598485818</v>
      </c>
      <c r="V985" s="10">
        <f t="shared" si="394"/>
        <v>0.48352944586012636</v>
      </c>
      <c r="W985" s="10">
        <f t="shared" si="395"/>
        <v>0.30864439799144794</v>
      </c>
      <c r="X985" s="10">
        <f t="shared" si="385"/>
        <v>0.60482091485822098</v>
      </c>
      <c r="Y985" s="22">
        <f t="shared" si="396"/>
        <v>7.1540443979874988</v>
      </c>
      <c r="Z985" s="22">
        <f t="shared" si="386"/>
        <v>7.1890336202131158</v>
      </c>
      <c r="AA985" s="22">
        <f t="shared" si="387"/>
        <v>7.1371246496698326</v>
      </c>
      <c r="AB985" s="35"/>
      <c r="AC985" s="10"/>
      <c r="AD985" s="10"/>
    </row>
    <row r="986" spans="1:30" x14ac:dyDescent="0.25">
      <c r="A986" t="s">
        <v>4003</v>
      </c>
      <c r="B986" t="s">
        <v>1387</v>
      </c>
      <c r="C986" s="1">
        <v>42079</v>
      </c>
      <c r="D986">
        <v>1588</v>
      </c>
      <c r="E986" t="str">
        <f t="shared" si="380"/>
        <v>_do_you_really_need_a_unicorn?_</v>
      </c>
      <c r="F986" s="7">
        <f t="shared" si="388"/>
        <v>7.3708601665367164</v>
      </c>
      <c r="G986">
        <f t="shared" si="381"/>
        <v>34</v>
      </c>
      <c r="H986" s="11">
        <f t="shared" si="389"/>
        <v>1</v>
      </c>
      <c r="I986" s="11">
        <f t="shared" si="398"/>
        <v>0</v>
      </c>
      <c r="J986" s="11">
        <f t="shared" si="398"/>
        <v>1</v>
      </c>
      <c r="K986" s="11">
        <f t="shared" si="399"/>
        <v>0</v>
      </c>
      <c r="L986" s="11">
        <f t="shared" si="399"/>
        <v>0</v>
      </c>
      <c r="M986" s="11">
        <f t="shared" si="399"/>
        <v>0</v>
      </c>
      <c r="N986" s="11">
        <f t="shared" si="399"/>
        <v>0</v>
      </c>
      <c r="O986" s="11">
        <f t="shared" si="399"/>
        <v>0</v>
      </c>
      <c r="P986" s="11">
        <f t="shared" si="399"/>
        <v>0</v>
      </c>
      <c r="Q986" s="4" t="str">
        <f t="shared" si="390"/>
        <v>N-101-000000</v>
      </c>
      <c r="R986">
        <f t="shared" si="391"/>
        <v>419</v>
      </c>
      <c r="S986" s="8">
        <f t="shared" si="392"/>
        <v>6.5697596378225285</v>
      </c>
      <c r="T986" s="8">
        <f t="shared" si="393"/>
        <v>6.5697596378225285</v>
      </c>
      <c r="U986" s="10">
        <f t="shared" si="384"/>
        <v>7.18239122722066</v>
      </c>
      <c r="V986" s="10">
        <f t="shared" si="394"/>
        <v>-0.14431102010629077</v>
      </c>
      <c r="W986" s="10">
        <f t="shared" si="395"/>
        <v>0.53746798982136124</v>
      </c>
      <c r="X986" s="10">
        <f t="shared" si="385"/>
        <v>0.18846893931605621</v>
      </c>
      <c r="Y986" s="22">
        <f t="shared" si="396"/>
        <v>6.7376924224453338</v>
      </c>
      <c r="Z986" s="22">
        <f t="shared" si="386"/>
        <v>6.5922741434865042</v>
      </c>
      <c r="AA986" s="22">
        <f t="shared" si="387"/>
        <v>6.5697596378225285</v>
      </c>
      <c r="AB986" s="35"/>
      <c r="AC986" s="10"/>
      <c r="AD986" s="10"/>
    </row>
    <row r="987" spans="1:30" x14ac:dyDescent="0.25">
      <c r="A987" t="s">
        <v>4001</v>
      </c>
      <c r="B987" t="s">
        <v>1385</v>
      </c>
      <c r="C987" s="1">
        <v>42122</v>
      </c>
      <c r="D987">
        <v>260</v>
      </c>
      <c r="E987" t="str">
        <f t="shared" si="380"/>
        <v>_do_your_customers_hide_their_data?_</v>
      </c>
      <c r="F987" s="7">
        <f t="shared" si="388"/>
        <v>5.5645204073226937</v>
      </c>
      <c r="G987">
        <f t="shared" si="381"/>
        <v>59</v>
      </c>
      <c r="H987" s="11">
        <f t="shared" si="389"/>
        <v>1</v>
      </c>
      <c r="I987" s="11">
        <f t="shared" si="398"/>
        <v>0</v>
      </c>
      <c r="J987" s="11">
        <f t="shared" si="398"/>
        <v>1</v>
      </c>
      <c r="K987" s="11">
        <f t="shared" si="399"/>
        <v>0</v>
      </c>
      <c r="L987" s="11">
        <f t="shared" si="399"/>
        <v>0</v>
      </c>
      <c r="M987" s="11">
        <f t="shared" si="399"/>
        <v>0</v>
      </c>
      <c r="N987" s="11">
        <f t="shared" si="399"/>
        <v>0</v>
      </c>
      <c r="O987" s="11">
        <f t="shared" si="399"/>
        <v>0</v>
      </c>
      <c r="P987" s="11">
        <f t="shared" si="399"/>
        <v>0</v>
      </c>
      <c r="Q987" s="4" t="str">
        <f t="shared" si="390"/>
        <v>N-101-000000</v>
      </c>
      <c r="R987">
        <f t="shared" si="391"/>
        <v>419</v>
      </c>
      <c r="S987" s="8">
        <f t="shared" si="392"/>
        <v>6.5697596378225285</v>
      </c>
      <c r="T987" s="8">
        <f t="shared" si="393"/>
        <v>6.5697596378225285</v>
      </c>
      <c r="U987" s="10">
        <f t="shared" si="384"/>
        <v>5.3760514680066374</v>
      </c>
      <c r="V987" s="10">
        <f t="shared" si="394"/>
        <v>-0.14431102010629077</v>
      </c>
      <c r="W987" s="10">
        <f t="shared" si="395"/>
        <v>-1.2688717693926614</v>
      </c>
      <c r="X987" s="10">
        <f t="shared" si="385"/>
        <v>0.18846893931605621</v>
      </c>
      <c r="Y987" s="22">
        <f t="shared" si="396"/>
        <v>6.7376924224453338</v>
      </c>
      <c r="Z987" s="22">
        <f t="shared" si="386"/>
        <v>6.5922741434865042</v>
      </c>
      <c r="AA987" s="22">
        <f t="shared" si="387"/>
        <v>6.5697596378225285</v>
      </c>
      <c r="AB987" s="35"/>
      <c r="AC987" s="10"/>
      <c r="AD987" s="10"/>
    </row>
    <row r="988" spans="1:30" x14ac:dyDescent="0.25">
      <c r="A988" t="s">
        <v>3991</v>
      </c>
      <c r="B988" t="s">
        <v>1375</v>
      </c>
      <c r="C988" s="1">
        <v>42168</v>
      </c>
      <c r="D988">
        <v>3951</v>
      </c>
      <c r="E988" t="str">
        <f t="shared" si="380"/>
        <v>_document_similarity_analysis_using_elasticsearch_and_python_</v>
      </c>
      <c r="F988" s="7">
        <f t="shared" si="388"/>
        <v>8.2819770588677581</v>
      </c>
      <c r="G988">
        <f t="shared" si="381"/>
        <v>18</v>
      </c>
      <c r="H988" s="11">
        <f t="shared" si="389"/>
        <v>1</v>
      </c>
      <c r="I988" s="11">
        <f t="shared" si="398"/>
        <v>0</v>
      </c>
      <c r="J988" s="11">
        <f t="shared" si="398"/>
        <v>1</v>
      </c>
      <c r="K988" s="11">
        <f t="shared" si="399"/>
        <v>1</v>
      </c>
      <c r="L988" s="11">
        <f t="shared" si="399"/>
        <v>0</v>
      </c>
      <c r="M988" s="11">
        <f t="shared" si="399"/>
        <v>0</v>
      </c>
      <c r="N988" s="11">
        <f t="shared" si="399"/>
        <v>0</v>
      </c>
      <c r="O988" s="11">
        <f t="shared" si="399"/>
        <v>0</v>
      </c>
      <c r="P988" s="11">
        <f t="shared" si="399"/>
        <v>1</v>
      </c>
      <c r="Q988" s="4" t="str">
        <f t="shared" si="390"/>
        <v>N-101-100001</v>
      </c>
      <c r="R988">
        <f t="shared" si="391"/>
        <v>2</v>
      </c>
      <c r="S988" s="8">
        <f t="shared" si="392"/>
        <v>7.600207430413267</v>
      </c>
      <c r="T988" s="8">
        <f t="shared" si="393"/>
        <v>7.3546782491486216</v>
      </c>
      <c r="U988" s="10">
        <f t="shared" si="384"/>
        <v>7.3680398619940579</v>
      </c>
      <c r="V988" s="10">
        <f t="shared" si="394"/>
        <v>0.94966320272697835</v>
      </c>
      <c r="W988" s="10">
        <f t="shared" si="395"/>
        <v>1.448584882152403</v>
      </c>
      <c r="X988" s="10">
        <f t="shared" si="385"/>
        <v>0.91393719687370023</v>
      </c>
      <c r="Y988" s="22">
        <f t="shared" si="396"/>
        <v>7.4631606800029777</v>
      </c>
      <c r="Z988" s="22">
        <f t="shared" si="386"/>
        <v>7.9106945007535359</v>
      </c>
      <c r="AA988" s="22">
        <f t="shared" si="387"/>
        <v>7.4631606800029777</v>
      </c>
      <c r="AB988" s="35"/>
      <c r="AC988" s="10"/>
      <c r="AD988" s="10"/>
    </row>
    <row r="989" spans="1:30" x14ac:dyDescent="0.25">
      <c r="A989" t="s">
        <v>2743</v>
      </c>
      <c r="B989" t="s">
        <v>123</v>
      </c>
      <c r="C989" s="1">
        <v>41970</v>
      </c>
      <c r="D989">
        <v>430</v>
      </c>
      <c r="E989" t="str">
        <f t="shared" si="380"/>
        <v>_doing_data_science_</v>
      </c>
      <c r="F989" s="7">
        <f t="shared" si="388"/>
        <v>6.0661080901037474</v>
      </c>
      <c r="G989">
        <f t="shared" si="381"/>
        <v>95</v>
      </c>
      <c r="H989" s="11">
        <f t="shared" si="389"/>
        <v>0</v>
      </c>
      <c r="I989" s="11">
        <f t="shared" si="398"/>
        <v>1</v>
      </c>
      <c r="J989" s="11">
        <f t="shared" si="398"/>
        <v>0</v>
      </c>
      <c r="K989" s="11">
        <f t="shared" si="399"/>
        <v>0</v>
      </c>
      <c r="L989" s="11">
        <f t="shared" si="399"/>
        <v>0</v>
      </c>
      <c r="M989" s="11">
        <f t="shared" si="399"/>
        <v>0</v>
      </c>
      <c r="N989" s="11">
        <f t="shared" si="399"/>
        <v>1</v>
      </c>
      <c r="O989" s="11">
        <f t="shared" si="399"/>
        <v>1</v>
      </c>
      <c r="P989" s="11">
        <f t="shared" si="399"/>
        <v>0</v>
      </c>
      <c r="Q989" s="4" t="str">
        <f t="shared" si="390"/>
        <v>N-010-000110</v>
      </c>
      <c r="R989">
        <f t="shared" si="391"/>
        <v>30</v>
      </c>
      <c r="S989" s="8">
        <f t="shared" si="392"/>
        <v>6.8313617432708362</v>
      </c>
      <c r="T989" s="8">
        <f t="shared" si="393"/>
        <v>6.8313617432708362</v>
      </c>
      <c r="U989" s="10">
        <f t="shared" si="384"/>
        <v>5.8584679732983043</v>
      </c>
      <c r="V989" s="10">
        <f t="shared" si="394"/>
        <v>-0.11540172769237117</v>
      </c>
      <c r="W989" s="10">
        <f t="shared" si="395"/>
        <v>-0.76728408661160774</v>
      </c>
      <c r="X989" s="10">
        <f t="shared" si="385"/>
        <v>0.20764011680544309</v>
      </c>
      <c r="Y989" s="22">
        <f t="shared" si="396"/>
        <v>6.7568635999347206</v>
      </c>
      <c r="Z989" s="22">
        <f t="shared" si="386"/>
        <v>6.9806344144561896</v>
      </c>
      <c r="AA989" s="22">
        <f t="shared" si="387"/>
        <v>6.8313617432708362</v>
      </c>
      <c r="AB989" s="35"/>
      <c r="AC989" s="10"/>
      <c r="AD989" s="10"/>
    </row>
    <row r="990" spans="1:30" x14ac:dyDescent="0.25">
      <c r="A990" t="s">
        <v>3993</v>
      </c>
      <c r="B990" t="s">
        <v>1377</v>
      </c>
      <c r="C990" s="1">
        <v>41788</v>
      </c>
      <c r="D990">
        <v>367</v>
      </c>
      <c r="E990" t="str">
        <f t="shared" si="380"/>
        <v>_doing_data_science_-_straight_talk_from_the_frontline_by_cathy_o'neil,_rachelschutt_book_review_</v>
      </c>
      <c r="F990" s="7">
        <f t="shared" si="388"/>
        <v>5.9080829381689313</v>
      </c>
      <c r="G990">
        <f t="shared" si="381"/>
        <v>32</v>
      </c>
      <c r="H990" s="11">
        <f t="shared" si="389"/>
        <v>0</v>
      </c>
      <c r="I990" s="11">
        <f t="shared" si="398"/>
        <v>0</v>
      </c>
      <c r="J990" s="11">
        <f t="shared" si="398"/>
        <v>1</v>
      </c>
      <c r="K990" s="11">
        <f t="shared" si="399"/>
        <v>0</v>
      </c>
      <c r="L990" s="11">
        <f t="shared" si="399"/>
        <v>0</v>
      </c>
      <c r="M990" s="11">
        <f t="shared" si="399"/>
        <v>0</v>
      </c>
      <c r="N990" s="11">
        <f t="shared" si="399"/>
        <v>1</v>
      </c>
      <c r="O990" s="11">
        <f t="shared" si="399"/>
        <v>1</v>
      </c>
      <c r="P990" s="11">
        <f t="shared" si="399"/>
        <v>0</v>
      </c>
      <c r="Q990" s="4" t="str">
        <f t="shared" si="390"/>
        <v>N-001-000110</v>
      </c>
      <c r="R990">
        <f t="shared" si="391"/>
        <v>130</v>
      </c>
      <c r="S990" s="8">
        <f t="shared" si="392"/>
        <v>7.6818150714618501</v>
      </c>
      <c r="T990" s="8">
        <f t="shared" si="393"/>
        <v>7.6818150714618501</v>
      </c>
      <c r="U990" s="10">
        <f t="shared" si="384"/>
        <v>4.9195991870052254</v>
      </c>
      <c r="V990" s="10">
        <f t="shared" si="394"/>
        <v>1.0620761276823165</v>
      </c>
      <c r="W990" s="10">
        <f t="shared" si="395"/>
        <v>-0.92530923854642388</v>
      </c>
      <c r="X990" s="10">
        <f t="shared" si="385"/>
        <v>0.98848375116370624</v>
      </c>
      <c r="Y990" s="22">
        <f t="shared" si="396"/>
        <v>7.5377072342929834</v>
      </c>
      <c r="Z990" s="22">
        <f t="shared" si="386"/>
        <v>7.6004759766059404</v>
      </c>
      <c r="AA990" s="22">
        <f t="shared" si="387"/>
        <v>7.6818150714618501</v>
      </c>
      <c r="AB990" s="35"/>
      <c r="AC990" s="10"/>
      <c r="AD990" s="10"/>
    </row>
    <row r="991" spans="1:30" x14ac:dyDescent="0.25">
      <c r="A991" t="s">
        <v>3138</v>
      </c>
      <c r="B991" t="s">
        <v>522</v>
      </c>
      <c r="C991" s="1">
        <v>42330</v>
      </c>
      <c r="D991">
        <v>285</v>
      </c>
      <c r="E991" t="str">
        <f t="shared" si="380"/>
        <v>_dome_team_performance_in_the_nfl_</v>
      </c>
      <c r="F991" s="7">
        <f t="shared" si="388"/>
        <v>5.6559918108198524</v>
      </c>
      <c r="G991">
        <f t="shared" si="381"/>
        <v>26</v>
      </c>
      <c r="H991" s="11">
        <f t="shared" si="389"/>
        <v>1</v>
      </c>
      <c r="I991" s="11">
        <f t="shared" si="398"/>
        <v>0</v>
      </c>
      <c r="J991" s="11">
        <f t="shared" si="398"/>
        <v>1</v>
      </c>
      <c r="K991" s="11">
        <f t="shared" si="399"/>
        <v>0</v>
      </c>
      <c r="L991" s="11">
        <f t="shared" si="399"/>
        <v>0</v>
      </c>
      <c r="M991" s="11">
        <f t="shared" si="399"/>
        <v>0</v>
      </c>
      <c r="N991" s="11">
        <f t="shared" si="399"/>
        <v>0</v>
      </c>
      <c r="O991" s="11">
        <f t="shared" si="399"/>
        <v>0</v>
      </c>
      <c r="P991" s="11">
        <f t="shared" si="399"/>
        <v>0</v>
      </c>
      <c r="Q991" s="4" t="str">
        <f t="shared" si="390"/>
        <v>N-101-000000</v>
      </c>
      <c r="R991">
        <f t="shared" si="391"/>
        <v>419</v>
      </c>
      <c r="S991" s="8">
        <f t="shared" si="392"/>
        <v>6.5697596378225285</v>
      </c>
      <c r="T991" s="8">
        <f t="shared" si="393"/>
        <v>6.5697596378225285</v>
      </c>
      <c r="U991" s="10">
        <f t="shared" si="384"/>
        <v>5.467522871503796</v>
      </c>
      <c r="V991" s="10">
        <f t="shared" si="394"/>
        <v>-0.14431102010629077</v>
      </c>
      <c r="W991" s="10">
        <f t="shared" si="395"/>
        <v>-1.1774003658955028</v>
      </c>
      <c r="X991" s="10">
        <f t="shared" si="385"/>
        <v>0.18846893931605621</v>
      </c>
      <c r="Y991" s="22">
        <f t="shared" si="396"/>
        <v>6.7376924224453338</v>
      </c>
      <c r="Z991" s="22">
        <f t="shared" si="386"/>
        <v>6.5922741434865042</v>
      </c>
      <c r="AA991" s="22">
        <f t="shared" si="387"/>
        <v>6.5697596378225285</v>
      </c>
      <c r="AB991" s="35"/>
      <c r="AC991" s="10"/>
      <c r="AD991" s="10"/>
    </row>
    <row r="992" spans="1:30" x14ac:dyDescent="0.25">
      <c r="A992" t="s">
        <v>3206</v>
      </c>
      <c r="B992" t="s">
        <v>590</v>
      </c>
      <c r="C992" s="1">
        <v>42458</v>
      </c>
      <c r="D992">
        <v>1909</v>
      </c>
      <c r="E992" t="str">
        <f t="shared" si="380"/>
        <v>_don't_buy_machine_learning_</v>
      </c>
      <c r="F992" s="7">
        <f t="shared" si="388"/>
        <v>7.5548585210406758</v>
      </c>
      <c r="G992">
        <f t="shared" si="381"/>
        <v>64</v>
      </c>
      <c r="H992" s="11">
        <f t="shared" si="389"/>
        <v>1</v>
      </c>
      <c r="I992" s="11">
        <f t="shared" si="398"/>
        <v>0</v>
      </c>
      <c r="J992" s="11">
        <f t="shared" si="398"/>
        <v>1</v>
      </c>
      <c r="K992" s="11">
        <f t="shared" ref="K992:P1001" si="400">IF(ISNUMBER(SEARCH(K$1,$E992)),1,0)</f>
        <v>0</v>
      </c>
      <c r="L992" s="11">
        <f t="shared" si="400"/>
        <v>0</v>
      </c>
      <c r="M992" s="11">
        <f t="shared" si="400"/>
        <v>1</v>
      </c>
      <c r="N992" s="11">
        <f t="shared" si="400"/>
        <v>0</v>
      </c>
      <c r="O992" s="11">
        <f t="shared" si="400"/>
        <v>0</v>
      </c>
      <c r="P992" s="11">
        <f t="shared" si="400"/>
        <v>0</v>
      </c>
      <c r="Q992" s="4" t="str">
        <f t="shared" si="390"/>
        <v>N-101-001000</v>
      </c>
      <c r="R992">
        <f t="shared" si="391"/>
        <v>46</v>
      </c>
      <c r="S992" s="8">
        <f t="shared" si="392"/>
        <v>7.5093650636194917</v>
      </c>
      <c r="T992" s="8">
        <f t="shared" si="393"/>
        <v>7.5093650636194917</v>
      </c>
      <c r="U992" s="10">
        <f t="shared" si="384"/>
        <v>6.8884703254487345</v>
      </c>
      <c r="V992" s="10">
        <f t="shared" si="394"/>
        <v>0.57637019718311244</v>
      </c>
      <c r="W992" s="10">
        <f t="shared" si="395"/>
        <v>0.72146634432532064</v>
      </c>
      <c r="X992" s="10">
        <f t="shared" si="385"/>
        <v>0.66638819559194107</v>
      </c>
      <c r="Y992" s="22">
        <f t="shared" si="396"/>
        <v>7.2156116787212188</v>
      </c>
      <c r="Z992" s="22">
        <f t="shared" si="386"/>
        <v>7.4284478707448081</v>
      </c>
      <c r="AA992" s="22">
        <f t="shared" si="387"/>
        <v>7.5093650636194917</v>
      </c>
      <c r="AB992" s="35"/>
      <c r="AC992" s="10"/>
      <c r="AD992" s="10"/>
    </row>
    <row r="993" spans="1:30" x14ac:dyDescent="0.25">
      <c r="A993" t="s">
        <v>3996</v>
      </c>
      <c r="B993" t="s">
        <v>1380</v>
      </c>
      <c r="C993" s="1">
        <v>41963</v>
      </c>
      <c r="D993">
        <v>2423</v>
      </c>
      <c r="E993" t="str">
        <f t="shared" si="380"/>
        <v>_don't_expect_a_large_salary_increase_if_you_didn't_go_to_college_</v>
      </c>
      <c r="F993" s="7">
        <f t="shared" si="388"/>
        <v>7.793174347189205</v>
      </c>
      <c r="G993">
        <f t="shared" si="381"/>
        <v>18</v>
      </c>
      <c r="H993" s="11">
        <f t="shared" si="389"/>
        <v>0</v>
      </c>
      <c r="I993" s="11">
        <f t="shared" si="398"/>
        <v>0</v>
      </c>
      <c r="J993" s="11">
        <f t="shared" si="398"/>
        <v>1</v>
      </c>
      <c r="K993" s="11">
        <f t="shared" si="400"/>
        <v>0</v>
      </c>
      <c r="L993" s="11">
        <f t="shared" si="400"/>
        <v>0</v>
      </c>
      <c r="M993" s="11">
        <f t="shared" si="400"/>
        <v>0</v>
      </c>
      <c r="N993" s="11">
        <f t="shared" si="400"/>
        <v>0</v>
      </c>
      <c r="O993" s="11">
        <f t="shared" si="400"/>
        <v>0</v>
      </c>
      <c r="P993" s="11">
        <f t="shared" si="400"/>
        <v>0</v>
      </c>
      <c r="Q993" s="4" t="str">
        <f t="shared" si="390"/>
        <v>N-001-000000</v>
      </c>
      <c r="R993">
        <f t="shared" si="391"/>
        <v>313</v>
      </c>
      <c r="S993" s="8">
        <f t="shared" si="392"/>
        <v>6.8822553953446945</v>
      </c>
      <c r="T993" s="8">
        <f t="shared" si="393"/>
        <v>6.8822553953446945</v>
      </c>
      <c r="U993" s="10">
        <f t="shared" si="384"/>
        <v>7.4062383535304521</v>
      </c>
      <c r="V993" s="10">
        <f t="shared" si="394"/>
        <v>0.15496856831223904</v>
      </c>
      <c r="W993" s="10">
        <f t="shared" si="395"/>
        <v>0.95978217047384984</v>
      </c>
      <c r="X993" s="10">
        <f t="shared" si="385"/>
        <v>0.38693599365875281</v>
      </c>
      <c r="Y993" s="22">
        <f t="shared" si="396"/>
        <v>6.9361594767880304</v>
      </c>
      <c r="Z993" s="22">
        <f t="shared" si="386"/>
        <v>6.9661540865059681</v>
      </c>
      <c r="AA993" s="22">
        <f t="shared" si="387"/>
        <v>6.8822553953446945</v>
      </c>
      <c r="AB993" s="35"/>
      <c r="AC993" s="10"/>
      <c r="AD993" s="10"/>
    </row>
    <row r="994" spans="1:30" x14ac:dyDescent="0.25">
      <c r="A994" t="s">
        <v>5071</v>
      </c>
      <c r="B994" t="s">
        <v>2457</v>
      </c>
      <c r="C994" s="1">
        <v>41940</v>
      </c>
      <c r="D994">
        <v>1181</v>
      </c>
      <c r="E994" t="str">
        <f t="shared" si="380"/>
        <v>_don't_get_hadooped_</v>
      </c>
      <c r="F994" s="7">
        <f t="shared" si="388"/>
        <v>7.0749631979660439</v>
      </c>
      <c r="G994">
        <f t="shared" si="381"/>
        <v>113</v>
      </c>
      <c r="H994" s="11">
        <f t="shared" si="389"/>
        <v>0</v>
      </c>
      <c r="I994" s="11">
        <f t="shared" si="398"/>
        <v>0</v>
      </c>
      <c r="J994" s="11">
        <f t="shared" si="398"/>
        <v>1</v>
      </c>
      <c r="K994" s="11">
        <f t="shared" si="400"/>
        <v>0</v>
      </c>
      <c r="L994" s="11">
        <f t="shared" si="400"/>
        <v>0</v>
      </c>
      <c r="M994" s="11">
        <f t="shared" si="400"/>
        <v>0</v>
      </c>
      <c r="N994" s="11">
        <f t="shared" si="400"/>
        <v>0</v>
      </c>
      <c r="O994" s="11">
        <f t="shared" si="400"/>
        <v>0</v>
      </c>
      <c r="P994" s="11">
        <f t="shared" si="400"/>
        <v>0</v>
      </c>
      <c r="Q994" s="4" t="str">
        <f t="shared" si="390"/>
        <v>N-001-000000</v>
      </c>
      <c r="R994">
        <f t="shared" si="391"/>
        <v>313</v>
      </c>
      <c r="S994" s="8">
        <f t="shared" si="392"/>
        <v>6.8822553953446945</v>
      </c>
      <c r="T994" s="8">
        <f t="shared" si="393"/>
        <v>6.8822553953446945</v>
      </c>
      <c r="U994" s="10">
        <f t="shared" si="384"/>
        <v>6.688027204307291</v>
      </c>
      <c r="V994" s="10">
        <f t="shared" si="394"/>
        <v>0.15496856831223904</v>
      </c>
      <c r="W994" s="10">
        <f t="shared" si="395"/>
        <v>0.24157102125068874</v>
      </c>
      <c r="X994" s="10">
        <f t="shared" si="385"/>
        <v>0.38693599365875281</v>
      </c>
      <c r="Y994" s="22">
        <f t="shared" si="396"/>
        <v>6.9361594767880304</v>
      </c>
      <c r="Z994" s="22">
        <f t="shared" si="386"/>
        <v>6.9661540865059681</v>
      </c>
      <c r="AA994" s="22">
        <f t="shared" si="387"/>
        <v>6.8822553953446945</v>
      </c>
      <c r="AB994" s="35"/>
      <c r="AC994" s="10"/>
      <c r="AD994" s="10"/>
    </row>
    <row r="995" spans="1:30" x14ac:dyDescent="0.25">
      <c r="A995" t="s">
        <v>3997</v>
      </c>
      <c r="B995" t="s">
        <v>1381</v>
      </c>
      <c r="C995" s="1">
        <v>41981</v>
      </c>
      <c r="D995">
        <v>1019</v>
      </c>
      <c r="E995" t="str">
        <f t="shared" si="380"/>
        <v>_don't_judge_a_tweet_by_its_140_characters:_how_one_app_is_using_machine-learning_to_tackle_credibility_on_twitter_</v>
      </c>
      <c r="F995" s="7">
        <f t="shared" si="388"/>
        <v>6.9275579062783166</v>
      </c>
      <c r="G995">
        <f t="shared" si="381"/>
        <v>25</v>
      </c>
      <c r="H995" s="11">
        <f t="shared" si="389"/>
        <v>0</v>
      </c>
      <c r="I995" s="11">
        <f t="shared" si="398"/>
        <v>0</v>
      </c>
      <c r="J995" s="11">
        <f t="shared" si="398"/>
        <v>1</v>
      </c>
      <c r="K995" s="11">
        <f t="shared" si="400"/>
        <v>0</v>
      </c>
      <c r="L995" s="11">
        <f t="shared" si="400"/>
        <v>0</v>
      </c>
      <c r="M995" s="11">
        <f t="shared" si="400"/>
        <v>0</v>
      </c>
      <c r="N995" s="11">
        <f t="shared" si="400"/>
        <v>0</v>
      </c>
      <c r="O995" s="11">
        <f t="shared" si="400"/>
        <v>0</v>
      </c>
      <c r="P995" s="11">
        <f t="shared" si="400"/>
        <v>0</v>
      </c>
      <c r="Q995" s="4" t="str">
        <f t="shared" si="390"/>
        <v>N-001-000000</v>
      </c>
      <c r="R995">
        <f t="shared" si="391"/>
        <v>313</v>
      </c>
      <c r="S995" s="8">
        <f t="shared" si="392"/>
        <v>6.8822553953446945</v>
      </c>
      <c r="T995" s="8">
        <f t="shared" si="393"/>
        <v>6.8822553953446945</v>
      </c>
      <c r="U995" s="10">
        <f t="shared" si="384"/>
        <v>6.5406219126195637</v>
      </c>
      <c r="V995" s="10">
        <f t="shared" si="394"/>
        <v>0.15496856831223904</v>
      </c>
      <c r="W995" s="10">
        <f t="shared" si="395"/>
        <v>9.4165729562961431E-2</v>
      </c>
      <c r="X995" s="10">
        <f t="shared" si="385"/>
        <v>0.38693599365875281</v>
      </c>
      <c r="Y995" s="22">
        <f t="shared" si="396"/>
        <v>6.9361594767880304</v>
      </c>
      <c r="Z995" s="22">
        <f t="shared" si="386"/>
        <v>6.9661540865059681</v>
      </c>
      <c r="AA995" s="22">
        <f t="shared" si="387"/>
        <v>6.8822553953446945</v>
      </c>
      <c r="AB995" s="35"/>
      <c r="AC995" s="10"/>
      <c r="AD995" s="10"/>
    </row>
    <row r="996" spans="1:30" x14ac:dyDescent="0.25">
      <c r="A996" t="s">
        <v>3998</v>
      </c>
      <c r="B996" t="s">
        <v>1382</v>
      </c>
      <c r="C996" s="1">
        <v>41603</v>
      </c>
      <c r="D996">
        <v>611</v>
      </c>
      <c r="E996" t="str">
        <f t="shared" si="380"/>
        <v>_don't_reinvent_the_wheel!_</v>
      </c>
      <c r="F996" s="7">
        <f t="shared" si="388"/>
        <v>6.4167322825123261</v>
      </c>
      <c r="G996">
        <f t="shared" si="381"/>
        <v>50</v>
      </c>
      <c r="H996" s="11">
        <f t="shared" si="389"/>
        <v>0</v>
      </c>
      <c r="I996" s="11">
        <f t="shared" si="398"/>
        <v>0</v>
      </c>
      <c r="J996" s="11">
        <f t="shared" si="398"/>
        <v>1</v>
      </c>
      <c r="K996" s="11">
        <f t="shared" si="400"/>
        <v>0</v>
      </c>
      <c r="L996" s="11">
        <f t="shared" si="400"/>
        <v>0</v>
      </c>
      <c r="M996" s="11">
        <f t="shared" si="400"/>
        <v>0</v>
      </c>
      <c r="N996" s="11">
        <f t="shared" si="400"/>
        <v>0</v>
      </c>
      <c r="O996" s="11">
        <f t="shared" si="400"/>
        <v>0</v>
      </c>
      <c r="P996" s="11">
        <f t="shared" si="400"/>
        <v>0</v>
      </c>
      <c r="Q996" s="4" t="str">
        <f t="shared" si="390"/>
        <v>N-001-000000</v>
      </c>
      <c r="R996">
        <f t="shared" si="391"/>
        <v>313</v>
      </c>
      <c r="S996" s="8">
        <f t="shared" si="392"/>
        <v>6.8822553953446945</v>
      </c>
      <c r="T996" s="8">
        <f t="shared" si="393"/>
        <v>6.8822553953446945</v>
      </c>
      <c r="U996" s="10">
        <f t="shared" si="384"/>
        <v>6.0297962888535732</v>
      </c>
      <c r="V996" s="10">
        <f t="shared" si="394"/>
        <v>0.15496856831223904</v>
      </c>
      <c r="W996" s="10">
        <f t="shared" si="395"/>
        <v>-0.41665989420302907</v>
      </c>
      <c r="X996" s="10">
        <f t="shared" si="385"/>
        <v>0.38693599365875281</v>
      </c>
      <c r="Y996" s="22">
        <f t="shared" si="396"/>
        <v>6.9361594767880304</v>
      </c>
      <c r="Z996" s="22">
        <f t="shared" si="386"/>
        <v>6.9661540865059681</v>
      </c>
      <c r="AA996" s="22">
        <f t="shared" si="387"/>
        <v>6.8822553953446945</v>
      </c>
      <c r="AB996" s="35"/>
      <c r="AC996" s="10"/>
      <c r="AD996" s="10"/>
    </row>
    <row r="997" spans="1:30" x14ac:dyDescent="0.25">
      <c r="A997" t="s">
        <v>2999</v>
      </c>
      <c r="B997" t="s">
        <v>381</v>
      </c>
      <c r="C997" s="1">
        <v>42270</v>
      </c>
      <c r="D997">
        <v>117</v>
      </c>
      <c r="E997" t="str">
        <f t="shared" si="380"/>
        <v>_download_a_better_open_source_sql_on_hadoop_engine_</v>
      </c>
      <c r="F997" s="7">
        <f t="shared" si="388"/>
        <v>4.7706846244656651</v>
      </c>
      <c r="G997">
        <f t="shared" si="381"/>
        <v>65</v>
      </c>
      <c r="H997" s="11">
        <f t="shared" si="389"/>
        <v>1</v>
      </c>
      <c r="I997" s="11">
        <f t="shared" si="398"/>
        <v>1</v>
      </c>
      <c r="J997" s="11">
        <f t="shared" si="398"/>
        <v>0</v>
      </c>
      <c r="K997" s="11">
        <f t="shared" si="400"/>
        <v>0</v>
      </c>
      <c r="L997" s="11">
        <f t="shared" si="400"/>
        <v>0</v>
      </c>
      <c r="M997" s="11">
        <f t="shared" si="400"/>
        <v>0</v>
      </c>
      <c r="N997" s="11">
        <f t="shared" si="400"/>
        <v>0</v>
      </c>
      <c r="O997" s="11">
        <f t="shared" si="400"/>
        <v>0</v>
      </c>
      <c r="P997" s="11">
        <f t="shared" si="400"/>
        <v>0</v>
      </c>
      <c r="Q997" s="4" t="str">
        <f t="shared" si="390"/>
        <v>N-110-000000</v>
      </c>
      <c r="R997">
        <f t="shared" si="391"/>
        <v>84</v>
      </c>
      <c r="S997" s="8">
        <f t="shared" si="392"/>
        <v>6.1102020039575136</v>
      </c>
      <c r="T997" s="8">
        <f t="shared" si="393"/>
        <v>6.1102020039575136</v>
      </c>
      <c r="U997" s="10">
        <f t="shared" si="384"/>
        <v>5.3630593195078724</v>
      </c>
      <c r="V997" s="10">
        <f t="shared" si="394"/>
        <v>-1.3217888754809786</v>
      </c>
      <c r="W997" s="10">
        <f t="shared" si="395"/>
        <v>-2.06270755224969</v>
      </c>
      <c r="X997" s="10">
        <f t="shared" si="385"/>
        <v>-0.59237469504220686</v>
      </c>
      <c r="Y997" s="22">
        <f t="shared" si="396"/>
        <v>5.9568487880870702</v>
      </c>
      <c r="Z997" s="22">
        <f t="shared" si="386"/>
        <v>5.9724325813367543</v>
      </c>
      <c r="AA997" s="22">
        <f t="shared" si="387"/>
        <v>6.1102020039575136</v>
      </c>
      <c r="AB997" s="35"/>
      <c r="AC997" s="10"/>
      <c r="AD997" s="10"/>
    </row>
    <row r="998" spans="1:30" x14ac:dyDescent="0.25">
      <c r="A998" t="s">
        <v>4004</v>
      </c>
      <c r="B998" t="s">
        <v>1388</v>
      </c>
      <c r="C998" s="1">
        <v>42018</v>
      </c>
      <c r="D998">
        <v>163</v>
      </c>
      <c r="E998" t="str">
        <f t="shared" si="380"/>
        <v>_drake,_ac/dc,_and...steely_dan?!_twitter_reacts_to_coachella_2015_</v>
      </c>
      <c r="F998" s="7">
        <f t="shared" si="388"/>
        <v>5.0998664278241987</v>
      </c>
      <c r="G998">
        <f t="shared" si="381"/>
        <v>28</v>
      </c>
      <c r="H998" s="11">
        <f t="shared" si="389"/>
        <v>1</v>
      </c>
      <c r="I998" s="11">
        <f t="shared" si="398"/>
        <v>0</v>
      </c>
      <c r="J998" s="11">
        <f t="shared" si="398"/>
        <v>1</v>
      </c>
      <c r="K998" s="11">
        <f t="shared" si="400"/>
        <v>0</v>
      </c>
      <c r="L998" s="11">
        <f t="shared" si="400"/>
        <v>0</v>
      </c>
      <c r="M998" s="11">
        <f t="shared" si="400"/>
        <v>0</v>
      </c>
      <c r="N998" s="11">
        <f t="shared" si="400"/>
        <v>0</v>
      </c>
      <c r="O998" s="11">
        <f t="shared" si="400"/>
        <v>0</v>
      </c>
      <c r="P998" s="11">
        <f t="shared" si="400"/>
        <v>0</v>
      </c>
      <c r="Q998" s="4" t="str">
        <f t="shared" si="390"/>
        <v>N-101-000000</v>
      </c>
      <c r="R998">
        <f t="shared" si="391"/>
        <v>419</v>
      </c>
      <c r="S998" s="8">
        <f t="shared" si="392"/>
        <v>6.5697596378225285</v>
      </c>
      <c r="T998" s="8">
        <f t="shared" si="393"/>
        <v>6.5697596378225285</v>
      </c>
      <c r="U998" s="10">
        <f t="shared" si="384"/>
        <v>4.9113974885081424</v>
      </c>
      <c r="V998" s="10">
        <f t="shared" si="394"/>
        <v>-0.14431102010629077</v>
      </c>
      <c r="W998" s="10">
        <f t="shared" si="395"/>
        <v>-1.7335257488911564</v>
      </c>
      <c r="X998" s="10">
        <f t="shared" si="385"/>
        <v>0.18846893931605621</v>
      </c>
      <c r="Y998" s="22">
        <f t="shared" si="396"/>
        <v>6.7376924224453338</v>
      </c>
      <c r="Z998" s="22">
        <f t="shared" si="386"/>
        <v>6.5922741434865042</v>
      </c>
      <c r="AA998" s="22">
        <f t="shared" si="387"/>
        <v>6.5697596378225285</v>
      </c>
      <c r="AB998" s="35"/>
      <c r="AC998" s="10"/>
      <c r="AD998" s="10"/>
    </row>
    <row r="999" spans="1:30" x14ac:dyDescent="0.25">
      <c r="A999" t="s">
        <v>4005</v>
      </c>
      <c r="B999" t="s">
        <v>1389</v>
      </c>
      <c r="C999" s="1">
        <v>42094</v>
      </c>
      <c r="D999">
        <v>733</v>
      </c>
      <c r="E999" t="str">
        <f t="shared" si="380"/>
        <v>_drill_data_with_apache_drill_</v>
      </c>
      <c r="F999" s="7">
        <f t="shared" si="388"/>
        <v>6.5985090286145152</v>
      </c>
      <c r="G999">
        <f t="shared" si="381"/>
        <v>44</v>
      </c>
      <c r="H999" s="11">
        <f t="shared" si="389"/>
        <v>1</v>
      </c>
      <c r="I999" s="11">
        <f t="shared" si="398"/>
        <v>0</v>
      </c>
      <c r="J999" s="11">
        <f t="shared" si="398"/>
        <v>1</v>
      </c>
      <c r="K999" s="11">
        <f t="shared" si="400"/>
        <v>0</v>
      </c>
      <c r="L999" s="11">
        <f t="shared" si="400"/>
        <v>0</v>
      </c>
      <c r="M999" s="11">
        <f t="shared" si="400"/>
        <v>0</v>
      </c>
      <c r="N999" s="11">
        <f t="shared" si="400"/>
        <v>0</v>
      </c>
      <c r="O999" s="11">
        <f t="shared" si="400"/>
        <v>1</v>
      </c>
      <c r="P999" s="11">
        <f t="shared" si="400"/>
        <v>0</v>
      </c>
      <c r="Q999" s="4" t="str">
        <f t="shared" si="390"/>
        <v>N-101-000010</v>
      </c>
      <c r="R999">
        <f t="shared" si="391"/>
        <v>382</v>
      </c>
      <c r="S999" s="8">
        <f t="shared" si="392"/>
        <v>6.8802841839920132</v>
      </c>
      <c r="T999" s="8">
        <f t="shared" si="393"/>
        <v>6.8802841839920132</v>
      </c>
      <c r="U999" s="10">
        <f t="shared" si="384"/>
        <v>6.1921551680989904</v>
      </c>
      <c r="V999" s="10">
        <f t="shared" si="394"/>
        <v>0.18424985744159661</v>
      </c>
      <c r="W999" s="10">
        <f t="shared" si="395"/>
        <v>-0.23488314810083999</v>
      </c>
      <c r="X999" s="10">
        <f t="shared" si="385"/>
        <v>0.40635386051552441</v>
      </c>
      <c r="Y999" s="22">
        <f t="shared" si="396"/>
        <v>6.9555773436448023</v>
      </c>
      <c r="Z999" s="22">
        <f t="shared" si="386"/>
        <v>6.8151536771936527</v>
      </c>
      <c r="AA999" s="22">
        <f t="shared" si="387"/>
        <v>6.8802841839920132</v>
      </c>
      <c r="AB999" s="35"/>
      <c r="AC999" s="10"/>
      <c r="AD999" s="10"/>
    </row>
    <row r="1000" spans="1:30" x14ac:dyDescent="0.25">
      <c r="A1000" t="s">
        <v>4006</v>
      </c>
      <c r="B1000" t="s">
        <v>1390</v>
      </c>
      <c r="C1000" s="1">
        <v>42105</v>
      </c>
      <c r="D1000">
        <v>1141</v>
      </c>
      <c r="E1000" t="str">
        <f t="shared" si="380"/>
        <v>_driving_behaviour_as_a_telematic_fingerprint_</v>
      </c>
      <c r="F1000" s="7">
        <f t="shared" si="388"/>
        <v>7.0405363902159559</v>
      </c>
      <c r="G1000">
        <f t="shared" si="381"/>
        <v>78</v>
      </c>
      <c r="H1000" s="11">
        <f t="shared" si="389"/>
        <v>1</v>
      </c>
      <c r="I1000" s="11">
        <f t="shared" si="398"/>
        <v>0</v>
      </c>
      <c r="J1000" s="11">
        <f t="shared" si="398"/>
        <v>1</v>
      </c>
      <c r="K1000" s="11">
        <f t="shared" si="400"/>
        <v>0</v>
      </c>
      <c r="L1000" s="11">
        <f t="shared" si="400"/>
        <v>0</v>
      </c>
      <c r="M1000" s="11">
        <f t="shared" si="400"/>
        <v>0</v>
      </c>
      <c r="N1000" s="11">
        <f t="shared" si="400"/>
        <v>0</v>
      </c>
      <c r="O1000" s="11">
        <f t="shared" si="400"/>
        <v>0</v>
      </c>
      <c r="P1000" s="11">
        <f t="shared" si="400"/>
        <v>0</v>
      </c>
      <c r="Q1000" s="4" t="str">
        <f t="shared" si="390"/>
        <v>N-101-000000</v>
      </c>
      <c r="R1000">
        <f t="shared" si="391"/>
        <v>419</v>
      </c>
      <c r="S1000" s="8">
        <f t="shared" si="392"/>
        <v>6.5697596378225285</v>
      </c>
      <c r="T1000" s="8">
        <f t="shared" si="393"/>
        <v>6.5697596378225285</v>
      </c>
      <c r="U1000" s="10">
        <f t="shared" si="384"/>
        <v>6.8520674508998995</v>
      </c>
      <c r="V1000" s="10">
        <f t="shared" si="394"/>
        <v>-0.14431102010629077</v>
      </c>
      <c r="W1000" s="10">
        <f t="shared" si="395"/>
        <v>0.20714421350060075</v>
      </c>
      <c r="X1000" s="10">
        <f t="shared" si="385"/>
        <v>0.18846893931605621</v>
      </c>
      <c r="Y1000" s="22">
        <f t="shared" si="396"/>
        <v>6.7376924224453338</v>
      </c>
      <c r="Z1000" s="22">
        <f t="shared" si="386"/>
        <v>6.5922741434865042</v>
      </c>
      <c r="AA1000" s="22">
        <f t="shared" si="387"/>
        <v>6.5697596378225285</v>
      </c>
      <c r="AB1000" s="35"/>
      <c r="AC1000" s="10"/>
      <c r="AD1000" s="10"/>
    </row>
    <row r="1001" spans="1:30" x14ac:dyDescent="0.25">
      <c r="A1001" t="s">
        <v>3768</v>
      </c>
      <c r="B1001" t="s">
        <v>1152</v>
      </c>
      <c r="C1001" s="1">
        <v>41445</v>
      </c>
      <c r="D1001">
        <v>189699</v>
      </c>
      <c r="E1001" t="str">
        <f t="shared" si="380"/>
        <v>_dsc_digest_and_membership_-_big_data,_analytics,_visualization_and_datascience_</v>
      </c>
      <c r="F1001" s="7">
        <f t="shared" si="388"/>
        <v>12.153199155923106</v>
      </c>
      <c r="G1001">
        <f t="shared" si="381"/>
        <v>62</v>
      </c>
      <c r="H1001" s="11">
        <f t="shared" si="389"/>
        <v>0</v>
      </c>
      <c r="I1001" s="11">
        <f t="shared" si="398"/>
        <v>0</v>
      </c>
      <c r="J1001" s="11">
        <f t="shared" si="398"/>
        <v>1</v>
      </c>
      <c r="K1001" s="11">
        <f t="shared" si="400"/>
        <v>0</v>
      </c>
      <c r="L1001" s="11">
        <f t="shared" si="400"/>
        <v>0</v>
      </c>
      <c r="M1001" s="11">
        <f t="shared" si="400"/>
        <v>0</v>
      </c>
      <c r="N1001" s="11">
        <f t="shared" si="400"/>
        <v>0</v>
      </c>
      <c r="O1001" s="11">
        <f t="shared" si="400"/>
        <v>0</v>
      </c>
      <c r="P1001" s="11">
        <f t="shared" si="400"/>
        <v>1</v>
      </c>
      <c r="Q1001" s="4" t="str">
        <f t="shared" si="390"/>
        <v>N-001-000001</v>
      </c>
      <c r="R1001">
        <f t="shared" si="391"/>
        <v>75</v>
      </c>
      <c r="S1001" s="8">
        <f t="shared" si="392"/>
        <v>6.7053553975541869</v>
      </c>
      <c r="T1001" s="8">
        <f t="shared" si="393"/>
        <v>6.7053553975541869</v>
      </c>
      <c r="U1001" s="10">
        <f t="shared" si="384"/>
        <v>11.981013305399404</v>
      </c>
      <c r="V1001" s="10">
        <f t="shared" si="394"/>
        <v>-0.16886520179703862</v>
      </c>
      <c r="W1001" s="10">
        <f t="shared" si="395"/>
        <v>5.3198069792077511</v>
      </c>
      <c r="X1001" s="10">
        <f t="shared" si="385"/>
        <v>0.17218585052370217</v>
      </c>
      <c r="Y1001" s="22">
        <f t="shared" si="396"/>
        <v>6.7214093336529794</v>
      </c>
      <c r="Z1001" s="22">
        <f t="shared" si="386"/>
        <v>6.7986372127043664</v>
      </c>
      <c r="AA1001" s="22">
        <f t="shared" si="387"/>
        <v>6.7053553975541869</v>
      </c>
      <c r="AB1001" s="35"/>
      <c r="AC1001" s="10"/>
      <c r="AD1001" s="10"/>
    </row>
    <row r="1002" spans="1:30" x14ac:dyDescent="0.25">
      <c r="A1002" t="s">
        <v>4009</v>
      </c>
      <c r="B1002" t="s">
        <v>1393</v>
      </c>
      <c r="C1002" s="1">
        <v>41475</v>
      </c>
      <c r="D1002">
        <v>849</v>
      </c>
      <c r="E1002" t="str">
        <f t="shared" si="380"/>
        <v>_dui_arrests_decrease_after_state_monopoly_on_liquor_sales_ends_</v>
      </c>
      <c r="F1002" s="7">
        <f t="shared" si="388"/>
        <v>6.7452363494843626</v>
      </c>
      <c r="G1002">
        <f t="shared" si="381"/>
        <v>41</v>
      </c>
      <c r="H1002" s="11">
        <f t="shared" si="389"/>
        <v>0</v>
      </c>
      <c r="I1002" s="11">
        <f t="shared" ref="I1002:J1021" si="401">IF(ISNUMBER(SEARCH(I$1,$B1002)),1,0)</f>
        <v>0</v>
      </c>
      <c r="J1002" s="11">
        <f t="shared" si="401"/>
        <v>1</v>
      </c>
      <c r="K1002" s="11">
        <f t="shared" ref="K1002:P1011" si="402">IF(ISNUMBER(SEARCH(K$1,$E1002)),1,0)</f>
        <v>0</v>
      </c>
      <c r="L1002" s="11">
        <f t="shared" si="402"/>
        <v>0</v>
      </c>
      <c r="M1002" s="11">
        <f t="shared" si="402"/>
        <v>0</v>
      </c>
      <c r="N1002" s="11">
        <f t="shared" si="402"/>
        <v>0</v>
      </c>
      <c r="O1002" s="11">
        <f t="shared" si="402"/>
        <v>0</v>
      </c>
      <c r="P1002" s="11">
        <f t="shared" si="402"/>
        <v>0</v>
      </c>
      <c r="Q1002" s="4" t="str">
        <f t="shared" si="390"/>
        <v>N-001-000000</v>
      </c>
      <c r="R1002">
        <f t="shared" si="391"/>
        <v>313</v>
      </c>
      <c r="S1002" s="8">
        <f t="shared" si="392"/>
        <v>6.8822553953446945</v>
      </c>
      <c r="T1002" s="8">
        <f t="shared" si="393"/>
        <v>6.8822553953446945</v>
      </c>
      <c r="U1002" s="10">
        <f t="shared" si="384"/>
        <v>6.3583003558256097</v>
      </c>
      <c r="V1002" s="10">
        <f t="shared" si="394"/>
        <v>0.15496856831223904</v>
      </c>
      <c r="W1002" s="10">
        <f t="shared" si="395"/>
        <v>-8.8155827230992578E-2</v>
      </c>
      <c r="X1002" s="10">
        <f t="shared" si="385"/>
        <v>0.38693599365875281</v>
      </c>
      <c r="Y1002" s="22">
        <f t="shared" si="396"/>
        <v>6.9361594767880304</v>
      </c>
      <c r="Z1002" s="22">
        <f t="shared" si="386"/>
        <v>6.9661540865059681</v>
      </c>
      <c r="AA1002" s="22">
        <f t="shared" si="387"/>
        <v>6.8822553953446945</v>
      </c>
      <c r="AB1002" s="35"/>
      <c r="AC1002" s="10"/>
      <c r="AD1002" s="10"/>
    </row>
    <row r="1003" spans="1:30" x14ac:dyDescent="0.25">
      <c r="A1003" t="s">
        <v>4010</v>
      </c>
      <c r="B1003" t="s">
        <v>1394</v>
      </c>
      <c r="C1003" s="1">
        <v>42215</v>
      </c>
      <c r="D1003">
        <v>3675</v>
      </c>
      <c r="E1003" t="str">
        <f t="shared" si="380"/>
        <v>_dummies_for_data_science_-_a_reading_list_</v>
      </c>
      <c r="F1003" s="7">
        <f t="shared" si="388"/>
        <v>8.2095804834755768</v>
      </c>
      <c r="G1003">
        <f t="shared" si="381"/>
        <v>66</v>
      </c>
      <c r="H1003" s="11">
        <f t="shared" si="389"/>
        <v>1</v>
      </c>
      <c r="I1003" s="11">
        <f t="shared" si="401"/>
        <v>0</v>
      </c>
      <c r="J1003" s="11">
        <f t="shared" si="401"/>
        <v>1</v>
      </c>
      <c r="K1003" s="11">
        <f t="shared" si="402"/>
        <v>0</v>
      </c>
      <c r="L1003" s="11">
        <f t="shared" si="402"/>
        <v>0</v>
      </c>
      <c r="M1003" s="11">
        <f t="shared" si="402"/>
        <v>0</v>
      </c>
      <c r="N1003" s="11">
        <f t="shared" si="402"/>
        <v>1</v>
      </c>
      <c r="O1003" s="11">
        <f t="shared" si="402"/>
        <v>1</v>
      </c>
      <c r="P1003" s="11">
        <f t="shared" si="402"/>
        <v>0</v>
      </c>
      <c r="Q1003" s="4" t="str">
        <f t="shared" si="390"/>
        <v>N-101-000110</v>
      </c>
      <c r="R1003">
        <f t="shared" si="391"/>
        <v>126</v>
      </c>
      <c r="S1003" s="8">
        <f t="shared" si="392"/>
        <v>7.156085089173656</v>
      </c>
      <c r="T1003" s="8">
        <f t="shared" si="393"/>
        <v>7.156085089173656</v>
      </c>
      <c r="U1003" s="10">
        <f t="shared" si="384"/>
        <v>7.4195637866545674</v>
      </c>
      <c r="V1003" s="10">
        <f t="shared" si="394"/>
        <v>0.76279653926378688</v>
      </c>
      <c r="W1003" s="10">
        <f t="shared" si="395"/>
        <v>1.3761883067602216</v>
      </c>
      <c r="X1003" s="10">
        <f t="shared" si="385"/>
        <v>0.79001669682100972</v>
      </c>
      <c r="Y1003" s="22">
        <f t="shared" si="396"/>
        <v>7.3392401799502869</v>
      </c>
      <c r="Z1003" s="22">
        <f t="shared" si="386"/>
        <v>7.2265960335864765</v>
      </c>
      <c r="AA1003" s="22">
        <f t="shared" si="387"/>
        <v>7.156085089173656</v>
      </c>
      <c r="AB1003" s="35"/>
      <c r="AC1003" s="10"/>
      <c r="AD1003" s="10"/>
    </row>
    <row r="1004" spans="1:30" x14ac:dyDescent="0.25">
      <c r="A1004" t="s">
        <v>2744</v>
      </c>
      <c r="B1004" t="s">
        <v>124</v>
      </c>
      <c r="C1004" s="1">
        <v>42018</v>
      </c>
      <c r="D1004">
        <v>274</v>
      </c>
      <c r="E1004" t="str">
        <f t="shared" si="380"/>
        <v>_earn_your_master_of_science_in_predictive_analytics_-_northwestern_</v>
      </c>
      <c r="F1004" s="7">
        <f t="shared" si="388"/>
        <v>5.6167710976665717</v>
      </c>
      <c r="G1004">
        <f t="shared" si="381"/>
        <v>60</v>
      </c>
      <c r="H1004" s="11">
        <f t="shared" si="389"/>
        <v>1</v>
      </c>
      <c r="I1004" s="11">
        <f t="shared" si="401"/>
        <v>1</v>
      </c>
      <c r="J1004" s="11">
        <f t="shared" si="401"/>
        <v>0</v>
      </c>
      <c r="K1004" s="11">
        <f t="shared" si="402"/>
        <v>0</v>
      </c>
      <c r="L1004" s="11">
        <f t="shared" si="402"/>
        <v>0</v>
      </c>
      <c r="M1004" s="11">
        <f t="shared" si="402"/>
        <v>0</v>
      </c>
      <c r="N1004" s="11">
        <f t="shared" si="402"/>
        <v>0</v>
      </c>
      <c r="O1004" s="11">
        <f t="shared" si="402"/>
        <v>0</v>
      </c>
      <c r="P1004" s="11">
        <f t="shared" si="402"/>
        <v>1</v>
      </c>
      <c r="Q1004" s="4" t="str">
        <f t="shared" si="390"/>
        <v>N-110-000001</v>
      </c>
      <c r="R1004">
        <f t="shared" si="391"/>
        <v>34</v>
      </c>
      <c r="S1004" s="8">
        <f t="shared" si="392"/>
        <v>5.7632303215384431</v>
      </c>
      <c r="T1004" s="8">
        <f t="shared" si="393"/>
        <v>5.7632303215384431</v>
      </c>
      <c r="U1004" s="10">
        <f t="shared" si="384"/>
        <v>6.423895935843829</v>
      </c>
      <c r="V1004" s="10">
        <f t="shared" si="394"/>
        <v>-1.6456226455902563</v>
      </c>
      <c r="W1004" s="10">
        <f t="shared" si="395"/>
        <v>-1.2166210790487835</v>
      </c>
      <c r="X1004" s="10">
        <f t="shared" si="385"/>
        <v>-0.80712483817725755</v>
      </c>
      <c r="Y1004" s="22">
        <f t="shared" si="396"/>
        <v>5.7420986449520202</v>
      </c>
      <c r="Z1004" s="22">
        <f t="shared" si="386"/>
        <v>5.8049157075351516</v>
      </c>
      <c r="AA1004" s="22">
        <f t="shared" si="387"/>
        <v>5.7632303215384431</v>
      </c>
      <c r="AB1004" s="35"/>
      <c r="AC1004" s="10"/>
      <c r="AD1004" s="10"/>
    </row>
    <row r="1005" spans="1:30" x14ac:dyDescent="0.25">
      <c r="A1005" t="s">
        <v>4534</v>
      </c>
      <c r="B1005" t="s">
        <v>1918</v>
      </c>
      <c r="C1005" s="1">
        <v>41961</v>
      </c>
      <c r="D1005">
        <v>223</v>
      </c>
      <c r="E1005" t="str">
        <f t="shared" si="380"/>
        <v>_earthwatch_to_look_at_climate_change_in_acadia_national_park_</v>
      </c>
      <c r="F1005" s="7">
        <f t="shared" si="388"/>
        <v>5.4116460518550396</v>
      </c>
      <c r="G1005">
        <f t="shared" si="381"/>
        <v>46</v>
      </c>
      <c r="H1005" s="11">
        <f t="shared" si="389"/>
        <v>0</v>
      </c>
      <c r="I1005" s="11">
        <f t="shared" si="401"/>
        <v>0</v>
      </c>
      <c r="J1005" s="11">
        <f t="shared" si="401"/>
        <v>1</v>
      </c>
      <c r="K1005" s="11">
        <f t="shared" si="402"/>
        <v>0</v>
      </c>
      <c r="L1005" s="11">
        <f t="shared" si="402"/>
        <v>0</v>
      </c>
      <c r="M1005" s="11">
        <f t="shared" si="402"/>
        <v>0</v>
      </c>
      <c r="N1005" s="11">
        <f t="shared" si="402"/>
        <v>0</v>
      </c>
      <c r="O1005" s="11">
        <f t="shared" si="402"/>
        <v>0</v>
      </c>
      <c r="P1005" s="11">
        <f t="shared" si="402"/>
        <v>0</v>
      </c>
      <c r="Q1005" s="4" t="str">
        <f t="shared" si="390"/>
        <v>N-001-000000</v>
      </c>
      <c r="R1005">
        <f t="shared" si="391"/>
        <v>313</v>
      </c>
      <c r="S1005" s="8">
        <f t="shared" si="392"/>
        <v>6.8822553953446945</v>
      </c>
      <c r="T1005" s="8">
        <f t="shared" si="393"/>
        <v>6.8822553953446945</v>
      </c>
      <c r="U1005" s="10">
        <f t="shared" si="384"/>
        <v>5.0247100581962867</v>
      </c>
      <c r="V1005" s="10">
        <f t="shared" si="394"/>
        <v>0.15496856831223904</v>
      </c>
      <c r="W1005" s="10">
        <f t="shared" si="395"/>
        <v>-1.4217461248603156</v>
      </c>
      <c r="X1005" s="10">
        <f t="shared" si="385"/>
        <v>0.38693599365875281</v>
      </c>
      <c r="Y1005" s="22">
        <f t="shared" si="396"/>
        <v>6.9361594767880304</v>
      </c>
      <c r="Z1005" s="22">
        <f t="shared" si="386"/>
        <v>6.9661540865059681</v>
      </c>
      <c r="AA1005" s="22">
        <f t="shared" si="387"/>
        <v>6.8822553953446945</v>
      </c>
      <c r="AB1005" s="35"/>
      <c r="AC1005" s="10"/>
      <c r="AD1005" s="10"/>
    </row>
    <row r="1006" spans="1:30" x14ac:dyDescent="0.25">
      <c r="A1006" t="s">
        <v>4011</v>
      </c>
      <c r="B1006" t="s">
        <v>1395</v>
      </c>
      <c r="C1006" s="1">
        <v>41918</v>
      </c>
      <c r="D1006">
        <v>733</v>
      </c>
      <c r="E1006" t="str">
        <f t="shared" si="380"/>
        <v>_ebola_death_cases_-_admitted_,_recovered_cases_</v>
      </c>
      <c r="F1006" s="7">
        <f t="shared" si="388"/>
        <v>6.5985090286145152</v>
      </c>
      <c r="G1006">
        <f t="shared" si="381"/>
        <v>58</v>
      </c>
      <c r="H1006" s="11">
        <f t="shared" si="389"/>
        <v>0</v>
      </c>
      <c r="I1006" s="11">
        <f t="shared" si="401"/>
        <v>0</v>
      </c>
      <c r="J1006" s="11">
        <f t="shared" si="401"/>
        <v>1</v>
      </c>
      <c r="K1006" s="11">
        <f t="shared" si="402"/>
        <v>0</v>
      </c>
      <c r="L1006" s="11">
        <f t="shared" si="402"/>
        <v>0</v>
      </c>
      <c r="M1006" s="11">
        <f t="shared" si="402"/>
        <v>0</v>
      </c>
      <c r="N1006" s="11">
        <f t="shared" si="402"/>
        <v>0</v>
      </c>
      <c r="O1006" s="11">
        <f t="shared" si="402"/>
        <v>0</v>
      </c>
      <c r="P1006" s="11">
        <f t="shared" si="402"/>
        <v>0</v>
      </c>
      <c r="Q1006" s="4" t="str">
        <f t="shared" si="390"/>
        <v>N-001-000000</v>
      </c>
      <c r="R1006">
        <f t="shared" si="391"/>
        <v>313</v>
      </c>
      <c r="S1006" s="8">
        <f t="shared" si="392"/>
        <v>6.8822553953446945</v>
      </c>
      <c r="T1006" s="8">
        <f t="shared" si="393"/>
        <v>6.8822553953446945</v>
      </c>
      <c r="U1006" s="10">
        <f t="shared" si="384"/>
        <v>6.2115730349557623</v>
      </c>
      <c r="V1006" s="10">
        <f t="shared" si="394"/>
        <v>0.15496856831223904</v>
      </c>
      <c r="W1006" s="10">
        <f t="shared" si="395"/>
        <v>-0.23488314810083999</v>
      </c>
      <c r="X1006" s="10">
        <f t="shared" si="385"/>
        <v>0.38693599365875281</v>
      </c>
      <c r="Y1006" s="22">
        <f t="shared" si="396"/>
        <v>6.9361594767880304</v>
      </c>
      <c r="Z1006" s="22">
        <f t="shared" si="386"/>
        <v>6.9661540865059681</v>
      </c>
      <c r="AA1006" s="22">
        <f t="shared" si="387"/>
        <v>6.8822553953446945</v>
      </c>
      <c r="AB1006" s="35"/>
      <c r="AC1006" s="10"/>
      <c r="AD1006" s="10"/>
    </row>
    <row r="1007" spans="1:30" x14ac:dyDescent="0.25">
      <c r="A1007" t="s">
        <v>3000</v>
      </c>
      <c r="B1007" t="s">
        <v>382</v>
      </c>
      <c r="C1007" s="1">
        <v>42319</v>
      </c>
      <c r="D1007">
        <v>163</v>
      </c>
      <c r="E1007" t="str">
        <f t="shared" si="380"/>
        <v>_ebook:_"getting_data_right,"_featuring_michael_stonebraker_</v>
      </c>
      <c r="F1007" s="7">
        <f t="shared" si="388"/>
        <v>5.0998664278241987</v>
      </c>
      <c r="G1007">
        <f t="shared" si="381"/>
        <v>50</v>
      </c>
      <c r="H1007" s="11">
        <f t="shared" si="389"/>
        <v>1</v>
      </c>
      <c r="I1007" s="11">
        <f t="shared" si="401"/>
        <v>1</v>
      </c>
      <c r="J1007" s="11">
        <f t="shared" si="401"/>
        <v>0</v>
      </c>
      <c r="K1007" s="11">
        <f t="shared" si="402"/>
        <v>0</v>
      </c>
      <c r="L1007" s="11">
        <f t="shared" si="402"/>
        <v>0</v>
      </c>
      <c r="M1007" s="11">
        <f t="shared" si="402"/>
        <v>0</v>
      </c>
      <c r="N1007" s="11">
        <f t="shared" si="402"/>
        <v>0</v>
      </c>
      <c r="O1007" s="11">
        <f t="shared" si="402"/>
        <v>1</v>
      </c>
      <c r="P1007" s="11">
        <f t="shared" si="402"/>
        <v>0</v>
      </c>
      <c r="Q1007" s="4" t="str">
        <f t="shared" si="390"/>
        <v>N-110-000010</v>
      </c>
      <c r="R1007">
        <f t="shared" si="391"/>
        <v>58</v>
      </c>
      <c r="S1007" s="8">
        <f t="shared" si="392"/>
        <v>5.7492453157171877</v>
      </c>
      <c r="T1007" s="8">
        <f t="shared" si="393"/>
        <v>5.7492453157171877</v>
      </c>
      <c r="U1007" s="10">
        <f t="shared" si="384"/>
        <v>5.4743562016669376</v>
      </c>
      <c r="V1007" s="10">
        <f t="shared" si="394"/>
        <v>-0.99322799793309102</v>
      </c>
      <c r="W1007" s="10">
        <f t="shared" si="395"/>
        <v>-1.7335257488911564</v>
      </c>
      <c r="X1007" s="10">
        <f t="shared" si="385"/>
        <v>-0.37448977384273863</v>
      </c>
      <c r="Y1007" s="22">
        <f t="shared" si="396"/>
        <v>6.1747337092865386</v>
      </c>
      <c r="Z1007" s="22">
        <f t="shared" si="386"/>
        <v>6.1953121150439019</v>
      </c>
      <c r="AA1007" s="22">
        <f t="shared" si="387"/>
        <v>5.7492453157171877</v>
      </c>
      <c r="AB1007" s="35"/>
      <c r="AC1007" s="10"/>
      <c r="AD1007" s="10"/>
    </row>
    <row r="1008" spans="1:30" x14ac:dyDescent="0.25">
      <c r="A1008" t="s">
        <v>2745</v>
      </c>
      <c r="B1008" t="s">
        <v>125</v>
      </c>
      <c r="C1008" s="1">
        <v>41761</v>
      </c>
      <c r="D1008">
        <v>1016</v>
      </c>
      <c r="E1008" t="str">
        <f t="shared" si="380"/>
        <v>_e-book:_machine_learning_and_recommendation_engine_</v>
      </c>
      <c r="F1008" s="7">
        <f t="shared" si="388"/>
        <v>6.9246123960485599</v>
      </c>
      <c r="G1008">
        <f t="shared" si="381"/>
        <v>87</v>
      </c>
      <c r="H1008" s="11">
        <f t="shared" si="389"/>
        <v>0</v>
      </c>
      <c r="I1008" s="11">
        <f t="shared" si="401"/>
        <v>1</v>
      </c>
      <c r="J1008" s="11">
        <f t="shared" si="401"/>
        <v>0</v>
      </c>
      <c r="K1008" s="11">
        <f t="shared" si="402"/>
        <v>0</v>
      </c>
      <c r="L1008" s="11">
        <f t="shared" si="402"/>
        <v>0</v>
      </c>
      <c r="M1008" s="11">
        <f t="shared" si="402"/>
        <v>1</v>
      </c>
      <c r="N1008" s="11">
        <f t="shared" si="402"/>
        <v>0</v>
      </c>
      <c r="O1008" s="11">
        <f t="shared" si="402"/>
        <v>0</v>
      </c>
      <c r="P1008" s="11">
        <f t="shared" si="402"/>
        <v>0</v>
      </c>
      <c r="Q1008" s="4" t="str">
        <f t="shared" si="390"/>
        <v>N-010-001000</v>
      </c>
      <c r="R1008">
        <f t="shared" si="391"/>
        <v>5</v>
      </c>
      <c r="S1008" s="8">
        <f t="shared" si="392"/>
        <v>7.3171745205203251</v>
      </c>
      <c r="T1008" s="8">
        <f t="shared" si="393"/>
        <v>7.3546782491486216</v>
      </c>
      <c r="U1008" s="10">
        <f t="shared" si="384"/>
        <v>6.8406007804721858</v>
      </c>
      <c r="V1008" s="10">
        <f t="shared" si="394"/>
        <v>-0.30182806977304555</v>
      </c>
      <c r="W1008" s="10">
        <f t="shared" si="395"/>
        <v>9.1220219333204788E-2</v>
      </c>
      <c r="X1008" s="10">
        <f t="shared" si="385"/>
        <v>8.4011615576374543E-2</v>
      </c>
      <c r="Y1008" s="22">
        <f t="shared" si="396"/>
        <v>6.6332350987056516</v>
      </c>
      <c r="Z1008" s="22">
        <f t="shared" si="386"/>
        <v>7.1824862516145211</v>
      </c>
      <c r="AA1008" s="22">
        <f t="shared" si="387"/>
        <v>7.3171745205203251</v>
      </c>
      <c r="AB1008" s="35"/>
      <c r="AC1008" s="10"/>
      <c r="AD1008" s="10"/>
    </row>
    <row r="1009" spans="1:30" x14ac:dyDescent="0.25">
      <c r="A1009" t="s">
        <v>4012</v>
      </c>
      <c r="B1009" t="s">
        <v>1396</v>
      </c>
      <c r="C1009" s="1">
        <v>41762</v>
      </c>
      <c r="D1009">
        <v>372</v>
      </c>
      <c r="E1009" t="str">
        <f t="shared" si="380"/>
        <v>_editor's_weekly_selection_of_resources_and_articles,_from_various_blogs_andnews_outlets_</v>
      </c>
      <c r="F1009" s="7">
        <f t="shared" si="388"/>
        <v>5.9215784196438159</v>
      </c>
      <c r="G1009">
        <f t="shared" si="381"/>
        <v>60</v>
      </c>
      <c r="H1009" s="11">
        <f t="shared" si="389"/>
        <v>0</v>
      </c>
      <c r="I1009" s="11">
        <f t="shared" si="401"/>
        <v>0</v>
      </c>
      <c r="J1009" s="11">
        <f t="shared" si="401"/>
        <v>1</v>
      </c>
      <c r="K1009" s="11">
        <f t="shared" si="402"/>
        <v>0</v>
      </c>
      <c r="L1009" s="11">
        <f t="shared" si="402"/>
        <v>0</v>
      </c>
      <c r="M1009" s="11">
        <f t="shared" si="402"/>
        <v>0</v>
      </c>
      <c r="N1009" s="11">
        <f t="shared" si="402"/>
        <v>0</v>
      </c>
      <c r="O1009" s="11">
        <f t="shared" si="402"/>
        <v>0</v>
      </c>
      <c r="P1009" s="11">
        <f t="shared" si="402"/>
        <v>0</v>
      </c>
      <c r="Q1009" s="4" t="str">
        <f t="shared" si="390"/>
        <v>N-001-000000</v>
      </c>
      <c r="R1009">
        <f t="shared" si="391"/>
        <v>313</v>
      </c>
      <c r="S1009" s="8">
        <f t="shared" si="392"/>
        <v>6.8822553953446945</v>
      </c>
      <c r="T1009" s="8">
        <f t="shared" si="393"/>
        <v>6.8822553953446945</v>
      </c>
      <c r="U1009" s="10">
        <f t="shared" si="384"/>
        <v>5.5346424259850631</v>
      </c>
      <c r="V1009" s="10">
        <f t="shared" si="394"/>
        <v>0.15496856831223904</v>
      </c>
      <c r="W1009" s="10">
        <f t="shared" si="395"/>
        <v>-0.91181375707153922</v>
      </c>
      <c r="X1009" s="10">
        <f t="shared" si="385"/>
        <v>0.38693599365875281</v>
      </c>
      <c r="Y1009" s="22">
        <f t="shared" si="396"/>
        <v>6.9361594767880304</v>
      </c>
      <c r="Z1009" s="22">
        <f t="shared" si="386"/>
        <v>6.9661540865059681</v>
      </c>
      <c r="AA1009" s="22">
        <f t="shared" si="387"/>
        <v>6.8822553953446945</v>
      </c>
      <c r="AB1009" s="35"/>
      <c r="AC1009" s="10"/>
      <c r="AD1009" s="10"/>
    </row>
    <row r="1010" spans="1:30" x14ac:dyDescent="0.25">
      <c r="A1010" t="s">
        <v>4013</v>
      </c>
      <c r="B1010" t="s">
        <v>1397</v>
      </c>
      <c r="C1010" s="1">
        <v>42258</v>
      </c>
      <c r="D1010">
        <v>367</v>
      </c>
      <c r="E1010" t="str">
        <f t="shared" si="380"/>
        <v>_education_analytics_and_the_evolution_of_the_schooling_model_</v>
      </c>
      <c r="F1010" s="7">
        <f t="shared" si="388"/>
        <v>5.9080829381689313</v>
      </c>
      <c r="G1010">
        <f t="shared" si="381"/>
        <v>28</v>
      </c>
      <c r="H1010" s="11">
        <f t="shared" si="389"/>
        <v>1</v>
      </c>
      <c r="I1010" s="11">
        <f t="shared" si="401"/>
        <v>0</v>
      </c>
      <c r="J1010" s="11">
        <f t="shared" si="401"/>
        <v>1</v>
      </c>
      <c r="K1010" s="11">
        <f t="shared" si="402"/>
        <v>0</v>
      </c>
      <c r="L1010" s="11">
        <f t="shared" si="402"/>
        <v>0</v>
      </c>
      <c r="M1010" s="11">
        <f t="shared" si="402"/>
        <v>0</v>
      </c>
      <c r="N1010" s="11">
        <f t="shared" si="402"/>
        <v>0</v>
      </c>
      <c r="O1010" s="11">
        <f t="shared" si="402"/>
        <v>0</v>
      </c>
      <c r="P1010" s="11">
        <f t="shared" si="402"/>
        <v>1</v>
      </c>
      <c r="Q1010" s="4" t="str">
        <f t="shared" si="390"/>
        <v>N-101-000001</v>
      </c>
      <c r="R1010">
        <f t="shared" si="391"/>
        <v>109</v>
      </c>
      <c r="S1010" s="8">
        <f t="shared" si="392"/>
        <v>6.5598547021339648</v>
      </c>
      <c r="T1010" s="8">
        <f t="shared" si="393"/>
        <v>6.5598547021339648</v>
      </c>
      <c r="U1010" s="10">
        <f t="shared" si="384"/>
        <v>5.9343641419879258</v>
      </c>
      <c r="V1010" s="10">
        <f t="shared" si="394"/>
        <v>-0.46814479021556843</v>
      </c>
      <c r="W1010" s="10">
        <f t="shared" si="395"/>
        <v>-0.92530923854642388</v>
      </c>
      <c r="X1010" s="10">
        <f t="shared" si="385"/>
        <v>-2.6281203818994407E-2</v>
      </c>
      <c r="Y1010" s="22">
        <f t="shared" si="396"/>
        <v>6.5229422793102829</v>
      </c>
      <c r="Z1010" s="22">
        <f t="shared" si="386"/>
        <v>6.4247572696849025</v>
      </c>
      <c r="AA1010" s="22">
        <f t="shared" si="387"/>
        <v>6.5598547021339648</v>
      </c>
      <c r="AB1010" s="35"/>
      <c r="AC1010" s="10"/>
      <c r="AD1010" s="10"/>
    </row>
    <row r="1011" spans="1:30" x14ac:dyDescent="0.25">
      <c r="A1011" t="s">
        <v>4014</v>
      </c>
      <c r="B1011" t="s">
        <v>1398</v>
      </c>
      <c r="C1011" s="1">
        <v>42325</v>
      </c>
      <c r="D1011">
        <v>631</v>
      </c>
      <c r="E1011" t="str">
        <f t="shared" si="380"/>
        <v>_eight_iot_analytics_products_</v>
      </c>
      <c r="F1011" s="7">
        <f t="shared" si="388"/>
        <v>6.4488893941468577</v>
      </c>
      <c r="G1011">
        <f t="shared" si="381"/>
        <v>51</v>
      </c>
      <c r="H1011" s="11">
        <f t="shared" si="389"/>
        <v>1</v>
      </c>
      <c r="I1011" s="11">
        <f t="shared" si="401"/>
        <v>0</v>
      </c>
      <c r="J1011" s="11">
        <f t="shared" si="401"/>
        <v>1</v>
      </c>
      <c r="K1011" s="11">
        <f t="shared" si="402"/>
        <v>0</v>
      </c>
      <c r="L1011" s="11">
        <f t="shared" si="402"/>
        <v>0</v>
      </c>
      <c r="M1011" s="11">
        <f t="shared" si="402"/>
        <v>0</v>
      </c>
      <c r="N1011" s="11">
        <f t="shared" si="402"/>
        <v>0</v>
      </c>
      <c r="O1011" s="11">
        <f t="shared" si="402"/>
        <v>0</v>
      </c>
      <c r="P1011" s="11">
        <f t="shared" si="402"/>
        <v>1</v>
      </c>
      <c r="Q1011" s="4" t="str">
        <f t="shared" si="390"/>
        <v>N-101-000001</v>
      </c>
      <c r="R1011">
        <f t="shared" si="391"/>
        <v>109</v>
      </c>
      <c r="S1011" s="8">
        <f t="shared" si="392"/>
        <v>6.5598547021339648</v>
      </c>
      <c r="T1011" s="8">
        <f t="shared" si="393"/>
        <v>6.5598547021339648</v>
      </c>
      <c r="U1011" s="10">
        <f t="shared" si="384"/>
        <v>6.4751705979658523</v>
      </c>
      <c r="V1011" s="10">
        <f t="shared" si="394"/>
        <v>-0.46814479021556843</v>
      </c>
      <c r="W1011" s="10">
        <f t="shared" si="395"/>
        <v>-0.38450278256849746</v>
      </c>
      <c r="X1011" s="10">
        <f t="shared" si="385"/>
        <v>-2.6281203818994407E-2</v>
      </c>
      <c r="Y1011" s="22">
        <f t="shared" si="396"/>
        <v>6.5229422793102829</v>
      </c>
      <c r="Z1011" s="22">
        <f t="shared" si="386"/>
        <v>6.4247572696849025</v>
      </c>
      <c r="AA1011" s="22">
        <f t="shared" si="387"/>
        <v>6.5598547021339648</v>
      </c>
      <c r="AB1011" s="35"/>
      <c r="AC1011" s="10"/>
      <c r="AD1011" s="10"/>
    </row>
    <row r="1012" spans="1:30" x14ac:dyDescent="0.25">
      <c r="A1012" t="s">
        <v>4015</v>
      </c>
      <c r="B1012" t="s">
        <v>1399</v>
      </c>
      <c r="C1012" s="1">
        <v>41158</v>
      </c>
      <c r="D1012">
        <v>448</v>
      </c>
      <c r="E1012" t="str">
        <f t="shared" si="380"/>
        <v>_eight_levels_of_analytics_for_competitive_advantage_</v>
      </c>
      <c r="F1012" s="7">
        <f t="shared" si="388"/>
        <v>6.1070228877422545</v>
      </c>
      <c r="G1012">
        <f t="shared" si="381"/>
        <v>37</v>
      </c>
      <c r="H1012" s="11">
        <f t="shared" si="389"/>
        <v>0</v>
      </c>
      <c r="I1012" s="11">
        <f t="shared" si="401"/>
        <v>0</v>
      </c>
      <c r="J1012" s="11">
        <f t="shared" si="401"/>
        <v>1</v>
      </c>
      <c r="K1012" s="11">
        <f t="shared" ref="K1012:P1021" si="403">IF(ISNUMBER(SEARCH(K$1,$E1012)),1,0)</f>
        <v>0</v>
      </c>
      <c r="L1012" s="11">
        <f t="shared" si="403"/>
        <v>0</v>
      </c>
      <c r="M1012" s="11">
        <f t="shared" si="403"/>
        <v>0</v>
      </c>
      <c r="N1012" s="11">
        <f t="shared" si="403"/>
        <v>0</v>
      </c>
      <c r="O1012" s="11">
        <f t="shared" si="403"/>
        <v>0</v>
      </c>
      <c r="P1012" s="11">
        <f t="shared" si="403"/>
        <v>1</v>
      </c>
      <c r="Q1012" s="4" t="str">
        <f t="shared" si="390"/>
        <v>N-001-000001</v>
      </c>
      <c r="R1012">
        <f t="shared" si="391"/>
        <v>75</v>
      </c>
      <c r="S1012" s="8">
        <f t="shared" si="392"/>
        <v>6.7053553975541869</v>
      </c>
      <c r="T1012" s="8">
        <f t="shared" si="393"/>
        <v>6.7053553975541869</v>
      </c>
      <c r="U1012" s="10">
        <f t="shared" si="384"/>
        <v>5.9348370372185526</v>
      </c>
      <c r="V1012" s="10">
        <f t="shared" si="394"/>
        <v>-0.16886520179703862</v>
      </c>
      <c r="W1012" s="10">
        <f t="shared" si="395"/>
        <v>-0.7263692889731006</v>
      </c>
      <c r="X1012" s="10">
        <f t="shared" si="385"/>
        <v>0.17218585052370217</v>
      </c>
      <c r="Y1012" s="22">
        <f t="shared" si="396"/>
        <v>6.7214093336529794</v>
      </c>
      <c r="Z1012" s="22">
        <f t="shared" si="386"/>
        <v>6.7986372127043664</v>
      </c>
      <c r="AA1012" s="22">
        <f t="shared" si="387"/>
        <v>6.7053553975541869</v>
      </c>
      <c r="AB1012" s="35"/>
      <c r="AC1012" s="10"/>
      <c r="AD1012" s="10"/>
    </row>
    <row r="1013" spans="1:30" x14ac:dyDescent="0.25">
      <c r="A1013" t="s">
        <v>2746</v>
      </c>
      <c r="B1013" t="s">
        <v>126</v>
      </c>
      <c r="C1013" s="1">
        <v>42442</v>
      </c>
      <c r="D1013">
        <v>488</v>
      </c>
      <c r="E1013" t="str">
        <f t="shared" si="380"/>
        <v>_election:_america_is_a_purple_country_</v>
      </c>
      <c r="F1013" s="7">
        <f t="shared" si="388"/>
        <v>6.1923624894748723</v>
      </c>
      <c r="G1013">
        <f t="shared" si="381"/>
        <v>28</v>
      </c>
      <c r="H1013" s="11">
        <f t="shared" si="389"/>
        <v>1</v>
      </c>
      <c r="I1013" s="11">
        <f t="shared" si="401"/>
        <v>1</v>
      </c>
      <c r="J1013" s="11">
        <f t="shared" si="401"/>
        <v>0</v>
      </c>
      <c r="K1013" s="11">
        <f t="shared" si="403"/>
        <v>0</v>
      </c>
      <c r="L1013" s="11">
        <f t="shared" si="403"/>
        <v>0</v>
      </c>
      <c r="M1013" s="11">
        <f t="shared" si="403"/>
        <v>0</v>
      </c>
      <c r="N1013" s="11">
        <f t="shared" si="403"/>
        <v>0</v>
      </c>
      <c r="O1013" s="11">
        <f t="shared" si="403"/>
        <v>0</v>
      </c>
      <c r="P1013" s="11">
        <f t="shared" si="403"/>
        <v>0</v>
      </c>
      <c r="Q1013" s="4" t="str">
        <f t="shared" si="390"/>
        <v>N-110-000000</v>
      </c>
      <c r="R1013">
        <f t="shared" si="391"/>
        <v>84</v>
      </c>
      <c r="S1013" s="8">
        <f t="shared" si="392"/>
        <v>6.1102020039575136</v>
      </c>
      <c r="T1013" s="8">
        <f t="shared" si="393"/>
        <v>6.1102020039575136</v>
      </c>
      <c r="U1013" s="10">
        <f t="shared" si="384"/>
        <v>6.7847371845170787</v>
      </c>
      <c r="V1013" s="10">
        <f t="shared" si="394"/>
        <v>-1.3217888754809786</v>
      </c>
      <c r="W1013" s="10">
        <f t="shared" si="395"/>
        <v>-0.64102968724048282</v>
      </c>
      <c r="X1013" s="10">
        <f t="shared" si="385"/>
        <v>-0.59237469504220686</v>
      </c>
      <c r="Y1013" s="22">
        <f t="shared" si="396"/>
        <v>5.9568487880870702</v>
      </c>
      <c r="Z1013" s="22">
        <f t="shared" si="386"/>
        <v>5.9724325813367543</v>
      </c>
      <c r="AA1013" s="22">
        <f t="shared" si="387"/>
        <v>6.1102020039575136</v>
      </c>
      <c r="AB1013" s="35"/>
      <c r="AC1013" s="10"/>
      <c r="AD1013" s="10"/>
    </row>
    <row r="1014" spans="1:30" x14ac:dyDescent="0.25">
      <c r="A1014" t="s">
        <v>3110</v>
      </c>
      <c r="B1014" t="s">
        <v>494</v>
      </c>
      <c r="C1014" s="1">
        <v>41911</v>
      </c>
      <c r="D1014">
        <v>4192</v>
      </c>
      <c r="E1014" t="str">
        <f t="shared" si="380"/>
        <v>_elements_of_machine_learning_</v>
      </c>
      <c r="F1014" s="7">
        <f t="shared" si="388"/>
        <v>8.3411717471707618</v>
      </c>
      <c r="G1014">
        <f t="shared" si="381"/>
        <v>58</v>
      </c>
      <c r="H1014" s="11">
        <f t="shared" si="389"/>
        <v>0</v>
      </c>
      <c r="I1014" s="11">
        <f t="shared" si="401"/>
        <v>0</v>
      </c>
      <c r="J1014" s="11">
        <f t="shared" si="401"/>
        <v>1</v>
      </c>
      <c r="K1014" s="11">
        <f t="shared" si="403"/>
        <v>0</v>
      </c>
      <c r="L1014" s="11">
        <f t="shared" si="403"/>
        <v>0</v>
      </c>
      <c r="M1014" s="11">
        <f t="shared" si="403"/>
        <v>1</v>
      </c>
      <c r="N1014" s="11">
        <f t="shared" si="403"/>
        <v>0</v>
      </c>
      <c r="O1014" s="11">
        <f t="shared" si="403"/>
        <v>0</v>
      </c>
      <c r="P1014" s="11">
        <f t="shared" si="403"/>
        <v>0</v>
      </c>
      <c r="Q1014" s="4" t="str">
        <f t="shared" si="390"/>
        <v>N-001-001000</v>
      </c>
      <c r="R1014">
        <f t="shared" si="391"/>
        <v>5</v>
      </c>
      <c r="S1014" s="8">
        <f t="shared" si="392"/>
        <v>7.3171745205203251</v>
      </c>
      <c r="T1014" s="8">
        <f t="shared" si="393"/>
        <v>7.3546782491486216</v>
      </c>
      <c r="U1014" s="10">
        <f t="shared" si="384"/>
        <v>7.476316497236124</v>
      </c>
      <c r="V1014" s="10">
        <f t="shared" si="394"/>
        <v>0.87564978560164219</v>
      </c>
      <c r="W1014" s="10">
        <f t="shared" si="395"/>
        <v>1.5077795704554067</v>
      </c>
      <c r="X1014" s="10">
        <f t="shared" si="385"/>
        <v>0.86485524993463769</v>
      </c>
      <c r="Y1014" s="22">
        <f t="shared" si="396"/>
        <v>7.4140787330639153</v>
      </c>
      <c r="Z1014" s="22">
        <f t="shared" si="386"/>
        <v>7.802327813764272</v>
      </c>
      <c r="AA1014" s="22">
        <f t="shared" si="387"/>
        <v>7.3171745205203251</v>
      </c>
      <c r="AB1014" s="35"/>
      <c r="AC1014" s="10"/>
      <c r="AD1014" s="10"/>
    </row>
    <row r="1015" spans="1:30" x14ac:dyDescent="0.25">
      <c r="A1015" t="s">
        <v>4490</v>
      </c>
      <c r="B1015" t="s">
        <v>1874</v>
      </c>
      <c r="C1015" s="1">
        <v>42218</v>
      </c>
      <c r="D1015">
        <v>1671</v>
      </c>
      <c r="E1015" t="str">
        <f t="shared" si="380"/>
        <v>_eleven_interesting_questions_about_data_science_/_big_data_</v>
      </c>
      <c r="F1015" s="7">
        <f t="shared" si="388"/>
        <v>7.4217757936446471</v>
      </c>
      <c r="G1015">
        <f t="shared" si="381"/>
        <v>63</v>
      </c>
      <c r="H1015" s="11">
        <f t="shared" si="389"/>
        <v>1</v>
      </c>
      <c r="I1015" s="11">
        <f t="shared" si="401"/>
        <v>0</v>
      </c>
      <c r="J1015" s="11">
        <f t="shared" si="401"/>
        <v>1</v>
      </c>
      <c r="K1015" s="11">
        <f t="shared" si="403"/>
        <v>0</v>
      </c>
      <c r="L1015" s="11">
        <f t="shared" si="403"/>
        <v>0</v>
      </c>
      <c r="M1015" s="11">
        <f t="shared" si="403"/>
        <v>0</v>
      </c>
      <c r="N1015" s="11">
        <f t="shared" si="403"/>
        <v>1</v>
      </c>
      <c r="O1015" s="11">
        <f t="shared" si="403"/>
        <v>1</v>
      </c>
      <c r="P1015" s="11">
        <f t="shared" si="403"/>
        <v>0</v>
      </c>
      <c r="Q1015" s="4" t="str">
        <f t="shared" si="390"/>
        <v>N-101-000110</v>
      </c>
      <c r="R1015">
        <f t="shared" si="391"/>
        <v>126</v>
      </c>
      <c r="S1015" s="8">
        <f t="shared" si="392"/>
        <v>7.156085089173656</v>
      </c>
      <c r="T1015" s="8">
        <f t="shared" si="393"/>
        <v>7.156085089173656</v>
      </c>
      <c r="U1015" s="10">
        <f t="shared" si="384"/>
        <v>6.6317590968236377</v>
      </c>
      <c r="V1015" s="10">
        <f t="shared" si="394"/>
        <v>0.76279653926378688</v>
      </c>
      <c r="W1015" s="10">
        <f t="shared" si="395"/>
        <v>0.58838361692929197</v>
      </c>
      <c r="X1015" s="10">
        <f t="shared" si="385"/>
        <v>0.79001669682100972</v>
      </c>
      <c r="Y1015" s="22">
        <f t="shared" si="396"/>
        <v>7.3392401799502869</v>
      </c>
      <c r="Z1015" s="22">
        <f t="shared" si="386"/>
        <v>7.2265960335864765</v>
      </c>
      <c r="AA1015" s="22">
        <f t="shared" si="387"/>
        <v>7.156085089173656</v>
      </c>
      <c r="AB1015" s="35"/>
      <c r="AC1015" s="10"/>
      <c r="AD1015" s="10"/>
    </row>
    <row r="1016" spans="1:30" x14ac:dyDescent="0.25">
      <c r="A1016" t="s">
        <v>4016</v>
      </c>
      <c r="B1016" t="s">
        <v>1400</v>
      </c>
      <c r="C1016" s="1">
        <v>42411</v>
      </c>
      <c r="D1016">
        <v>204</v>
      </c>
      <c r="E1016" t="str">
        <f t="shared" si="380"/>
        <v>_ember_data:_a_comprehensive_tutorial_for_the_ember-data_library_</v>
      </c>
      <c r="F1016" s="7">
        <f t="shared" si="388"/>
        <v>5.3230099791384085</v>
      </c>
      <c r="G1016">
        <f t="shared" si="381"/>
        <v>46</v>
      </c>
      <c r="H1016" s="11">
        <f t="shared" si="389"/>
        <v>1</v>
      </c>
      <c r="I1016" s="11">
        <f t="shared" si="401"/>
        <v>0</v>
      </c>
      <c r="J1016" s="11">
        <f t="shared" si="401"/>
        <v>1</v>
      </c>
      <c r="K1016" s="11">
        <f t="shared" si="403"/>
        <v>0</v>
      </c>
      <c r="L1016" s="11">
        <f t="shared" si="403"/>
        <v>0</v>
      </c>
      <c r="M1016" s="11">
        <f t="shared" si="403"/>
        <v>0</v>
      </c>
      <c r="N1016" s="11">
        <f t="shared" si="403"/>
        <v>0</v>
      </c>
      <c r="O1016" s="11">
        <f t="shared" si="403"/>
        <v>0</v>
      </c>
      <c r="P1016" s="11">
        <f t="shared" si="403"/>
        <v>0</v>
      </c>
      <c r="Q1016" s="4" t="str">
        <f t="shared" si="390"/>
        <v>N-101-000000</v>
      </c>
      <c r="R1016">
        <f t="shared" si="391"/>
        <v>419</v>
      </c>
      <c r="S1016" s="8">
        <f t="shared" si="392"/>
        <v>6.5697596378225285</v>
      </c>
      <c r="T1016" s="8">
        <f t="shared" si="393"/>
        <v>6.5697596378225285</v>
      </c>
      <c r="U1016" s="10">
        <f t="shared" si="384"/>
        <v>5.1345410398223521</v>
      </c>
      <c r="V1016" s="10">
        <f t="shared" si="394"/>
        <v>-0.14431102010629077</v>
      </c>
      <c r="W1016" s="10">
        <f t="shared" si="395"/>
        <v>-1.5103821975769467</v>
      </c>
      <c r="X1016" s="10">
        <f t="shared" si="385"/>
        <v>0.18846893931605621</v>
      </c>
      <c r="Y1016" s="22">
        <f t="shared" si="396"/>
        <v>6.7376924224453338</v>
      </c>
      <c r="Z1016" s="22">
        <f t="shared" si="386"/>
        <v>6.5922741434865042</v>
      </c>
      <c r="AA1016" s="22">
        <f t="shared" si="387"/>
        <v>6.5697596378225285</v>
      </c>
      <c r="AB1016" s="35"/>
      <c r="AC1016" s="10"/>
      <c r="AD1016" s="10"/>
    </row>
    <row r="1017" spans="1:30" x14ac:dyDescent="0.25">
      <c r="A1017" t="s">
        <v>4017</v>
      </c>
      <c r="B1017" t="s">
        <v>1401</v>
      </c>
      <c r="C1017" s="1">
        <v>41901</v>
      </c>
      <c r="D1017">
        <v>391</v>
      </c>
      <c r="E1017" t="str">
        <f t="shared" si="380"/>
        <v>_embrace_relationships_with_neo4j,_r_&amp;amp;_java_</v>
      </c>
      <c r="F1017" s="7">
        <f t="shared" si="388"/>
        <v>5.9712618397904622</v>
      </c>
      <c r="G1017">
        <f t="shared" si="381"/>
        <v>63</v>
      </c>
      <c r="H1017" s="11">
        <f t="shared" si="389"/>
        <v>0</v>
      </c>
      <c r="I1017" s="11">
        <f t="shared" si="401"/>
        <v>0</v>
      </c>
      <c r="J1017" s="11">
        <f t="shared" si="401"/>
        <v>1</v>
      </c>
      <c r="K1017" s="11">
        <f t="shared" si="403"/>
        <v>0</v>
      </c>
      <c r="L1017" s="11">
        <f t="shared" si="403"/>
        <v>1</v>
      </c>
      <c r="M1017" s="11">
        <f t="shared" si="403"/>
        <v>0</v>
      </c>
      <c r="N1017" s="11">
        <f t="shared" si="403"/>
        <v>0</v>
      </c>
      <c r="O1017" s="11">
        <f t="shared" si="403"/>
        <v>0</v>
      </c>
      <c r="P1017" s="11">
        <f t="shared" si="403"/>
        <v>0</v>
      </c>
      <c r="Q1017" s="4" t="str">
        <f t="shared" si="390"/>
        <v>N-001-010000</v>
      </c>
      <c r="R1017">
        <f t="shared" si="391"/>
        <v>7</v>
      </c>
      <c r="S1017" s="8">
        <f t="shared" si="392"/>
        <v>7.3873048234660512</v>
      </c>
      <c r="T1017" s="8">
        <f t="shared" si="393"/>
        <v>7.3546782491486216</v>
      </c>
      <c r="U1017" s="10">
        <f t="shared" si="384"/>
        <v>5.290632815896303</v>
      </c>
      <c r="V1017" s="10">
        <f t="shared" si="394"/>
        <v>0.59784473988311937</v>
      </c>
      <c r="W1017" s="10">
        <f t="shared" si="395"/>
        <v>-0.86213033692489294</v>
      </c>
      <c r="X1017" s="10">
        <f t="shared" si="385"/>
        <v>0.68062902389415936</v>
      </c>
      <c r="Y1017" s="22">
        <f t="shared" si="396"/>
        <v>7.2298525070234367</v>
      </c>
      <c r="Z1017" s="22">
        <f t="shared" si="386"/>
        <v>7.5120186099468835</v>
      </c>
      <c r="AA1017" s="22">
        <f t="shared" si="387"/>
        <v>7.3873048234660512</v>
      </c>
      <c r="AB1017" s="35"/>
      <c r="AC1017" s="10"/>
      <c r="AD1017" s="10"/>
    </row>
    <row r="1018" spans="1:30" x14ac:dyDescent="0.25">
      <c r="A1018" t="s">
        <v>3001</v>
      </c>
      <c r="B1018" t="s">
        <v>383</v>
      </c>
      <c r="C1018" s="1">
        <v>42394</v>
      </c>
      <c r="D1018">
        <v>122</v>
      </c>
      <c r="E1018" t="str">
        <f t="shared" si="380"/>
        <v>_embrace_self-service_analytics_with_the_latest_gartner_research_</v>
      </c>
      <c r="F1018" s="7">
        <f t="shared" si="388"/>
        <v>4.8121843553724171</v>
      </c>
      <c r="G1018">
        <f t="shared" si="381"/>
        <v>43</v>
      </c>
      <c r="H1018" s="11">
        <f t="shared" si="389"/>
        <v>1</v>
      </c>
      <c r="I1018" s="11">
        <f t="shared" si="401"/>
        <v>1</v>
      </c>
      <c r="J1018" s="11">
        <f t="shared" si="401"/>
        <v>0</v>
      </c>
      <c r="K1018" s="11">
        <f t="shared" si="403"/>
        <v>0</v>
      </c>
      <c r="L1018" s="11">
        <f t="shared" si="403"/>
        <v>0</v>
      </c>
      <c r="M1018" s="11">
        <f t="shared" si="403"/>
        <v>0</v>
      </c>
      <c r="N1018" s="11">
        <f t="shared" si="403"/>
        <v>0</v>
      </c>
      <c r="O1018" s="11">
        <f t="shared" si="403"/>
        <v>0</v>
      </c>
      <c r="P1018" s="11">
        <f t="shared" si="403"/>
        <v>1</v>
      </c>
      <c r="Q1018" s="4" t="str">
        <f t="shared" si="390"/>
        <v>N-110-000001</v>
      </c>
      <c r="R1018">
        <f t="shared" si="391"/>
        <v>34</v>
      </c>
      <c r="S1018" s="8">
        <f t="shared" si="392"/>
        <v>5.7632303215384431</v>
      </c>
      <c r="T1018" s="8">
        <f t="shared" si="393"/>
        <v>5.7632303215384431</v>
      </c>
      <c r="U1018" s="10">
        <f t="shared" si="384"/>
        <v>5.6193091935496744</v>
      </c>
      <c r="V1018" s="10">
        <f t="shared" si="394"/>
        <v>-1.6456226455902563</v>
      </c>
      <c r="W1018" s="10">
        <f t="shared" si="395"/>
        <v>-2.0212078213429381</v>
      </c>
      <c r="X1018" s="10">
        <f t="shared" si="385"/>
        <v>-0.80712483817725755</v>
      </c>
      <c r="Y1018" s="22">
        <f t="shared" si="396"/>
        <v>5.7420986449520202</v>
      </c>
      <c r="Z1018" s="22">
        <f t="shared" si="386"/>
        <v>5.8049157075351516</v>
      </c>
      <c r="AA1018" s="22">
        <f t="shared" si="387"/>
        <v>5.7632303215384431</v>
      </c>
      <c r="AB1018" s="35"/>
      <c r="AC1018" s="10"/>
      <c r="AD1018" s="10"/>
    </row>
    <row r="1019" spans="1:30" x14ac:dyDescent="0.25">
      <c r="A1019" t="s">
        <v>4018</v>
      </c>
      <c r="B1019" t="s">
        <v>1402</v>
      </c>
      <c r="C1019" s="1">
        <v>41333</v>
      </c>
      <c r="D1019">
        <v>407</v>
      </c>
      <c r="E1019" t="str">
        <f t="shared" si="380"/>
        <v>_emc_greenplum_brings_sql_to_hadoop_|_forbes_</v>
      </c>
      <c r="F1019" s="7">
        <f t="shared" si="388"/>
        <v>6.0112671744041615</v>
      </c>
      <c r="G1019">
        <f t="shared" si="381"/>
        <v>46</v>
      </c>
      <c r="H1019" s="11">
        <f t="shared" si="389"/>
        <v>0</v>
      </c>
      <c r="I1019" s="11">
        <f t="shared" si="401"/>
        <v>0</v>
      </c>
      <c r="J1019" s="11">
        <f t="shared" si="401"/>
        <v>1</v>
      </c>
      <c r="K1019" s="11">
        <f t="shared" si="403"/>
        <v>0</v>
      </c>
      <c r="L1019" s="11">
        <f t="shared" si="403"/>
        <v>0</v>
      </c>
      <c r="M1019" s="11">
        <f t="shared" si="403"/>
        <v>0</v>
      </c>
      <c r="N1019" s="11">
        <f t="shared" si="403"/>
        <v>0</v>
      </c>
      <c r="O1019" s="11">
        <f t="shared" si="403"/>
        <v>0</v>
      </c>
      <c r="P1019" s="11">
        <f t="shared" si="403"/>
        <v>0</v>
      </c>
      <c r="Q1019" s="4" t="str">
        <f t="shared" si="390"/>
        <v>N-001-000000</v>
      </c>
      <c r="R1019">
        <f t="shared" si="391"/>
        <v>313</v>
      </c>
      <c r="S1019" s="8">
        <f t="shared" si="392"/>
        <v>6.8822553953446945</v>
      </c>
      <c r="T1019" s="8">
        <f t="shared" si="393"/>
        <v>6.8822553953446945</v>
      </c>
      <c r="U1019" s="10">
        <f t="shared" si="384"/>
        <v>5.6243311807454086</v>
      </c>
      <c r="V1019" s="10">
        <f t="shared" si="394"/>
        <v>0.15496856831223904</v>
      </c>
      <c r="W1019" s="10">
        <f t="shared" si="395"/>
        <v>-0.82212500231119368</v>
      </c>
      <c r="X1019" s="10">
        <f t="shared" si="385"/>
        <v>0.38693599365875281</v>
      </c>
      <c r="Y1019" s="22">
        <f t="shared" si="396"/>
        <v>6.9361594767880304</v>
      </c>
      <c r="Z1019" s="22">
        <f t="shared" si="386"/>
        <v>6.9661540865059681</v>
      </c>
      <c r="AA1019" s="22">
        <f t="shared" si="387"/>
        <v>6.8822553953446945</v>
      </c>
      <c r="AB1019" s="35"/>
      <c r="AC1019" s="10"/>
      <c r="AD1019" s="10"/>
    </row>
    <row r="1020" spans="1:30" x14ac:dyDescent="0.25">
      <c r="A1020" t="s">
        <v>4019</v>
      </c>
      <c r="B1020" t="s">
        <v>1403</v>
      </c>
      <c r="C1020" s="1">
        <v>41746</v>
      </c>
      <c r="D1020">
        <v>1955</v>
      </c>
      <c r="E1020" t="str">
        <f t="shared" si="380"/>
        <v>_employee_churn_201:_calculating_employee_value_</v>
      </c>
      <c r="F1020" s="7">
        <f t="shared" si="388"/>
        <v>7.5786568505947622</v>
      </c>
      <c r="G1020">
        <f t="shared" si="381"/>
        <v>38</v>
      </c>
      <c r="H1020" s="11">
        <f t="shared" si="389"/>
        <v>0</v>
      </c>
      <c r="I1020" s="11">
        <f t="shared" si="401"/>
        <v>0</v>
      </c>
      <c r="J1020" s="11">
        <f t="shared" si="401"/>
        <v>1</v>
      </c>
      <c r="K1020" s="11">
        <f t="shared" si="403"/>
        <v>0</v>
      </c>
      <c r="L1020" s="11">
        <f t="shared" si="403"/>
        <v>0</v>
      </c>
      <c r="M1020" s="11">
        <f t="shared" si="403"/>
        <v>0</v>
      </c>
      <c r="N1020" s="11">
        <f t="shared" si="403"/>
        <v>0</v>
      </c>
      <c r="O1020" s="11">
        <f t="shared" si="403"/>
        <v>0</v>
      </c>
      <c r="P1020" s="11">
        <f t="shared" si="403"/>
        <v>0</v>
      </c>
      <c r="Q1020" s="4" t="str">
        <f t="shared" si="390"/>
        <v>N-001-000000</v>
      </c>
      <c r="R1020">
        <f t="shared" si="391"/>
        <v>313</v>
      </c>
      <c r="S1020" s="8">
        <f t="shared" si="392"/>
        <v>6.8822553953446945</v>
      </c>
      <c r="T1020" s="8">
        <f t="shared" si="393"/>
        <v>6.8822553953446945</v>
      </c>
      <c r="U1020" s="10">
        <f t="shared" si="384"/>
        <v>7.1917208569360094</v>
      </c>
      <c r="V1020" s="10">
        <f t="shared" si="394"/>
        <v>0.15496856831223904</v>
      </c>
      <c r="W1020" s="10">
        <f t="shared" si="395"/>
        <v>0.74526467387940709</v>
      </c>
      <c r="X1020" s="10">
        <f t="shared" si="385"/>
        <v>0.38693599365875281</v>
      </c>
      <c r="Y1020" s="22">
        <f t="shared" si="396"/>
        <v>6.9361594767880304</v>
      </c>
      <c r="Z1020" s="22">
        <f t="shared" si="386"/>
        <v>6.9661540865059681</v>
      </c>
      <c r="AA1020" s="22">
        <f t="shared" si="387"/>
        <v>6.8822553953446945</v>
      </c>
      <c r="AB1020" s="35"/>
      <c r="AC1020" s="10"/>
      <c r="AD1020" s="10"/>
    </row>
    <row r="1021" spans="1:30" x14ac:dyDescent="0.25">
      <c r="A1021" t="s">
        <v>4020</v>
      </c>
      <c r="B1021" t="s">
        <v>1404</v>
      </c>
      <c r="C1021" s="1">
        <v>41772</v>
      </c>
      <c r="D1021">
        <v>297</v>
      </c>
      <c r="E1021" t="str">
        <f t="shared" si="380"/>
        <v>_employee_churn_202:_good_and_bad_churn_</v>
      </c>
      <c r="F1021" s="7">
        <f t="shared" si="388"/>
        <v>5.6970934865054046</v>
      </c>
      <c r="G1021">
        <f t="shared" si="381"/>
        <v>70</v>
      </c>
      <c r="H1021" s="11">
        <f t="shared" si="389"/>
        <v>0</v>
      </c>
      <c r="I1021" s="11">
        <f t="shared" si="401"/>
        <v>0</v>
      </c>
      <c r="J1021" s="11">
        <f t="shared" si="401"/>
        <v>1</v>
      </c>
      <c r="K1021" s="11">
        <f t="shared" si="403"/>
        <v>0</v>
      </c>
      <c r="L1021" s="11">
        <f t="shared" si="403"/>
        <v>0</v>
      </c>
      <c r="M1021" s="11">
        <f t="shared" si="403"/>
        <v>0</v>
      </c>
      <c r="N1021" s="11">
        <f t="shared" si="403"/>
        <v>0</v>
      </c>
      <c r="O1021" s="11">
        <f t="shared" si="403"/>
        <v>0</v>
      </c>
      <c r="P1021" s="11">
        <f t="shared" si="403"/>
        <v>0</v>
      </c>
      <c r="Q1021" s="4" t="str">
        <f t="shared" si="390"/>
        <v>N-001-000000</v>
      </c>
      <c r="R1021">
        <f t="shared" si="391"/>
        <v>313</v>
      </c>
      <c r="S1021" s="8">
        <f t="shared" si="392"/>
        <v>6.8822553953446945</v>
      </c>
      <c r="T1021" s="8">
        <f t="shared" si="393"/>
        <v>6.8822553953446945</v>
      </c>
      <c r="U1021" s="10">
        <f t="shared" si="384"/>
        <v>5.3101574928466517</v>
      </c>
      <c r="V1021" s="10">
        <f t="shared" si="394"/>
        <v>0.15496856831223904</v>
      </c>
      <c r="W1021" s="10">
        <f t="shared" si="395"/>
        <v>-1.1362986902099506</v>
      </c>
      <c r="X1021" s="10">
        <f t="shared" si="385"/>
        <v>0.38693599365875281</v>
      </c>
      <c r="Y1021" s="22">
        <f t="shared" si="396"/>
        <v>6.9361594767880304</v>
      </c>
      <c r="Z1021" s="22">
        <f t="shared" si="386"/>
        <v>6.9661540865059681</v>
      </c>
      <c r="AA1021" s="22">
        <f t="shared" si="387"/>
        <v>6.8822553953446945</v>
      </c>
      <c r="AB1021" s="35"/>
      <c r="AC1021" s="10"/>
      <c r="AD1021" s="10"/>
    </row>
    <row r="1022" spans="1:30" x14ac:dyDescent="0.25">
      <c r="A1022" t="s">
        <v>4021</v>
      </c>
      <c r="B1022" t="s">
        <v>1405</v>
      </c>
      <c r="C1022" s="1">
        <v>42416</v>
      </c>
      <c r="D1022">
        <v>163</v>
      </c>
      <c r="E1022" t="str">
        <f t="shared" si="380"/>
        <v>_employee_flight_risk_is_a_curve,_not_a_single_score_-_why_this_matters_</v>
      </c>
      <c r="F1022" s="7">
        <f t="shared" si="388"/>
        <v>5.0998664278241987</v>
      </c>
      <c r="G1022">
        <f t="shared" si="381"/>
        <v>57</v>
      </c>
      <c r="H1022" s="11">
        <f t="shared" si="389"/>
        <v>1</v>
      </c>
      <c r="I1022" s="11">
        <f t="shared" ref="I1022:J1041" si="404">IF(ISNUMBER(SEARCH(I$1,$B1022)),1,0)</f>
        <v>0</v>
      </c>
      <c r="J1022" s="11">
        <f t="shared" si="404"/>
        <v>1</v>
      </c>
      <c r="K1022" s="11">
        <f t="shared" ref="K1022:P1031" si="405">IF(ISNUMBER(SEARCH(K$1,$E1022)),1,0)</f>
        <v>0</v>
      </c>
      <c r="L1022" s="11">
        <f t="shared" si="405"/>
        <v>0</v>
      </c>
      <c r="M1022" s="11">
        <f t="shared" si="405"/>
        <v>0</v>
      </c>
      <c r="N1022" s="11">
        <f t="shared" si="405"/>
        <v>0</v>
      </c>
      <c r="O1022" s="11">
        <f t="shared" si="405"/>
        <v>0</v>
      </c>
      <c r="P1022" s="11">
        <f t="shared" si="405"/>
        <v>0</v>
      </c>
      <c r="Q1022" s="4" t="str">
        <f t="shared" si="390"/>
        <v>N-101-000000</v>
      </c>
      <c r="R1022">
        <f t="shared" si="391"/>
        <v>419</v>
      </c>
      <c r="S1022" s="8">
        <f t="shared" si="392"/>
        <v>6.5697596378225285</v>
      </c>
      <c r="T1022" s="8">
        <f t="shared" si="393"/>
        <v>6.5697596378225285</v>
      </c>
      <c r="U1022" s="10">
        <f t="shared" si="384"/>
        <v>4.9113974885081424</v>
      </c>
      <c r="V1022" s="10">
        <f t="shared" si="394"/>
        <v>-0.14431102010629077</v>
      </c>
      <c r="W1022" s="10">
        <f t="shared" si="395"/>
        <v>-1.7335257488911564</v>
      </c>
      <c r="X1022" s="10">
        <f t="shared" si="385"/>
        <v>0.18846893931605621</v>
      </c>
      <c r="Y1022" s="22">
        <f t="shared" si="396"/>
        <v>6.7376924224453338</v>
      </c>
      <c r="Z1022" s="22">
        <f t="shared" si="386"/>
        <v>6.5922741434865042</v>
      </c>
      <c r="AA1022" s="22">
        <f t="shared" si="387"/>
        <v>6.5697596378225285</v>
      </c>
      <c r="AB1022" s="35"/>
      <c r="AC1022" s="10"/>
      <c r="AD1022" s="10"/>
    </row>
    <row r="1023" spans="1:30" x14ac:dyDescent="0.25">
      <c r="A1023" t="s">
        <v>4022</v>
      </c>
      <c r="B1023" t="s">
        <v>1406</v>
      </c>
      <c r="C1023" s="1">
        <v>42001</v>
      </c>
      <c r="D1023">
        <v>1018</v>
      </c>
      <c r="E1023" t="str">
        <f t="shared" si="380"/>
        <v>_engineering_a_far_worse_attack_than_sony,_without_hacking_</v>
      </c>
      <c r="F1023" s="7">
        <f t="shared" si="388"/>
        <v>6.926577033222725</v>
      </c>
      <c r="G1023">
        <f t="shared" si="381"/>
        <v>91</v>
      </c>
      <c r="H1023" s="11">
        <f t="shared" si="389"/>
        <v>0</v>
      </c>
      <c r="I1023" s="11">
        <f t="shared" si="404"/>
        <v>0</v>
      </c>
      <c r="J1023" s="11">
        <f t="shared" si="404"/>
        <v>1</v>
      </c>
      <c r="K1023" s="11">
        <f t="shared" si="405"/>
        <v>0</v>
      </c>
      <c r="L1023" s="11">
        <f t="shared" si="405"/>
        <v>0</v>
      </c>
      <c r="M1023" s="11">
        <f t="shared" si="405"/>
        <v>0</v>
      </c>
      <c r="N1023" s="11">
        <f t="shared" si="405"/>
        <v>0</v>
      </c>
      <c r="O1023" s="11">
        <f t="shared" si="405"/>
        <v>0</v>
      </c>
      <c r="P1023" s="11">
        <f t="shared" si="405"/>
        <v>0</v>
      </c>
      <c r="Q1023" s="4" t="str">
        <f t="shared" si="390"/>
        <v>N-001-000000</v>
      </c>
      <c r="R1023">
        <f t="shared" si="391"/>
        <v>313</v>
      </c>
      <c r="S1023" s="8">
        <f t="shared" si="392"/>
        <v>6.8822553953446945</v>
      </c>
      <c r="T1023" s="8">
        <f t="shared" si="393"/>
        <v>6.8822553953446945</v>
      </c>
      <c r="U1023" s="10">
        <f t="shared" si="384"/>
        <v>6.5396410395639721</v>
      </c>
      <c r="V1023" s="10">
        <f t="shared" si="394"/>
        <v>0.15496856831223904</v>
      </c>
      <c r="W1023" s="10">
        <f t="shared" si="395"/>
        <v>9.3184856507369851E-2</v>
      </c>
      <c r="X1023" s="10">
        <f t="shared" si="385"/>
        <v>0.38693599365875281</v>
      </c>
      <c r="Y1023" s="22">
        <f t="shared" si="396"/>
        <v>6.9361594767880304</v>
      </c>
      <c r="Z1023" s="22">
        <f t="shared" si="386"/>
        <v>6.9661540865059681</v>
      </c>
      <c r="AA1023" s="22">
        <f t="shared" si="387"/>
        <v>6.8822553953446945</v>
      </c>
      <c r="AB1023" s="35"/>
      <c r="AC1023" s="10"/>
      <c r="AD1023" s="10"/>
    </row>
    <row r="1024" spans="1:30" x14ac:dyDescent="0.25">
      <c r="A1024" t="s">
        <v>2747</v>
      </c>
      <c r="B1024" t="s">
        <v>127</v>
      </c>
      <c r="C1024" s="1">
        <v>41500</v>
      </c>
      <c r="D1024">
        <v>400</v>
      </c>
      <c r="E1024" t="str">
        <f t="shared" si="380"/>
        <v>_english_language:_is_it_one_of_the_bottlenecks_that_prevents_projects_fromrunning_smoothly?_</v>
      </c>
      <c r="F1024" s="7">
        <f t="shared" si="388"/>
        <v>5.9939614273065693</v>
      </c>
      <c r="G1024">
        <f t="shared" si="381"/>
        <v>30</v>
      </c>
      <c r="H1024" s="11">
        <f t="shared" si="389"/>
        <v>0</v>
      </c>
      <c r="I1024" s="11">
        <f t="shared" si="404"/>
        <v>1</v>
      </c>
      <c r="J1024" s="11">
        <f t="shared" si="404"/>
        <v>0</v>
      </c>
      <c r="K1024" s="11">
        <f t="shared" si="405"/>
        <v>0</v>
      </c>
      <c r="L1024" s="11">
        <f t="shared" si="405"/>
        <v>0</v>
      </c>
      <c r="M1024" s="11">
        <f t="shared" si="405"/>
        <v>0</v>
      </c>
      <c r="N1024" s="11">
        <f t="shared" si="405"/>
        <v>0</v>
      </c>
      <c r="O1024" s="11">
        <f t="shared" si="405"/>
        <v>0</v>
      </c>
      <c r="P1024" s="11">
        <f t="shared" si="405"/>
        <v>0</v>
      </c>
      <c r="Q1024" s="4" t="str">
        <f t="shared" si="390"/>
        <v>N-010-000000</v>
      </c>
      <c r="R1024">
        <f t="shared" si="391"/>
        <v>99</v>
      </c>
      <c r="S1024" s="8">
        <f t="shared" si="392"/>
        <v>6.480946823676728</v>
      </c>
      <c r="T1024" s="8">
        <f t="shared" si="393"/>
        <v>6.480946823676728</v>
      </c>
      <c r="U1024" s="10">
        <f t="shared" si="384"/>
        <v>6.3878690680060792</v>
      </c>
      <c r="V1024" s="10">
        <f t="shared" si="394"/>
        <v>-1.0225092870624488</v>
      </c>
      <c r="W1024" s="10">
        <f t="shared" si="395"/>
        <v>-0.83943074940878581</v>
      </c>
      <c r="X1024" s="10">
        <f t="shared" si="385"/>
        <v>-0.39390764069951029</v>
      </c>
      <c r="Y1024" s="22">
        <f t="shared" si="396"/>
        <v>6.1553158424297676</v>
      </c>
      <c r="Z1024" s="22">
        <f t="shared" si="386"/>
        <v>6.3463125243562173</v>
      </c>
      <c r="AA1024" s="22">
        <f t="shared" si="387"/>
        <v>6.480946823676728</v>
      </c>
      <c r="AB1024" s="35"/>
      <c r="AC1024" s="10"/>
      <c r="AD1024" s="10"/>
    </row>
    <row r="1025" spans="1:30" x14ac:dyDescent="0.25">
      <c r="A1025" t="s">
        <v>3002</v>
      </c>
      <c r="B1025" t="s">
        <v>384</v>
      </c>
      <c r="C1025" s="1">
        <v>42341</v>
      </c>
      <c r="D1025">
        <v>223</v>
      </c>
      <c r="E1025" t="str">
        <f t="shared" si="380"/>
        <v>_enhance_your_2016_data_insight_</v>
      </c>
      <c r="F1025" s="7">
        <f t="shared" si="388"/>
        <v>5.4116460518550396</v>
      </c>
      <c r="G1025">
        <f t="shared" si="381"/>
        <v>49</v>
      </c>
      <c r="H1025" s="11">
        <f t="shared" si="389"/>
        <v>1</v>
      </c>
      <c r="I1025" s="11">
        <f t="shared" si="404"/>
        <v>1</v>
      </c>
      <c r="J1025" s="11">
        <f t="shared" si="404"/>
        <v>0</v>
      </c>
      <c r="K1025" s="11">
        <f t="shared" si="405"/>
        <v>0</v>
      </c>
      <c r="L1025" s="11">
        <f t="shared" si="405"/>
        <v>0</v>
      </c>
      <c r="M1025" s="11">
        <f t="shared" si="405"/>
        <v>0</v>
      </c>
      <c r="N1025" s="11">
        <f t="shared" si="405"/>
        <v>0</v>
      </c>
      <c r="O1025" s="11">
        <f t="shared" si="405"/>
        <v>1</v>
      </c>
      <c r="P1025" s="11">
        <f t="shared" si="405"/>
        <v>0</v>
      </c>
      <c r="Q1025" s="4" t="str">
        <f t="shared" si="390"/>
        <v>N-110-000010</v>
      </c>
      <c r="R1025">
        <f t="shared" si="391"/>
        <v>58</v>
      </c>
      <c r="S1025" s="8">
        <f t="shared" si="392"/>
        <v>5.7492453157171877</v>
      </c>
      <c r="T1025" s="8">
        <f t="shared" si="393"/>
        <v>5.7492453157171877</v>
      </c>
      <c r="U1025" s="10">
        <f t="shared" si="384"/>
        <v>5.7861358256977784</v>
      </c>
      <c r="V1025" s="10">
        <f t="shared" si="394"/>
        <v>-0.99322799793309102</v>
      </c>
      <c r="W1025" s="10">
        <f t="shared" si="395"/>
        <v>-1.4217461248603156</v>
      </c>
      <c r="X1025" s="10">
        <f t="shared" si="385"/>
        <v>-0.37448977384273863</v>
      </c>
      <c r="Y1025" s="22">
        <f t="shared" si="396"/>
        <v>6.1747337092865386</v>
      </c>
      <c r="Z1025" s="22">
        <f t="shared" si="386"/>
        <v>6.1953121150439019</v>
      </c>
      <c r="AA1025" s="22">
        <f t="shared" si="387"/>
        <v>5.7492453157171877</v>
      </c>
      <c r="AB1025" s="35"/>
      <c r="AC1025" s="10"/>
      <c r="AD1025" s="10"/>
    </row>
    <row r="1026" spans="1:30" x14ac:dyDescent="0.25">
      <c r="A1026" t="s">
        <v>4023</v>
      </c>
      <c r="B1026" t="s">
        <v>1407</v>
      </c>
      <c r="C1026" s="1">
        <v>42107</v>
      </c>
      <c r="D1026">
        <v>111</v>
      </c>
      <c r="E1026" t="str">
        <f t="shared" ref="E1026:E1089" si="406">CONCATENATE("_",LOWER(A1026),"_")</f>
        <v>_enhance_your_crm_data_to_sharpen_your_sales_pitch_</v>
      </c>
      <c r="F1026" s="7">
        <f t="shared" si="388"/>
        <v>4.7184988712950942</v>
      </c>
      <c r="G1026">
        <f t="shared" ref="G1026:G1089" si="407">LEN(A1027)</f>
        <v>62</v>
      </c>
      <c r="H1026" s="11">
        <f t="shared" si="389"/>
        <v>1</v>
      </c>
      <c r="I1026" s="11">
        <f t="shared" si="404"/>
        <v>0</v>
      </c>
      <c r="J1026" s="11">
        <f t="shared" si="404"/>
        <v>1</v>
      </c>
      <c r="K1026" s="11">
        <f t="shared" si="405"/>
        <v>0</v>
      </c>
      <c r="L1026" s="11">
        <f t="shared" si="405"/>
        <v>0</v>
      </c>
      <c r="M1026" s="11">
        <f t="shared" si="405"/>
        <v>0</v>
      </c>
      <c r="N1026" s="11">
        <f t="shared" si="405"/>
        <v>0</v>
      </c>
      <c r="O1026" s="11">
        <f t="shared" si="405"/>
        <v>1</v>
      </c>
      <c r="P1026" s="11">
        <f t="shared" si="405"/>
        <v>0</v>
      </c>
      <c r="Q1026" s="4" t="str">
        <f t="shared" si="390"/>
        <v>N-101-000010</v>
      </c>
      <c r="R1026">
        <f t="shared" si="391"/>
        <v>382</v>
      </c>
      <c r="S1026" s="8">
        <f t="shared" si="392"/>
        <v>6.8802841839920132</v>
      </c>
      <c r="T1026" s="8">
        <f t="shared" si="393"/>
        <v>6.8802841839920132</v>
      </c>
      <c r="U1026" s="10">
        <f t="shared" ref="U1026:U1089" si="408">F1026-$AQ$29*SUMPRODUCT(H1026:P1026,$AH$25:$AP$25)</f>
        <v>4.3121450107795694</v>
      </c>
      <c r="V1026" s="10">
        <f t="shared" si="394"/>
        <v>0.18424985744159661</v>
      </c>
      <c r="W1026" s="10">
        <f t="shared" si="395"/>
        <v>-2.114893305420261</v>
      </c>
      <c r="X1026" s="10">
        <f t="shared" ref="X1026:X1089" si="409">$AQ$29*SUMPRODUCT(H1026:P1026,$AH$25:$AP$25)</f>
        <v>0.40635386051552441</v>
      </c>
      <c r="Y1026" s="22">
        <f t="shared" si="396"/>
        <v>6.9555773436448023</v>
      </c>
      <c r="Z1026" s="22">
        <f t="shared" ref="Z1026:Z1089" si="410">$AG$36+SUMPRODUCT($AH$36:$AP$36,H1026:P1026)</f>
        <v>6.8151536771936527</v>
      </c>
      <c r="AA1026" s="22">
        <f t="shared" ref="AA1026:AA1089" si="411">IF(R1026&gt;=$AC$2,S1026,Y1026)</f>
        <v>6.8802841839920132</v>
      </c>
      <c r="AB1026" s="35"/>
      <c r="AC1026" s="10"/>
      <c r="AD1026" s="10"/>
    </row>
    <row r="1027" spans="1:30" x14ac:dyDescent="0.25">
      <c r="A1027" t="s">
        <v>3225</v>
      </c>
      <c r="B1027" t="s">
        <v>609</v>
      </c>
      <c r="C1027" s="1">
        <v>42481</v>
      </c>
      <c r="D1027">
        <v>41</v>
      </c>
      <c r="E1027" t="str">
        <f t="shared" si="406"/>
        <v>_enhanced_interrogation_techniques_-_a_data_science_perspective_</v>
      </c>
      <c r="F1027" s="7">
        <f t="shared" ref="F1027:F1090" si="412">LN(1+D1027)</f>
        <v>3.7376696182833684</v>
      </c>
      <c r="G1027">
        <f t="shared" si="407"/>
        <v>52</v>
      </c>
      <c r="H1027" s="11">
        <f t="shared" ref="H1027:H1090" si="413">IF(YEAR(C1027)&gt;2014,1,0)</f>
        <v>1</v>
      </c>
      <c r="I1027" s="11">
        <f t="shared" si="404"/>
        <v>0</v>
      </c>
      <c r="J1027" s="11">
        <f t="shared" si="404"/>
        <v>1</v>
      </c>
      <c r="K1027" s="11">
        <f t="shared" si="405"/>
        <v>0</v>
      </c>
      <c r="L1027" s="11">
        <f t="shared" si="405"/>
        <v>0</v>
      </c>
      <c r="M1027" s="11">
        <f t="shared" si="405"/>
        <v>0</v>
      </c>
      <c r="N1027" s="11">
        <f t="shared" si="405"/>
        <v>1</v>
      </c>
      <c r="O1027" s="11">
        <f t="shared" si="405"/>
        <v>1</v>
      </c>
      <c r="P1027" s="11">
        <f t="shared" si="405"/>
        <v>0</v>
      </c>
      <c r="Q1027" s="4" t="str">
        <f t="shared" ref="Q1027:Q1090" si="414">CONCATENATE("N-",H1027,I1027,J1027,"-",K1027,L1027,M1027,N1027,O1027,P1027)</f>
        <v>N-101-000110</v>
      </c>
      <c r="R1027">
        <f t="shared" ref="R1027:R1090" si="415">COUNTIF(Q:Q,Q1027)</f>
        <v>126</v>
      </c>
      <c r="S1027" s="8">
        <f t="shared" ref="S1027:S1090" si="416">AVERAGEIF(R:R,R1027,F:F)</f>
        <v>7.156085089173656</v>
      </c>
      <c r="T1027" s="8">
        <f t="shared" ref="T1027:T1090" si="417">IF(R1027&gt;=10,S1027,AVERAGEIF(R:R,"&lt;10",F:F))</f>
        <v>7.156085089173656</v>
      </c>
      <c r="U1027" s="10">
        <f t="shared" si="408"/>
        <v>2.9476529214623586</v>
      </c>
      <c r="V1027" s="10">
        <f t="shared" ref="V1027:V1090" si="418">SUMPRODUCT(H1027:P1027,$AH$25:$AP$25)-$AQ$28</f>
        <v>0.76279653926378688</v>
      </c>
      <c r="W1027" s="10">
        <f t="shared" ref="W1027:W1090" si="419">F1027-AVERAGE(F:F)</f>
        <v>-3.0957225584319867</v>
      </c>
      <c r="X1027" s="10">
        <f t="shared" si="409"/>
        <v>0.79001669682100972</v>
      </c>
      <c r="Y1027" s="22">
        <f t="shared" ref="Y1027:Y1090" si="420">AVERAGE(F:F)-AVERAGE(X:X)+X1027</f>
        <v>7.3392401799502869</v>
      </c>
      <c r="Z1027" s="22">
        <f t="shared" si="410"/>
        <v>7.2265960335864765</v>
      </c>
      <c r="AA1027" s="22">
        <f t="shared" si="411"/>
        <v>7.156085089173656</v>
      </c>
      <c r="AB1027" s="35"/>
      <c r="AC1027" s="10"/>
      <c r="AD1027" s="10"/>
    </row>
    <row r="1028" spans="1:30" x14ac:dyDescent="0.25">
      <c r="A1028" t="s">
        <v>2748</v>
      </c>
      <c r="B1028" t="s">
        <v>128</v>
      </c>
      <c r="C1028" s="1">
        <v>42123</v>
      </c>
      <c r="D1028">
        <v>122</v>
      </c>
      <c r="E1028" t="str">
        <f t="shared" si="406"/>
        <v>_enroll_today_-_data_lakes_for_big_data_mooc_from_emc_</v>
      </c>
      <c r="F1028" s="7">
        <f t="shared" si="412"/>
        <v>4.8121843553724171</v>
      </c>
      <c r="G1028">
        <f t="shared" si="407"/>
        <v>46</v>
      </c>
      <c r="H1028" s="11">
        <f t="shared" si="413"/>
        <v>1</v>
      </c>
      <c r="I1028" s="11">
        <f t="shared" si="404"/>
        <v>1</v>
      </c>
      <c r="J1028" s="11">
        <f t="shared" si="404"/>
        <v>0</v>
      </c>
      <c r="K1028" s="11">
        <f t="shared" si="405"/>
        <v>0</v>
      </c>
      <c r="L1028" s="11">
        <f t="shared" si="405"/>
        <v>0</v>
      </c>
      <c r="M1028" s="11">
        <f t="shared" si="405"/>
        <v>0</v>
      </c>
      <c r="N1028" s="11">
        <f t="shared" si="405"/>
        <v>0</v>
      </c>
      <c r="O1028" s="11">
        <f t="shared" si="405"/>
        <v>1</v>
      </c>
      <c r="P1028" s="11">
        <f t="shared" si="405"/>
        <v>0</v>
      </c>
      <c r="Q1028" s="4" t="str">
        <f t="shared" si="414"/>
        <v>N-110-000010</v>
      </c>
      <c r="R1028">
        <f t="shared" si="415"/>
        <v>58</v>
      </c>
      <c r="S1028" s="8">
        <f t="shared" si="416"/>
        <v>5.7492453157171877</v>
      </c>
      <c r="T1028" s="8">
        <f t="shared" si="417"/>
        <v>5.7492453157171877</v>
      </c>
      <c r="U1028" s="10">
        <f t="shared" si="408"/>
        <v>5.1866741292151559</v>
      </c>
      <c r="V1028" s="10">
        <f t="shared" si="418"/>
        <v>-0.99322799793309102</v>
      </c>
      <c r="W1028" s="10">
        <f t="shared" si="419"/>
        <v>-2.0212078213429381</v>
      </c>
      <c r="X1028" s="10">
        <f t="shared" si="409"/>
        <v>-0.37448977384273863</v>
      </c>
      <c r="Y1028" s="22">
        <f t="shared" si="420"/>
        <v>6.1747337092865386</v>
      </c>
      <c r="Z1028" s="22">
        <f t="shared" si="410"/>
        <v>6.1953121150439019</v>
      </c>
      <c r="AA1028" s="22">
        <f t="shared" si="411"/>
        <v>5.7492453157171877</v>
      </c>
      <c r="AB1028" s="35"/>
      <c r="AC1028" s="10"/>
      <c r="AD1028" s="10"/>
    </row>
    <row r="1029" spans="1:30" x14ac:dyDescent="0.25">
      <c r="A1029" t="s">
        <v>4024</v>
      </c>
      <c r="B1029" t="s">
        <v>1408</v>
      </c>
      <c r="C1029" s="1">
        <v>41835</v>
      </c>
      <c r="D1029">
        <v>448</v>
      </c>
      <c r="E1029" t="str">
        <f t="shared" si="406"/>
        <v>_ensuring_success_of_early_modeling_initiatives_</v>
      </c>
      <c r="F1029" s="7">
        <f t="shared" si="412"/>
        <v>6.1070228877422545</v>
      </c>
      <c r="G1029">
        <f t="shared" si="407"/>
        <v>39</v>
      </c>
      <c r="H1029" s="11">
        <f t="shared" si="413"/>
        <v>0</v>
      </c>
      <c r="I1029" s="11">
        <f t="shared" si="404"/>
        <v>0</v>
      </c>
      <c r="J1029" s="11">
        <f t="shared" si="404"/>
        <v>1</v>
      </c>
      <c r="K1029" s="11">
        <f t="shared" si="405"/>
        <v>0</v>
      </c>
      <c r="L1029" s="11">
        <f t="shared" si="405"/>
        <v>0</v>
      </c>
      <c r="M1029" s="11">
        <f t="shared" si="405"/>
        <v>0</v>
      </c>
      <c r="N1029" s="11">
        <f t="shared" si="405"/>
        <v>0</v>
      </c>
      <c r="O1029" s="11">
        <f t="shared" si="405"/>
        <v>0</v>
      </c>
      <c r="P1029" s="11">
        <f t="shared" si="405"/>
        <v>0</v>
      </c>
      <c r="Q1029" s="4" t="str">
        <f t="shared" si="414"/>
        <v>N-001-000000</v>
      </c>
      <c r="R1029">
        <f t="shared" si="415"/>
        <v>313</v>
      </c>
      <c r="S1029" s="8">
        <f t="shared" si="416"/>
        <v>6.8822553953446945</v>
      </c>
      <c r="T1029" s="8">
        <f t="shared" si="417"/>
        <v>6.8822553953446945</v>
      </c>
      <c r="U1029" s="10">
        <f t="shared" si="408"/>
        <v>5.7200868940835017</v>
      </c>
      <c r="V1029" s="10">
        <f t="shared" si="418"/>
        <v>0.15496856831223904</v>
      </c>
      <c r="W1029" s="10">
        <f t="shared" si="419"/>
        <v>-0.7263692889731006</v>
      </c>
      <c r="X1029" s="10">
        <f t="shared" si="409"/>
        <v>0.38693599365875281</v>
      </c>
      <c r="Y1029" s="22">
        <f t="shared" si="420"/>
        <v>6.9361594767880304</v>
      </c>
      <c r="Z1029" s="22">
        <f t="shared" si="410"/>
        <v>6.9661540865059681</v>
      </c>
      <c r="AA1029" s="22">
        <f t="shared" si="411"/>
        <v>6.8822553953446945</v>
      </c>
      <c r="AB1029" s="35"/>
      <c r="AC1029" s="10"/>
      <c r="AD1029" s="10"/>
    </row>
    <row r="1030" spans="1:30" x14ac:dyDescent="0.25">
      <c r="A1030" t="s">
        <v>4025</v>
      </c>
      <c r="B1030" t="s">
        <v>1409</v>
      </c>
      <c r="C1030" s="1">
        <v>42157</v>
      </c>
      <c r="D1030">
        <v>1345</v>
      </c>
      <c r="E1030" t="str">
        <f t="shared" si="406"/>
        <v>_environmental_monitoring_using_big_data_</v>
      </c>
      <c r="F1030" s="7">
        <f t="shared" si="412"/>
        <v>7.2048925102046733</v>
      </c>
      <c r="G1030">
        <f t="shared" si="407"/>
        <v>31</v>
      </c>
      <c r="H1030" s="11">
        <f t="shared" si="413"/>
        <v>1</v>
      </c>
      <c r="I1030" s="11">
        <f t="shared" si="404"/>
        <v>0</v>
      </c>
      <c r="J1030" s="11">
        <f t="shared" si="404"/>
        <v>1</v>
      </c>
      <c r="K1030" s="11">
        <f t="shared" si="405"/>
        <v>0</v>
      </c>
      <c r="L1030" s="11">
        <f t="shared" si="405"/>
        <v>0</v>
      </c>
      <c r="M1030" s="11">
        <f t="shared" si="405"/>
        <v>0</v>
      </c>
      <c r="N1030" s="11">
        <f t="shared" si="405"/>
        <v>0</v>
      </c>
      <c r="O1030" s="11">
        <f t="shared" si="405"/>
        <v>1</v>
      </c>
      <c r="P1030" s="11">
        <f t="shared" si="405"/>
        <v>0</v>
      </c>
      <c r="Q1030" s="4" t="str">
        <f t="shared" si="414"/>
        <v>N-101-000010</v>
      </c>
      <c r="R1030">
        <f t="shared" si="415"/>
        <v>382</v>
      </c>
      <c r="S1030" s="8">
        <f t="shared" si="416"/>
        <v>6.8802841839920132</v>
      </c>
      <c r="T1030" s="8">
        <f t="shared" si="417"/>
        <v>6.8802841839920132</v>
      </c>
      <c r="U1030" s="10">
        <f t="shared" si="408"/>
        <v>6.7985386496891484</v>
      </c>
      <c r="V1030" s="10">
        <f t="shared" si="418"/>
        <v>0.18424985744159661</v>
      </c>
      <c r="W1030" s="10">
        <f t="shared" si="419"/>
        <v>0.3715003334893181</v>
      </c>
      <c r="X1030" s="10">
        <f t="shared" si="409"/>
        <v>0.40635386051552441</v>
      </c>
      <c r="Y1030" s="22">
        <f t="shared" si="420"/>
        <v>6.9555773436448023</v>
      </c>
      <c r="Z1030" s="22">
        <f t="shared" si="410"/>
        <v>6.8151536771936527</v>
      </c>
      <c r="AA1030" s="22">
        <f t="shared" si="411"/>
        <v>6.8802841839920132</v>
      </c>
      <c r="AB1030" s="35"/>
      <c r="AC1030" s="10"/>
      <c r="AD1030" s="10"/>
    </row>
    <row r="1031" spans="1:30" x14ac:dyDescent="0.25">
      <c r="A1031" t="s">
        <v>4026</v>
      </c>
      <c r="B1031" t="s">
        <v>1410</v>
      </c>
      <c r="C1031" s="1">
        <v>42341</v>
      </c>
      <c r="D1031">
        <v>2307</v>
      </c>
      <c r="E1031" t="str">
        <f t="shared" si="406"/>
        <v>_essentials_of_r:_an_nfl_example_</v>
      </c>
      <c r="F1031" s="7">
        <f t="shared" si="412"/>
        <v>7.7441366276279906</v>
      </c>
      <c r="G1031">
        <f t="shared" si="407"/>
        <v>32</v>
      </c>
      <c r="H1031" s="11">
        <f t="shared" si="413"/>
        <v>1</v>
      </c>
      <c r="I1031" s="11">
        <f t="shared" si="404"/>
        <v>0</v>
      </c>
      <c r="J1031" s="11">
        <f t="shared" si="404"/>
        <v>1</v>
      </c>
      <c r="K1031" s="11">
        <f t="shared" si="405"/>
        <v>0</v>
      </c>
      <c r="L1031" s="11">
        <f t="shared" si="405"/>
        <v>0</v>
      </c>
      <c r="M1031" s="11">
        <f t="shared" si="405"/>
        <v>0</v>
      </c>
      <c r="N1031" s="11">
        <f t="shared" si="405"/>
        <v>0</v>
      </c>
      <c r="O1031" s="11">
        <f t="shared" si="405"/>
        <v>0</v>
      </c>
      <c r="P1031" s="11">
        <f t="shared" si="405"/>
        <v>0</v>
      </c>
      <c r="Q1031" s="4" t="str">
        <f t="shared" si="414"/>
        <v>N-101-000000</v>
      </c>
      <c r="R1031">
        <f t="shared" si="415"/>
        <v>419</v>
      </c>
      <c r="S1031" s="8">
        <f t="shared" si="416"/>
        <v>6.5697596378225285</v>
      </c>
      <c r="T1031" s="8">
        <f t="shared" si="417"/>
        <v>6.5697596378225285</v>
      </c>
      <c r="U1031" s="10">
        <f t="shared" si="408"/>
        <v>7.5556676883119342</v>
      </c>
      <c r="V1031" s="10">
        <f t="shared" si="418"/>
        <v>-0.14431102010629077</v>
      </c>
      <c r="W1031" s="10">
        <f t="shared" si="419"/>
        <v>0.91074445091263545</v>
      </c>
      <c r="X1031" s="10">
        <f t="shared" si="409"/>
        <v>0.18846893931605621</v>
      </c>
      <c r="Y1031" s="22">
        <f t="shared" si="420"/>
        <v>6.7376924224453338</v>
      </c>
      <c r="Z1031" s="22">
        <f t="shared" si="410"/>
        <v>6.5922741434865042</v>
      </c>
      <c r="AA1031" s="22">
        <f t="shared" si="411"/>
        <v>6.5697596378225285</v>
      </c>
      <c r="AB1031" s="35"/>
      <c r="AC1031" s="10"/>
      <c r="AD1031" s="10"/>
    </row>
    <row r="1032" spans="1:30" x14ac:dyDescent="0.25">
      <c r="A1032" t="s">
        <v>2749</v>
      </c>
      <c r="B1032" t="s">
        <v>129</v>
      </c>
      <c r="C1032" s="1">
        <v>41914</v>
      </c>
      <c r="D1032">
        <v>1385</v>
      </c>
      <c r="E1032" t="str">
        <f t="shared" si="406"/>
        <v>_estimating_data_science_projects_</v>
      </c>
      <c r="F1032" s="7">
        <f t="shared" si="412"/>
        <v>7.2341771797498486</v>
      </c>
      <c r="G1032">
        <f t="shared" si="407"/>
        <v>54</v>
      </c>
      <c r="H1032" s="11">
        <f t="shared" si="413"/>
        <v>0</v>
      </c>
      <c r="I1032" s="11">
        <f t="shared" si="404"/>
        <v>1</v>
      </c>
      <c r="J1032" s="11">
        <f t="shared" si="404"/>
        <v>0</v>
      </c>
      <c r="K1032" s="11">
        <f t="shared" ref="K1032:P1041" si="421">IF(ISNUMBER(SEARCH(K$1,$E1032)),1,0)</f>
        <v>0</v>
      </c>
      <c r="L1032" s="11">
        <f t="shared" si="421"/>
        <v>0</v>
      </c>
      <c r="M1032" s="11">
        <f t="shared" si="421"/>
        <v>0</v>
      </c>
      <c r="N1032" s="11">
        <f t="shared" si="421"/>
        <v>1</v>
      </c>
      <c r="O1032" s="11">
        <f t="shared" si="421"/>
        <v>1</v>
      </c>
      <c r="P1032" s="11">
        <f t="shared" si="421"/>
        <v>0</v>
      </c>
      <c r="Q1032" s="4" t="str">
        <f t="shared" si="414"/>
        <v>N-010-000110</v>
      </c>
      <c r="R1032">
        <f t="shared" si="415"/>
        <v>30</v>
      </c>
      <c r="S1032" s="8">
        <f t="shared" si="416"/>
        <v>6.8313617432708362</v>
      </c>
      <c r="T1032" s="8">
        <f t="shared" si="417"/>
        <v>6.8313617432708362</v>
      </c>
      <c r="U1032" s="10">
        <f t="shared" si="408"/>
        <v>7.0265370629444055</v>
      </c>
      <c r="V1032" s="10">
        <f t="shared" si="418"/>
        <v>-0.11540172769237117</v>
      </c>
      <c r="W1032" s="10">
        <f t="shared" si="419"/>
        <v>0.40078500303449349</v>
      </c>
      <c r="X1032" s="10">
        <f t="shared" si="409"/>
        <v>0.20764011680544309</v>
      </c>
      <c r="Y1032" s="22">
        <f t="shared" si="420"/>
        <v>6.7568635999347206</v>
      </c>
      <c r="Z1032" s="22">
        <f t="shared" si="410"/>
        <v>6.9806344144561896</v>
      </c>
      <c r="AA1032" s="22">
        <f t="shared" si="411"/>
        <v>6.8313617432708362</v>
      </c>
      <c r="AB1032" s="35"/>
      <c r="AC1032" s="10"/>
      <c r="AD1032" s="10"/>
    </row>
    <row r="1033" spans="1:30" x14ac:dyDescent="0.25">
      <c r="A1033" t="s">
        <v>4027</v>
      </c>
      <c r="B1033" t="s">
        <v>1411</v>
      </c>
      <c r="C1033" s="1">
        <v>41595</v>
      </c>
      <c r="D1033">
        <v>6884</v>
      </c>
      <c r="E1033" t="str">
        <f t="shared" si="406"/>
        <v>_etl,_elt_and_data_hub:_where_hadoop_is_the_right_fit_?_</v>
      </c>
      <c r="F1033" s="7">
        <f t="shared" si="412"/>
        <v>8.8371004111627549</v>
      </c>
      <c r="G1033">
        <f t="shared" si="407"/>
        <v>33</v>
      </c>
      <c r="H1033" s="11">
        <f t="shared" si="413"/>
        <v>0</v>
      </c>
      <c r="I1033" s="11">
        <f t="shared" si="404"/>
        <v>0</v>
      </c>
      <c r="J1033" s="11">
        <f t="shared" si="404"/>
        <v>1</v>
      </c>
      <c r="K1033" s="11">
        <f t="shared" si="421"/>
        <v>0</v>
      </c>
      <c r="L1033" s="11">
        <f t="shared" si="421"/>
        <v>0</v>
      </c>
      <c r="M1033" s="11">
        <f t="shared" si="421"/>
        <v>0</v>
      </c>
      <c r="N1033" s="11">
        <f t="shared" si="421"/>
        <v>0</v>
      </c>
      <c r="O1033" s="11">
        <f t="shared" si="421"/>
        <v>1</v>
      </c>
      <c r="P1033" s="11">
        <f t="shared" si="421"/>
        <v>0</v>
      </c>
      <c r="Q1033" s="4" t="str">
        <f t="shared" si="414"/>
        <v>N-001-000010</v>
      </c>
      <c r="R1033">
        <f t="shared" si="415"/>
        <v>276</v>
      </c>
      <c r="S1033" s="8">
        <f t="shared" si="416"/>
        <v>7.1371246496698326</v>
      </c>
      <c r="T1033" s="8">
        <f t="shared" si="417"/>
        <v>7.1371246496698326</v>
      </c>
      <c r="U1033" s="10">
        <f t="shared" si="408"/>
        <v>8.2322794963045336</v>
      </c>
      <c r="V1033" s="10">
        <f t="shared" si="418"/>
        <v>0.48352944586012636</v>
      </c>
      <c r="W1033" s="10">
        <f t="shared" si="419"/>
        <v>2.0037082344473998</v>
      </c>
      <c r="X1033" s="10">
        <f t="shared" si="409"/>
        <v>0.60482091485822098</v>
      </c>
      <c r="Y1033" s="22">
        <f t="shared" si="420"/>
        <v>7.1540443979874988</v>
      </c>
      <c r="Z1033" s="22">
        <f t="shared" si="410"/>
        <v>7.1890336202131158</v>
      </c>
      <c r="AA1033" s="22">
        <f t="shared" si="411"/>
        <v>7.1371246496698326</v>
      </c>
      <c r="AB1033" s="35"/>
      <c r="AC1033" s="10"/>
      <c r="AD1033" s="10"/>
    </row>
    <row r="1034" spans="1:30" x14ac:dyDescent="0.25">
      <c r="A1034" t="s">
        <v>4028</v>
      </c>
      <c r="B1034" t="s">
        <v>1412</v>
      </c>
      <c r="C1034" s="1">
        <v>42214</v>
      </c>
      <c r="D1034">
        <v>3422</v>
      </c>
      <c r="E1034" t="str">
        <f t="shared" si="406"/>
        <v>_evolution_of_deep_learning_models_</v>
      </c>
      <c r="F1034" s="7">
        <f t="shared" si="412"/>
        <v>8.1382726385301858</v>
      </c>
      <c r="G1034">
        <f t="shared" si="407"/>
        <v>47</v>
      </c>
      <c r="H1034" s="11">
        <f t="shared" si="413"/>
        <v>1</v>
      </c>
      <c r="I1034" s="11">
        <f t="shared" si="404"/>
        <v>0</v>
      </c>
      <c r="J1034" s="11">
        <f t="shared" si="404"/>
        <v>1</v>
      </c>
      <c r="K1034" s="11">
        <f t="shared" si="421"/>
        <v>0</v>
      </c>
      <c r="L1034" s="11">
        <f t="shared" si="421"/>
        <v>0</v>
      </c>
      <c r="M1034" s="11">
        <f t="shared" si="421"/>
        <v>0</v>
      </c>
      <c r="N1034" s="11">
        <f t="shared" si="421"/>
        <v>0</v>
      </c>
      <c r="O1034" s="11">
        <f t="shared" si="421"/>
        <v>0</v>
      </c>
      <c r="P1034" s="11">
        <f t="shared" si="421"/>
        <v>0</v>
      </c>
      <c r="Q1034" s="4" t="str">
        <f t="shared" si="414"/>
        <v>N-101-000000</v>
      </c>
      <c r="R1034">
        <f t="shared" si="415"/>
        <v>419</v>
      </c>
      <c r="S1034" s="8">
        <f t="shared" si="416"/>
        <v>6.5697596378225285</v>
      </c>
      <c r="T1034" s="8">
        <f t="shared" si="417"/>
        <v>6.5697596378225285</v>
      </c>
      <c r="U1034" s="10">
        <f t="shared" si="408"/>
        <v>7.9498036992141294</v>
      </c>
      <c r="V1034" s="10">
        <f t="shared" si="418"/>
        <v>-0.14431102010629077</v>
      </c>
      <c r="W1034" s="10">
        <f t="shared" si="419"/>
        <v>1.3048804618148306</v>
      </c>
      <c r="X1034" s="10">
        <f t="shared" si="409"/>
        <v>0.18846893931605621</v>
      </c>
      <c r="Y1034" s="22">
        <f t="shared" si="420"/>
        <v>6.7376924224453338</v>
      </c>
      <c r="Z1034" s="22">
        <f t="shared" si="410"/>
        <v>6.5922741434865042</v>
      </c>
      <c r="AA1034" s="22">
        <f t="shared" si="411"/>
        <v>6.5697596378225285</v>
      </c>
      <c r="AB1034" s="35"/>
      <c r="AC1034" s="10"/>
      <c r="AD1034" s="10"/>
    </row>
    <row r="1035" spans="1:30" x14ac:dyDescent="0.25">
      <c r="A1035" t="s">
        <v>4029</v>
      </c>
      <c r="B1035" t="s">
        <v>1413</v>
      </c>
      <c r="C1035" s="1">
        <v>42318</v>
      </c>
      <c r="D1035">
        <v>7536</v>
      </c>
      <c r="E1035" t="str">
        <f t="shared" si="406"/>
        <v>_example_of_bad_data_science:_test_of_hypothesis_</v>
      </c>
      <c r="F1035" s="7">
        <f t="shared" si="412"/>
        <v>8.9275795038434698</v>
      </c>
      <c r="G1035">
        <f t="shared" si="407"/>
        <v>5</v>
      </c>
      <c r="H1035" s="11">
        <f t="shared" si="413"/>
        <v>1</v>
      </c>
      <c r="I1035" s="11">
        <f t="shared" si="404"/>
        <v>0</v>
      </c>
      <c r="J1035" s="11">
        <f t="shared" si="404"/>
        <v>1</v>
      </c>
      <c r="K1035" s="11">
        <f t="shared" si="421"/>
        <v>0</v>
      </c>
      <c r="L1035" s="11">
        <f t="shared" si="421"/>
        <v>0</v>
      </c>
      <c r="M1035" s="11">
        <f t="shared" si="421"/>
        <v>0</v>
      </c>
      <c r="N1035" s="11">
        <f t="shared" si="421"/>
        <v>0</v>
      </c>
      <c r="O1035" s="11">
        <f t="shared" si="421"/>
        <v>1</v>
      </c>
      <c r="P1035" s="11">
        <f t="shared" si="421"/>
        <v>0</v>
      </c>
      <c r="Q1035" s="4" t="str">
        <f t="shared" si="414"/>
        <v>N-101-000010</v>
      </c>
      <c r="R1035">
        <f t="shared" si="415"/>
        <v>382</v>
      </c>
      <c r="S1035" s="8">
        <f t="shared" si="416"/>
        <v>6.8802841839920132</v>
      </c>
      <c r="T1035" s="8">
        <f t="shared" si="417"/>
        <v>6.8802841839920132</v>
      </c>
      <c r="U1035" s="10">
        <f t="shared" si="408"/>
        <v>8.521225643327945</v>
      </c>
      <c r="V1035" s="10">
        <f t="shared" si="418"/>
        <v>0.18424985744159661</v>
      </c>
      <c r="W1035" s="10">
        <f t="shared" si="419"/>
        <v>2.0941873271281146</v>
      </c>
      <c r="X1035" s="10">
        <f t="shared" si="409"/>
        <v>0.40635386051552441</v>
      </c>
      <c r="Y1035" s="22">
        <f t="shared" si="420"/>
        <v>6.9555773436448023</v>
      </c>
      <c r="Z1035" s="22">
        <f t="shared" si="410"/>
        <v>6.8151536771936527</v>
      </c>
      <c r="AA1035" s="22">
        <f t="shared" si="411"/>
        <v>6.8802841839920132</v>
      </c>
      <c r="AB1035" s="35"/>
      <c r="AC1035" s="10"/>
      <c r="AD1035" s="10"/>
    </row>
    <row r="1036" spans="1:30" x14ac:dyDescent="0.25">
      <c r="A1036" t="s">
        <v>130</v>
      </c>
      <c r="B1036" t="s">
        <v>131</v>
      </c>
      <c r="C1036" s="1">
        <v>41421</v>
      </c>
      <c r="D1036">
        <v>1303</v>
      </c>
      <c r="E1036" t="str">
        <f t="shared" si="406"/>
        <v>_excel_</v>
      </c>
      <c r="F1036" s="7">
        <f t="shared" si="412"/>
        <v>7.1731917424865985</v>
      </c>
      <c r="G1036">
        <f t="shared" si="407"/>
        <v>72</v>
      </c>
      <c r="H1036" s="11">
        <f t="shared" si="413"/>
        <v>0</v>
      </c>
      <c r="I1036" s="11">
        <f t="shared" si="404"/>
        <v>1</v>
      </c>
      <c r="J1036" s="11">
        <f t="shared" si="404"/>
        <v>0</v>
      </c>
      <c r="K1036" s="11">
        <f t="shared" si="421"/>
        <v>0</v>
      </c>
      <c r="L1036" s="11">
        <f t="shared" si="421"/>
        <v>0</v>
      </c>
      <c r="M1036" s="11">
        <f t="shared" si="421"/>
        <v>0</v>
      </c>
      <c r="N1036" s="11">
        <f t="shared" si="421"/>
        <v>0</v>
      </c>
      <c r="O1036" s="11">
        <f t="shared" si="421"/>
        <v>0</v>
      </c>
      <c r="P1036" s="11">
        <f t="shared" si="421"/>
        <v>0</v>
      </c>
      <c r="Q1036" s="4" t="str">
        <f t="shared" si="414"/>
        <v>N-010-000000</v>
      </c>
      <c r="R1036">
        <f t="shared" si="415"/>
        <v>99</v>
      </c>
      <c r="S1036" s="8">
        <f t="shared" si="416"/>
        <v>6.480946823676728</v>
      </c>
      <c r="T1036" s="8">
        <f t="shared" si="417"/>
        <v>6.480946823676728</v>
      </c>
      <c r="U1036" s="10">
        <f t="shared" si="408"/>
        <v>7.5670993831861084</v>
      </c>
      <c r="V1036" s="10">
        <f t="shared" si="418"/>
        <v>-1.0225092870624488</v>
      </c>
      <c r="W1036" s="10">
        <f t="shared" si="419"/>
        <v>0.33979956577124337</v>
      </c>
      <c r="X1036" s="10">
        <f t="shared" si="409"/>
        <v>-0.39390764069951029</v>
      </c>
      <c r="Y1036" s="22">
        <f t="shared" si="420"/>
        <v>6.1553158424297676</v>
      </c>
      <c r="Z1036" s="22">
        <f t="shared" si="410"/>
        <v>6.3463125243562173</v>
      </c>
      <c r="AA1036" s="22">
        <f t="shared" si="411"/>
        <v>6.480946823676728</v>
      </c>
      <c r="AB1036" s="35"/>
      <c r="AC1036" s="10"/>
      <c r="AD1036" s="10"/>
    </row>
    <row r="1037" spans="1:30" x14ac:dyDescent="0.25">
      <c r="A1037" t="s">
        <v>4030</v>
      </c>
      <c r="B1037" t="s">
        <v>1414</v>
      </c>
      <c r="C1037" s="1">
        <v>42305</v>
      </c>
      <c r="D1037">
        <v>1671</v>
      </c>
      <c r="E1037" t="str">
        <f t="shared" si="406"/>
        <v>_excel_add-ins_database:_now_at_245_modules_to_put_your_excel_on_steroids_</v>
      </c>
      <c r="F1037" s="7">
        <f t="shared" si="412"/>
        <v>7.4217757936446471</v>
      </c>
      <c r="G1037">
        <f t="shared" si="407"/>
        <v>9</v>
      </c>
      <c r="H1037" s="11">
        <f t="shared" si="413"/>
        <v>1</v>
      </c>
      <c r="I1037" s="11">
        <f t="shared" si="404"/>
        <v>0</v>
      </c>
      <c r="J1037" s="11">
        <f t="shared" si="404"/>
        <v>1</v>
      </c>
      <c r="K1037" s="11">
        <f t="shared" si="421"/>
        <v>0</v>
      </c>
      <c r="L1037" s="11">
        <f t="shared" si="421"/>
        <v>0</v>
      </c>
      <c r="M1037" s="11">
        <f t="shared" si="421"/>
        <v>0</v>
      </c>
      <c r="N1037" s="11">
        <f t="shared" si="421"/>
        <v>0</v>
      </c>
      <c r="O1037" s="11">
        <f t="shared" si="421"/>
        <v>0</v>
      </c>
      <c r="P1037" s="11">
        <f t="shared" si="421"/>
        <v>0</v>
      </c>
      <c r="Q1037" s="4" t="str">
        <f t="shared" si="414"/>
        <v>N-101-000000</v>
      </c>
      <c r="R1037">
        <f t="shared" si="415"/>
        <v>419</v>
      </c>
      <c r="S1037" s="8">
        <f t="shared" si="416"/>
        <v>6.5697596378225285</v>
      </c>
      <c r="T1037" s="8">
        <f t="shared" si="417"/>
        <v>6.5697596378225285</v>
      </c>
      <c r="U1037" s="10">
        <f t="shared" si="408"/>
        <v>7.2333068543285908</v>
      </c>
      <c r="V1037" s="10">
        <f t="shared" si="418"/>
        <v>-0.14431102010629077</v>
      </c>
      <c r="W1037" s="10">
        <f t="shared" si="419"/>
        <v>0.58838361692929197</v>
      </c>
      <c r="X1037" s="10">
        <f t="shared" si="409"/>
        <v>0.18846893931605621</v>
      </c>
      <c r="Y1037" s="22">
        <f t="shared" si="420"/>
        <v>6.7376924224453338</v>
      </c>
      <c r="Z1037" s="22">
        <f t="shared" si="410"/>
        <v>6.5922741434865042</v>
      </c>
      <c r="AA1037" s="22">
        <f t="shared" si="411"/>
        <v>6.5697596378225285</v>
      </c>
      <c r="AB1037" s="35"/>
      <c r="AC1037" s="10"/>
      <c r="AD1037" s="10"/>
    </row>
    <row r="1038" spans="1:30" x14ac:dyDescent="0.25">
      <c r="A1038" t="s">
        <v>2750</v>
      </c>
      <c r="B1038" t="s">
        <v>132</v>
      </c>
      <c r="C1038" s="1">
        <v>42228</v>
      </c>
      <c r="D1038">
        <v>204</v>
      </c>
      <c r="E1038" t="str">
        <f t="shared" si="406"/>
        <v>_excel_vba_</v>
      </c>
      <c r="F1038" s="7">
        <f t="shared" si="412"/>
        <v>5.3230099791384085</v>
      </c>
      <c r="G1038">
        <f t="shared" si="407"/>
        <v>58</v>
      </c>
      <c r="H1038" s="11">
        <f t="shared" si="413"/>
        <v>1</v>
      </c>
      <c r="I1038" s="11">
        <f t="shared" si="404"/>
        <v>1</v>
      </c>
      <c r="J1038" s="11">
        <f t="shared" si="404"/>
        <v>0</v>
      </c>
      <c r="K1038" s="11">
        <f t="shared" si="421"/>
        <v>0</v>
      </c>
      <c r="L1038" s="11">
        <f t="shared" si="421"/>
        <v>0</v>
      </c>
      <c r="M1038" s="11">
        <f t="shared" si="421"/>
        <v>0</v>
      </c>
      <c r="N1038" s="11">
        <f t="shared" si="421"/>
        <v>0</v>
      </c>
      <c r="O1038" s="11">
        <f t="shared" si="421"/>
        <v>0</v>
      </c>
      <c r="P1038" s="11">
        <f t="shared" si="421"/>
        <v>0</v>
      </c>
      <c r="Q1038" s="4" t="str">
        <f t="shared" si="414"/>
        <v>N-110-000000</v>
      </c>
      <c r="R1038">
        <f t="shared" si="415"/>
        <v>84</v>
      </c>
      <c r="S1038" s="8">
        <f t="shared" si="416"/>
        <v>6.1102020039575136</v>
      </c>
      <c r="T1038" s="8">
        <f t="shared" si="417"/>
        <v>6.1102020039575136</v>
      </c>
      <c r="U1038" s="10">
        <f t="shared" si="408"/>
        <v>5.9153846741806149</v>
      </c>
      <c r="V1038" s="10">
        <f t="shared" si="418"/>
        <v>-1.3217888754809786</v>
      </c>
      <c r="W1038" s="10">
        <f t="shared" si="419"/>
        <v>-1.5103821975769467</v>
      </c>
      <c r="X1038" s="10">
        <f t="shared" si="409"/>
        <v>-0.59237469504220686</v>
      </c>
      <c r="Y1038" s="22">
        <f t="shared" si="420"/>
        <v>5.9568487880870702</v>
      </c>
      <c r="Z1038" s="22">
        <f t="shared" si="410"/>
        <v>5.9724325813367543</v>
      </c>
      <c r="AA1038" s="22">
        <f t="shared" si="411"/>
        <v>6.1102020039575136</v>
      </c>
      <c r="AB1038" s="35"/>
      <c r="AC1038" s="10"/>
      <c r="AD1038" s="10"/>
    </row>
    <row r="1039" spans="1:30" x14ac:dyDescent="0.25">
      <c r="A1039" t="s">
        <v>4032</v>
      </c>
      <c r="B1039" t="s">
        <v>1416</v>
      </c>
      <c r="C1039" s="1">
        <v>42141</v>
      </c>
      <c r="D1039">
        <v>1629</v>
      </c>
      <c r="E1039" t="str">
        <f t="shared" si="406"/>
        <v>_experimenting_with_aws_machine_learning_for_classification_</v>
      </c>
      <c r="F1039" s="7">
        <f t="shared" si="412"/>
        <v>7.3963352938008082</v>
      </c>
      <c r="G1039">
        <f t="shared" si="407"/>
        <v>51</v>
      </c>
      <c r="H1039" s="11">
        <f t="shared" si="413"/>
        <v>1</v>
      </c>
      <c r="I1039" s="11">
        <f t="shared" si="404"/>
        <v>0</v>
      </c>
      <c r="J1039" s="11">
        <f t="shared" si="404"/>
        <v>1</v>
      </c>
      <c r="K1039" s="11">
        <f t="shared" si="421"/>
        <v>0</v>
      </c>
      <c r="L1039" s="11">
        <f t="shared" si="421"/>
        <v>0</v>
      </c>
      <c r="M1039" s="11">
        <f t="shared" si="421"/>
        <v>1</v>
      </c>
      <c r="N1039" s="11">
        <f t="shared" si="421"/>
        <v>0</v>
      </c>
      <c r="O1039" s="11">
        <f t="shared" si="421"/>
        <v>0</v>
      </c>
      <c r="P1039" s="11">
        <f t="shared" si="421"/>
        <v>0</v>
      </c>
      <c r="Q1039" s="4" t="str">
        <f t="shared" si="414"/>
        <v>N-101-001000</v>
      </c>
      <c r="R1039">
        <f t="shared" si="415"/>
        <v>46</v>
      </c>
      <c r="S1039" s="8">
        <f t="shared" si="416"/>
        <v>7.5093650636194917</v>
      </c>
      <c r="T1039" s="8">
        <f t="shared" si="417"/>
        <v>7.5093650636194917</v>
      </c>
      <c r="U1039" s="10">
        <f t="shared" si="408"/>
        <v>6.7299470982088669</v>
      </c>
      <c r="V1039" s="10">
        <f t="shared" si="418"/>
        <v>0.57637019718311244</v>
      </c>
      <c r="W1039" s="10">
        <f t="shared" si="419"/>
        <v>0.56294311708545308</v>
      </c>
      <c r="X1039" s="10">
        <f t="shared" si="409"/>
        <v>0.66638819559194107</v>
      </c>
      <c r="Y1039" s="22">
        <f t="shared" si="420"/>
        <v>7.2156116787212188</v>
      </c>
      <c r="Z1039" s="22">
        <f t="shared" si="410"/>
        <v>7.4284478707448081</v>
      </c>
      <c r="AA1039" s="22">
        <f t="shared" si="411"/>
        <v>7.5093650636194917</v>
      </c>
      <c r="AB1039" s="35"/>
      <c r="AC1039" s="10"/>
      <c r="AD1039" s="10"/>
    </row>
    <row r="1040" spans="1:30" x14ac:dyDescent="0.25">
      <c r="A1040" t="s">
        <v>3227</v>
      </c>
      <c r="B1040" t="s">
        <v>611</v>
      </c>
      <c r="C1040" s="1">
        <v>42494</v>
      </c>
      <c r="D1040">
        <v>127</v>
      </c>
      <c r="E1040" t="str">
        <f t="shared" si="406"/>
        <v>_exploratory_visualization_of_manhattan_street_trees_</v>
      </c>
      <c r="F1040" s="7">
        <f t="shared" si="412"/>
        <v>4.8520302639196169</v>
      </c>
      <c r="G1040">
        <f t="shared" si="407"/>
        <v>33</v>
      </c>
      <c r="H1040" s="11">
        <f t="shared" si="413"/>
        <v>1</v>
      </c>
      <c r="I1040" s="11">
        <f t="shared" si="404"/>
        <v>0</v>
      </c>
      <c r="J1040" s="11">
        <f t="shared" si="404"/>
        <v>1</v>
      </c>
      <c r="K1040" s="11">
        <f t="shared" si="421"/>
        <v>0</v>
      </c>
      <c r="L1040" s="11">
        <f t="shared" si="421"/>
        <v>0</v>
      </c>
      <c r="M1040" s="11">
        <f t="shared" si="421"/>
        <v>0</v>
      </c>
      <c r="N1040" s="11">
        <f t="shared" si="421"/>
        <v>0</v>
      </c>
      <c r="O1040" s="11">
        <f t="shared" si="421"/>
        <v>0</v>
      </c>
      <c r="P1040" s="11">
        <f t="shared" si="421"/>
        <v>0</v>
      </c>
      <c r="Q1040" s="4" t="str">
        <f t="shared" si="414"/>
        <v>N-101-000000</v>
      </c>
      <c r="R1040">
        <f t="shared" si="415"/>
        <v>419</v>
      </c>
      <c r="S1040" s="8">
        <f t="shared" si="416"/>
        <v>6.5697596378225285</v>
      </c>
      <c r="T1040" s="8">
        <f t="shared" si="417"/>
        <v>6.5697596378225285</v>
      </c>
      <c r="U1040" s="10">
        <f t="shared" si="408"/>
        <v>4.6635613246035605</v>
      </c>
      <c r="V1040" s="10">
        <f t="shared" si="418"/>
        <v>-0.14431102010629077</v>
      </c>
      <c r="W1040" s="10">
        <f t="shared" si="419"/>
        <v>-1.9813619127957383</v>
      </c>
      <c r="X1040" s="10">
        <f t="shared" si="409"/>
        <v>0.18846893931605621</v>
      </c>
      <c r="Y1040" s="22">
        <f t="shared" si="420"/>
        <v>6.7376924224453338</v>
      </c>
      <c r="Z1040" s="22">
        <f t="shared" si="410"/>
        <v>6.5922741434865042</v>
      </c>
      <c r="AA1040" s="22">
        <f t="shared" si="411"/>
        <v>6.5697596378225285</v>
      </c>
      <c r="AB1040" s="35"/>
      <c r="AC1040" s="10"/>
      <c r="AD1040" s="10"/>
    </row>
    <row r="1041" spans="1:30" x14ac:dyDescent="0.25">
      <c r="A1041" t="s">
        <v>4033</v>
      </c>
      <c r="B1041" t="s">
        <v>1417</v>
      </c>
      <c r="C1041" s="1">
        <v>42330</v>
      </c>
      <c r="D1041">
        <v>530</v>
      </c>
      <c r="E1041" t="str">
        <f t="shared" si="406"/>
        <v>_exploring_modern_portfolio_theory_</v>
      </c>
      <c r="F1041" s="7">
        <f t="shared" si="412"/>
        <v>6.2747620212419388</v>
      </c>
      <c r="G1041">
        <f t="shared" si="407"/>
        <v>49</v>
      </c>
      <c r="H1041" s="11">
        <f t="shared" si="413"/>
        <v>1</v>
      </c>
      <c r="I1041" s="11">
        <f t="shared" si="404"/>
        <v>0</v>
      </c>
      <c r="J1041" s="11">
        <f t="shared" si="404"/>
        <v>1</v>
      </c>
      <c r="K1041" s="11">
        <f t="shared" si="421"/>
        <v>0</v>
      </c>
      <c r="L1041" s="11">
        <f t="shared" si="421"/>
        <v>0</v>
      </c>
      <c r="M1041" s="11">
        <f t="shared" si="421"/>
        <v>0</v>
      </c>
      <c r="N1041" s="11">
        <f t="shared" si="421"/>
        <v>0</v>
      </c>
      <c r="O1041" s="11">
        <f t="shared" si="421"/>
        <v>0</v>
      </c>
      <c r="P1041" s="11">
        <f t="shared" si="421"/>
        <v>0</v>
      </c>
      <c r="Q1041" s="4" t="str">
        <f t="shared" si="414"/>
        <v>N-101-000000</v>
      </c>
      <c r="R1041">
        <f t="shared" si="415"/>
        <v>419</v>
      </c>
      <c r="S1041" s="8">
        <f t="shared" si="416"/>
        <v>6.5697596378225285</v>
      </c>
      <c r="T1041" s="8">
        <f t="shared" si="417"/>
        <v>6.5697596378225285</v>
      </c>
      <c r="U1041" s="10">
        <f t="shared" si="408"/>
        <v>6.0862930819258825</v>
      </c>
      <c r="V1041" s="10">
        <f t="shared" si="418"/>
        <v>-0.14431102010629077</v>
      </c>
      <c r="W1041" s="10">
        <f t="shared" si="419"/>
        <v>-0.55863015547341632</v>
      </c>
      <c r="X1041" s="10">
        <f t="shared" si="409"/>
        <v>0.18846893931605621</v>
      </c>
      <c r="Y1041" s="22">
        <f t="shared" si="420"/>
        <v>6.7376924224453338</v>
      </c>
      <c r="Z1041" s="22">
        <f t="shared" si="410"/>
        <v>6.5922741434865042</v>
      </c>
      <c r="AA1041" s="22">
        <f t="shared" si="411"/>
        <v>6.5697596378225285</v>
      </c>
      <c r="AB1041" s="35"/>
      <c r="AC1041" s="10"/>
      <c r="AD1041" s="10"/>
    </row>
    <row r="1042" spans="1:30" x14ac:dyDescent="0.25">
      <c r="A1042" t="s">
        <v>3211</v>
      </c>
      <c r="B1042" t="s">
        <v>595</v>
      </c>
      <c r="C1042" s="1">
        <v>42460</v>
      </c>
      <c r="D1042">
        <v>407</v>
      </c>
      <c r="E1042" t="str">
        <f t="shared" si="406"/>
        <v>_exploring_the_different_roles_within_data_science_</v>
      </c>
      <c r="F1042" s="7">
        <f t="shared" si="412"/>
        <v>6.0112671744041615</v>
      </c>
      <c r="G1042">
        <f t="shared" si="407"/>
        <v>44</v>
      </c>
      <c r="H1042" s="11">
        <f t="shared" si="413"/>
        <v>1</v>
      </c>
      <c r="I1042" s="11">
        <f t="shared" ref="I1042:J1061" si="422">IF(ISNUMBER(SEARCH(I$1,$B1042)),1,0)</f>
        <v>0</v>
      </c>
      <c r="J1042" s="11">
        <f t="shared" si="422"/>
        <v>1</v>
      </c>
      <c r="K1042" s="11">
        <f t="shared" ref="K1042:P1051" si="423">IF(ISNUMBER(SEARCH(K$1,$E1042)),1,0)</f>
        <v>0</v>
      </c>
      <c r="L1042" s="11">
        <f t="shared" si="423"/>
        <v>0</v>
      </c>
      <c r="M1042" s="11">
        <f t="shared" si="423"/>
        <v>0</v>
      </c>
      <c r="N1042" s="11">
        <f t="shared" si="423"/>
        <v>1</v>
      </c>
      <c r="O1042" s="11">
        <f t="shared" si="423"/>
        <v>1</v>
      </c>
      <c r="P1042" s="11">
        <f t="shared" si="423"/>
        <v>0</v>
      </c>
      <c r="Q1042" s="4" t="str">
        <f t="shared" si="414"/>
        <v>N-101-000110</v>
      </c>
      <c r="R1042">
        <f t="shared" si="415"/>
        <v>126</v>
      </c>
      <c r="S1042" s="8">
        <f t="shared" si="416"/>
        <v>7.156085089173656</v>
      </c>
      <c r="T1042" s="8">
        <f t="shared" si="417"/>
        <v>7.156085089173656</v>
      </c>
      <c r="U1042" s="10">
        <f t="shared" si="408"/>
        <v>5.2212504775831521</v>
      </c>
      <c r="V1042" s="10">
        <f t="shared" si="418"/>
        <v>0.76279653926378688</v>
      </c>
      <c r="W1042" s="10">
        <f t="shared" si="419"/>
        <v>-0.82212500231119368</v>
      </c>
      <c r="X1042" s="10">
        <f t="shared" si="409"/>
        <v>0.79001669682100972</v>
      </c>
      <c r="Y1042" s="22">
        <f t="shared" si="420"/>
        <v>7.3392401799502869</v>
      </c>
      <c r="Z1042" s="22">
        <f t="shared" si="410"/>
        <v>7.2265960335864765</v>
      </c>
      <c r="AA1042" s="22">
        <f t="shared" si="411"/>
        <v>7.156085089173656</v>
      </c>
      <c r="AB1042" s="35"/>
      <c r="AC1042" s="10"/>
      <c r="AD1042" s="10"/>
    </row>
    <row r="1043" spans="1:30" x14ac:dyDescent="0.25">
      <c r="A1043" t="s">
        <v>4034</v>
      </c>
      <c r="B1043" t="s">
        <v>1418</v>
      </c>
      <c r="C1043" s="1">
        <v>42352</v>
      </c>
      <c r="D1043">
        <v>547</v>
      </c>
      <c r="E1043" t="str">
        <f t="shared" si="406"/>
        <v>_exploring_the_vw_scandal_with_graph_analysis_</v>
      </c>
      <c r="F1043" s="7">
        <f t="shared" si="412"/>
        <v>6.3062752869480159</v>
      </c>
      <c r="G1043">
        <f t="shared" si="407"/>
        <v>46</v>
      </c>
      <c r="H1043" s="11">
        <f t="shared" si="413"/>
        <v>1</v>
      </c>
      <c r="I1043" s="11">
        <f t="shared" si="422"/>
        <v>0</v>
      </c>
      <c r="J1043" s="11">
        <f t="shared" si="422"/>
        <v>1</v>
      </c>
      <c r="K1043" s="11">
        <f t="shared" si="423"/>
        <v>0</v>
      </c>
      <c r="L1043" s="11">
        <f t="shared" si="423"/>
        <v>0</v>
      </c>
      <c r="M1043" s="11">
        <f t="shared" si="423"/>
        <v>0</v>
      </c>
      <c r="N1043" s="11">
        <f t="shared" si="423"/>
        <v>0</v>
      </c>
      <c r="O1043" s="11">
        <f t="shared" si="423"/>
        <v>0</v>
      </c>
      <c r="P1043" s="11">
        <f t="shared" si="423"/>
        <v>1</v>
      </c>
      <c r="Q1043" s="4" t="str">
        <f t="shared" si="414"/>
        <v>N-101-000001</v>
      </c>
      <c r="R1043">
        <f t="shared" si="415"/>
        <v>109</v>
      </c>
      <c r="S1043" s="8">
        <f t="shared" si="416"/>
        <v>6.5598547021339648</v>
      </c>
      <c r="T1043" s="8">
        <f t="shared" si="417"/>
        <v>6.5598547021339648</v>
      </c>
      <c r="U1043" s="10">
        <f t="shared" si="408"/>
        <v>6.3325564907670104</v>
      </c>
      <c r="V1043" s="10">
        <f t="shared" si="418"/>
        <v>-0.46814479021556843</v>
      </c>
      <c r="W1043" s="10">
        <f t="shared" si="419"/>
        <v>-0.52711688976733928</v>
      </c>
      <c r="X1043" s="10">
        <f t="shared" si="409"/>
        <v>-2.6281203818994407E-2</v>
      </c>
      <c r="Y1043" s="22">
        <f t="shared" si="420"/>
        <v>6.5229422793102829</v>
      </c>
      <c r="Z1043" s="22">
        <f t="shared" si="410"/>
        <v>6.4247572696849025</v>
      </c>
      <c r="AA1043" s="22">
        <f t="shared" si="411"/>
        <v>6.5598547021339648</v>
      </c>
      <c r="AB1043" s="35"/>
      <c r="AC1043" s="10"/>
      <c r="AD1043" s="10"/>
    </row>
    <row r="1044" spans="1:30" x14ac:dyDescent="0.25">
      <c r="A1044" t="s">
        <v>4035</v>
      </c>
      <c r="B1044" t="s">
        <v>1419</v>
      </c>
      <c r="C1044" s="1">
        <v>42424</v>
      </c>
      <c r="D1044">
        <v>1059</v>
      </c>
      <c r="E1044" t="str">
        <f t="shared" si="406"/>
        <v>_exponential_smoothing_of_time_series_data_in_r_</v>
      </c>
      <c r="F1044" s="7">
        <f t="shared" si="412"/>
        <v>6.9660241871061128</v>
      </c>
      <c r="G1044">
        <f t="shared" si="407"/>
        <v>45</v>
      </c>
      <c r="H1044" s="11">
        <f t="shared" si="413"/>
        <v>1</v>
      </c>
      <c r="I1044" s="11">
        <f t="shared" si="422"/>
        <v>0</v>
      </c>
      <c r="J1044" s="11">
        <f t="shared" si="422"/>
        <v>1</v>
      </c>
      <c r="K1044" s="11">
        <f t="shared" si="423"/>
        <v>0</v>
      </c>
      <c r="L1044" s="11">
        <f t="shared" si="423"/>
        <v>1</v>
      </c>
      <c r="M1044" s="11">
        <f t="shared" si="423"/>
        <v>0</v>
      </c>
      <c r="N1044" s="11">
        <f t="shared" si="423"/>
        <v>0</v>
      </c>
      <c r="O1044" s="11">
        <f t="shared" si="423"/>
        <v>1</v>
      </c>
      <c r="P1044" s="11">
        <f t="shared" si="423"/>
        <v>0</v>
      </c>
      <c r="Q1044" s="4" t="str">
        <f t="shared" si="414"/>
        <v>N-101-010010</v>
      </c>
      <c r="R1044">
        <f t="shared" si="415"/>
        <v>6</v>
      </c>
      <c r="S1044" s="8">
        <f t="shared" si="416"/>
        <v>7.6981890511931148</v>
      </c>
      <c r="T1044" s="8">
        <f t="shared" si="417"/>
        <v>7.3546782491486216</v>
      </c>
      <c r="U1044" s="10">
        <f t="shared" si="408"/>
        <v>6.2659772963551816</v>
      </c>
      <c r="V1044" s="10">
        <f t="shared" si="418"/>
        <v>0.62712602901247705</v>
      </c>
      <c r="W1044" s="10">
        <f t="shared" si="419"/>
        <v>0.13263201039075767</v>
      </c>
      <c r="X1044" s="10">
        <f t="shared" si="409"/>
        <v>0.70004689075093107</v>
      </c>
      <c r="Y1044" s="22">
        <f t="shared" si="420"/>
        <v>7.2492703738802087</v>
      </c>
      <c r="Z1044" s="22">
        <f t="shared" si="410"/>
        <v>7.3610182006345681</v>
      </c>
      <c r="AA1044" s="22">
        <f t="shared" si="411"/>
        <v>7.6981890511931148</v>
      </c>
      <c r="AB1044" s="35"/>
      <c r="AC1044" s="10"/>
      <c r="AD1044" s="10"/>
    </row>
    <row r="1045" spans="1:30" x14ac:dyDescent="0.25">
      <c r="A1045" t="s">
        <v>2751</v>
      </c>
      <c r="B1045" t="s">
        <v>133</v>
      </c>
      <c r="C1045" s="1">
        <v>42403</v>
      </c>
      <c r="D1045">
        <v>345</v>
      </c>
      <c r="E1045" t="str">
        <f t="shared" si="406"/>
        <v>_extracting_insight_from_super_bowl_sentiments_</v>
      </c>
      <c r="F1045" s="7">
        <f t="shared" si="412"/>
        <v>5.8464387750577247</v>
      </c>
      <c r="G1045">
        <f t="shared" si="407"/>
        <v>20</v>
      </c>
      <c r="H1045" s="11">
        <f t="shared" si="413"/>
        <v>1</v>
      </c>
      <c r="I1045" s="11">
        <f t="shared" si="422"/>
        <v>1</v>
      </c>
      <c r="J1045" s="11">
        <f t="shared" si="422"/>
        <v>0</v>
      </c>
      <c r="K1045" s="11">
        <f t="shared" si="423"/>
        <v>0</v>
      </c>
      <c r="L1045" s="11">
        <f t="shared" si="423"/>
        <v>0</v>
      </c>
      <c r="M1045" s="11">
        <f t="shared" si="423"/>
        <v>0</v>
      </c>
      <c r="N1045" s="11">
        <f t="shared" si="423"/>
        <v>0</v>
      </c>
      <c r="O1045" s="11">
        <f t="shared" si="423"/>
        <v>0</v>
      </c>
      <c r="P1045" s="11">
        <f t="shared" si="423"/>
        <v>0</v>
      </c>
      <c r="Q1045" s="4" t="str">
        <f t="shared" si="414"/>
        <v>N-110-000000</v>
      </c>
      <c r="R1045">
        <f t="shared" si="415"/>
        <v>84</v>
      </c>
      <c r="S1045" s="8">
        <f t="shared" si="416"/>
        <v>6.1102020039575136</v>
      </c>
      <c r="T1045" s="8">
        <f t="shared" si="417"/>
        <v>6.1102020039575136</v>
      </c>
      <c r="U1045" s="10">
        <f t="shared" si="408"/>
        <v>6.438813470099932</v>
      </c>
      <c r="V1045" s="10">
        <f t="shared" si="418"/>
        <v>-1.3217888754809786</v>
      </c>
      <c r="W1045" s="10">
        <f t="shared" si="419"/>
        <v>-0.98695340165763046</v>
      </c>
      <c r="X1045" s="10">
        <f t="shared" si="409"/>
        <v>-0.59237469504220686</v>
      </c>
      <c r="Y1045" s="22">
        <f t="shared" si="420"/>
        <v>5.9568487880870702</v>
      </c>
      <c r="Z1045" s="22">
        <f t="shared" si="410"/>
        <v>5.9724325813367543</v>
      </c>
      <c r="AA1045" s="22">
        <f t="shared" si="411"/>
        <v>6.1102020039575136</v>
      </c>
      <c r="AB1045" s="35"/>
      <c r="AC1045" s="10"/>
      <c r="AD1045" s="10"/>
    </row>
    <row r="1046" spans="1:30" x14ac:dyDescent="0.25">
      <c r="A1046" t="s">
        <v>4036</v>
      </c>
      <c r="B1046" t="s">
        <v>1420</v>
      </c>
      <c r="C1046" s="1">
        <v>42326</v>
      </c>
      <c r="D1046">
        <v>3748</v>
      </c>
      <c r="E1046" t="str">
        <f t="shared" si="406"/>
        <v>_extreme_data_science_</v>
      </c>
      <c r="F1046" s="7">
        <f t="shared" si="412"/>
        <v>8.2292444167359129</v>
      </c>
      <c r="G1046">
        <f t="shared" si="407"/>
        <v>65</v>
      </c>
      <c r="H1046" s="11">
        <f t="shared" si="413"/>
        <v>1</v>
      </c>
      <c r="I1046" s="11">
        <f t="shared" si="422"/>
        <v>0</v>
      </c>
      <c r="J1046" s="11">
        <f t="shared" si="422"/>
        <v>1</v>
      </c>
      <c r="K1046" s="11">
        <f t="shared" si="423"/>
        <v>0</v>
      </c>
      <c r="L1046" s="11">
        <f t="shared" si="423"/>
        <v>0</v>
      </c>
      <c r="M1046" s="11">
        <f t="shared" si="423"/>
        <v>0</v>
      </c>
      <c r="N1046" s="11">
        <f t="shared" si="423"/>
        <v>1</v>
      </c>
      <c r="O1046" s="11">
        <f t="shared" si="423"/>
        <v>1</v>
      </c>
      <c r="P1046" s="11">
        <f t="shared" si="423"/>
        <v>0</v>
      </c>
      <c r="Q1046" s="4" t="str">
        <f t="shared" si="414"/>
        <v>N-101-000110</v>
      </c>
      <c r="R1046">
        <f t="shared" si="415"/>
        <v>126</v>
      </c>
      <c r="S1046" s="8">
        <f t="shared" si="416"/>
        <v>7.156085089173656</v>
      </c>
      <c r="T1046" s="8">
        <f t="shared" si="417"/>
        <v>7.156085089173656</v>
      </c>
      <c r="U1046" s="10">
        <f t="shared" si="408"/>
        <v>7.4392277199149035</v>
      </c>
      <c r="V1046" s="10">
        <f t="shared" si="418"/>
        <v>0.76279653926378688</v>
      </c>
      <c r="W1046" s="10">
        <f t="shared" si="419"/>
        <v>1.3958522400205577</v>
      </c>
      <c r="X1046" s="10">
        <f t="shared" si="409"/>
        <v>0.79001669682100972</v>
      </c>
      <c r="Y1046" s="22">
        <f t="shared" si="420"/>
        <v>7.3392401799502869</v>
      </c>
      <c r="Z1046" s="22">
        <f t="shared" si="410"/>
        <v>7.2265960335864765</v>
      </c>
      <c r="AA1046" s="22">
        <f t="shared" si="411"/>
        <v>7.156085089173656</v>
      </c>
      <c r="AB1046" s="35"/>
      <c r="AC1046" s="10"/>
      <c r="AD1046" s="10"/>
    </row>
    <row r="1047" spans="1:30" x14ac:dyDescent="0.25">
      <c r="A1047" t="s">
        <v>4037</v>
      </c>
      <c r="B1047" t="s">
        <v>1421</v>
      </c>
      <c r="C1047" s="1">
        <v>41634</v>
      </c>
      <c r="D1047">
        <v>1344</v>
      </c>
      <c r="E1047" t="str">
        <f t="shared" si="406"/>
        <v>_facebook_missing_revenue_because_of_poor_data_science_integration_</v>
      </c>
      <c r="F1047" s="7">
        <f t="shared" si="412"/>
        <v>7.2041492920359396</v>
      </c>
      <c r="G1047">
        <f t="shared" si="407"/>
        <v>81</v>
      </c>
      <c r="H1047" s="11">
        <f t="shared" si="413"/>
        <v>0</v>
      </c>
      <c r="I1047" s="11">
        <f t="shared" si="422"/>
        <v>0</v>
      </c>
      <c r="J1047" s="11">
        <f t="shared" si="422"/>
        <v>1</v>
      </c>
      <c r="K1047" s="11">
        <f t="shared" si="423"/>
        <v>0</v>
      </c>
      <c r="L1047" s="11">
        <f t="shared" si="423"/>
        <v>0</v>
      </c>
      <c r="M1047" s="11">
        <f t="shared" si="423"/>
        <v>0</v>
      </c>
      <c r="N1047" s="11">
        <f t="shared" si="423"/>
        <v>1</v>
      </c>
      <c r="O1047" s="11">
        <f t="shared" si="423"/>
        <v>1</v>
      </c>
      <c r="P1047" s="11">
        <f t="shared" si="423"/>
        <v>0</v>
      </c>
      <c r="Q1047" s="4" t="str">
        <f t="shared" si="414"/>
        <v>N-001-000110</v>
      </c>
      <c r="R1047">
        <f t="shared" si="415"/>
        <v>130</v>
      </c>
      <c r="S1047" s="8">
        <f t="shared" si="416"/>
        <v>7.6818150714618501</v>
      </c>
      <c r="T1047" s="8">
        <f t="shared" si="417"/>
        <v>7.6818150714618501</v>
      </c>
      <c r="U1047" s="10">
        <f t="shared" si="408"/>
        <v>6.2156655408722337</v>
      </c>
      <c r="V1047" s="10">
        <f t="shared" si="418"/>
        <v>1.0620761276823165</v>
      </c>
      <c r="W1047" s="10">
        <f t="shared" si="419"/>
        <v>0.37075711532058442</v>
      </c>
      <c r="X1047" s="10">
        <f t="shared" si="409"/>
        <v>0.98848375116370624</v>
      </c>
      <c r="Y1047" s="22">
        <f t="shared" si="420"/>
        <v>7.5377072342929834</v>
      </c>
      <c r="Z1047" s="22">
        <f t="shared" si="410"/>
        <v>7.6004759766059404</v>
      </c>
      <c r="AA1047" s="22">
        <f t="shared" si="411"/>
        <v>7.6818150714618501</v>
      </c>
      <c r="AB1047" s="35"/>
      <c r="AC1047" s="10"/>
      <c r="AD1047" s="10"/>
    </row>
    <row r="1048" spans="1:30" x14ac:dyDescent="0.25">
      <c r="A1048" t="s">
        <v>2631</v>
      </c>
      <c r="B1048" t="s">
        <v>11</v>
      </c>
      <c r="C1048" s="1">
        <v>42419</v>
      </c>
      <c r="D1048">
        <v>1344</v>
      </c>
      <c r="E1048" t="str">
        <f t="shared" si="406"/>
        <v>_facebook_shares_large_data_sets_to_help_improve_its_ai_and_data_sciencealgorithms_</v>
      </c>
      <c r="F1048" s="7">
        <f t="shared" si="412"/>
        <v>7.2041492920359396</v>
      </c>
      <c r="G1048">
        <f t="shared" si="407"/>
        <v>52</v>
      </c>
      <c r="H1048" s="11">
        <f t="shared" si="413"/>
        <v>1</v>
      </c>
      <c r="I1048" s="11">
        <f t="shared" si="422"/>
        <v>1</v>
      </c>
      <c r="J1048" s="11">
        <f t="shared" si="422"/>
        <v>0</v>
      </c>
      <c r="K1048" s="11">
        <f t="shared" si="423"/>
        <v>0</v>
      </c>
      <c r="L1048" s="11">
        <f t="shared" si="423"/>
        <v>0</v>
      </c>
      <c r="M1048" s="11">
        <f t="shared" si="423"/>
        <v>0</v>
      </c>
      <c r="N1048" s="11">
        <f t="shared" si="423"/>
        <v>0</v>
      </c>
      <c r="O1048" s="11">
        <f t="shared" si="423"/>
        <v>1</v>
      </c>
      <c r="P1048" s="11">
        <f t="shared" si="423"/>
        <v>0</v>
      </c>
      <c r="Q1048" s="4" t="str">
        <f t="shared" si="414"/>
        <v>N-110-000010</v>
      </c>
      <c r="R1048">
        <f t="shared" si="415"/>
        <v>58</v>
      </c>
      <c r="S1048" s="8">
        <f t="shared" si="416"/>
        <v>5.7492453157171877</v>
      </c>
      <c r="T1048" s="8">
        <f t="shared" si="417"/>
        <v>5.7492453157171877</v>
      </c>
      <c r="U1048" s="10">
        <f t="shared" si="408"/>
        <v>7.5786390658786784</v>
      </c>
      <c r="V1048" s="10">
        <f t="shared" si="418"/>
        <v>-0.99322799793309102</v>
      </c>
      <c r="W1048" s="10">
        <f t="shared" si="419"/>
        <v>0.37075711532058442</v>
      </c>
      <c r="X1048" s="10">
        <f t="shared" si="409"/>
        <v>-0.37448977384273863</v>
      </c>
      <c r="Y1048" s="22">
        <f t="shared" si="420"/>
        <v>6.1747337092865386</v>
      </c>
      <c r="Z1048" s="22">
        <f t="shared" si="410"/>
        <v>6.1953121150439019</v>
      </c>
      <c r="AA1048" s="22">
        <f t="shared" si="411"/>
        <v>5.7492453157171877</v>
      </c>
      <c r="AB1048" s="35"/>
      <c r="AC1048" s="10"/>
      <c r="AD1048" s="10"/>
    </row>
    <row r="1049" spans="1:30" x14ac:dyDescent="0.25">
      <c r="A1049" t="s">
        <v>4038</v>
      </c>
      <c r="B1049" t="s">
        <v>1422</v>
      </c>
      <c r="C1049" s="1">
        <v>41161</v>
      </c>
      <c r="D1049">
        <v>570</v>
      </c>
      <c r="E1049" t="str">
        <f t="shared" si="406"/>
        <v>_facebook's_new_privacy_violation:_what_do_you_think?_</v>
      </c>
      <c r="F1049" s="7">
        <f t="shared" si="412"/>
        <v>6.3473892096560105</v>
      </c>
      <c r="G1049">
        <f t="shared" si="407"/>
        <v>44</v>
      </c>
      <c r="H1049" s="11">
        <f t="shared" si="413"/>
        <v>0</v>
      </c>
      <c r="I1049" s="11">
        <f t="shared" si="422"/>
        <v>0</v>
      </c>
      <c r="J1049" s="11">
        <f t="shared" si="422"/>
        <v>1</v>
      </c>
      <c r="K1049" s="11">
        <f t="shared" si="423"/>
        <v>0</v>
      </c>
      <c r="L1049" s="11">
        <f t="shared" si="423"/>
        <v>0</v>
      </c>
      <c r="M1049" s="11">
        <f t="shared" si="423"/>
        <v>0</v>
      </c>
      <c r="N1049" s="11">
        <f t="shared" si="423"/>
        <v>0</v>
      </c>
      <c r="O1049" s="11">
        <f t="shared" si="423"/>
        <v>0</v>
      </c>
      <c r="P1049" s="11">
        <f t="shared" si="423"/>
        <v>0</v>
      </c>
      <c r="Q1049" s="4" t="str">
        <f t="shared" si="414"/>
        <v>N-001-000000</v>
      </c>
      <c r="R1049">
        <f t="shared" si="415"/>
        <v>313</v>
      </c>
      <c r="S1049" s="8">
        <f t="shared" si="416"/>
        <v>6.8822553953446945</v>
      </c>
      <c r="T1049" s="8">
        <f t="shared" si="417"/>
        <v>6.8822553953446945</v>
      </c>
      <c r="U1049" s="10">
        <f t="shared" si="408"/>
        <v>5.9604532159972576</v>
      </c>
      <c r="V1049" s="10">
        <f t="shared" si="418"/>
        <v>0.15496856831223904</v>
      </c>
      <c r="W1049" s="10">
        <f t="shared" si="419"/>
        <v>-0.48600296705934465</v>
      </c>
      <c r="X1049" s="10">
        <f t="shared" si="409"/>
        <v>0.38693599365875281</v>
      </c>
      <c r="Y1049" s="22">
        <f t="shared" si="420"/>
        <v>6.9361594767880304</v>
      </c>
      <c r="Z1049" s="22">
        <f t="shared" si="410"/>
        <v>6.9661540865059681</v>
      </c>
      <c r="AA1049" s="22">
        <f t="shared" si="411"/>
        <v>6.8822553953446945</v>
      </c>
      <c r="AB1049" s="35"/>
      <c r="AC1049" s="10"/>
      <c r="AD1049" s="10"/>
    </row>
    <row r="1050" spans="1:30" x14ac:dyDescent="0.25">
      <c r="A1050" t="s">
        <v>4039</v>
      </c>
      <c r="B1050" t="s">
        <v>1423</v>
      </c>
      <c r="C1050" s="1">
        <v>41934</v>
      </c>
      <c r="D1050">
        <v>2974</v>
      </c>
      <c r="E1050" t="str">
        <f t="shared" si="406"/>
        <v>_fake_traffic_un-detected_by_google_analytics_</v>
      </c>
      <c r="F1050" s="7">
        <f t="shared" si="412"/>
        <v>7.9979993179797297</v>
      </c>
      <c r="G1050">
        <f t="shared" si="407"/>
        <v>63</v>
      </c>
      <c r="H1050" s="11">
        <f t="shared" si="413"/>
        <v>0</v>
      </c>
      <c r="I1050" s="11">
        <f t="shared" si="422"/>
        <v>0</v>
      </c>
      <c r="J1050" s="11">
        <f t="shared" si="422"/>
        <v>1</v>
      </c>
      <c r="K1050" s="11">
        <f t="shared" si="423"/>
        <v>0</v>
      </c>
      <c r="L1050" s="11">
        <f t="shared" si="423"/>
        <v>0</v>
      </c>
      <c r="M1050" s="11">
        <f t="shared" si="423"/>
        <v>0</v>
      </c>
      <c r="N1050" s="11">
        <f t="shared" si="423"/>
        <v>0</v>
      </c>
      <c r="O1050" s="11">
        <f t="shared" si="423"/>
        <v>0</v>
      </c>
      <c r="P1050" s="11">
        <f t="shared" si="423"/>
        <v>1</v>
      </c>
      <c r="Q1050" s="4" t="str">
        <f t="shared" si="414"/>
        <v>N-001-000001</v>
      </c>
      <c r="R1050">
        <f t="shared" si="415"/>
        <v>75</v>
      </c>
      <c r="S1050" s="8">
        <f t="shared" si="416"/>
        <v>6.7053553975541869</v>
      </c>
      <c r="T1050" s="8">
        <f t="shared" si="417"/>
        <v>6.7053553975541869</v>
      </c>
      <c r="U1050" s="10">
        <f t="shared" si="408"/>
        <v>7.8258134674560278</v>
      </c>
      <c r="V1050" s="10">
        <f t="shared" si="418"/>
        <v>-0.16886520179703862</v>
      </c>
      <c r="W1050" s="10">
        <f t="shared" si="419"/>
        <v>1.1646071412643746</v>
      </c>
      <c r="X1050" s="10">
        <f t="shared" si="409"/>
        <v>0.17218585052370217</v>
      </c>
      <c r="Y1050" s="22">
        <f t="shared" si="420"/>
        <v>6.7214093336529794</v>
      </c>
      <c r="Z1050" s="22">
        <f t="shared" si="410"/>
        <v>6.7986372127043664</v>
      </c>
      <c r="AA1050" s="22">
        <f t="shared" si="411"/>
        <v>6.7053553975541869</v>
      </c>
      <c r="AB1050" s="35"/>
      <c r="AC1050" s="10"/>
      <c r="AD1050" s="10"/>
    </row>
    <row r="1051" spans="1:30" x14ac:dyDescent="0.25">
      <c r="A1051" t="s">
        <v>4040</v>
      </c>
      <c r="B1051" t="s">
        <v>1424</v>
      </c>
      <c r="C1051" s="1">
        <v>42176</v>
      </c>
      <c r="D1051">
        <v>652</v>
      </c>
      <c r="E1051" t="str">
        <f t="shared" si="406"/>
        <v>_fantasy_sports_betting:_the_next_'big_thing'_thanks_to_big_data_</v>
      </c>
      <c r="F1051" s="7">
        <f t="shared" si="412"/>
        <v>6.481577129276431</v>
      </c>
      <c r="G1051">
        <f t="shared" si="407"/>
        <v>76</v>
      </c>
      <c r="H1051" s="11">
        <f t="shared" si="413"/>
        <v>1</v>
      </c>
      <c r="I1051" s="11">
        <f t="shared" si="422"/>
        <v>0</v>
      </c>
      <c r="J1051" s="11">
        <f t="shared" si="422"/>
        <v>1</v>
      </c>
      <c r="K1051" s="11">
        <f t="shared" si="423"/>
        <v>0</v>
      </c>
      <c r="L1051" s="11">
        <f t="shared" si="423"/>
        <v>0</v>
      </c>
      <c r="M1051" s="11">
        <f t="shared" si="423"/>
        <v>0</v>
      </c>
      <c r="N1051" s="11">
        <f t="shared" si="423"/>
        <v>0</v>
      </c>
      <c r="O1051" s="11">
        <f t="shared" si="423"/>
        <v>1</v>
      </c>
      <c r="P1051" s="11">
        <f t="shared" si="423"/>
        <v>0</v>
      </c>
      <c r="Q1051" s="4" t="str">
        <f t="shared" si="414"/>
        <v>N-101-000010</v>
      </c>
      <c r="R1051">
        <f t="shared" si="415"/>
        <v>382</v>
      </c>
      <c r="S1051" s="8">
        <f t="shared" si="416"/>
        <v>6.8802841839920132</v>
      </c>
      <c r="T1051" s="8">
        <f t="shared" si="417"/>
        <v>6.8802841839920132</v>
      </c>
      <c r="U1051" s="10">
        <f t="shared" si="408"/>
        <v>6.0752232687609062</v>
      </c>
      <c r="V1051" s="10">
        <f t="shared" si="418"/>
        <v>0.18424985744159661</v>
      </c>
      <c r="W1051" s="10">
        <f t="shared" si="419"/>
        <v>-0.35181504743892411</v>
      </c>
      <c r="X1051" s="10">
        <f t="shared" si="409"/>
        <v>0.40635386051552441</v>
      </c>
      <c r="Y1051" s="22">
        <f t="shared" si="420"/>
        <v>6.9555773436448023</v>
      </c>
      <c r="Z1051" s="22">
        <f t="shared" si="410"/>
        <v>6.8151536771936527</v>
      </c>
      <c r="AA1051" s="22">
        <f t="shared" si="411"/>
        <v>6.8802841839920132</v>
      </c>
      <c r="AB1051" s="35"/>
      <c r="AC1051" s="10"/>
      <c r="AD1051" s="10"/>
    </row>
    <row r="1052" spans="1:30" x14ac:dyDescent="0.25">
      <c r="A1052" t="s">
        <v>4045</v>
      </c>
      <c r="B1052" t="s">
        <v>1429</v>
      </c>
      <c r="C1052" s="1">
        <v>41591</v>
      </c>
      <c r="D1052">
        <v>12587</v>
      </c>
      <c r="E1052" t="str">
        <f t="shared" si="406"/>
        <v>_fast_combinatorial_feature_selection_with_new_definition_of_predictive_power_</v>
      </c>
      <c r="F1052" s="7">
        <f t="shared" si="412"/>
        <v>9.4404992581842979</v>
      </c>
      <c r="G1052">
        <f t="shared" si="407"/>
        <v>64</v>
      </c>
      <c r="H1052" s="11">
        <f t="shared" si="413"/>
        <v>0</v>
      </c>
      <c r="I1052" s="11">
        <f t="shared" si="422"/>
        <v>0</v>
      </c>
      <c r="J1052" s="11">
        <f t="shared" si="422"/>
        <v>1</v>
      </c>
      <c r="K1052" s="11">
        <f t="shared" ref="K1052:P1061" si="424">IF(ISNUMBER(SEARCH(K$1,$E1052)),1,0)</f>
        <v>0</v>
      </c>
      <c r="L1052" s="11">
        <f t="shared" si="424"/>
        <v>0</v>
      </c>
      <c r="M1052" s="11">
        <f t="shared" si="424"/>
        <v>0</v>
      </c>
      <c r="N1052" s="11">
        <f t="shared" si="424"/>
        <v>0</v>
      </c>
      <c r="O1052" s="11">
        <f t="shared" si="424"/>
        <v>0</v>
      </c>
      <c r="P1052" s="11">
        <f t="shared" si="424"/>
        <v>0</v>
      </c>
      <c r="Q1052" s="4" t="str">
        <f t="shared" si="414"/>
        <v>N-001-000000</v>
      </c>
      <c r="R1052">
        <f t="shared" si="415"/>
        <v>313</v>
      </c>
      <c r="S1052" s="8">
        <f t="shared" si="416"/>
        <v>6.8822553953446945</v>
      </c>
      <c r="T1052" s="8">
        <f t="shared" si="417"/>
        <v>6.8822553953446945</v>
      </c>
      <c r="U1052" s="10">
        <f t="shared" si="408"/>
        <v>9.0535632645255451</v>
      </c>
      <c r="V1052" s="10">
        <f t="shared" si="418"/>
        <v>0.15496856831223904</v>
      </c>
      <c r="W1052" s="10">
        <f t="shared" si="419"/>
        <v>2.6071070814689428</v>
      </c>
      <c r="X1052" s="10">
        <f t="shared" si="409"/>
        <v>0.38693599365875281</v>
      </c>
      <c r="Y1052" s="22">
        <f t="shared" si="420"/>
        <v>6.9361594767880304</v>
      </c>
      <c r="Z1052" s="22">
        <f t="shared" si="410"/>
        <v>6.9661540865059681</v>
      </c>
      <c r="AA1052" s="22">
        <f t="shared" si="411"/>
        <v>6.8822553953446945</v>
      </c>
      <c r="AB1052" s="35"/>
      <c r="AC1052" s="10"/>
      <c r="AD1052" s="10"/>
    </row>
    <row r="1053" spans="1:30" x14ac:dyDescent="0.25">
      <c r="A1053" t="s">
        <v>4072</v>
      </c>
      <c r="B1053" t="s">
        <v>1456</v>
      </c>
      <c r="C1053" s="1">
        <v>42167</v>
      </c>
      <c r="D1053">
        <v>7837</v>
      </c>
      <c r="E1053" t="str">
        <f t="shared" si="406"/>
        <v>_fast-track,_on-demand,_no-fee_program_to_become_a_data_scientist_</v>
      </c>
      <c r="F1053" s="7">
        <f t="shared" si="412"/>
        <v>8.9667389787595759</v>
      </c>
      <c r="G1053">
        <f t="shared" si="407"/>
        <v>32</v>
      </c>
      <c r="H1053" s="11">
        <f t="shared" si="413"/>
        <v>1</v>
      </c>
      <c r="I1053" s="11">
        <f t="shared" si="422"/>
        <v>0</v>
      </c>
      <c r="J1053" s="11">
        <f t="shared" si="422"/>
        <v>1</v>
      </c>
      <c r="K1053" s="11">
        <f t="shared" si="424"/>
        <v>0</v>
      </c>
      <c r="L1053" s="11">
        <f t="shared" si="424"/>
        <v>0</v>
      </c>
      <c r="M1053" s="11">
        <f t="shared" si="424"/>
        <v>0</v>
      </c>
      <c r="N1053" s="11">
        <f t="shared" si="424"/>
        <v>0</v>
      </c>
      <c r="O1053" s="11">
        <f t="shared" si="424"/>
        <v>1</v>
      </c>
      <c r="P1053" s="11">
        <f t="shared" si="424"/>
        <v>0</v>
      </c>
      <c r="Q1053" s="4" t="str">
        <f t="shared" si="414"/>
        <v>N-101-000010</v>
      </c>
      <c r="R1053">
        <f t="shared" si="415"/>
        <v>382</v>
      </c>
      <c r="S1053" s="8">
        <f t="shared" si="416"/>
        <v>6.8802841839920132</v>
      </c>
      <c r="T1053" s="8">
        <f t="shared" si="417"/>
        <v>6.8802841839920132</v>
      </c>
      <c r="U1053" s="10">
        <f t="shared" si="408"/>
        <v>8.5603851182440511</v>
      </c>
      <c r="V1053" s="10">
        <f t="shared" si="418"/>
        <v>0.18424985744159661</v>
      </c>
      <c r="W1053" s="10">
        <f t="shared" si="419"/>
        <v>2.1333468020442208</v>
      </c>
      <c r="X1053" s="10">
        <f t="shared" si="409"/>
        <v>0.40635386051552441</v>
      </c>
      <c r="Y1053" s="22">
        <f t="shared" si="420"/>
        <v>6.9555773436448023</v>
      </c>
      <c r="Z1053" s="22">
        <f t="shared" si="410"/>
        <v>6.8151536771936527</v>
      </c>
      <c r="AA1053" s="22">
        <f t="shared" si="411"/>
        <v>6.8802841839920132</v>
      </c>
      <c r="AB1053" s="35"/>
      <c r="AC1053" s="10"/>
      <c r="AD1053" s="10"/>
    </row>
    <row r="1054" spans="1:30" x14ac:dyDescent="0.25">
      <c r="A1054" t="s">
        <v>4042</v>
      </c>
      <c r="B1054" t="s">
        <v>1426</v>
      </c>
      <c r="C1054" s="1">
        <v>42415</v>
      </c>
      <c r="D1054">
        <v>446</v>
      </c>
      <c r="E1054" t="str">
        <f t="shared" si="406"/>
        <v>_feature_engineering?_start_here!_</v>
      </c>
      <c r="F1054" s="7">
        <f t="shared" si="412"/>
        <v>6.1025585946135692</v>
      </c>
      <c r="G1054">
        <f t="shared" si="407"/>
        <v>50</v>
      </c>
      <c r="H1054" s="11">
        <f t="shared" si="413"/>
        <v>1</v>
      </c>
      <c r="I1054" s="11">
        <f t="shared" si="422"/>
        <v>0</v>
      </c>
      <c r="J1054" s="11">
        <f t="shared" si="422"/>
        <v>1</v>
      </c>
      <c r="K1054" s="11">
        <f t="shared" si="424"/>
        <v>0</v>
      </c>
      <c r="L1054" s="11">
        <f t="shared" si="424"/>
        <v>0</v>
      </c>
      <c r="M1054" s="11">
        <f t="shared" si="424"/>
        <v>0</v>
      </c>
      <c r="N1054" s="11">
        <f t="shared" si="424"/>
        <v>0</v>
      </c>
      <c r="O1054" s="11">
        <f t="shared" si="424"/>
        <v>0</v>
      </c>
      <c r="P1054" s="11">
        <f t="shared" si="424"/>
        <v>0</v>
      </c>
      <c r="Q1054" s="4" t="str">
        <f t="shared" si="414"/>
        <v>N-101-000000</v>
      </c>
      <c r="R1054">
        <f t="shared" si="415"/>
        <v>419</v>
      </c>
      <c r="S1054" s="8">
        <f t="shared" si="416"/>
        <v>6.5697596378225285</v>
      </c>
      <c r="T1054" s="8">
        <f t="shared" si="417"/>
        <v>6.5697596378225285</v>
      </c>
      <c r="U1054" s="10">
        <f t="shared" si="408"/>
        <v>5.9140896552975128</v>
      </c>
      <c r="V1054" s="10">
        <f t="shared" si="418"/>
        <v>-0.14431102010629077</v>
      </c>
      <c r="W1054" s="10">
        <f t="shared" si="419"/>
        <v>-0.73083358210178595</v>
      </c>
      <c r="X1054" s="10">
        <f t="shared" si="409"/>
        <v>0.18846893931605621</v>
      </c>
      <c r="Y1054" s="22">
        <f t="shared" si="420"/>
        <v>6.7376924224453338</v>
      </c>
      <c r="Z1054" s="22">
        <f t="shared" si="410"/>
        <v>6.5922741434865042</v>
      </c>
      <c r="AA1054" s="22">
        <f t="shared" si="411"/>
        <v>6.5697596378225285</v>
      </c>
      <c r="AB1054" s="35"/>
      <c r="AC1054" s="10"/>
      <c r="AD1054" s="10"/>
    </row>
    <row r="1055" spans="1:30" x14ac:dyDescent="0.25">
      <c r="A1055" t="s">
        <v>4041</v>
      </c>
      <c r="B1055" t="s">
        <v>1425</v>
      </c>
      <c r="C1055" s="1">
        <v>42476</v>
      </c>
      <c r="D1055">
        <v>652</v>
      </c>
      <c r="E1055" t="str">
        <f t="shared" si="406"/>
        <v>_feature_engineering_for_building_clustering_models_</v>
      </c>
      <c r="F1055" s="7">
        <f t="shared" si="412"/>
        <v>6.481577129276431</v>
      </c>
      <c r="G1055">
        <f t="shared" si="407"/>
        <v>66</v>
      </c>
      <c r="H1055" s="11">
        <f t="shared" si="413"/>
        <v>1</v>
      </c>
      <c r="I1055" s="11">
        <f t="shared" si="422"/>
        <v>0</v>
      </c>
      <c r="J1055" s="11">
        <f t="shared" si="422"/>
        <v>1</v>
      </c>
      <c r="K1055" s="11">
        <f t="shared" si="424"/>
        <v>0</v>
      </c>
      <c r="L1055" s="11">
        <f t="shared" si="424"/>
        <v>0</v>
      </c>
      <c r="M1055" s="11">
        <f t="shared" si="424"/>
        <v>0</v>
      </c>
      <c r="N1055" s="11">
        <f t="shared" si="424"/>
        <v>0</v>
      </c>
      <c r="O1055" s="11">
        <f t="shared" si="424"/>
        <v>0</v>
      </c>
      <c r="P1055" s="11">
        <f t="shared" si="424"/>
        <v>0</v>
      </c>
      <c r="Q1055" s="4" t="str">
        <f t="shared" si="414"/>
        <v>N-101-000000</v>
      </c>
      <c r="R1055">
        <f t="shared" si="415"/>
        <v>419</v>
      </c>
      <c r="S1055" s="8">
        <f t="shared" si="416"/>
        <v>6.5697596378225285</v>
      </c>
      <c r="T1055" s="8">
        <f t="shared" si="417"/>
        <v>6.5697596378225285</v>
      </c>
      <c r="U1055" s="10">
        <f t="shared" si="408"/>
        <v>6.2931081899603747</v>
      </c>
      <c r="V1055" s="10">
        <f t="shared" si="418"/>
        <v>-0.14431102010629077</v>
      </c>
      <c r="W1055" s="10">
        <f t="shared" si="419"/>
        <v>-0.35181504743892411</v>
      </c>
      <c r="X1055" s="10">
        <f t="shared" si="409"/>
        <v>0.18846893931605621</v>
      </c>
      <c r="Y1055" s="22">
        <f t="shared" si="420"/>
        <v>6.7376924224453338</v>
      </c>
      <c r="Z1055" s="22">
        <f t="shared" si="410"/>
        <v>6.5922741434865042</v>
      </c>
      <c r="AA1055" s="22">
        <f t="shared" si="411"/>
        <v>6.5697596378225285</v>
      </c>
      <c r="AB1055" s="35"/>
      <c r="AC1055" s="10"/>
      <c r="AD1055" s="10"/>
    </row>
    <row r="1056" spans="1:30" x14ac:dyDescent="0.25">
      <c r="A1056" t="s">
        <v>4043</v>
      </c>
      <c r="B1056" t="s">
        <v>1427</v>
      </c>
      <c r="C1056" s="1">
        <v>42278</v>
      </c>
      <c r="D1056">
        <v>2525</v>
      </c>
      <c r="E1056" t="str">
        <f t="shared" si="406"/>
        <v>_feature_engineering_tips_for_data_scientists_and_business_analysts_</v>
      </c>
      <c r="F1056" s="7">
        <f t="shared" si="412"/>
        <v>7.8343923029104365</v>
      </c>
      <c r="G1056">
        <f t="shared" si="407"/>
        <v>33</v>
      </c>
      <c r="H1056" s="11">
        <f t="shared" si="413"/>
        <v>1</v>
      </c>
      <c r="I1056" s="11">
        <f t="shared" si="422"/>
        <v>0</v>
      </c>
      <c r="J1056" s="11">
        <f t="shared" si="422"/>
        <v>1</v>
      </c>
      <c r="K1056" s="11">
        <f t="shared" si="424"/>
        <v>0</v>
      </c>
      <c r="L1056" s="11">
        <f t="shared" si="424"/>
        <v>0</v>
      </c>
      <c r="M1056" s="11">
        <f t="shared" si="424"/>
        <v>0</v>
      </c>
      <c r="N1056" s="11">
        <f t="shared" si="424"/>
        <v>0</v>
      </c>
      <c r="O1056" s="11">
        <f t="shared" si="424"/>
        <v>1</v>
      </c>
      <c r="P1056" s="11">
        <f t="shared" si="424"/>
        <v>1</v>
      </c>
      <c r="Q1056" s="4" t="str">
        <f t="shared" si="414"/>
        <v>N-101-000011</v>
      </c>
      <c r="R1056">
        <f t="shared" si="415"/>
        <v>56</v>
      </c>
      <c r="S1056" s="8">
        <f t="shared" si="416"/>
        <v>6.7077203067055775</v>
      </c>
      <c r="T1056" s="8">
        <f t="shared" si="417"/>
        <v>6.7077203067055775</v>
      </c>
      <c r="U1056" s="10">
        <f t="shared" si="408"/>
        <v>7.6427885855299627</v>
      </c>
      <c r="V1056" s="10">
        <f t="shared" si="418"/>
        <v>-0.13958391266768105</v>
      </c>
      <c r="W1056" s="10">
        <f t="shared" si="419"/>
        <v>1.0010001261950814</v>
      </c>
      <c r="X1056" s="10">
        <f t="shared" si="409"/>
        <v>0.19160371738047377</v>
      </c>
      <c r="Y1056" s="22">
        <f t="shared" si="420"/>
        <v>6.7408272005097514</v>
      </c>
      <c r="Z1056" s="22">
        <f t="shared" si="410"/>
        <v>6.647636803392051</v>
      </c>
      <c r="AA1056" s="22">
        <f t="shared" si="411"/>
        <v>6.7077203067055775</v>
      </c>
      <c r="AB1056" s="35"/>
      <c r="AC1056" s="10"/>
      <c r="AD1056" s="10"/>
    </row>
    <row r="1057" spans="1:30" x14ac:dyDescent="0.25">
      <c r="A1057" t="s">
        <v>4044</v>
      </c>
      <c r="B1057" t="s">
        <v>1428</v>
      </c>
      <c r="C1057" s="1">
        <v>42170</v>
      </c>
      <c r="D1057">
        <v>1589</v>
      </c>
      <c r="E1057" t="str">
        <f t="shared" si="406"/>
        <v>_feature_scaling_and_normalization_</v>
      </c>
      <c r="F1057" s="7">
        <f t="shared" si="412"/>
        <v>7.3714892952142774</v>
      </c>
      <c r="G1057">
        <f t="shared" si="407"/>
        <v>40</v>
      </c>
      <c r="H1057" s="11">
        <f t="shared" si="413"/>
        <v>1</v>
      </c>
      <c r="I1057" s="11">
        <f t="shared" si="422"/>
        <v>0</v>
      </c>
      <c r="J1057" s="11">
        <f t="shared" si="422"/>
        <v>1</v>
      </c>
      <c r="K1057" s="11">
        <f t="shared" si="424"/>
        <v>0</v>
      </c>
      <c r="L1057" s="11">
        <f t="shared" si="424"/>
        <v>0</v>
      </c>
      <c r="M1057" s="11">
        <f t="shared" si="424"/>
        <v>0</v>
      </c>
      <c r="N1057" s="11">
        <f t="shared" si="424"/>
        <v>0</v>
      </c>
      <c r="O1057" s="11">
        <f t="shared" si="424"/>
        <v>0</v>
      </c>
      <c r="P1057" s="11">
        <f t="shared" si="424"/>
        <v>0</v>
      </c>
      <c r="Q1057" s="4" t="str">
        <f t="shared" si="414"/>
        <v>N-101-000000</v>
      </c>
      <c r="R1057">
        <f t="shared" si="415"/>
        <v>419</v>
      </c>
      <c r="S1057" s="8">
        <f t="shared" si="416"/>
        <v>6.5697596378225285</v>
      </c>
      <c r="T1057" s="8">
        <f t="shared" si="417"/>
        <v>6.5697596378225285</v>
      </c>
      <c r="U1057" s="10">
        <f t="shared" si="408"/>
        <v>7.1830203558982211</v>
      </c>
      <c r="V1057" s="10">
        <f t="shared" si="418"/>
        <v>-0.14431102010629077</v>
      </c>
      <c r="W1057" s="10">
        <f t="shared" si="419"/>
        <v>0.53809711849892228</v>
      </c>
      <c r="X1057" s="10">
        <f t="shared" si="409"/>
        <v>0.18846893931605621</v>
      </c>
      <c r="Y1057" s="22">
        <f t="shared" si="420"/>
        <v>6.7376924224453338</v>
      </c>
      <c r="Z1057" s="22">
        <f t="shared" si="410"/>
        <v>6.5922741434865042</v>
      </c>
      <c r="AA1057" s="22">
        <f t="shared" si="411"/>
        <v>6.5697596378225285</v>
      </c>
      <c r="AB1057" s="35"/>
      <c r="AC1057" s="10"/>
      <c r="AD1057" s="10"/>
    </row>
    <row r="1058" spans="1:30" x14ac:dyDescent="0.25">
      <c r="A1058" t="s">
        <v>4046</v>
      </c>
      <c r="B1058" t="s">
        <v>1430</v>
      </c>
      <c r="C1058" s="1">
        <v>41216</v>
      </c>
      <c r="D1058">
        <v>1837</v>
      </c>
      <c r="E1058" t="str">
        <f t="shared" si="406"/>
        <v>_feature_selection_for_efficient_modeling_</v>
      </c>
      <c r="F1058" s="7">
        <f t="shared" si="412"/>
        <v>7.5164333029156323</v>
      </c>
      <c r="G1058">
        <f t="shared" si="407"/>
        <v>27</v>
      </c>
      <c r="H1058" s="11">
        <f t="shared" si="413"/>
        <v>0</v>
      </c>
      <c r="I1058" s="11">
        <f t="shared" si="422"/>
        <v>0</v>
      </c>
      <c r="J1058" s="11">
        <f t="shared" si="422"/>
        <v>1</v>
      </c>
      <c r="K1058" s="11">
        <f t="shared" si="424"/>
        <v>0</v>
      </c>
      <c r="L1058" s="11">
        <f t="shared" si="424"/>
        <v>0</v>
      </c>
      <c r="M1058" s="11">
        <f t="shared" si="424"/>
        <v>0</v>
      </c>
      <c r="N1058" s="11">
        <f t="shared" si="424"/>
        <v>0</v>
      </c>
      <c r="O1058" s="11">
        <f t="shared" si="424"/>
        <v>0</v>
      </c>
      <c r="P1058" s="11">
        <f t="shared" si="424"/>
        <v>0</v>
      </c>
      <c r="Q1058" s="4" t="str">
        <f t="shared" si="414"/>
        <v>N-001-000000</v>
      </c>
      <c r="R1058">
        <f t="shared" si="415"/>
        <v>313</v>
      </c>
      <c r="S1058" s="8">
        <f t="shared" si="416"/>
        <v>6.8822553953446945</v>
      </c>
      <c r="T1058" s="8">
        <f t="shared" si="417"/>
        <v>6.8822553953446945</v>
      </c>
      <c r="U1058" s="10">
        <f t="shared" si="408"/>
        <v>7.1294973092568794</v>
      </c>
      <c r="V1058" s="10">
        <f t="shared" si="418"/>
        <v>0.15496856831223904</v>
      </c>
      <c r="W1058" s="10">
        <f t="shared" si="419"/>
        <v>0.68304112620027713</v>
      </c>
      <c r="X1058" s="10">
        <f t="shared" si="409"/>
        <v>0.38693599365875281</v>
      </c>
      <c r="Y1058" s="22">
        <f t="shared" si="420"/>
        <v>6.9361594767880304</v>
      </c>
      <c r="Z1058" s="22">
        <f t="shared" si="410"/>
        <v>6.9661540865059681</v>
      </c>
      <c r="AA1058" s="22">
        <f t="shared" si="411"/>
        <v>6.8822553953446945</v>
      </c>
      <c r="AB1058" s="35"/>
      <c r="AC1058" s="10"/>
      <c r="AD1058" s="10"/>
    </row>
    <row r="1059" spans="1:30" x14ac:dyDescent="0.25">
      <c r="A1059" t="s">
        <v>3140</v>
      </c>
      <c r="B1059" t="s">
        <v>524</v>
      </c>
      <c r="C1059" s="1">
        <v>42338</v>
      </c>
      <c r="D1059">
        <v>611</v>
      </c>
      <c r="E1059" t="str">
        <f t="shared" si="406"/>
        <v>_federal_home_loan_bank_data_</v>
      </c>
      <c r="F1059" s="7">
        <f t="shared" si="412"/>
        <v>6.4167322825123261</v>
      </c>
      <c r="G1059">
        <f t="shared" si="407"/>
        <v>41</v>
      </c>
      <c r="H1059" s="11">
        <f t="shared" si="413"/>
        <v>1</v>
      </c>
      <c r="I1059" s="11">
        <f t="shared" si="422"/>
        <v>0</v>
      </c>
      <c r="J1059" s="11">
        <f t="shared" si="422"/>
        <v>1</v>
      </c>
      <c r="K1059" s="11">
        <f t="shared" si="424"/>
        <v>0</v>
      </c>
      <c r="L1059" s="11">
        <f t="shared" si="424"/>
        <v>0</v>
      </c>
      <c r="M1059" s="11">
        <f t="shared" si="424"/>
        <v>0</v>
      </c>
      <c r="N1059" s="11">
        <f t="shared" si="424"/>
        <v>0</v>
      </c>
      <c r="O1059" s="11">
        <f t="shared" si="424"/>
        <v>1</v>
      </c>
      <c r="P1059" s="11">
        <f t="shared" si="424"/>
        <v>0</v>
      </c>
      <c r="Q1059" s="4" t="str">
        <f t="shared" si="414"/>
        <v>N-101-000010</v>
      </c>
      <c r="R1059">
        <f t="shared" si="415"/>
        <v>382</v>
      </c>
      <c r="S1059" s="8">
        <f t="shared" si="416"/>
        <v>6.8802841839920132</v>
      </c>
      <c r="T1059" s="8">
        <f t="shared" si="417"/>
        <v>6.8802841839920132</v>
      </c>
      <c r="U1059" s="10">
        <f t="shared" si="408"/>
        <v>6.0103784219968013</v>
      </c>
      <c r="V1059" s="10">
        <f t="shared" si="418"/>
        <v>0.18424985744159661</v>
      </c>
      <c r="W1059" s="10">
        <f t="shared" si="419"/>
        <v>-0.41665989420302907</v>
      </c>
      <c r="X1059" s="10">
        <f t="shared" si="409"/>
        <v>0.40635386051552441</v>
      </c>
      <c r="Y1059" s="22">
        <f t="shared" si="420"/>
        <v>6.9555773436448023</v>
      </c>
      <c r="Z1059" s="22">
        <f t="shared" si="410"/>
        <v>6.8151536771936527</v>
      </c>
      <c r="AA1059" s="22">
        <f t="shared" si="411"/>
        <v>6.8802841839920132</v>
      </c>
      <c r="AB1059" s="35"/>
      <c r="AC1059" s="10"/>
      <c r="AD1059" s="10"/>
    </row>
    <row r="1060" spans="1:30" x14ac:dyDescent="0.25">
      <c r="A1060" t="s">
        <v>4048</v>
      </c>
      <c r="B1060" t="s">
        <v>1432</v>
      </c>
      <c r="C1060" s="1">
        <v>41530</v>
      </c>
      <c r="D1060">
        <v>367</v>
      </c>
      <c r="E1060" t="str">
        <f t="shared" si="406"/>
        <v>_female_instincts_vs._quantum_entanglement_</v>
      </c>
      <c r="F1060" s="7">
        <f t="shared" si="412"/>
        <v>5.9080829381689313</v>
      </c>
      <c r="G1060">
        <f t="shared" si="407"/>
        <v>47</v>
      </c>
      <c r="H1060" s="11">
        <f t="shared" si="413"/>
        <v>0</v>
      </c>
      <c r="I1060" s="11">
        <f t="shared" si="422"/>
        <v>0</v>
      </c>
      <c r="J1060" s="11">
        <f t="shared" si="422"/>
        <v>1</v>
      </c>
      <c r="K1060" s="11">
        <f t="shared" si="424"/>
        <v>0</v>
      </c>
      <c r="L1060" s="11">
        <f t="shared" si="424"/>
        <v>0</v>
      </c>
      <c r="M1060" s="11">
        <f t="shared" si="424"/>
        <v>0</v>
      </c>
      <c r="N1060" s="11">
        <f t="shared" si="424"/>
        <v>0</v>
      </c>
      <c r="O1060" s="11">
        <f t="shared" si="424"/>
        <v>0</v>
      </c>
      <c r="P1060" s="11">
        <f t="shared" si="424"/>
        <v>0</v>
      </c>
      <c r="Q1060" s="4" t="str">
        <f t="shared" si="414"/>
        <v>N-001-000000</v>
      </c>
      <c r="R1060">
        <f t="shared" si="415"/>
        <v>313</v>
      </c>
      <c r="S1060" s="8">
        <f t="shared" si="416"/>
        <v>6.8822553953446945</v>
      </c>
      <c r="T1060" s="8">
        <f t="shared" si="417"/>
        <v>6.8822553953446945</v>
      </c>
      <c r="U1060" s="10">
        <f t="shared" si="408"/>
        <v>5.5211469445101784</v>
      </c>
      <c r="V1060" s="10">
        <f t="shared" si="418"/>
        <v>0.15496856831223904</v>
      </c>
      <c r="W1060" s="10">
        <f t="shared" si="419"/>
        <v>-0.92530923854642388</v>
      </c>
      <c r="X1060" s="10">
        <f t="shared" si="409"/>
        <v>0.38693599365875281</v>
      </c>
      <c r="Y1060" s="22">
        <f t="shared" si="420"/>
        <v>6.9361594767880304</v>
      </c>
      <c r="Z1060" s="22">
        <f t="shared" si="410"/>
        <v>6.9661540865059681</v>
      </c>
      <c r="AA1060" s="22">
        <f t="shared" si="411"/>
        <v>6.8822553953446945</v>
      </c>
      <c r="AB1060" s="35"/>
      <c r="AC1060" s="10"/>
      <c r="AD1060" s="10"/>
    </row>
    <row r="1061" spans="1:30" x14ac:dyDescent="0.25">
      <c r="A1061" t="s">
        <v>4049</v>
      </c>
      <c r="B1061" t="s">
        <v>1433</v>
      </c>
      <c r="C1061" s="1">
        <v>41617</v>
      </c>
      <c r="D1061">
        <v>223</v>
      </c>
      <c r="E1061" t="str">
        <f t="shared" si="406"/>
        <v>_few_tips_to_directorial_job_searching_candidate_</v>
      </c>
      <c r="F1061" s="7">
        <f t="shared" si="412"/>
        <v>5.4116460518550396</v>
      </c>
      <c r="G1061">
        <f t="shared" si="407"/>
        <v>78</v>
      </c>
      <c r="H1061" s="11">
        <f t="shared" si="413"/>
        <v>0</v>
      </c>
      <c r="I1061" s="11">
        <f t="shared" si="422"/>
        <v>0</v>
      </c>
      <c r="J1061" s="11">
        <f t="shared" si="422"/>
        <v>1</v>
      </c>
      <c r="K1061" s="11">
        <f t="shared" si="424"/>
        <v>0</v>
      </c>
      <c r="L1061" s="11">
        <f t="shared" si="424"/>
        <v>0</v>
      </c>
      <c r="M1061" s="11">
        <f t="shared" si="424"/>
        <v>0</v>
      </c>
      <c r="N1061" s="11">
        <f t="shared" si="424"/>
        <v>0</v>
      </c>
      <c r="O1061" s="11">
        <f t="shared" si="424"/>
        <v>0</v>
      </c>
      <c r="P1061" s="11">
        <f t="shared" si="424"/>
        <v>0</v>
      </c>
      <c r="Q1061" s="4" t="str">
        <f t="shared" si="414"/>
        <v>N-001-000000</v>
      </c>
      <c r="R1061">
        <f t="shared" si="415"/>
        <v>313</v>
      </c>
      <c r="S1061" s="8">
        <f t="shared" si="416"/>
        <v>6.8822553953446945</v>
      </c>
      <c r="T1061" s="8">
        <f t="shared" si="417"/>
        <v>6.8822553953446945</v>
      </c>
      <c r="U1061" s="10">
        <f t="shared" si="408"/>
        <v>5.0247100581962867</v>
      </c>
      <c r="V1061" s="10">
        <f t="shared" si="418"/>
        <v>0.15496856831223904</v>
      </c>
      <c r="W1061" s="10">
        <f t="shared" si="419"/>
        <v>-1.4217461248603156</v>
      </c>
      <c r="X1061" s="10">
        <f t="shared" si="409"/>
        <v>0.38693599365875281</v>
      </c>
      <c r="Y1061" s="22">
        <f t="shared" si="420"/>
        <v>6.9361594767880304</v>
      </c>
      <c r="Z1061" s="22">
        <f t="shared" si="410"/>
        <v>6.9661540865059681</v>
      </c>
      <c r="AA1061" s="22">
        <f t="shared" si="411"/>
        <v>6.8822553953446945</v>
      </c>
      <c r="AB1061" s="35"/>
      <c r="AC1061" s="10"/>
      <c r="AD1061" s="10"/>
    </row>
    <row r="1062" spans="1:30" x14ac:dyDescent="0.25">
      <c r="A1062" t="s">
        <v>4050</v>
      </c>
      <c r="B1062" t="s">
        <v>1434</v>
      </c>
      <c r="C1062" s="1">
        <v>41964</v>
      </c>
      <c r="D1062">
        <v>244</v>
      </c>
      <c r="E1062" t="str">
        <f t="shared" si="406"/>
        <v>_field_report_day_4_(final):_how_a_data_lake_could_help_solve_for_climatechange_</v>
      </c>
      <c r="F1062" s="7">
        <f t="shared" si="412"/>
        <v>5.5012582105447274</v>
      </c>
      <c r="G1062">
        <f t="shared" si="407"/>
        <v>33</v>
      </c>
      <c r="H1062" s="11">
        <f t="shared" si="413"/>
        <v>0</v>
      </c>
      <c r="I1062" s="11">
        <f t="shared" ref="I1062:J1081" si="425">IF(ISNUMBER(SEARCH(I$1,$B1062)),1,0)</f>
        <v>0</v>
      </c>
      <c r="J1062" s="11">
        <f t="shared" si="425"/>
        <v>1</v>
      </c>
      <c r="K1062" s="11">
        <f t="shared" ref="K1062:P1071" si="426">IF(ISNUMBER(SEARCH(K$1,$E1062)),1,0)</f>
        <v>0</v>
      </c>
      <c r="L1062" s="11">
        <f t="shared" si="426"/>
        <v>0</v>
      </c>
      <c r="M1062" s="11">
        <f t="shared" si="426"/>
        <v>0</v>
      </c>
      <c r="N1062" s="11">
        <f t="shared" si="426"/>
        <v>0</v>
      </c>
      <c r="O1062" s="11">
        <f t="shared" si="426"/>
        <v>1</v>
      </c>
      <c r="P1062" s="11">
        <f t="shared" si="426"/>
        <v>0</v>
      </c>
      <c r="Q1062" s="4" t="str">
        <f t="shared" si="414"/>
        <v>N-001-000010</v>
      </c>
      <c r="R1062">
        <f t="shared" si="415"/>
        <v>276</v>
      </c>
      <c r="S1062" s="8">
        <f t="shared" si="416"/>
        <v>7.1371246496698326</v>
      </c>
      <c r="T1062" s="8">
        <f t="shared" si="417"/>
        <v>7.1371246496698326</v>
      </c>
      <c r="U1062" s="10">
        <f t="shared" si="408"/>
        <v>4.8964372956865061</v>
      </c>
      <c r="V1062" s="10">
        <f t="shared" si="418"/>
        <v>0.48352944586012636</v>
      </c>
      <c r="W1062" s="10">
        <f t="shared" si="419"/>
        <v>-1.3321339661706277</v>
      </c>
      <c r="X1062" s="10">
        <f t="shared" si="409"/>
        <v>0.60482091485822098</v>
      </c>
      <c r="Y1062" s="22">
        <f t="shared" si="420"/>
        <v>7.1540443979874988</v>
      </c>
      <c r="Z1062" s="22">
        <f t="shared" si="410"/>
        <v>7.1890336202131158</v>
      </c>
      <c r="AA1062" s="22">
        <f t="shared" si="411"/>
        <v>7.1371246496698326</v>
      </c>
      <c r="AB1062" s="35"/>
      <c r="AC1062" s="10"/>
      <c r="AD1062" s="10"/>
    </row>
    <row r="1063" spans="1:30" x14ac:dyDescent="0.25">
      <c r="A1063" t="s">
        <v>4051</v>
      </c>
      <c r="B1063" t="s">
        <v>1435</v>
      </c>
      <c r="C1063" s="1">
        <v>42030</v>
      </c>
      <c r="D1063">
        <v>1262</v>
      </c>
      <c r="E1063" t="str">
        <f t="shared" si="406"/>
        <v>_financial_modeling_best_practices_</v>
      </c>
      <c r="F1063" s="7">
        <f t="shared" si="412"/>
        <v>7.1412451223504911</v>
      </c>
      <c r="G1063">
        <f t="shared" si="407"/>
        <v>68</v>
      </c>
      <c r="H1063" s="11">
        <f t="shared" si="413"/>
        <v>1</v>
      </c>
      <c r="I1063" s="11">
        <f t="shared" si="425"/>
        <v>0</v>
      </c>
      <c r="J1063" s="11">
        <f t="shared" si="425"/>
        <v>1</v>
      </c>
      <c r="K1063" s="11">
        <f t="shared" si="426"/>
        <v>0</v>
      </c>
      <c r="L1063" s="11">
        <f t="shared" si="426"/>
        <v>0</v>
      </c>
      <c r="M1063" s="11">
        <f t="shared" si="426"/>
        <v>0</v>
      </c>
      <c r="N1063" s="11">
        <f t="shared" si="426"/>
        <v>0</v>
      </c>
      <c r="O1063" s="11">
        <f t="shared" si="426"/>
        <v>0</v>
      </c>
      <c r="P1063" s="11">
        <f t="shared" si="426"/>
        <v>0</v>
      </c>
      <c r="Q1063" s="4" t="str">
        <f t="shared" si="414"/>
        <v>N-101-000000</v>
      </c>
      <c r="R1063">
        <f t="shared" si="415"/>
        <v>419</v>
      </c>
      <c r="S1063" s="8">
        <f t="shared" si="416"/>
        <v>6.5697596378225285</v>
      </c>
      <c r="T1063" s="8">
        <f t="shared" si="417"/>
        <v>6.5697596378225285</v>
      </c>
      <c r="U1063" s="10">
        <f t="shared" si="408"/>
        <v>6.9527761830344348</v>
      </c>
      <c r="V1063" s="10">
        <f t="shared" si="418"/>
        <v>-0.14431102010629077</v>
      </c>
      <c r="W1063" s="10">
        <f t="shared" si="419"/>
        <v>0.30785294563513599</v>
      </c>
      <c r="X1063" s="10">
        <f t="shared" si="409"/>
        <v>0.18846893931605621</v>
      </c>
      <c r="Y1063" s="22">
        <f t="shared" si="420"/>
        <v>6.7376924224453338</v>
      </c>
      <c r="Z1063" s="22">
        <f t="shared" si="410"/>
        <v>6.5922741434865042</v>
      </c>
      <c r="AA1063" s="22">
        <f t="shared" si="411"/>
        <v>6.5697596378225285</v>
      </c>
      <c r="AB1063" s="35"/>
      <c r="AC1063" s="10"/>
      <c r="AD1063" s="10"/>
    </row>
    <row r="1064" spans="1:30" x14ac:dyDescent="0.25">
      <c r="A1064" t="s">
        <v>4052</v>
      </c>
      <c r="B1064" t="s">
        <v>1436</v>
      </c>
      <c r="C1064" s="1">
        <v>42098</v>
      </c>
      <c r="D1064">
        <v>1525</v>
      </c>
      <c r="E1064" t="str">
        <f t="shared" si="406"/>
        <v>_finding_group_structures_in_data_using_unsupervised_machine_learning_</v>
      </c>
      <c r="F1064" s="7">
        <f t="shared" si="412"/>
        <v>7.3304052118444023</v>
      </c>
      <c r="G1064">
        <f t="shared" si="407"/>
        <v>85</v>
      </c>
      <c r="H1064" s="11">
        <f t="shared" si="413"/>
        <v>1</v>
      </c>
      <c r="I1064" s="11">
        <f t="shared" si="425"/>
        <v>0</v>
      </c>
      <c r="J1064" s="11">
        <f t="shared" si="425"/>
        <v>1</v>
      </c>
      <c r="K1064" s="11">
        <f t="shared" si="426"/>
        <v>0</v>
      </c>
      <c r="L1064" s="11">
        <f t="shared" si="426"/>
        <v>0</v>
      </c>
      <c r="M1064" s="11">
        <f t="shared" si="426"/>
        <v>1</v>
      </c>
      <c r="N1064" s="11">
        <f t="shared" si="426"/>
        <v>0</v>
      </c>
      <c r="O1064" s="11">
        <f t="shared" si="426"/>
        <v>1</v>
      </c>
      <c r="P1064" s="11">
        <f t="shared" si="426"/>
        <v>0</v>
      </c>
      <c r="Q1064" s="4" t="str">
        <f t="shared" si="414"/>
        <v>N-101-001010</v>
      </c>
      <c r="R1064">
        <f t="shared" si="415"/>
        <v>6</v>
      </c>
      <c r="S1064" s="8">
        <f t="shared" si="416"/>
        <v>7.6981890511931148</v>
      </c>
      <c r="T1064" s="8">
        <f t="shared" si="417"/>
        <v>7.3546782491486216</v>
      </c>
      <c r="U1064" s="10">
        <f t="shared" si="408"/>
        <v>6.4461320950529934</v>
      </c>
      <c r="V1064" s="10">
        <f t="shared" si="418"/>
        <v>0.90493107473099987</v>
      </c>
      <c r="W1064" s="10">
        <f t="shared" si="419"/>
        <v>0.49701303512904715</v>
      </c>
      <c r="X1064" s="10">
        <f t="shared" si="409"/>
        <v>0.8842731167914093</v>
      </c>
      <c r="Y1064" s="22">
        <f t="shared" si="420"/>
        <v>7.4334965999206872</v>
      </c>
      <c r="Z1064" s="22">
        <f t="shared" si="410"/>
        <v>7.6513274044519566</v>
      </c>
      <c r="AA1064" s="22">
        <f t="shared" si="411"/>
        <v>7.6981890511931148</v>
      </c>
      <c r="AB1064" s="35"/>
      <c r="AC1064" s="10"/>
      <c r="AD1064" s="10"/>
    </row>
    <row r="1065" spans="1:30" x14ac:dyDescent="0.25">
      <c r="A1065" t="s">
        <v>3155</v>
      </c>
      <c r="B1065" t="s">
        <v>539</v>
      </c>
      <c r="C1065" s="1">
        <v>42380</v>
      </c>
      <c r="D1065">
        <v>319</v>
      </c>
      <c r="E1065" t="str">
        <f t="shared" si="406"/>
        <v>_finding_whales_in_ocean_water:_edge_detection,_blob_processing,_and_rgbchannels_in_c#_</v>
      </c>
      <c r="F1065" s="7">
        <f t="shared" si="412"/>
        <v>5.768320995793772</v>
      </c>
      <c r="G1065">
        <f t="shared" si="407"/>
        <v>51</v>
      </c>
      <c r="H1065" s="11">
        <f t="shared" si="413"/>
        <v>1</v>
      </c>
      <c r="I1065" s="11">
        <f t="shared" si="425"/>
        <v>0</v>
      </c>
      <c r="J1065" s="11">
        <f t="shared" si="425"/>
        <v>1</v>
      </c>
      <c r="K1065" s="11">
        <f t="shared" si="426"/>
        <v>0</v>
      </c>
      <c r="L1065" s="11">
        <f t="shared" si="426"/>
        <v>0</v>
      </c>
      <c r="M1065" s="11">
        <f t="shared" si="426"/>
        <v>0</v>
      </c>
      <c r="N1065" s="11">
        <f t="shared" si="426"/>
        <v>0</v>
      </c>
      <c r="O1065" s="11">
        <f t="shared" si="426"/>
        <v>0</v>
      </c>
      <c r="P1065" s="11">
        <f t="shared" si="426"/>
        <v>0</v>
      </c>
      <c r="Q1065" s="4" t="str">
        <f t="shared" si="414"/>
        <v>N-101-000000</v>
      </c>
      <c r="R1065">
        <f t="shared" si="415"/>
        <v>419</v>
      </c>
      <c r="S1065" s="8">
        <f t="shared" si="416"/>
        <v>6.5697596378225285</v>
      </c>
      <c r="T1065" s="8">
        <f t="shared" si="417"/>
        <v>6.5697596378225285</v>
      </c>
      <c r="U1065" s="10">
        <f t="shared" si="408"/>
        <v>5.5798520564777156</v>
      </c>
      <c r="V1065" s="10">
        <f t="shared" si="418"/>
        <v>-0.14431102010629077</v>
      </c>
      <c r="W1065" s="10">
        <f t="shared" si="419"/>
        <v>-1.0650711809215831</v>
      </c>
      <c r="X1065" s="10">
        <f t="shared" si="409"/>
        <v>0.18846893931605621</v>
      </c>
      <c r="Y1065" s="22">
        <f t="shared" si="420"/>
        <v>6.7376924224453338</v>
      </c>
      <c r="Z1065" s="22">
        <f t="shared" si="410"/>
        <v>6.5922741434865042</v>
      </c>
      <c r="AA1065" s="22">
        <f t="shared" si="411"/>
        <v>6.5697596378225285</v>
      </c>
      <c r="AB1065" s="35"/>
      <c r="AC1065" s="10"/>
      <c r="AD1065" s="10"/>
    </row>
    <row r="1066" spans="1:30" x14ac:dyDescent="0.25">
      <c r="A1066" t="s">
        <v>4054</v>
      </c>
      <c r="B1066" t="s">
        <v>1438</v>
      </c>
      <c r="C1066" s="1">
        <v>41175</v>
      </c>
      <c r="D1066">
        <v>407</v>
      </c>
      <c r="E1066" t="str">
        <f t="shared" si="406"/>
        <v>_first_the_data,_then_the_decision,_then_the_profit._</v>
      </c>
      <c r="F1066" s="7">
        <f t="shared" si="412"/>
        <v>6.0112671744041615</v>
      </c>
      <c r="G1066">
        <f t="shared" si="407"/>
        <v>40</v>
      </c>
      <c r="H1066" s="11">
        <f t="shared" si="413"/>
        <v>0</v>
      </c>
      <c r="I1066" s="11">
        <f t="shared" si="425"/>
        <v>0</v>
      </c>
      <c r="J1066" s="11">
        <f t="shared" si="425"/>
        <v>1</v>
      </c>
      <c r="K1066" s="11">
        <f t="shared" si="426"/>
        <v>0</v>
      </c>
      <c r="L1066" s="11">
        <f t="shared" si="426"/>
        <v>0</v>
      </c>
      <c r="M1066" s="11">
        <f t="shared" si="426"/>
        <v>0</v>
      </c>
      <c r="N1066" s="11">
        <f t="shared" si="426"/>
        <v>0</v>
      </c>
      <c r="O1066" s="11">
        <f t="shared" si="426"/>
        <v>0</v>
      </c>
      <c r="P1066" s="11">
        <f t="shared" si="426"/>
        <v>0</v>
      </c>
      <c r="Q1066" s="4" t="str">
        <f t="shared" si="414"/>
        <v>N-001-000000</v>
      </c>
      <c r="R1066">
        <f t="shared" si="415"/>
        <v>313</v>
      </c>
      <c r="S1066" s="8">
        <f t="shared" si="416"/>
        <v>6.8822553953446945</v>
      </c>
      <c r="T1066" s="8">
        <f t="shared" si="417"/>
        <v>6.8822553953446945</v>
      </c>
      <c r="U1066" s="10">
        <f t="shared" si="408"/>
        <v>5.6243311807454086</v>
      </c>
      <c r="V1066" s="10">
        <f t="shared" si="418"/>
        <v>0.15496856831223904</v>
      </c>
      <c r="W1066" s="10">
        <f t="shared" si="419"/>
        <v>-0.82212500231119368</v>
      </c>
      <c r="X1066" s="10">
        <f t="shared" si="409"/>
        <v>0.38693599365875281</v>
      </c>
      <c r="Y1066" s="22">
        <f t="shared" si="420"/>
        <v>6.9361594767880304</v>
      </c>
      <c r="Z1066" s="22">
        <f t="shared" si="410"/>
        <v>6.9661540865059681</v>
      </c>
      <c r="AA1066" s="22">
        <f t="shared" si="411"/>
        <v>6.8822553953446945</v>
      </c>
      <c r="AB1066" s="35"/>
      <c r="AC1066" s="10"/>
      <c r="AD1066" s="10"/>
    </row>
    <row r="1067" spans="1:30" x14ac:dyDescent="0.25">
      <c r="A1067" t="s">
        <v>4055</v>
      </c>
      <c r="B1067" t="s">
        <v>1439</v>
      </c>
      <c r="C1067" s="1">
        <v>42453</v>
      </c>
      <c r="D1067">
        <v>530</v>
      </c>
      <c r="E1067" t="str">
        <f t="shared" si="406"/>
        <v>_fit_the_chart_to_the_story,_not_the_data_</v>
      </c>
      <c r="F1067" s="7">
        <f t="shared" si="412"/>
        <v>6.2747620212419388</v>
      </c>
      <c r="G1067">
        <f t="shared" si="407"/>
        <v>47</v>
      </c>
      <c r="H1067" s="11">
        <f t="shared" si="413"/>
        <v>1</v>
      </c>
      <c r="I1067" s="11">
        <f t="shared" si="425"/>
        <v>0</v>
      </c>
      <c r="J1067" s="11">
        <f t="shared" si="425"/>
        <v>1</v>
      </c>
      <c r="K1067" s="11">
        <f t="shared" si="426"/>
        <v>0</v>
      </c>
      <c r="L1067" s="11">
        <f t="shared" si="426"/>
        <v>0</v>
      </c>
      <c r="M1067" s="11">
        <f t="shared" si="426"/>
        <v>0</v>
      </c>
      <c r="N1067" s="11">
        <f t="shared" si="426"/>
        <v>0</v>
      </c>
      <c r="O1067" s="11">
        <f t="shared" si="426"/>
        <v>1</v>
      </c>
      <c r="P1067" s="11">
        <f t="shared" si="426"/>
        <v>0</v>
      </c>
      <c r="Q1067" s="4" t="str">
        <f t="shared" si="414"/>
        <v>N-101-000010</v>
      </c>
      <c r="R1067">
        <f t="shared" si="415"/>
        <v>382</v>
      </c>
      <c r="S1067" s="8">
        <f t="shared" si="416"/>
        <v>6.8802841839920132</v>
      </c>
      <c r="T1067" s="8">
        <f t="shared" si="417"/>
        <v>6.8802841839920132</v>
      </c>
      <c r="U1067" s="10">
        <f t="shared" si="408"/>
        <v>5.868408160726414</v>
      </c>
      <c r="V1067" s="10">
        <f t="shared" si="418"/>
        <v>0.18424985744159661</v>
      </c>
      <c r="W1067" s="10">
        <f t="shared" si="419"/>
        <v>-0.55863015547341632</v>
      </c>
      <c r="X1067" s="10">
        <f t="shared" si="409"/>
        <v>0.40635386051552441</v>
      </c>
      <c r="Y1067" s="22">
        <f t="shared" si="420"/>
        <v>6.9555773436448023</v>
      </c>
      <c r="Z1067" s="22">
        <f t="shared" si="410"/>
        <v>6.8151536771936527</v>
      </c>
      <c r="AA1067" s="22">
        <f t="shared" si="411"/>
        <v>6.8802841839920132</v>
      </c>
      <c r="AB1067" s="35"/>
      <c r="AC1067" s="10"/>
      <c r="AD1067" s="10"/>
    </row>
    <row r="1068" spans="1:30" x14ac:dyDescent="0.25">
      <c r="A1068" t="s">
        <v>4255</v>
      </c>
      <c r="B1068" t="s">
        <v>1639</v>
      </c>
      <c r="C1068" s="1">
        <v>42398</v>
      </c>
      <c r="D1068">
        <v>896</v>
      </c>
      <c r="E1068" t="str">
        <f t="shared" si="406"/>
        <v>_five_big_mistakes_to_avoid_while_using_big_data_</v>
      </c>
      <c r="F1068" s="7">
        <f t="shared" si="412"/>
        <v>6.799055862058796</v>
      </c>
      <c r="G1068">
        <f t="shared" si="407"/>
        <v>41</v>
      </c>
      <c r="H1068" s="11">
        <f t="shared" si="413"/>
        <v>1</v>
      </c>
      <c r="I1068" s="11">
        <f t="shared" si="425"/>
        <v>0</v>
      </c>
      <c r="J1068" s="11">
        <f t="shared" si="425"/>
        <v>1</v>
      </c>
      <c r="K1068" s="11">
        <f t="shared" si="426"/>
        <v>0</v>
      </c>
      <c r="L1068" s="11">
        <f t="shared" si="426"/>
        <v>0</v>
      </c>
      <c r="M1068" s="11">
        <f t="shared" si="426"/>
        <v>0</v>
      </c>
      <c r="N1068" s="11">
        <f t="shared" si="426"/>
        <v>0</v>
      </c>
      <c r="O1068" s="11">
        <f t="shared" si="426"/>
        <v>1</v>
      </c>
      <c r="P1068" s="11">
        <f t="shared" si="426"/>
        <v>0</v>
      </c>
      <c r="Q1068" s="4" t="str">
        <f t="shared" si="414"/>
        <v>N-101-000010</v>
      </c>
      <c r="R1068">
        <f t="shared" si="415"/>
        <v>382</v>
      </c>
      <c r="S1068" s="8">
        <f t="shared" si="416"/>
        <v>6.8802841839920132</v>
      </c>
      <c r="T1068" s="8">
        <f t="shared" si="417"/>
        <v>6.8802841839920132</v>
      </c>
      <c r="U1068" s="10">
        <f t="shared" si="408"/>
        <v>6.3927020015432712</v>
      </c>
      <c r="V1068" s="10">
        <f t="shared" si="418"/>
        <v>0.18424985744159661</v>
      </c>
      <c r="W1068" s="10">
        <f t="shared" si="419"/>
        <v>-3.4336314656559175E-2</v>
      </c>
      <c r="X1068" s="10">
        <f t="shared" si="409"/>
        <v>0.40635386051552441</v>
      </c>
      <c r="Y1068" s="22">
        <f t="shared" si="420"/>
        <v>6.9555773436448023</v>
      </c>
      <c r="Z1068" s="22">
        <f t="shared" si="410"/>
        <v>6.8151536771936527</v>
      </c>
      <c r="AA1068" s="22">
        <f t="shared" si="411"/>
        <v>6.8802841839920132</v>
      </c>
      <c r="AB1068" s="35"/>
      <c r="AC1068" s="10"/>
      <c r="AD1068" s="10"/>
    </row>
    <row r="1069" spans="1:30" x14ac:dyDescent="0.25">
      <c r="A1069" t="s">
        <v>4056</v>
      </c>
      <c r="B1069" t="s">
        <v>1440</v>
      </c>
      <c r="C1069" s="1">
        <v>42100</v>
      </c>
      <c r="D1069">
        <v>570</v>
      </c>
      <c r="E1069" t="str">
        <f t="shared" si="406"/>
        <v>_five_characteristics_of_the_big_data_bang_</v>
      </c>
      <c r="F1069" s="7">
        <f t="shared" si="412"/>
        <v>6.3473892096560105</v>
      </c>
      <c r="G1069">
        <f t="shared" si="407"/>
        <v>54</v>
      </c>
      <c r="H1069" s="11">
        <f t="shared" si="413"/>
        <v>1</v>
      </c>
      <c r="I1069" s="11">
        <f t="shared" si="425"/>
        <v>0</v>
      </c>
      <c r="J1069" s="11">
        <f t="shared" si="425"/>
        <v>1</v>
      </c>
      <c r="K1069" s="11">
        <f t="shared" si="426"/>
        <v>0</v>
      </c>
      <c r="L1069" s="11">
        <f t="shared" si="426"/>
        <v>0</v>
      </c>
      <c r="M1069" s="11">
        <f t="shared" si="426"/>
        <v>0</v>
      </c>
      <c r="N1069" s="11">
        <f t="shared" si="426"/>
        <v>0</v>
      </c>
      <c r="O1069" s="11">
        <f t="shared" si="426"/>
        <v>1</v>
      </c>
      <c r="P1069" s="11">
        <f t="shared" si="426"/>
        <v>0</v>
      </c>
      <c r="Q1069" s="4" t="str">
        <f t="shared" si="414"/>
        <v>N-101-000010</v>
      </c>
      <c r="R1069">
        <f t="shared" si="415"/>
        <v>382</v>
      </c>
      <c r="S1069" s="8">
        <f t="shared" si="416"/>
        <v>6.8802841839920132</v>
      </c>
      <c r="T1069" s="8">
        <f t="shared" si="417"/>
        <v>6.8802841839920132</v>
      </c>
      <c r="U1069" s="10">
        <f t="shared" si="408"/>
        <v>5.9410353491404857</v>
      </c>
      <c r="V1069" s="10">
        <f t="shared" si="418"/>
        <v>0.18424985744159661</v>
      </c>
      <c r="W1069" s="10">
        <f t="shared" si="419"/>
        <v>-0.48600296705934465</v>
      </c>
      <c r="X1069" s="10">
        <f t="shared" si="409"/>
        <v>0.40635386051552441</v>
      </c>
      <c r="Y1069" s="22">
        <f t="shared" si="420"/>
        <v>6.9555773436448023</v>
      </c>
      <c r="Z1069" s="22">
        <f t="shared" si="410"/>
        <v>6.8151536771936527</v>
      </c>
      <c r="AA1069" s="22">
        <f t="shared" si="411"/>
        <v>6.8802841839920132</v>
      </c>
      <c r="AB1069" s="35"/>
      <c r="AC1069" s="10"/>
      <c r="AD1069" s="10"/>
    </row>
    <row r="1070" spans="1:30" x14ac:dyDescent="0.25">
      <c r="A1070" t="s">
        <v>4057</v>
      </c>
      <c r="B1070" t="s">
        <v>1441</v>
      </c>
      <c r="C1070" s="1">
        <v>42228</v>
      </c>
      <c r="D1070">
        <v>611</v>
      </c>
      <c r="E1070" t="str">
        <f t="shared" si="406"/>
        <v>_five_critical_words_when_searching_for_data_prep_tools_</v>
      </c>
      <c r="F1070" s="7">
        <f t="shared" si="412"/>
        <v>6.4167322825123261</v>
      </c>
      <c r="G1070">
        <f t="shared" si="407"/>
        <v>30</v>
      </c>
      <c r="H1070" s="11">
        <f t="shared" si="413"/>
        <v>1</v>
      </c>
      <c r="I1070" s="11">
        <f t="shared" si="425"/>
        <v>0</v>
      </c>
      <c r="J1070" s="11">
        <f t="shared" si="425"/>
        <v>1</v>
      </c>
      <c r="K1070" s="11">
        <f t="shared" si="426"/>
        <v>0</v>
      </c>
      <c r="L1070" s="11">
        <f t="shared" si="426"/>
        <v>0</v>
      </c>
      <c r="M1070" s="11">
        <f t="shared" si="426"/>
        <v>0</v>
      </c>
      <c r="N1070" s="11">
        <f t="shared" si="426"/>
        <v>0</v>
      </c>
      <c r="O1070" s="11">
        <f t="shared" si="426"/>
        <v>1</v>
      </c>
      <c r="P1070" s="11">
        <f t="shared" si="426"/>
        <v>0</v>
      </c>
      <c r="Q1070" s="4" t="str">
        <f t="shared" si="414"/>
        <v>N-101-000010</v>
      </c>
      <c r="R1070">
        <f t="shared" si="415"/>
        <v>382</v>
      </c>
      <c r="S1070" s="8">
        <f t="shared" si="416"/>
        <v>6.8802841839920132</v>
      </c>
      <c r="T1070" s="8">
        <f t="shared" si="417"/>
        <v>6.8802841839920132</v>
      </c>
      <c r="U1070" s="10">
        <f t="shared" si="408"/>
        <v>6.0103784219968013</v>
      </c>
      <c r="V1070" s="10">
        <f t="shared" si="418"/>
        <v>0.18424985744159661</v>
      </c>
      <c r="W1070" s="10">
        <f t="shared" si="419"/>
        <v>-0.41665989420302907</v>
      </c>
      <c r="X1070" s="10">
        <f t="shared" si="409"/>
        <v>0.40635386051552441</v>
      </c>
      <c r="Y1070" s="22">
        <f t="shared" si="420"/>
        <v>6.9555773436448023</v>
      </c>
      <c r="Z1070" s="22">
        <f t="shared" si="410"/>
        <v>6.8151536771936527</v>
      </c>
      <c r="AA1070" s="22">
        <f t="shared" si="411"/>
        <v>6.8802841839920132</v>
      </c>
      <c r="AB1070" s="35"/>
      <c r="AC1070" s="10"/>
      <c r="AD1070" s="10"/>
    </row>
    <row r="1071" spans="1:30" x14ac:dyDescent="0.25">
      <c r="A1071" t="s">
        <v>4058</v>
      </c>
      <c r="B1071" t="s">
        <v>1442</v>
      </c>
      <c r="C1071" s="1">
        <v>41445</v>
      </c>
      <c r="D1071">
        <v>3666</v>
      </c>
      <c r="E1071" t="str">
        <f t="shared" si="406"/>
        <v>_five_data_preparation_mistakes_</v>
      </c>
      <c r="F1071" s="7">
        <f t="shared" si="412"/>
        <v>8.2071291680713259</v>
      </c>
      <c r="G1071">
        <f t="shared" si="407"/>
        <v>55</v>
      </c>
      <c r="H1071" s="11">
        <f t="shared" si="413"/>
        <v>0</v>
      </c>
      <c r="I1071" s="11">
        <f t="shared" si="425"/>
        <v>0</v>
      </c>
      <c r="J1071" s="11">
        <f t="shared" si="425"/>
        <v>1</v>
      </c>
      <c r="K1071" s="11">
        <f t="shared" si="426"/>
        <v>0</v>
      </c>
      <c r="L1071" s="11">
        <f t="shared" si="426"/>
        <v>0</v>
      </c>
      <c r="M1071" s="11">
        <f t="shared" si="426"/>
        <v>0</v>
      </c>
      <c r="N1071" s="11">
        <f t="shared" si="426"/>
        <v>0</v>
      </c>
      <c r="O1071" s="11">
        <f t="shared" si="426"/>
        <v>1</v>
      </c>
      <c r="P1071" s="11">
        <f t="shared" si="426"/>
        <v>0</v>
      </c>
      <c r="Q1071" s="4" t="str">
        <f t="shared" si="414"/>
        <v>N-001-000010</v>
      </c>
      <c r="R1071">
        <f t="shared" si="415"/>
        <v>276</v>
      </c>
      <c r="S1071" s="8">
        <f t="shared" si="416"/>
        <v>7.1371246496698326</v>
      </c>
      <c r="T1071" s="8">
        <f t="shared" si="417"/>
        <v>7.1371246496698326</v>
      </c>
      <c r="U1071" s="10">
        <f t="shared" si="408"/>
        <v>7.6023082532131045</v>
      </c>
      <c r="V1071" s="10">
        <f t="shared" si="418"/>
        <v>0.48352944586012636</v>
      </c>
      <c r="W1071" s="10">
        <f t="shared" si="419"/>
        <v>1.3737369913559707</v>
      </c>
      <c r="X1071" s="10">
        <f t="shared" si="409"/>
        <v>0.60482091485822098</v>
      </c>
      <c r="Y1071" s="22">
        <f t="shared" si="420"/>
        <v>7.1540443979874988</v>
      </c>
      <c r="Z1071" s="22">
        <f t="shared" si="410"/>
        <v>7.1890336202131158</v>
      </c>
      <c r="AA1071" s="22">
        <f t="shared" si="411"/>
        <v>7.1371246496698326</v>
      </c>
      <c r="AB1071" s="35"/>
      <c r="AC1071" s="10"/>
      <c r="AD1071" s="10"/>
    </row>
    <row r="1072" spans="1:30" x14ac:dyDescent="0.25">
      <c r="A1072" t="s">
        <v>4059</v>
      </c>
      <c r="B1072" t="s">
        <v>1443</v>
      </c>
      <c r="C1072" s="1">
        <v>41851</v>
      </c>
      <c r="D1072">
        <v>163</v>
      </c>
      <c r="E1072" t="str">
        <f t="shared" si="406"/>
        <v>_five_expert_tips_to_bring_your_employee_churn_to_a_halt_</v>
      </c>
      <c r="F1072" s="7">
        <f t="shared" si="412"/>
        <v>5.0998664278241987</v>
      </c>
      <c r="G1072">
        <f t="shared" si="407"/>
        <v>37</v>
      </c>
      <c r="H1072" s="11">
        <f t="shared" si="413"/>
        <v>0</v>
      </c>
      <c r="I1072" s="11">
        <f t="shared" si="425"/>
        <v>0</v>
      </c>
      <c r="J1072" s="11">
        <f t="shared" si="425"/>
        <v>1</v>
      </c>
      <c r="K1072" s="11">
        <f t="shared" ref="K1072:P1081" si="427">IF(ISNUMBER(SEARCH(K$1,$E1072)),1,0)</f>
        <v>0</v>
      </c>
      <c r="L1072" s="11">
        <f t="shared" si="427"/>
        <v>0</v>
      </c>
      <c r="M1072" s="11">
        <f t="shared" si="427"/>
        <v>0</v>
      </c>
      <c r="N1072" s="11">
        <f t="shared" si="427"/>
        <v>0</v>
      </c>
      <c r="O1072" s="11">
        <f t="shared" si="427"/>
        <v>0</v>
      </c>
      <c r="P1072" s="11">
        <f t="shared" si="427"/>
        <v>0</v>
      </c>
      <c r="Q1072" s="4" t="str">
        <f t="shared" si="414"/>
        <v>N-001-000000</v>
      </c>
      <c r="R1072">
        <f t="shared" si="415"/>
        <v>313</v>
      </c>
      <c r="S1072" s="8">
        <f t="shared" si="416"/>
        <v>6.8822553953446945</v>
      </c>
      <c r="T1072" s="8">
        <f t="shared" si="417"/>
        <v>6.8822553953446945</v>
      </c>
      <c r="U1072" s="10">
        <f t="shared" si="408"/>
        <v>4.7129304341654459</v>
      </c>
      <c r="V1072" s="10">
        <f t="shared" si="418"/>
        <v>0.15496856831223904</v>
      </c>
      <c r="W1072" s="10">
        <f t="shared" si="419"/>
        <v>-1.7335257488911564</v>
      </c>
      <c r="X1072" s="10">
        <f t="shared" si="409"/>
        <v>0.38693599365875281</v>
      </c>
      <c r="Y1072" s="22">
        <f t="shared" si="420"/>
        <v>6.9361594767880304</v>
      </c>
      <c r="Z1072" s="22">
        <f t="shared" si="410"/>
        <v>6.9661540865059681</v>
      </c>
      <c r="AA1072" s="22">
        <f t="shared" si="411"/>
        <v>6.8822553953446945</v>
      </c>
      <c r="AB1072" s="35"/>
      <c r="AC1072" s="10"/>
      <c r="AD1072" s="10"/>
    </row>
    <row r="1073" spans="1:30" x14ac:dyDescent="0.25">
      <c r="A1073" t="s">
        <v>4060</v>
      </c>
      <c r="B1073" t="s">
        <v>1444</v>
      </c>
      <c r="C1073" s="1">
        <v>42453</v>
      </c>
      <c r="D1073">
        <v>122</v>
      </c>
      <c r="E1073" t="str">
        <f t="shared" si="406"/>
        <v>_five_insights_on_data_science_careers_</v>
      </c>
      <c r="F1073" s="7">
        <f t="shared" si="412"/>
        <v>4.8121843553724171</v>
      </c>
      <c r="G1073">
        <f t="shared" si="407"/>
        <v>29</v>
      </c>
      <c r="H1073" s="11">
        <f t="shared" si="413"/>
        <v>1</v>
      </c>
      <c r="I1073" s="11">
        <f t="shared" si="425"/>
        <v>0</v>
      </c>
      <c r="J1073" s="11">
        <f t="shared" si="425"/>
        <v>1</v>
      </c>
      <c r="K1073" s="11">
        <f t="shared" si="427"/>
        <v>0</v>
      </c>
      <c r="L1073" s="11">
        <f t="shared" si="427"/>
        <v>0</v>
      </c>
      <c r="M1073" s="11">
        <f t="shared" si="427"/>
        <v>0</v>
      </c>
      <c r="N1073" s="11">
        <f t="shared" si="427"/>
        <v>1</v>
      </c>
      <c r="O1073" s="11">
        <f t="shared" si="427"/>
        <v>1</v>
      </c>
      <c r="P1073" s="11">
        <f t="shared" si="427"/>
        <v>0</v>
      </c>
      <c r="Q1073" s="4" t="str">
        <f t="shared" si="414"/>
        <v>N-101-000110</v>
      </c>
      <c r="R1073">
        <f t="shared" si="415"/>
        <v>126</v>
      </c>
      <c r="S1073" s="8">
        <f t="shared" si="416"/>
        <v>7.156085089173656</v>
      </c>
      <c r="T1073" s="8">
        <f t="shared" si="417"/>
        <v>7.156085089173656</v>
      </c>
      <c r="U1073" s="10">
        <f t="shared" si="408"/>
        <v>4.0221676585514077</v>
      </c>
      <c r="V1073" s="10">
        <f t="shared" si="418"/>
        <v>0.76279653926378688</v>
      </c>
      <c r="W1073" s="10">
        <f t="shared" si="419"/>
        <v>-2.0212078213429381</v>
      </c>
      <c r="X1073" s="10">
        <f t="shared" si="409"/>
        <v>0.79001669682100972</v>
      </c>
      <c r="Y1073" s="22">
        <f t="shared" si="420"/>
        <v>7.3392401799502869</v>
      </c>
      <c r="Z1073" s="22">
        <f t="shared" si="410"/>
        <v>7.2265960335864765</v>
      </c>
      <c r="AA1073" s="22">
        <f t="shared" si="411"/>
        <v>7.156085089173656</v>
      </c>
      <c r="AB1073" s="35"/>
      <c r="AC1073" s="10"/>
      <c r="AD1073" s="10"/>
    </row>
    <row r="1074" spans="1:30" x14ac:dyDescent="0.25">
      <c r="A1074" t="s">
        <v>4061</v>
      </c>
      <c r="B1074" t="s">
        <v>1445</v>
      </c>
      <c r="C1074" s="1">
        <v>42433</v>
      </c>
      <c r="D1074">
        <v>367</v>
      </c>
      <c r="E1074" t="str">
        <f t="shared" si="406"/>
        <v>_five_major_shifts_in_big_data_</v>
      </c>
      <c r="F1074" s="7">
        <f t="shared" si="412"/>
        <v>5.9080829381689313</v>
      </c>
      <c r="G1074">
        <f t="shared" si="407"/>
        <v>30</v>
      </c>
      <c r="H1074" s="11">
        <f t="shared" si="413"/>
        <v>1</v>
      </c>
      <c r="I1074" s="11">
        <f t="shared" si="425"/>
        <v>0</v>
      </c>
      <c r="J1074" s="11">
        <f t="shared" si="425"/>
        <v>1</v>
      </c>
      <c r="K1074" s="11">
        <f t="shared" si="427"/>
        <v>0</v>
      </c>
      <c r="L1074" s="11">
        <f t="shared" si="427"/>
        <v>0</v>
      </c>
      <c r="M1074" s="11">
        <f t="shared" si="427"/>
        <v>0</v>
      </c>
      <c r="N1074" s="11">
        <f t="shared" si="427"/>
        <v>0</v>
      </c>
      <c r="O1074" s="11">
        <f t="shared" si="427"/>
        <v>1</v>
      </c>
      <c r="P1074" s="11">
        <f t="shared" si="427"/>
        <v>0</v>
      </c>
      <c r="Q1074" s="4" t="str">
        <f t="shared" si="414"/>
        <v>N-101-000010</v>
      </c>
      <c r="R1074">
        <f t="shared" si="415"/>
        <v>382</v>
      </c>
      <c r="S1074" s="8">
        <f t="shared" si="416"/>
        <v>6.8802841839920132</v>
      </c>
      <c r="T1074" s="8">
        <f t="shared" si="417"/>
        <v>6.8802841839920132</v>
      </c>
      <c r="U1074" s="10">
        <f t="shared" si="408"/>
        <v>5.5017290776534065</v>
      </c>
      <c r="V1074" s="10">
        <f t="shared" si="418"/>
        <v>0.18424985744159661</v>
      </c>
      <c r="W1074" s="10">
        <f t="shared" si="419"/>
        <v>-0.92530923854642388</v>
      </c>
      <c r="X1074" s="10">
        <f t="shared" si="409"/>
        <v>0.40635386051552441</v>
      </c>
      <c r="Y1074" s="22">
        <f t="shared" si="420"/>
        <v>6.9555773436448023</v>
      </c>
      <c r="Z1074" s="22">
        <f t="shared" si="410"/>
        <v>6.8151536771936527</v>
      </c>
      <c r="AA1074" s="22">
        <f t="shared" si="411"/>
        <v>6.8802841839920132</v>
      </c>
      <c r="AB1074" s="35"/>
      <c r="AC1074" s="10"/>
      <c r="AD1074" s="10"/>
    </row>
    <row r="1075" spans="1:30" x14ac:dyDescent="0.25">
      <c r="A1075" t="s">
        <v>4062</v>
      </c>
      <c r="B1075" t="s">
        <v>1446</v>
      </c>
      <c r="C1075" s="1">
        <v>41765</v>
      </c>
      <c r="D1075">
        <v>2852</v>
      </c>
      <c r="E1075" t="str">
        <f t="shared" si="406"/>
        <v>_five_must_read_analytics_blogs_</v>
      </c>
      <c r="F1075" s="7">
        <f t="shared" si="412"/>
        <v>7.9561263512135003</v>
      </c>
      <c r="G1075">
        <f t="shared" si="407"/>
        <v>37</v>
      </c>
      <c r="H1075" s="11">
        <f t="shared" si="413"/>
        <v>0</v>
      </c>
      <c r="I1075" s="11">
        <f t="shared" si="425"/>
        <v>0</v>
      </c>
      <c r="J1075" s="11">
        <f t="shared" si="425"/>
        <v>1</v>
      </c>
      <c r="K1075" s="11">
        <f t="shared" si="427"/>
        <v>0</v>
      </c>
      <c r="L1075" s="11">
        <f t="shared" si="427"/>
        <v>0</v>
      </c>
      <c r="M1075" s="11">
        <f t="shared" si="427"/>
        <v>0</v>
      </c>
      <c r="N1075" s="11">
        <f t="shared" si="427"/>
        <v>0</v>
      </c>
      <c r="O1075" s="11">
        <f t="shared" si="427"/>
        <v>0</v>
      </c>
      <c r="P1075" s="11">
        <f t="shared" si="427"/>
        <v>1</v>
      </c>
      <c r="Q1075" s="4" t="str">
        <f t="shared" si="414"/>
        <v>N-001-000001</v>
      </c>
      <c r="R1075">
        <f t="shared" si="415"/>
        <v>75</v>
      </c>
      <c r="S1075" s="8">
        <f t="shared" si="416"/>
        <v>6.7053553975541869</v>
      </c>
      <c r="T1075" s="8">
        <f t="shared" si="417"/>
        <v>6.7053553975541869</v>
      </c>
      <c r="U1075" s="10">
        <f t="shared" si="408"/>
        <v>7.7839405006897984</v>
      </c>
      <c r="V1075" s="10">
        <f t="shared" si="418"/>
        <v>-0.16886520179703862</v>
      </c>
      <c r="W1075" s="10">
        <f t="shared" si="419"/>
        <v>1.1227341744981452</v>
      </c>
      <c r="X1075" s="10">
        <f t="shared" si="409"/>
        <v>0.17218585052370217</v>
      </c>
      <c r="Y1075" s="22">
        <f t="shared" si="420"/>
        <v>6.7214093336529794</v>
      </c>
      <c r="Z1075" s="22">
        <f t="shared" si="410"/>
        <v>6.7986372127043664</v>
      </c>
      <c r="AA1075" s="22">
        <f t="shared" si="411"/>
        <v>6.7053553975541869</v>
      </c>
      <c r="AB1075" s="35"/>
      <c r="AC1075" s="10"/>
      <c r="AD1075" s="10"/>
    </row>
    <row r="1076" spans="1:30" x14ac:dyDescent="0.25">
      <c r="A1076" t="s">
        <v>4063</v>
      </c>
      <c r="B1076" t="s">
        <v>1447</v>
      </c>
      <c r="C1076" s="1">
        <v>42405</v>
      </c>
      <c r="D1076">
        <v>1263</v>
      </c>
      <c r="E1076" t="str">
        <f t="shared" si="406"/>
        <v>_five_predictions_for_big_data_in_2016_</v>
      </c>
      <c r="F1076" s="7">
        <f t="shared" si="412"/>
        <v>7.1420365747068031</v>
      </c>
      <c r="G1076">
        <f t="shared" si="407"/>
        <v>36</v>
      </c>
      <c r="H1076" s="11">
        <f t="shared" si="413"/>
        <v>1</v>
      </c>
      <c r="I1076" s="11">
        <f t="shared" si="425"/>
        <v>0</v>
      </c>
      <c r="J1076" s="11">
        <f t="shared" si="425"/>
        <v>1</v>
      </c>
      <c r="K1076" s="11">
        <f t="shared" si="427"/>
        <v>0</v>
      </c>
      <c r="L1076" s="11">
        <f t="shared" si="427"/>
        <v>0</v>
      </c>
      <c r="M1076" s="11">
        <f t="shared" si="427"/>
        <v>0</v>
      </c>
      <c r="N1076" s="11">
        <f t="shared" si="427"/>
        <v>0</v>
      </c>
      <c r="O1076" s="11">
        <f t="shared" si="427"/>
        <v>1</v>
      </c>
      <c r="P1076" s="11">
        <f t="shared" si="427"/>
        <v>0</v>
      </c>
      <c r="Q1076" s="4" t="str">
        <f t="shared" si="414"/>
        <v>N-101-000010</v>
      </c>
      <c r="R1076">
        <f t="shared" si="415"/>
        <v>382</v>
      </c>
      <c r="S1076" s="8">
        <f t="shared" si="416"/>
        <v>6.8802841839920132</v>
      </c>
      <c r="T1076" s="8">
        <f t="shared" si="417"/>
        <v>6.8802841839920132</v>
      </c>
      <c r="U1076" s="10">
        <f t="shared" si="408"/>
        <v>6.7356827141912783</v>
      </c>
      <c r="V1076" s="10">
        <f t="shared" si="418"/>
        <v>0.18424985744159661</v>
      </c>
      <c r="W1076" s="10">
        <f t="shared" si="419"/>
        <v>0.30864439799144794</v>
      </c>
      <c r="X1076" s="10">
        <f t="shared" si="409"/>
        <v>0.40635386051552441</v>
      </c>
      <c r="Y1076" s="22">
        <f t="shared" si="420"/>
        <v>6.9555773436448023</v>
      </c>
      <c r="Z1076" s="22">
        <f t="shared" si="410"/>
        <v>6.8151536771936527</v>
      </c>
      <c r="AA1076" s="22">
        <f t="shared" si="411"/>
        <v>6.8802841839920132</v>
      </c>
      <c r="AB1076" s="35"/>
      <c r="AC1076" s="10"/>
      <c r="AD1076" s="10"/>
    </row>
    <row r="1077" spans="1:30" x14ac:dyDescent="0.25">
      <c r="A1077" t="s">
        <v>4064</v>
      </c>
      <c r="B1077" t="s">
        <v>1448</v>
      </c>
      <c r="C1077" s="1">
        <v>42260</v>
      </c>
      <c r="D1077">
        <v>1141</v>
      </c>
      <c r="E1077" t="str">
        <f t="shared" si="406"/>
        <v>_five_signs_you_are_a_big_data_horder_</v>
      </c>
      <c r="F1077" s="7">
        <f t="shared" si="412"/>
        <v>7.0405363902159559</v>
      </c>
      <c r="G1077">
        <f t="shared" si="407"/>
        <v>57</v>
      </c>
      <c r="H1077" s="11">
        <f t="shared" si="413"/>
        <v>1</v>
      </c>
      <c r="I1077" s="11">
        <f t="shared" si="425"/>
        <v>0</v>
      </c>
      <c r="J1077" s="11">
        <f t="shared" si="425"/>
        <v>1</v>
      </c>
      <c r="K1077" s="11">
        <f t="shared" si="427"/>
        <v>0</v>
      </c>
      <c r="L1077" s="11">
        <f t="shared" si="427"/>
        <v>0</v>
      </c>
      <c r="M1077" s="11">
        <f t="shared" si="427"/>
        <v>0</v>
      </c>
      <c r="N1077" s="11">
        <f t="shared" si="427"/>
        <v>0</v>
      </c>
      <c r="O1077" s="11">
        <f t="shared" si="427"/>
        <v>1</v>
      </c>
      <c r="P1077" s="11">
        <f t="shared" si="427"/>
        <v>0</v>
      </c>
      <c r="Q1077" s="4" t="str">
        <f t="shared" si="414"/>
        <v>N-101-000010</v>
      </c>
      <c r="R1077">
        <f t="shared" si="415"/>
        <v>382</v>
      </c>
      <c r="S1077" s="8">
        <f t="shared" si="416"/>
        <v>6.8802841839920132</v>
      </c>
      <c r="T1077" s="8">
        <f t="shared" si="417"/>
        <v>6.8802841839920132</v>
      </c>
      <c r="U1077" s="10">
        <f t="shared" si="408"/>
        <v>6.6341825297004311</v>
      </c>
      <c r="V1077" s="10">
        <f t="shared" si="418"/>
        <v>0.18424985744159661</v>
      </c>
      <c r="W1077" s="10">
        <f t="shared" si="419"/>
        <v>0.20714421350060075</v>
      </c>
      <c r="X1077" s="10">
        <f t="shared" si="409"/>
        <v>0.40635386051552441</v>
      </c>
      <c r="Y1077" s="22">
        <f t="shared" si="420"/>
        <v>6.9555773436448023</v>
      </c>
      <c r="Z1077" s="22">
        <f t="shared" si="410"/>
        <v>6.8151536771936527</v>
      </c>
      <c r="AA1077" s="22">
        <f t="shared" si="411"/>
        <v>6.8802841839920132</v>
      </c>
      <c r="AB1077" s="35"/>
      <c r="AC1077" s="10"/>
      <c r="AD1077" s="10"/>
    </row>
    <row r="1078" spans="1:30" x14ac:dyDescent="0.25">
      <c r="A1078" t="s">
        <v>3003</v>
      </c>
      <c r="B1078" t="s">
        <v>385</v>
      </c>
      <c r="C1078" s="1">
        <v>42061</v>
      </c>
      <c r="D1078">
        <v>285</v>
      </c>
      <c r="E1078" t="str">
        <f t="shared" si="406"/>
        <v>_flip_the_80/20_rule_for_analytics_in_the_hadoop_data_lake_</v>
      </c>
      <c r="F1078" s="7">
        <f t="shared" si="412"/>
        <v>5.6559918108198524</v>
      </c>
      <c r="G1078">
        <f t="shared" si="407"/>
        <v>44</v>
      </c>
      <c r="H1078" s="11">
        <f t="shared" si="413"/>
        <v>1</v>
      </c>
      <c r="I1078" s="11">
        <f t="shared" si="425"/>
        <v>1</v>
      </c>
      <c r="J1078" s="11">
        <f t="shared" si="425"/>
        <v>0</v>
      </c>
      <c r="K1078" s="11">
        <f t="shared" si="427"/>
        <v>0</v>
      </c>
      <c r="L1078" s="11">
        <f t="shared" si="427"/>
        <v>0</v>
      </c>
      <c r="M1078" s="11">
        <f t="shared" si="427"/>
        <v>0</v>
      </c>
      <c r="N1078" s="11">
        <f t="shared" si="427"/>
        <v>0</v>
      </c>
      <c r="O1078" s="11">
        <f t="shared" si="427"/>
        <v>1</v>
      </c>
      <c r="P1078" s="11">
        <f t="shared" si="427"/>
        <v>1</v>
      </c>
      <c r="Q1078" s="4" t="str">
        <f t="shared" si="414"/>
        <v>N-110-000011</v>
      </c>
      <c r="R1078">
        <f t="shared" si="415"/>
        <v>21</v>
      </c>
      <c r="S1078" s="8">
        <f t="shared" si="416"/>
        <v>5.7614925343121861</v>
      </c>
      <c r="T1078" s="8">
        <f t="shared" si="417"/>
        <v>5.7614925343121861</v>
      </c>
      <c r="U1078" s="10">
        <f t="shared" si="408"/>
        <v>6.2452317277976412</v>
      </c>
      <c r="V1078" s="10">
        <f t="shared" si="418"/>
        <v>-1.3170617680423686</v>
      </c>
      <c r="W1078" s="10">
        <f t="shared" si="419"/>
        <v>-1.1774003658955028</v>
      </c>
      <c r="X1078" s="10">
        <f t="shared" si="409"/>
        <v>-0.58923991697778932</v>
      </c>
      <c r="Y1078" s="22">
        <f t="shared" si="420"/>
        <v>5.9599835661514877</v>
      </c>
      <c r="Z1078" s="22">
        <f t="shared" si="410"/>
        <v>6.0277952412423002</v>
      </c>
      <c r="AA1078" s="22">
        <f t="shared" si="411"/>
        <v>5.7614925343121861</v>
      </c>
      <c r="AB1078" s="35"/>
      <c r="AC1078" s="10"/>
      <c r="AD1078" s="10"/>
    </row>
    <row r="1079" spans="1:30" x14ac:dyDescent="0.25">
      <c r="A1079" t="s">
        <v>3226</v>
      </c>
      <c r="B1079" t="s">
        <v>610</v>
      </c>
      <c r="C1079" s="1">
        <v>42489</v>
      </c>
      <c r="D1079">
        <v>253</v>
      </c>
      <c r="E1079" t="str">
        <f t="shared" si="406"/>
        <v>_following_the_odour_of_data_-_catching_scent_</v>
      </c>
      <c r="F1079" s="7">
        <f t="shared" si="412"/>
        <v>5.5373342670185366</v>
      </c>
      <c r="G1079">
        <f t="shared" si="407"/>
        <v>44</v>
      </c>
      <c r="H1079" s="11">
        <f t="shared" si="413"/>
        <v>1</v>
      </c>
      <c r="I1079" s="11">
        <f t="shared" si="425"/>
        <v>0</v>
      </c>
      <c r="J1079" s="11">
        <f t="shared" si="425"/>
        <v>1</v>
      </c>
      <c r="K1079" s="11">
        <f t="shared" si="427"/>
        <v>0</v>
      </c>
      <c r="L1079" s="11">
        <f t="shared" si="427"/>
        <v>0</v>
      </c>
      <c r="M1079" s="11">
        <f t="shared" si="427"/>
        <v>0</v>
      </c>
      <c r="N1079" s="11">
        <f t="shared" si="427"/>
        <v>0</v>
      </c>
      <c r="O1079" s="11">
        <f t="shared" si="427"/>
        <v>1</v>
      </c>
      <c r="P1079" s="11">
        <f t="shared" si="427"/>
        <v>0</v>
      </c>
      <c r="Q1079" s="4" t="str">
        <f t="shared" si="414"/>
        <v>N-101-000010</v>
      </c>
      <c r="R1079">
        <f t="shared" si="415"/>
        <v>382</v>
      </c>
      <c r="S1079" s="8">
        <f t="shared" si="416"/>
        <v>6.8802841839920132</v>
      </c>
      <c r="T1079" s="8">
        <f t="shared" si="417"/>
        <v>6.8802841839920132</v>
      </c>
      <c r="U1079" s="10">
        <f t="shared" si="408"/>
        <v>5.1309804065030118</v>
      </c>
      <c r="V1079" s="10">
        <f t="shared" si="418"/>
        <v>0.18424985744159661</v>
      </c>
      <c r="W1079" s="10">
        <f t="shared" si="419"/>
        <v>-1.2960579096968186</v>
      </c>
      <c r="X1079" s="10">
        <f t="shared" si="409"/>
        <v>0.40635386051552441</v>
      </c>
      <c r="Y1079" s="22">
        <f t="shared" si="420"/>
        <v>6.9555773436448023</v>
      </c>
      <c r="Z1079" s="22">
        <f t="shared" si="410"/>
        <v>6.8151536771936527</v>
      </c>
      <c r="AA1079" s="22">
        <f t="shared" si="411"/>
        <v>6.8802841839920132</v>
      </c>
      <c r="AB1079" s="35"/>
      <c r="AC1079" s="10"/>
      <c r="AD1079" s="10"/>
    </row>
    <row r="1080" spans="1:30" x14ac:dyDescent="0.25">
      <c r="A1080" t="s">
        <v>3219</v>
      </c>
      <c r="B1080" t="s">
        <v>603</v>
      </c>
      <c r="C1080" s="1">
        <v>42472</v>
      </c>
      <c r="D1080">
        <v>244</v>
      </c>
      <c r="E1080" t="str">
        <f t="shared" si="406"/>
        <v>_food_price_flow_visualization_with_shiny_app_</v>
      </c>
      <c r="F1080" s="7">
        <f t="shared" si="412"/>
        <v>5.5012582105447274</v>
      </c>
      <c r="G1080">
        <f t="shared" si="407"/>
        <v>22</v>
      </c>
      <c r="H1080" s="11">
        <f t="shared" si="413"/>
        <v>1</v>
      </c>
      <c r="I1080" s="11">
        <f t="shared" si="425"/>
        <v>0</v>
      </c>
      <c r="J1080" s="11">
        <f t="shared" si="425"/>
        <v>1</v>
      </c>
      <c r="K1080" s="11">
        <f t="shared" si="427"/>
        <v>0</v>
      </c>
      <c r="L1080" s="11">
        <f t="shared" si="427"/>
        <v>0</v>
      </c>
      <c r="M1080" s="11">
        <f t="shared" si="427"/>
        <v>0</v>
      </c>
      <c r="N1080" s="11">
        <f t="shared" si="427"/>
        <v>0</v>
      </c>
      <c r="O1080" s="11">
        <f t="shared" si="427"/>
        <v>0</v>
      </c>
      <c r="P1080" s="11">
        <f t="shared" si="427"/>
        <v>0</v>
      </c>
      <c r="Q1080" s="4" t="str">
        <f t="shared" si="414"/>
        <v>N-101-000000</v>
      </c>
      <c r="R1080">
        <f t="shared" si="415"/>
        <v>419</v>
      </c>
      <c r="S1080" s="8">
        <f t="shared" si="416"/>
        <v>6.5697596378225285</v>
      </c>
      <c r="T1080" s="8">
        <f t="shared" si="417"/>
        <v>6.5697596378225285</v>
      </c>
      <c r="U1080" s="10">
        <f t="shared" si="408"/>
        <v>5.3127892712286711</v>
      </c>
      <c r="V1080" s="10">
        <f t="shared" si="418"/>
        <v>-0.14431102010629077</v>
      </c>
      <c r="W1080" s="10">
        <f t="shared" si="419"/>
        <v>-1.3321339661706277</v>
      </c>
      <c r="X1080" s="10">
        <f t="shared" si="409"/>
        <v>0.18846893931605621</v>
      </c>
      <c r="Y1080" s="22">
        <f t="shared" si="420"/>
        <v>6.7376924224453338</v>
      </c>
      <c r="Z1080" s="22">
        <f t="shared" si="410"/>
        <v>6.5922741434865042</v>
      </c>
      <c r="AA1080" s="22">
        <f t="shared" si="411"/>
        <v>6.5697596378225285</v>
      </c>
      <c r="AB1080" s="35"/>
      <c r="AC1080" s="10"/>
      <c r="AD1080" s="10"/>
    </row>
    <row r="1081" spans="1:30" x14ac:dyDescent="0.25">
      <c r="A1081" t="s">
        <v>4065</v>
      </c>
      <c r="B1081" t="s">
        <v>1449</v>
      </c>
      <c r="C1081" s="1">
        <v>41554</v>
      </c>
      <c r="D1081">
        <v>1245</v>
      </c>
      <c r="E1081" t="str">
        <f t="shared" si="406"/>
        <v>_fooled_by_twitter_data_</v>
      </c>
      <c r="F1081" s="7">
        <f t="shared" si="412"/>
        <v>7.1276936993473985</v>
      </c>
      <c r="G1081">
        <f t="shared" si="407"/>
        <v>66</v>
      </c>
      <c r="H1081" s="11">
        <f t="shared" si="413"/>
        <v>0</v>
      </c>
      <c r="I1081" s="11">
        <f t="shared" si="425"/>
        <v>0</v>
      </c>
      <c r="J1081" s="11">
        <f t="shared" si="425"/>
        <v>1</v>
      </c>
      <c r="K1081" s="11">
        <f t="shared" si="427"/>
        <v>0</v>
      </c>
      <c r="L1081" s="11">
        <f t="shared" si="427"/>
        <v>0</v>
      </c>
      <c r="M1081" s="11">
        <f t="shared" si="427"/>
        <v>0</v>
      </c>
      <c r="N1081" s="11">
        <f t="shared" si="427"/>
        <v>0</v>
      </c>
      <c r="O1081" s="11">
        <f t="shared" si="427"/>
        <v>1</v>
      </c>
      <c r="P1081" s="11">
        <f t="shared" si="427"/>
        <v>0</v>
      </c>
      <c r="Q1081" s="4" t="str">
        <f t="shared" si="414"/>
        <v>N-001-000010</v>
      </c>
      <c r="R1081">
        <f t="shared" si="415"/>
        <v>276</v>
      </c>
      <c r="S1081" s="8">
        <f t="shared" si="416"/>
        <v>7.1371246496698326</v>
      </c>
      <c r="T1081" s="8">
        <f t="shared" si="417"/>
        <v>7.1371246496698326</v>
      </c>
      <c r="U1081" s="10">
        <f t="shared" si="408"/>
        <v>6.5228727844891772</v>
      </c>
      <c r="V1081" s="10">
        <f t="shared" si="418"/>
        <v>0.48352944586012636</v>
      </c>
      <c r="W1081" s="10">
        <f t="shared" si="419"/>
        <v>0.29430152263204334</v>
      </c>
      <c r="X1081" s="10">
        <f t="shared" si="409"/>
        <v>0.60482091485822098</v>
      </c>
      <c r="Y1081" s="22">
        <f t="shared" si="420"/>
        <v>7.1540443979874988</v>
      </c>
      <c r="Z1081" s="22">
        <f t="shared" si="410"/>
        <v>7.1890336202131158</v>
      </c>
      <c r="AA1081" s="22">
        <f t="shared" si="411"/>
        <v>7.1371246496698326</v>
      </c>
      <c r="AB1081" s="35"/>
      <c r="AC1081" s="10"/>
      <c r="AD1081" s="10"/>
    </row>
    <row r="1082" spans="1:30" x14ac:dyDescent="0.25">
      <c r="A1082" t="s">
        <v>4066</v>
      </c>
      <c r="B1082" t="s">
        <v>1450</v>
      </c>
      <c r="C1082" s="1">
        <v>41694</v>
      </c>
      <c r="D1082">
        <v>2240</v>
      </c>
      <c r="E1082" t="str">
        <f t="shared" si="406"/>
        <v>_forecasting_with_the_baum-welch_algorithm_and_hidden_markov_models_</v>
      </c>
      <c r="F1082" s="7">
        <f t="shared" si="412"/>
        <v>7.7146774738009274</v>
      </c>
      <c r="G1082">
        <f t="shared" si="407"/>
        <v>57</v>
      </c>
      <c r="H1082" s="11">
        <f t="shared" si="413"/>
        <v>0</v>
      </c>
      <c r="I1082" s="11">
        <f t="shared" ref="I1082:J1101" si="428">IF(ISNUMBER(SEARCH(I$1,$B1082)),1,0)</f>
        <v>0</v>
      </c>
      <c r="J1082" s="11">
        <f t="shared" si="428"/>
        <v>1</v>
      </c>
      <c r="K1082" s="11">
        <f t="shared" ref="K1082:P1091" si="429">IF(ISNUMBER(SEARCH(K$1,$E1082)),1,0)</f>
        <v>0</v>
      </c>
      <c r="L1082" s="11">
        <f t="shared" si="429"/>
        <v>0</v>
      </c>
      <c r="M1082" s="11">
        <f t="shared" si="429"/>
        <v>0</v>
      </c>
      <c r="N1082" s="11">
        <f t="shared" si="429"/>
        <v>0</v>
      </c>
      <c r="O1082" s="11">
        <f t="shared" si="429"/>
        <v>0</v>
      </c>
      <c r="P1082" s="11">
        <f t="shared" si="429"/>
        <v>0</v>
      </c>
      <c r="Q1082" s="4" t="str">
        <f t="shared" si="414"/>
        <v>N-001-000000</v>
      </c>
      <c r="R1082">
        <f t="shared" si="415"/>
        <v>313</v>
      </c>
      <c r="S1082" s="8">
        <f t="shared" si="416"/>
        <v>6.8822553953446945</v>
      </c>
      <c r="T1082" s="8">
        <f t="shared" si="417"/>
        <v>6.8822553953446945</v>
      </c>
      <c r="U1082" s="10">
        <f t="shared" si="408"/>
        <v>7.3277414801421745</v>
      </c>
      <c r="V1082" s="10">
        <f t="shared" si="418"/>
        <v>0.15496856831223904</v>
      </c>
      <c r="W1082" s="10">
        <f t="shared" si="419"/>
        <v>0.88128529708557224</v>
      </c>
      <c r="X1082" s="10">
        <f t="shared" si="409"/>
        <v>0.38693599365875281</v>
      </c>
      <c r="Y1082" s="22">
        <f t="shared" si="420"/>
        <v>6.9361594767880304</v>
      </c>
      <c r="Z1082" s="22">
        <f t="shared" si="410"/>
        <v>6.9661540865059681</v>
      </c>
      <c r="AA1082" s="22">
        <f t="shared" si="411"/>
        <v>6.8822553953446945</v>
      </c>
      <c r="AB1082" s="35"/>
      <c r="AC1082" s="10"/>
      <c r="AD1082" s="10"/>
    </row>
    <row r="1083" spans="1:30" x14ac:dyDescent="0.25">
      <c r="A1083" t="s">
        <v>4067</v>
      </c>
      <c r="B1083" t="s">
        <v>1451</v>
      </c>
      <c r="C1083" s="1">
        <v>42321</v>
      </c>
      <c r="D1083">
        <v>937</v>
      </c>
      <c r="E1083" t="str">
        <f t="shared" si="406"/>
        <v>_forex_algorithmic_trading:_a_practical_tale_for_engineers_</v>
      </c>
      <c r="F1083" s="7">
        <f t="shared" si="412"/>
        <v>6.8437499490062246</v>
      </c>
      <c r="G1083">
        <f t="shared" si="407"/>
        <v>49</v>
      </c>
      <c r="H1083" s="11">
        <f t="shared" si="413"/>
        <v>1</v>
      </c>
      <c r="I1083" s="11">
        <f t="shared" si="428"/>
        <v>0</v>
      </c>
      <c r="J1083" s="11">
        <f t="shared" si="428"/>
        <v>1</v>
      </c>
      <c r="K1083" s="11">
        <f t="shared" si="429"/>
        <v>0</v>
      </c>
      <c r="L1083" s="11">
        <f t="shared" si="429"/>
        <v>0</v>
      </c>
      <c r="M1083" s="11">
        <f t="shared" si="429"/>
        <v>0</v>
      </c>
      <c r="N1083" s="11">
        <f t="shared" si="429"/>
        <v>0</v>
      </c>
      <c r="O1083" s="11">
        <f t="shared" si="429"/>
        <v>0</v>
      </c>
      <c r="P1083" s="11">
        <f t="shared" si="429"/>
        <v>0</v>
      </c>
      <c r="Q1083" s="4" t="str">
        <f t="shared" si="414"/>
        <v>N-101-000000</v>
      </c>
      <c r="R1083">
        <f t="shared" si="415"/>
        <v>419</v>
      </c>
      <c r="S1083" s="8">
        <f t="shared" si="416"/>
        <v>6.5697596378225285</v>
      </c>
      <c r="T1083" s="8">
        <f t="shared" si="417"/>
        <v>6.5697596378225285</v>
      </c>
      <c r="U1083" s="10">
        <f t="shared" si="408"/>
        <v>6.6552810096901682</v>
      </c>
      <c r="V1083" s="10">
        <f t="shared" si="418"/>
        <v>-0.14431102010629077</v>
      </c>
      <c r="W1083" s="10">
        <f t="shared" si="419"/>
        <v>1.0357772290869427E-2</v>
      </c>
      <c r="X1083" s="10">
        <f t="shared" si="409"/>
        <v>0.18846893931605621</v>
      </c>
      <c r="Y1083" s="22">
        <f t="shared" si="420"/>
        <v>6.7376924224453338</v>
      </c>
      <c r="Z1083" s="22">
        <f t="shared" si="410"/>
        <v>6.5922741434865042</v>
      </c>
      <c r="AA1083" s="22">
        <f t="shared" si="411"/>
        <v>6.5697596378225285</v>
      </c>
      <c r="AB1083" s="35"/>
      <c r="AC1083" s="10"/>
      <c r="AD1083" s="10"/>
    </row>
    <row r="1084" spans="1:30" x14ac:dyDescent="0.25">
      <c r="A1084" t="s">
        <v>4068</v>
      </c>
      <c r="B1084" t="s">
        <v>1452</v>
      </c>
      <c r="C1084" s="1">
        <v>42294</v>
      </c>
      <c r="D1084">
        <v>3191</v>
      </c>
      <c r="E1084" t="str">
        <f t="shared" si="406"/>
        <v>_forget_data_scientists_-_make_everyone_data_savvy_</v>
      </c>
      <c r="F1084" s="7">
        <f t="shared" si="412"/>
        <v>8.068402958569699</v>
      </c>
      <c r="G1084">
        <f t="shared" si="407"/>
        <v>54</v>
      </c>
      <c r="H1084" s="11">
        <f t="shared" si="413"/>
        <v>1</v>
      </c>
      <c r="I1084" s="11">
        <f t="shared" si="428"/>
        <v>0</v>
      </c>
      <c r="J1084" s="11">
        <f t="shared" si="428"/>
        <v>1</v>
      </c>
      <c r="K1084" s="11">
        <f t="shared" si="429"/>
        <v>0</v>
      </c>
      <c r="L1084" s="11">
        <f t="shared" si="429"/>
        <v>0</v>
      </c>
      <c r="M1084" s="11">
        <f t="shared" si="429"/>
        <v>0</v>
      </c>
      <c r="N1084" s="11">
        <f t="shared" si="429"/>
        <v>0</v>
      </c>
      <c r="O1084" s="11">
        <f t="shared" si="429"/>
        <v>1</v>
      </c>
      <c r="P1084" s="11">
        <f t="shared" si="429"/>
        <v>0</v>
      </c>
      <c r="Q1084" s="4" t="str">
        <f t="shared" si="414"/>
        <v>N-101-000010</v>
      </c>
      <c r="R1084">
        <f t="shared" si="415"/>
        <v>382</v>
      </c>
      <c r="S1084" s="8">
        <f t="shared" si="416"/>
        <v>6.8802841839920132</v>
      </c>
      <c r="T1084" s="8">
        <f t="shared" si="417"/>
        <v>6.8802841839920132</v>
      </c>
      <c r="U1084" s="10">
        <f t="shared" si="408"/>
        <v>7.6620490980541742</v>
      </c>
      <c r="V1084" s="10">
        <f t="shared" si="418"/>
        <v>0.18424985744159661</v>
      </c>
      <c r="W1084" s="10">
        <f t="shared" si="419"/>
        <v>1.2350107818543439</v>
      </c>
      <c r="X1084" s="10">
        <f t="shared" si="409"/>
        <v>0.40635386051552441</v>
      </c>
      <c r="Y1084" s="22">
        <f t="shared" si="420"/>
        <v>6.9555773436448023</v>
      </c>
      <c r="Z1084" s="22">
        <f t="shared" si="410"/>
        <v>6.8151536771936527</v>
      </c>
      <c r="AA1084" s="22">
        <f t="shared" si="411"/>
        <v>6.8802841839920132</v>
      </c>
      <c r="AB1084" s="35"/>
      <c r="AC1084" s="10"/>
      <c r="AD1084" s="10"/>
    </row>
    <row r="1085" spans="1:30" x14ac:dyDescent="0.25">
      <c r="A1085" t="s">
        <v>3004</v>
      </c>
      <c r="B1085" t="s">
        <v>386</v>
      </c>
      <c r="C1085" s="1">
        <v>41934</v>
      </c>
      <c r="D1085">
        <v>186</v>
      </c>
      <c r="E1085" t="str">
        <f t="shared" si="406"/>
        <v>_forrester_research:_user-driven_enterprise_bi_strategy_</v>
      </c>
      <c r="F1085" s="7">
        <f t="shared" si="412"/>
        <v>5.2311086168545868</v>
      </c>
      <c r="G1085">
        <f t="shared" si="407"/>
        <v>50</v>
      </c>
      <c r="H1085" s="11">
        <f t="shared" si="413"/>
        <v>0</v>
      </c>
      <c r="I1085" s="11">
        <f t="shared" si="428"/>
        <v>1</v>
      </c>
      <c r="J1085" s="11">
        <f t="shared" si="428"/>
        <v>0</v>
      </c>
      <c r="K1085" s="11">
        <f t="shared" si="429"/>
        <v>0</v>
      </c>
      <c r="L1085" s="11">
        <f t="shared" si="429"/>
        <v>0</v>
      </c>
      <c r="M1085" s="11">
        <f t="shared" si="429"/>
        <v>0</v>
      </c>
      <c r="N1085" s="11">
        <f t="shared" si="429"/>
        <v>0</v>
      </c>
      <c r="O1085" s="11">
        <f t="shared" si="429"/>
        <v>0</v>
      </c>
      <c r="P1085" s="11">
        <f t="shared" si="429"/>
        <v>0</v>
      </c>
      <c r="Q1085" s="4" t="str">
        <f t="shared" si="414"/>
        <v>N-010-000000</v>
      </c>
      <c r="R1085">
        <f t="shared" si="415"/>
        <v>99</v>
      </c>
      <c r="S1085" s="8">
        <f t="shared" si="416"/>
        <v>6.480946823676728</v>
      </c>
      <c r="T1085" s="8">
        <f t="shared" si="417"/>
        <v>6.480946823676728</v>
      </c>
      <c r="U1085" s="10">
        <f t="shared" si="408"/>
        <v>5.6250162575540967</v>
      </c>
      <c r="V1085" s="10">
        <f t="shared" si="418"/>
        <v>-1.0225092870624488</v>
      </c>
      <c r="W1085" s="10">
        <f t="shared" si="419"/>
        <v>-1.6022835598607683</v>
      </c>
      <c r="X1085" s="10">
        <f t="shared" si="409"/>
        <v>-0.39390764069951029</v>
      </c>
      <c r="Y1085" s="22">
        <f t="shared" si="420"/>
        <v>6.1553158424297676</v>
      </c>
      <c r="Z1085" s="22">
        <f t="shared" si="410"/>
        <v>6.3463125243562173</v>
      </c>
      <c r="AA1085" s="22">
        <f t="shared" si="411"/>
        <v>6.480946823676728</v>
      </c>
      <c r="AB1085" s="35"/>
      <c r="AC1085" s="10"/>
      <c r="AD1085" s="10"/>
    </row>
    <row r="1086" spans="1:30" x14ac:dyDescent="0.25">
      <c r="A1086" t="s">
        <v>4591</v>
      </c>
      <c r="B1086" t="s">
        <v>1975</v>
      </c>
      <c r="C1086" s="1">
        <v>42271</v>
      </c>
      <c r="D1086">
        <v>12342</v>
      </c>
      <c r="E1086" t="str">
        <f t="shared" si="406"/>
        <v>_foundations_of_statistical_theory_being_questioned_</v>
      </c>
      <c r="F1086" s="7">
        <f t="shared" si="412"/>
        <v>9.4208443797439294</v>
      </c>
      <c r="G1086">
        <f t="shared" si="407"/>
        <v>56</v>
      </c>
      <c r="H1086" s="11">
        <f t="shared" si="413"/>
        <v>1</v>
      </c>
      <c r="I1086" s="11">
        <f t="shared" si="428"/>
        <v>0</v>
      </c>
      <c r="J1086" s="11">
        <f t="shared" si="428"/>
        <v>1</v>
      </c>
      <c r="K1086" s="11">
        <f t="shared" si="429"/>
        <v>0</v>
      </c>
      <c r="L1086" s="11">
        <f t="shared" si="429"/>
        <v>0</v>
      </c>
      <c r="M1086" s="11">
        <f t="shared" si="429"/>
        <v>0</v>
      </c>
      <c r="N1086" s="11">
        <f t="shared" si="429"/>
        <v>0</v>
      </c>
      <c r="O1086" s="11">
        <f t="shared" si="429"/>
        <v>0</v>
      </c>
      <c r="P1086" s="11">
        <f t="shared" si="429"/>
        <v>0</v>
      </c>
      <c r="Q1086" s="4" t="str">
        <f t="shared" si="414"/>
        <v>N-101-000000</v>
      </c>
      <c r="R1086">
        <f t="shared" si="415"/>
        <v>419</v>
      </c>
      <c r="S1086" s="8">
        <f t="shared" si="416"/>
        <v>6.5697596378225285</v>
      </c>
      <c r="T1086" s="8">
        <f t="shared" si="417"/>
        <v>6.5697596378225285</v>
      </c>
      <c r="U1086" s="10">
        <f t="shared" si="408"/>
        <v>9.2323754404278731</v>
      </c>
      <c r="V1086" s="10">
        <f t="shared" si="418"/>
        <v>-0.14431102010629077</v>
      </c>
      <c r="W1086" s="10">
        <f t="shared" si="419"/>
        <v>2.5874522030285743</v>
      </c>
      <c r="X1086" s="10">
        <f t="shared" si="409"/>
        <v>0.18846893931605621</v>
      </c>
      <c r="Y1086" s="22">
        <f t="shared" si="420"/>
        <v>6.7376924224453338</v>
      </c>
      <c r="Z1086" s="22">
        <f t="shared" si="410"/>
        <v>6.5922741434865042</v>
      </c>
      <c r="AA1086" s="22">
        <f t="shared" si="411"/>
        <v>6.5697596378225285</v>
      </c>
      <c r="AB1086" s="35"/>
      <c r="AC1086" s="10"/>
      <c r="AD1086" s="10"/>
    </row>
    <row r="1087" spans="1:30" x14ac:dyDescent="0.25">
      <c r="A1087" t="s">
        <v>5006</v>
      </c>
      <c r="B1087" t="s">
        <v>2392</v>
      </c>
      <c r="C1087" s="1">
        <v>42146</v>
      </c>
      <c r="D1087">
        <v>2607</v>
      </c>
      <c r="E1087" t="str">
        <f t="shared" si="406"/>
        <v>_four_successful_big_data_/_analytics_startups_in_seattle_</v>
      </c>
      <c r="F1087" s="7">
        <f t="shared" si="412"/>
        <v>7.8663389230465439</v>
      </c>
      <c r="G1087">
        <f t="shared" si="407"/>
        <v>65</v>
      </c>
      <c r="H1087" s="11">
        <f t="shared" si="413"/>
        <v>1</v>
      </c>
      <c r="I1087" s="11">
        <f t="shared" si="428"/>
        <v>0</v>
      </c>
      <c r="J1087" s="11">
        <f t="shared" si="428"/>
        <v>1</v>
      </c>
      <c r="K1087" s="11">
        <f t="shared" si="429"/>
        <v>0</v>
      </c>
      <c r="L1087" s="11">
        <f t="shared" si="429"/>
        <v>0</v>
      </c>
      <c r="M1087" s="11">
        <f t="shared" si="429"/>
        <v>0</v>
      </c>
      <c r="N1087" s="11">
        <f t="shared" si="429"/>
        <v>0</v>
      </c>
      <c r="O1087" s="11">
        <f t="shared" si="429"/>
        <v>1</v>
      </c>
      <c r="P1087" s="11">
        <f t="shared" si="429"/>
        <v>1</v>
      </c>
      <c r="Q1087" s="4" t="str">
        <f t="shared" si="414"/>
        <v>N-101-000011</v>
      </c>
      <c r="R1087">
        <f t="shared" si="415"/>
        <v>56</v>
      </c>
      <c r="S1087" s="8">
        <f t="shared" si="416"/>
        <v>6.7077203067055775</v>
      </c>
      <c r="T1087" s="8">
        <f t="shared" si="417"/>
        <v>6.7077203067055775</v>
      </c>
      <c r="U1087" s="10">
        <f t="shared" si="408"/>
        <v>7.67473520566607</v>
      </c>
      <c r="V1087" s="10">
        <f t="shared" si="418"/>
        <v>-0.13958391266768105</v>
      </c>
      <c r="W1087" s="10">
        <f t="shared" si="419"/>
        <v>1.0329467463311888</v>
      </c>
      <c r="X1087" s="10">
        <f t="shared" si="409"/>
        <v>0.19160371738047377</v>
      </c>
      <c r="Y1087" s="22">
        <f t="shared" si="420"/>
        <v>6.7408272005097514</v>
      </c>
      <c r="Z1087" s="22">
        <f t="shared" si="410"/>
        <v>6.647636803392051</v>
      </c>
      <c r="AA1087" s="22">
        <f t="shared" si="411"/>
        <v>6.7077203067055775</v>
      </c>
      <c r="AB1087" s="35"/>
      <c r="AC1087" s="10"/>
      <c r="AD1087" s="10"/>
    </row>
    <row r="1088" spans="1:30" x14ac:dyDescent="0.25">
      <c r="A1088" t="s">
        <v>4069</v>
      </c>
      <c r="B1088" t="s">
        <v>1453</v>
      </c>
      <c r="C1088" s="1">
        <v>42101</v>
      </c>
      <c r="D1088">
        <v>371</v>
      </c>
      <c r="E1088" t="str">
        <f t="shared" si="406"/>
        <v>_four_techniques_to_apply_in_the_design_of_data-heavy_applications_</v>
      </c>
      <c r="F1088" s="7">
        <f t="shared" si="412"/>
        <v>5.9188938542731462</v>
      </c>
      <c r="G1088">
        <f t="shared" si="407"/>
        <v>59</v>
      </c>
      <c r="H1088" s="11">
        <f t="shared" si="413"/>
        <v>1</v>
      </c>
      <c r="I1088" s="11">
        <f t="shared" si="428"/>
        <v>0</v>
      </c>
      <c r="J1088" s="11">
        <f t="shared" si="428"/>
        <v>1</v>
      </c>
      <c r="K1088" s="11">
        <f t="shared" si="429"/>
        <v>0</v>
      </c>
      <c r="L1088" s="11">
        <f t="shared" si="429"/>
        <v>0</v>
      </c>
      <c r="M1088" s="11">
        <f t="shared" si="429"/>
        <v>0</v>
      </c>
      <c r="N1088" s="11">
        <f t="shared" si="429"/>
        <v>0</v>
      </c>
      <c r="O1088" s="11">
        <f t="shared" si="429"/>
        <v>0</v>
      </c>
      <c r="P1088" s="11">
        <f t="shared" si="429"/>
        <v>0</v>
      </c>
      <c r="Q1088" s="4" t="str">
        <f t="shared" si="414"/>
        <v>N-101-000000</v>
      </c>
      <c r="R1088">
        <f t="shared" si="415"/>
        <v>419</v>
      </c>
      <c r="S1088" s="8">
        <f t="shared" si="416"/>
        <v>6.5697596378225285</v>
      </c>
      <c r="T1088" s="8">
        <f t="shared" si="417"/>
        <v>6.5697596378225285</v>
      </c>
      <c r="U1088" s="10">
        <f t="shared" si="408"/>
        <v>5.7304249149570898</v>
      </c>
      <c r="V1088" s="10">
        <f t="shared" si="418"/>
        <v>-0.14431102010629077</v>
      </c>
      <c r="W1088" s="10">
        <f t="shared" si="419"/>
        <v>-0.91449832244220897</v>
      </c>
      <c r="X1088" s="10">
        <f t="shared" si="409"/>
        <v>0.18846893931605621</v>
      </c>
      <c r="Y1088" s="22">
        <f t="shared" si="420"/>
        <v>6.7376924224453338</v>
      </c>
      <c r="Z1088" s="22">
        <f t="shared" si="410"/>
        <v>6.5922741434865042</v>
      </c>
      <c r="AA1088" s="22">
        <f t="shared" si="411"/>
        <v>6.5697596378225285</v>
      </c>
      <c r="AB1088" s="35"/>
      <c r="AC1088" s="10"/>
      <c r="AD1088" s="10"/>
    </row>
    <row r="1089" spans="1:30" x14ac:dyDescent="0.25">
      <c r="A1089" t="s">
        <v>4070</v>
      </c>
      <c r="B1089" t="s">
        <v>1454</v>
      </c>
      <c r="C1089" s="1">
        <v>42304</v>
      </c>
      <c r="D1089">
        <v>1059</v>
      </c>
      <c r="E1089" t="str">
        <f t="shared" si="406"/>
        <v>_fraud_detection_using_deep_learning_ml_techniques_at_paypal_</v>
      </c>
      <c r="F1089" s="7">
        <f t="shared" si="412"/>
        <v>6.9660241871061128</v>
      </c>
      <c r="G1089">
        <f t="shared" si="407"/>
        <v>71</v>
      </c>
      <c r="H1089" s="11">
        <f t="shared" si="413"/>
        <v>1</v>
      </c>
      <c r="I1089" s="11">
        <f t="shared" si="428"/>
        <v>0</v>
      </c>
      <c r="J1089" s="11">
        <f t="shared" si="428"/>
        <v>1</v>
      </c>
      <c r="K1089" s="11">
        <f t="shared" si="429"/>
        <v>0</v>
      </c>
      <c r="L1089" s="11">
        <f t="shared" si="429"/>
        <v>0</v>
      </c>
      <c r="M1089" s="11">
        <f t="shared" si="429"/>
        <v>0</v>
      </c>
      <c r="N1089" s="11">
        <f t="shared" si="429"/>
        <v>0</v>
      </c>
      <c r="O1089" s="11">
        <f t="shared" si="429"/>
        <v>0</v>
      </c>
      <c r="P1089" s="11">
        <f t="shared" si="429"/>
        <v>0</v>
      </c>
      <c r="Q1089" s="4" t="str">
        <f t="shared" si="414"/>
        <v>N-101-000000</v>
      </c>
      <c r="R1089">
        <f t="shared" si="415"/>
        <v>419</v>
      </c>
      <c r="S1089" s="8">
        <f t="shared" si="416"/>
        <v>6.5697596378225285</v>
      </c>
      <c r="T1089" s="8">
        <f t="shared" si="417"/>
        <v>6.5697596378225285</v>
      </c>
      <c r="U1089" s="10">
        <f t="shared" si="408"/>
        <v>6.7775552477900565</v>
      </c>
      <c r="V1089" s="10">
        <f t="shared" si="418"/>
        <v>-0.14431102010629077</v>
      </c>
      <c r="W1089" s="10">
        <f t="shared" si="419"/>
        <v>0.13263201039075767</v>
      </c>
      <c r="X1089" s="10">
        <f t="shared" si="409"/>
        <v>0.18846893931605621</v>
      </c>
      <c r="Y1089" s="22">
        <f t="shared" si="420"/>
        <v>6.7376924224453338</v>
      </c>
      <c r="Z1089" s="22">
        <f t="shared" si="410"/>
        <v>6.5922741434865042</v>
      </c>
      <c r="AA1089" s="22">
        <f t="shared" si="411"/>
        <v>6.5697596378225285</v>
      </c>
      <c r="AB1089" s="35"/>
      <c r="AC1089" s="10"/>
      <c r="AD1089" s="10"/>
    </row>
    <row r="1090" spans="1:30" x14ac:dyDescent="0.25">
      <c r="A1090" t="s">
        <v>2754</v>
      </c>
      <c r="B1090" t="s">
        <v>136</v>
      </c>
      <c r="C1090" s="1">
        <v>42168</v>
      </c>
      <c r="D1090">
        <v>1842</v>
      </c>
      <c r="E1090" t="str">
        <f t="shared" ref="E1090:E1153" si="430">CONCATENATE("_",LOWER(A1090),"_")</f>
        <v>_free,_on-demand_data_science_program_to_quickly_become_a_data_scientist_</v>
      </c>
      <c r="F1090" s="7">
        <f t="shared" si="412"/>
        <v>7.5191499576698231</v>
      </c>
      <c r="G1090">
        <f t="shared" ref="G1090:G1153" si="431">LEN(A1091)</f>
        <v>69</v>
      </c>
      <c r="H1090" s="11">
        <f t="shared" si="413"/>
        <v>1</v>
      </c>
      <c r="I1090" s="11">
        <f t="shared" si="428"/>
        <v>1</v>
      </c>
      <c r="J1090" s="11">
        <f t="shared" si="428"/>
        <v>0</v>
      </c>
      <c r="K1090" s="11">
        <f t="shared" si="429"/>
        <v>0</v>
      </c>
      <c r="L1090" s="11">
        <f t="shared" si="429"/>
        <v>0</v>
      </c>
      <c r="M1090" s="11">
        <f t="shared" si="429"/>
        <v>0</v>
      </c>
      <c r="N1090" s="11">
        <f t="shared" si="429"/>
        <v>1</v>
      </c>
      <c r="O1090" s="11">
        <f t="shared" si="429"/>
        <v>1</v>
      </c>
      <c r="P1090" s="11">
        <f t="shared" si="429"/>
        <v>0</v>
      </c>
      <c r="Q1090" s="4" t="str">
        <f t="shared" si="414"/>
        <v>N-110-000110</v>
      </c>
      <c r="R1090">
        <f t="shared" si="415"/>
        <v>30</v>
      </c>
      <c r="S1090" s="8">
        <f t="shared" si="416"/>
        <v>6.8313617432708362</v>
      </c>
      <c r="T1090" s="8">
        <f t="shared" si="417"/>
        <v>6.8313617432708362</v>
      </c>
      <c r="U1090" s="10">
        <f t="shared" ref="U1090:U1153" si="432">F1090-$AQ$29*SUMPRODUCT(H1090:P1090,$AH$25:$AP$25)</f>
        <v>7.5099768952070765</v>
      </c>
      <c r="V1090" s="10">
        <f t="shared" si="418"/>
        <v>-0.41468131611090092</v>
      </c>
      <c r="W1090" s="10">
        <f t="shared" si="419"/>
        <v>0.68575778095446793</v>
      </c>
      <c r="X1090" s="10">
        <f t="shared" ref="X1090:X1153" si="433">$AQ$29*SUMPRODUCT(H1090:P1090,$AH$25:$AP$25)</f>
        <v>9.1730624627465642E-3</v>
      </c>
      <c r="Y1090" s="22">
        <f t="shared" si="420"/>
        <v>6.5583965455920241</v>
      </c>
      <c r="Z1090" s="22">
        <f t="shared" ref="Z1090:Z1153" si="434">$AG$36+SUMPRODUCT($AH$36:$AP$36,H1090:P1090)</f>
        <v>6.6067544714367257</v>
      </c>
      <c r="AA1090" s="22">
        <f t="shared" ref="AA1090:AA1153" si="435">IF(R1090&gt;=$AC$2,S1090,Y1090)</f>
        <v>6.8313617432708362</v>
      </c>
      <c r="AB1090" s="35"/>
      <c r="AC1090" s="10"/>
      <c r="AD1090" s="10"/>
    </row>
    <row r="1091" spans="1:30" x14ac:dyDescent="0.25">
      <c r="A1091" t="s">
        <v>2632</v>
      </c>
      <c r="B1091" t="s">
        <v>12</v>
      </c>
      <c r="C1091" s="1">
        <v>42442</v>
      </c>
      <c r="D1091">
        <v>2889</v>
      </c>
      <c r="E1091" t="str">
        <f t="shared" si="430"/>
        <v>_free_book:_probabilistic_and_statistical_modeling_in_computer_science_</v>
      </c>
      <c r="F1091" s="7">
        <f t="shared" ref="F1091:F1154" si="436">LN(1+D1091)</f>
        <v>7.9690117811064782</v>
      </c>
      <c r="G1091">
        <f t="shared" si="431"/>
        <v>42</v>
      </c>
      <c r="H1091" s="11">
        <f t="shared" ref="H1091:H1154" si="437">IF(YEAR(C1091)&gt;2014,1,0)</f>
        <v>1</v>
      </c>
      <c r="I1091" s="11">
        <f t="shared" si="428"/>
        <v>1</v>
      </c>
      <c r="J1091" s="11">
        <f t="shared" si="428"/>
        <v>0</v>
      </c>
      <c r="K1091" s="11">
        <f t="shared" si="429"/>
        <v>0</v>
      </c>
      <c r="L1091" s="11">
        <f t="shared" si="429"/>
        <v>0</v>
      </c>
      <c r="M1091" s="11">
        <f t="shared" si="429"/>
        <v>0</v>
      </c>
      <c r="N1091" s="11">
        <f t="shared" si="429"/>
        <v>0</v>
      </c>
      <c r="O1091" s="11">
        <f t="shared" si="429"/>
        <v>0</v>
      </c>
      <c r="P1091" s="11">
        <f t="shared" si="429"/>
        <v>0</v>
      </c>
      <c r="Q1091" s="4" t="str">
        <f t="shared" ref="Q1091:Q1154" si="438">CONCATENATE("N-",H1091,I1091,J1091,"-",K1091,L1091,M1091,N1091,O1091,P1091)</f>
        <v>N-110-000000</v>
      </c>
      <c r="R1091">
        <f t="shared" ref="R1091:R1154" si="439">COUNTIF(Q:Q,Q1091)</f>
        <v>84</v>
      </c>
      <c r="S1091" s="8">
        <f t="shared" ref="S1091:S1154" si="440">AVERAGEIF(R:R,R1091,F:F)</f>
        <v>6.1102020039575136</v>
      </c>
      <c r="T1091" s="8">
        <f t="shared" ref="T1091:T1154" si="441">IF(R1091&gt;=10,S1091,AVERAGEIF(R:R,"&lt;10",F:F))</f>
        <v>6.1102020039575136</v>
      </c>
      <c r="U1091" s="10">
        <f t="shared" si="432"/>
        <v>8.5613864761486855</v>
      </c>
      <c r="V1091" s="10">
        <f t="shared" ref="V1091:V1154" si="442">SUMPRODUCT(H1091:P1091,$AH$25:$AP$25)-$AQ$28</f>
        <v>-1.3217888754809786</v>
      </c>
      <c r="W1091" s="10">
        <f t="shared" ref="W1091:W1154" si="443">F1091-AVERAGE(F:F)</f>
        <v>1.1356196043911231</v>
      </c>
      <c r="X1091" s="10">
        <f t="shared" si="433"/>
        <v>-0.59237469504220686</v>
      </c>
      <c r="Y1091" s="22">
        <f t="shared" ref="Y1091:Y1154" si="444">AVERAGE(F:F)-AVERAGE(X:X)+X1091</f>
        <v>5.9568487880870702</v>
      </c>
      <c r="Z1091" s="22">
        <f t="shared" si="434"/>
        <v>5.9724325813367543</v>
      </c>
      <c r="AA1091" s="22">
        <f t="shared" si="435"/>
        <v>6.1102020039575136</v>
      </c>
      <c r="AB1091" s="35"/>
      <c r="AC1091" s="10"/>
      <c r="AD1091" s="10"/>
    </row>
    <row r="1092" spans="1:30" x14ac:dyDescent="0.25">
      <c r="A1092" t="s">
        <v>3369</v>
      </c>
      <c r="B1092" t="s">
        <v>753</v>
      </c>
      <c r="C1092" s="1">
        <v>42361</v>
      </c>
      <c r="D1092">
        <v>669</v>
      </c>
      <c r="E1092" t="str">
        <f t="shared" si="430"/>
        <v>_free_data_mining_programs_for_everyday_use_</v>
      </c>
      <c r="F1092" s="7">
        <f t="shared" si="436"/>
        <v>6.5072777123850116</v>
      </c>
      <c r="G1092">
        <f t="shared" si="431"/>
        <v>52</v>
      </c>
      <c r="H1092" s="11">
        <f t="shared" si="437"/>
        <v>1</v>
      </c>
      <c r="I1092" s="11">
        <f t="shared" si="428"/>
        <v>0</v>
      </c>
      <c r="J1092" s="11">
        <f t="shared" si="428"/>
        <v>1</v>
      </c>
      <c r="K1092" s="11">
        <f t="shared" ref="K1092:P1101" si="445">IF(ISNUMBER(SEARCH(K$1,$E1092)),1,0)</f>
        <v>0</v>
      </c>
      <c r="L1092" s="11">
        <f t="shared" si="445"/>
        <v>0</v>
      </c>
      <c r="M1092" s="11">
        <f t="shared" si="445"/>
        <v>0</v>
      </c>
      <c r="N1092" s="11">
        <f t="shared" si="445"/>
        <v>0</v>
      </c>
      <c r="O1092" s="11">
        <f t="shared" si="445"/>
        <v>1</v>
      </c>
      <c r="P1092" s="11">
        <f t="shared" si="445"/>
        <v>0</v>
      </c>
      <c r="Q1092" s="4" t="str">
        <f t="shared" si="438"/>
        <v>N-101-000010</v>
      </c>
      <c r="R1092">
        <f t="shared" si="439"/>
        <v>382</v>
      </c>
      <c r="S1092" s="8">
        <f t="shared" si="440"/>
        <v>6.8802841839920132</v>
      </c>
      <c r="T1092" s="8">
        <f t="shared" si="441"/>
        <v>6.8802841839920132</v>
      </c>
      <c r="U1092" s="10">
        <f t="shared" si="432"/>
        <v>6.1009238518694868</v>
      </c>
      <c r="V1092" s="10">
        <f t="shared" si="442"/>
        <v>0.18424985744159661</v>
      </c>
      <c r="W1092" s="10">
        <f t="shared" si="443"/>
        <v>-0.32611446433034352</v>
      </c>
      <c r="X1092" s="10">
        <f t="shared" si="433"/>
        <v>0.40635386051552441</v>
      </c>
      <c r="Y1092" s="22">
        <f t="shared" si="444"/>
        <v>6.9555773436448023</v>
      </c>
      <c r="Z1092" s="22">
        <f t="shared" si="434"/>
        <v>6.8151536771936527</v>
      </c>
      <c r="AA1092" s="22">
        <f t="shared" si="435"/>
        <v>6.8802841839920132</v>
      </c>
      <c r="AB1092" s="35"/>
      <c r="AC1092" s="10"/>
      <c r="AD1092" s="10"/>
    </row>
    <row r="1093" spans="1:30" x14ac:dyDescent="0.25">
      <c r="A1093" t="s">
        <v>4071</v>
      </c>
      <c r="B1093" t="s">
        <v>1455</v>
      </c>
      <c r="C1093" s="1">
        <v>41540</v>
      </c>
      <c r="D1093">
        <v>2077</v>
      </c>
      <c r="E1093" t="str">
        <f t="shared" si="430"/>
        <v>_free_nas_ebook:_"frontiers_in_massive_data_analysis"_</v>
      </c>
      <c r="F1093" s="7">
        <f t="shared" si="436"/>
        <v>7.6391611716591727</v>
      </c>
      <c r="G1093">
        <f t="shared" si="431"/>
        <v>54</v>
      </c>
      <c r="H1093" s="11">
        <f t="shared" si="437"/>
        <v>0</v>
      </c>
      <c r="I1093" s="11">
        <f t="shared" si="428"/>
        <v>0</v>
      </c>
      <c r="J1093" s="11">
        <f t="shared" si="428"/>
        <v>1</v>
      </c>
      <c r="K1093" s="11">
        <f t="shared" si="445"/>
        <v>0</v>
      </c>
      <c r="L1093" s="11">
        <f t="shared" si="445"/>
        <v>0</v>
      </c>
      <c r="M1093" s="11">
        <f t="shared" si="445"/>
        <v>0</v>
      </c>
      <c r="N1093" s="11">
        <f t="shared" si="445"/>
        <v>0</v>
      </c>
      <c r="O1093" s="11">
        <f t="shared" si="445"/>
        <v>1</v>
      </c>
      <c r="P1093" s="11">
        <f t="shared" si="445"/>
        <v>1</v>
      </c>
      <c r="Q1093" s="4" t="str">
        <f t="shared" si="438"/>
        <v>N-001-000011</v>
      </c>
      <c r="R1093">
        <f t="shared" si="439"/>
        <v>44</v>
      </c>
      <c r="S1093" s="8">
        <f t="shared" si="440"/>
        <v>7.1577607103781817</v>
      </c>
      <c r="T1093" s="8">
        <f t="shared" si="441"/>
        <v>7.1577607103781817</v>
      </c>
      <c r="U1093" s="10">
        <f t="shared" si="432"/>
        <v>7.2490903999360023</v>
      </c>
      <c r="V1093" s="10">
        <f t="shared" si="442"/>
        <v>0.15969567575084864</v>
      </c>
      <c r="W1093" s="10">
        <f t="shared" si="443"/>
        <v>0.8057689949438176</v>
      </c>
      <c r="X1093" s="10">
        <f t="shared" si="433"/>
        <v>0.39007077172317028</v>
      </c>
      <c r="Y1093" s="22">
        <f t="shared" si="444"/>
        <v>6.9392942548524479</v>
      </c>
      <c r="Z1093" s="22">
        <f t="shared" si="434"/>
        <v>7.021516746411514</v>
      </c>
      <c r="AA1093" s="22">
        <f t="shared" si="435"/>
        <v>7.1577607103781817</v>
      </c>
      <c r="AB1093" s="35"/>
      <c r="AC1093" s="10"/>
      <c r="AD1093" s="10"/>
    </row>
    <row r="1094" spans="1:30" x14ac:dyDescent="0.25">
      <c r="A1094" t="s">
        <v>2752</v>
      </c>
      <c r="B1094" t="s">
        <v>134</v>
      </c>
      <c r="C1094" s="1">
        <v>42031</v>
      </c>
      <c r="D1094">
        <v>11270</v>
      </c>
      <c r="E1094" t="str">
        <f t="shared" si="430"/>
        <v>_free_online_book:_forecasting,_principles_and_practice_</v>
      </c>
      <c r="F1094" s="7">
        <f t="shared" si="436"/>
        <v>9.3299883342420777</v>
      </c>
      <c r="G1094">
        <f t="shared" si="431"/>
        <v>103</v>
      </c>
      <c r="H1094" s="11">
        <f t="shared" si="437"/>
        <v>1</v>
      </c>
      <c r="I1094" s="11">
        <f t="shared" si="428"/>
        <v>1</v>
      </c>
      <c r="J1094" s="11">
        <f t="shared" si="428"/>
        <v>0</v>
      </c>
      <c r="K1094" s="11">
        <f t="shared" si="445"/>
        <v>0</v>
      </c>
      <c r="L1094" s="11">
        <f t="shared" si="445"/>
        <v>0</v>
      </c>
      <c r="M1094" s="11">
        <f t="shared" si="445"/>
        <v>0</v>
      </c>
      <c r="N1094" s="11">
        <f t="shared" si="445"/>
        <v>0</v>
      </c>
      <c r="O1094" s="11">
        <f t="shared" si="445"/>
        <v>0</v>
      </c>
      <c r="P1094" s="11">
        <f t="shared" si="445"/>
        <v>0</v>
      </c>
      <c r="Q1094" s="4" t="str">
        <f t="shared" si="438"/>
        <v>N-110-000000</v>
      </c>
      <c r="R1094">
        <f t="shared" si="439"/>
        <v>84</v>
      </c>
      <c r="S1094" s="8">
        <f t="shared" si="440"/>
        <v>6.1102020039575136</v>
      </c>
      <c r="T1094" s="8">
        <f t="shared" si="441"/>
        <v>6.1102020039575136</v>
      </c>
      <c r="U1094" s="10">
        <f t="shared" si="432"/>
        <v>9.9223630292842842</v>
      </c>
      <c r="V1094" s="10">
        <f t="shared" si="442"/>
        <v>-1.3217888754809786</v>
      </c>
      <c r="W1094" s="10">
        <f t="shared" si="443"/>
        <v>2.4965961575267226</v>
      </c>
      <c r="X1094" s="10">
        <f t="shared" si="433"/>
        <v>-0.59237469504220686</v>
      </c>
      <c r="Y1094" s="22">
        <f t="shared" si="444"/>
        <v>5.9568487880870702</v>
      </c>
      <c r="Z1094" s="22">
        <f t="shared" si="434"/>
        <v>5.9724325813367543</v>
      </c>
      <c r="AA1094" s="22">
        <f t="shared" si="435"/>
        <v>6.1102020039575136</v>
      </c>
      <c r="AB1094" s="35"/>
      <c r="AC1094" s="10"/>
      <c r="AD1094" s="10"/>
    </row>
    <row r="1095" spans="1:30" x14ac:dyDescent="0.25">
      <c r="A1095" t="s">
        <v>4073</v>
      </c>
      <c r="B1095" t="s">
        <v>1457</v>
      </c>
      <c r="C1095" s="1">
        <v>41800</v>
      </c>
      <c r="D1095">
        <v>1100</v>
      </c>
      <c r="E1095" t="str">
        <f t="shared" si="430"/>
        <v>_free_stuff_for_data_science_publishers,_authors,_bloggers,_professors,_alumni,event_organizers_and_more_</v>
      </c>
      <c r="F1095" s="7">
        <f t="shared" si="436"/>
        <v>7.0039741367226798</v>
      </c>
      <c r="G1095">
        <f t="shared" si="431"/>
        <v>67</v>
      </c>
      <c r="H1095" s="11">
        <f t="shared" si="437"/>
        <v>0</v>
      </c>
      <c r="I1095" s="11">
        <f t="shared" si="428"/>
        <v>0</v>
      </c>
      <c r="J1095" s="11">
        <f t="shared" si="428"/>
        <v>1</v>
      </c>
      <c r="K1095" s="11">
        <f t="shared" si="445"/>
        <v>0</v>
      </c>
      <c r="L1095" s="11">
        <f t="shared" si="445"/>
        <v>0</v>
      </c>
      <c r="M1095" s="11">
        <f t="shared" si="445"/>
        <v>0</v>
      </c>
      <c r="N1095" s="11">
        <f t="shared" si="445"/>
        <v>1</v>
      </c>
      <c r="O1095" s="11">
        <f t="shared" si="445"/>
        <v>1</v>
      </c>
      <c r="P1095" s="11">
        <f t="shared" si="445"/>
        <v>0</v>
      </c>
      <c r="Q1095" s="4" t="str">
        <f t="shared" si="438"/>
        <v>N-001-000110</v>
      </c>
      <c r="R1095">
        <f t="shared" si="439"/>
        <v>130</v>
      </c>
      <c r="S1095" s="8">
        <f t="shared" si="440"/>
        <v>7.6818150714618501</v>
      </c>
      <c r="T1095" s="8">
        <f t="shared" si="441"/>
        <v>7.6818150714618501</v>
      </c>
      <c r="U1095" s="10">
        <f t="shared" si="432"/>
        <v>6.0154903855589739</v>
      </c>
      <c r="V1095" s="10">
        <f t="shared" si="442"/>
        <v>1.0620761276823165</v>
      </c>
      <c r="W1095" s="10">
        <f t="shared" si="443"/>
        <v>0.17058196000732462</v>
      </c>
      <c r="X1095" s="10">
        <f t="shared" si="433"/>
        <v>0.98848375116370624</v>
      </c>
      <c r="Y1095" s="22">
        <f t="shared" si="444"/>
        <v>7.5377072342929834</v>
      </c>
      <c r="Z1095" s="22">
        <f t="shared" si="434"/>
        <v>7.6004759766059404</v>
      </c>
      <c r="AA1095" s="22">
        <f t="shared" si="435"/>
        <v>7.6818150714618501</v>
      </c>
      <c r="AB1095" s="35"/>
      <c r="AC1095" s="10"/>
      <c r="AD1095" s="10"/>
    </row>
    <row r="1096" spans="1:30" x14ac:dyDescent="0.25">
      <c r="A1096" t="s">
        <v>4608</v>
      </c>
      <c r="B1096" t="s">
        <v>1992</v>
      </c>
      <c r="C1096" s="1">
        <v>41200</v>
      </c>
      <c r="D1096">
        <v>1630</v>
      </c>
      <c r="E1096" t="str">
        <f t="shared" si="430"/>
        <v>_free_trial:_real-time_analytic_database,_purpose-built_for_big_data_</v>
      </c>
      <c r="F1096" s="7">
        <f t="shared" si="436"/>
        <v>7.3969486026210136</v>
      </c>
      <c r="G1096">
        <f t="shared" si="431"/>
        <v>55</v>
      </c>
      <c r="H1096" s="11">
        <f t="shared" si="437"/>
        <v>0</v>
      </c>
      <c r="I1096" s="11">
        <f t="shared" si="428"/>
        <v>0</v>
      </c>
      <c r="J1096" s="11">
        <f t="shared" si="428"/>
        <v>1</v>
      </c>
      <c r="K1096" s="11">
        <f t="shared" si="445"/>
        <v>0</v>
      </c>
      <c r="L1096" s="11">
        <f t="shared" si="445"/>
        <v>0</v>
      </c>
      <c r="M1096" s="11">
        <f t="shared" si="445"/>
        <v>0</v>
      </c>
      <c r="N1096" s="11">
        <f t="shared" si="445"/>
        <v>0</v>
      </c>
      <c r="O1096" s="11">
        <f t="shared" si="445"/>
        <v>1</v>
      </c>
      <c r="P1096" s="11">
        <f t="shared" si="445"/>
        <v>1</v>
      </c>
      <c r="Q1096" s="4" t="str">
        <f t="shared" si="438"/>
        <v>N-001-000011</v>
      </c>
      <c r="R1096">
        <f t="shared" si="439"/>
        <v>44</v>
      </c>
      <c r="S1096" s="8">
        <f t="shared" si="440"/>
        <v>7.1577607103781817</v>
      </c>
      <c r="T1096" s="8">
        <f t="shared" si="441"/>
        <v>7.1577607103781817</v>
      </c>
      <c r="U1096" s="10">
        <f t="shared" si="432"/>
        <v>7.0068778308978432</v>
      </c>
      <c r="V1096" s="10">
        <f t="shared" si="442"/>
        <v>0.15969567575084864</v>
      </c>
      <c r="W1096" s="10">
        <f t="shared" si="443"/>
        <v>0.56355642590565846</v>
      </c>
      <c r="X1096" s="10">
        <f t="shared" si="433"/>
        <v>0.39007077172317028</v>
      </c>
      <c r="Y1096" s="22">
        <f t="shared" si="444"/>
        <v>6.9392942548524479</v>
      </c>
      <c r="Z1096" s="22">
        <f t="shared" si="434"/>
        <v>7.021516746411514</v>
      </c>
      <c r="AA1096" s="22">
        <f t="shared" si="435"/>
        <v>7.1577607103781817</v>
      </c>
      <c r="AB1096" s="35"/>
      <c r="AC1096" s="10"/>
      <c r="AD1096" s="10"/>
    </row>
    <row r="1097" spans="1:30" x14ac:dyDescent="0.25">
      <c r="A1097" t="s">
        <v>2753</v>
      </c>
      <c r="B1097" t="s">
        <v>135</v>
      </c>
      <c r="C1097" s="1">
        <v>42058</v>
      </c>
      <c r="D1097">
        <v>1263</v>
      </c>
      <c r="E1097" t="str">
        <f t="shared" si="430"/>
        <v>_freelance/independent_consulting_career_in_data_science_</v>
      </c>
      <c r="F1097" s="7">
        <f t="shared" si="436"/>
        <v>7.1420365747068031</v>
      </c>
      <c r="G1097">
        <f t="shared" si="431"/>
        <v>64</v>
      </c>
      <c r="H1097" s="11">
        <f t="shared" si="437"/>
        <v>1</v>
      </c>
      <c r="I1097" s="11">
        <f t="shared" si="428"/>
        <v>1</v>
      </c>
      <c r="J1097" s="11">
        <f t="shared" si="428"/>
        <v>0</v>
      </c>
      <c r="K1097" s="11">
        <f t="shared" si="445"/>
        <v>0</v>
      </c>
      <c r="L1097" s="11">
        <f t="shared" si="445"/>
        <v>0</v>
      </c>
      <c r="M1097" s="11">
        <f t="shared" si="445"/>
        <v>0</v>
      </c>
      <c r="N1097" s="11">
        <f t="shared" si="445"/>
        <v>1</v>
      </c>
      <c r="O1097" s="11">
        <f t="shared" si="445"/>
        <v>1</v>
      </c>
      <c r="P1097" s="11">
        <f t="shared" si="445"/>
        <v>0</v>
      </c>
      <c r="Q1097" s="4" t="str">
        <f t="shared" si="438"/>
        <v>N-110-000110</v>
      </c>
      <c r="R1097">
        <f t="shared" si="439"/>
        <v>30</v>
      </c>
      <c r="S1097" s="8">
        <f t="shared" si="440"/>
        <v>6.8313617432708362</v>
      </c>
      <c r="T1097" s="8">
        <f t="shared" si="441"/>
        <v>6.8313617432708362</v>
      </c>
      <c r="U1097" s="10">
        <f t="shared" si="432"/>
        <v>7.1328635122440565</v>
      </c>
      <c r="V1097" s="10">
        <f t="shared" si="442"/>
        <v>-0.41468131611090092</v>
      </c>
      <c r="W1097" s="10">
        <f t="shared" si="443"/>
        <v>0.30864439799144794</v>
      </c>
      <c r="X1097" s="10">
        <f t="shared" si="433"/>
        <v>9.1730624627465642E-3</v>
      </c>
      <c r="Y1097" s="22">
        <f t="shared" si="444"/>
        <v>6.5583965455920241</v>
      </c>
      <c r="Z1097" s="22">
        <f t="shared" si="434"/>
        <v>6.6067544714367257</v>
      </c>
      <c r="AA1097" s="22">
        <f t="shared" si="435"/>
        <v>6.8313617432708362</v>
      </c>
      <c r="AB1097" s="35"/>
      <c r="AC1097" s="10"/>
      <c r="AD1097" s="10"/>
    </row>
    <row r="1098" spans="1:30" x14ac:dyDescent="0.25">
      <c r="A1098" t="s">
        <v>3005</v>
      </c>
      <c r="B1098" t="s">
        <v>387</v>
      </c>
      <c r="C1098" s="1">
        <v>41990</v>
      </c>
      <c r="D1098">
        <v>117</v>
      </c>
      <c r="E1098" t="str">
        <f t="shared" si="430"/>
        <v>_from_big_data_to_data_insights:_read_teradata_articles_in_forbes_</v>
      </c>
      <c r="F1098" s="7">
        <f t="shared" si="436"/>
        <v>4.7706846244656651</v>
      </c>
      <c r="G1098">
        <f t="shared" si="431"/>
        <v>59</v>
      </c>
      <c r="H1098" s="11">
        <f t="shared" si="437"/>
        <v>0</v>
      </c>
      <c r="I1098" s="11">
        <f t="shared" si="428"/>
        <v>1</v>
      </c>
      <c r="J1098" s="11">
        <f t="shared" si="428"/>
        <v>0</v>
      </c>
      <c r="K1098" s="11">
        <f t="shared" si="445"/>
        <v>0</v>
      </c>
      <c r="L1098" s="11">
        <f t="shared" si="445"/>
        <v>0</v>
      </c>
      <c r="M1098" s="11">
        <f t="shared" si="445"/>
        <v>0</v>
      </c>
      <c r="N1098" s="11">
        <f t="shared" si="445"/>
        <v>0</v>
      </c>
      <c r="O1098" s="11">
        <f t="shared" si="445"/>
        <v>1</v>
      </c>
      <c r="P1098" s="11">
        <f t="shared" si="445"/>
        <v>0</v>
      </c>
      <c r="Q1098" s="4" t="str">
        <f t="shared" si="438"/>
        <v>N-010-000010</v>
      </c>
      <c r="R1098">
        <f t="shared" si="439"/>
        <v>51</v>
      </c>
      <c r="S1098" s="8">
        <f t="shared" si="440"/>
        <v>6.7640449341040307</v>
      </c>
      <c r="T1098" s="8">
        <f t="shared" si="441"/>
        <v>6.7640449341040307</v>
      </c>
      <c r="U1098" s="10">
        <f t="shared" si="432"/>
        <v>4.9467073439657074</v>
      </c>
      <c r="V1098" s="10">
        <f t="shared" si="442"/>
        <v>-0.69394840951456138</v>
      </c>
      <c r="W1098" s="10">
        <f t="shared" si="443"/>
        <v>-2.06270755224969</v>
      </c>
      <c r="X1098" s="10">
        <f t="shared" si="433"/>
        <v>-0.17602271950004214</v>
      </c>
      <c r="Y1098" s="22">
        <f t="shared" si="444"/>
        <v>6.3732007636292352</v>
      </c>
      <c r="Z1098" s="22">
        <f t="shared" si="434"/>
        <v>6.5691920580633658</v>
      </c>
      <c r="AA1098" s="22">
        <f t="shared" si="435"/>
        <v>6.7640449341040307</v>
      </c>
      <c r="AB1098" s="35"/>
      <c r="AC1098" s="10"/>
      <c r="AD1098" s="10"/>
    </row>
    <row r="1099" spans="1:30" x14ac:dyDescent="0.25">
      <c r="A1099" t="s">
        <v>4895</v>
      </c>
      <c r="B1099" t="s">
        <v>2281</v>
      </c>
      <c r="C1099" s="1">
        <v>41870</v>
      </c>
      <c r="D1099">
        <v>2932</v>
      </c>
      <c r="E1099" t="str">
        <f t="shared" si="430"/>
        <v>_from_data_analyst_to_predictive_modelers_to_data_scientists_</v>
      </c>
      <c r="F1099" s="7">
        <f t="shared" si="436"/>
        <v>7.9837810689774509</v>
      </c>
      <c r="G1099">
        <f t="shared" si="431"/>
        <v>58</v>
      </c>
      <c r="H1099" s="11">
        <f t="shared" si="437"/>
        <v>0</v>
      </c>
      <c r="I1099" s="11">
        <f t="shared" si="428"/>
        <v>0</v>
      </c>
      <c r="J1099" s="11">
        <f t="shared" si="428"/>
        <v>1</v>
      </c>
      <c r="K1099" s="11">
        <f t="shared" si="445"/>
        <v>0</v>
      </c>
      <c r="L1099" s="11">
        <f t="shared" si="445"/>
        <v>0</v>
      </c>
      <c r="M1099" s="11">
        <f t="shared" si="445"/>
        <v>0</v>
      </c>
      <c r="N1099" s="11">
        <f t="shared" si="445"/>
        <v>0</v>
      </c>
      <c r="O1099" s="11">
        <f t="shared" si="445"/>
        <v>1</v>
      </c>
      <c r="P1099" s="11">
        <f t="shared" si="445"/>
        <v>1</v>
      </c>
      <c r="Q1099" s="4" t="str">
        <f t="shared" si="438"/>
        <v>N-001-000011</v>
      </c>
      <c r="R1099">
        <f t="shared" si="439"/>
        <v>44</v>
      </c>
      <c r="S1099" s="8">
        <f t="shared" si="440"/>
        <v>7.1577607103781817</v>
      </c>
      <c r="T1099" s="8">
        <f t="shared" si="441"/>
        <v>7.1577607103781817</v>
      </c>
      <c r="U1099" s="10">
        <f t="shared" si="432"/>
        <v>7.5937102972542805</v>
      </c>
      <c r="V1099" s="10">
        <f t="shared" si="442"/>
        <v>0.15969567575084864</v>
      </c>
      <c r="W1099" s="10">
        <f t="shared" si="443"/>
        <v>1.1503888922620957</v>
      </c>
      <c r="X1099" s="10">
        <f t="shared" si="433"/>
        <v>0.39007077172317028</v>
      </c>
      <c r="Y1099" s="22">
        <f t="shared" si="444"/>
        <v>6.9392942548524479</v>
      </c>
      <c r="Z1099" s="22">
        <f t="shared" si="434"/>
        <v>7.021516746411514</v>
      </c>
      <c r="AA1099" s="22">
        <f t="shared" si="435"/>
        <v>7.1577607103781817</v>
      </c>
      <c r="AB1099" s="35"/>
      <c r="AC1099" s="10"/>
      <c r="AD1099" s="10"/>
    </row>
    <row r="1100" spans="1:30" x14ac:dyDescent="0.25">
      <c r="A1100" t="s">
        <v>4074</v>
      </c>
      <c r="B1100" t="s">
        <v>1458</v>
      </c>
      <c r="C1100" s="1">
        <v>42113</v>
      </c>
      <c r="D1100">
        <v>1181</v>
      </c>
      <c r="E1100" t="str">
        <f t="shared" si="430"/>
        <v>_from_data_to_insight:_seven_tips_for_a_great_data_strategy_</v>
      </c>
      <c r="F1100" s="7">
        <f t="shared" si="436"/>
        <v>7.0749631979660439</v>
      </c>
      <c r="G1100">
        <f t="shared" si="431"/>
        <v>57</v>
      </c>
      <c r="H1100" s="11">
        <f t="shared" si="437"/>
        <v>1</v>
      </c>
      <c r="I1100" s="11">
        <f t="shared" si="428"/>
        <v>0</v>
      </c>
      <c r="J1100" s="11">
        <f t="shared" si="428"/>
        <v>1</v>
      </c>
      <c r="K1100" s="11">
        <f t="shared" si="445"/>
        <v>0</v>
      </c>
      <c r="L1100" s="11">
        <f t="shared" si="445"/>
        <v>0</v>
      </c>
      <c r="M1100" s="11">
        <f t="shared" si="445"/>
        <v>0</v>
      </c>
      <c r="N1100" s="11">
        <f t="shared" si="445"/>
        <v>0</v>
      </c>
      <c r="O1100" s="11">
        <f t="shared" si="445"/>
        <v>1</v>
      </c>
      <c r="P1100" s="11">
        <f t="shared" si="445"/>
        <v>0</v>
      </c>
      <c r="Q1100" s="4" t="str">
        <f t="shared" si="438"/>
        <v>N-101-000010</v>
      </c>
      <c r="R1100">
        <f t="shared" si="439"/>
        <v>382</v>
      </c>
      <c r="S1100" s="8">
        <f t="shared" si="440"/>
        <v>6.8802841839920132</v>
      </c>
      <c r="T1100" s="8">
        <f t="shared" si="441"/>
        <v>6.8802841839920132</v>
      </c>
      <c r="U1100" s="10">
        <f t="shared" si="432"/>
        <v>6.6686093374505191</v>
      </c>
      <c r="V1100" s="10">
        <f t="shared" si="442"/>
        <v>0.18424985744159661</v>
      </c>
      <c r="W1100" s="10">
        <f t="shared" si="443"/>
        <v>0.24157102125068874</v>
      </c>
      <c r="X1100" s="10">
        <f t="shared" si="433"/>
        <v>0.40635386051552441</v>
      </c>
      <c r="Y1100" s="22">
        <f t="shared" si="444"/>
        <v>6.9555773436448023</v>
      </c>
      <c r="Z1100" s="22">
        <f t="shared" si="434"/>
        <v>6.8151536771936527</v>
      </c>
      <c r="AA1100" s="22">
        <f t="shared" si="435"/>
        <v>6.8802841839920132</v>
      </c>
      <c r="AB1100" s="35"/>
      <c r="AC1100" s="10"/>
      <c r="AD1100" s="10"/>
    </row>
    <row r="1101" spans="1:30" x14ac:dyDescent="0.25">
      <c r="A1101" t="s">
        <v>4075</v>
      </c>
      <c r="B1101" t="s">
        <v>1459</v>
      </c>
      <c r="C1101" s="1">
        <v>42127</v>
      </c>
      <c r="D1101">
        <v>743</v>
      </c>
      <c r="E1101" t="str">
        <f t="shared" si="430"/>
        <v>_from_data_to_insight:_uncovering_the_hidden_costs_of_data_</v>
      </c>
      <c r="F1101" s="7">
        <f t="shared" si="436"/>
        <v>6.6120410348330916</v>
      </c>
      <c r="G1101">
        <f t="shared" si="431"/>
        <v>22</v>
      </c>
      <c r="H1101" s="11">
        <f t="shared" si="437"/>
        <v>1</v>
      </c>
      <c r="I1101" s="11">
        <f t="shared" si="428"/>
        <v>0</v>
      </c>
      <c r="J1101" s="11">
        <f t="shared" si="428"/>
        <v>1</v>
      </c>
      <c r="K1101" s="11">
        <f t="shared" si="445"/>
        <v>0</v>
      </c>
      <c r="L1101" s="11">
        <f t="shared" si="445"/>
        <v>0</v>
      </c>
      <c r="M1101" s="11">
        <f t="shared" si="445"/>
        <v>0</v>
      </c>
      <c r="N1101" s="11">
        <f t="shared" si="445"/>
        <v>0</v>
      </c>
      <c r="O1101" s="11">
        <f t="shared" si="445"/>
        <v>1</v>
      </c>
      <c r="P1101" s="11">
        <f t="shared" si="445"/>
        <v>0</v>
      </c>
      <c r="Q1101" s="4" t="str">
        <f t="shared" si="438"/>
        <v>N-101-000010</v>
      </c>
      <c r="R1101">
        <f t="shared" si="439"/>
        <v>382</v>
      </c>
      <c r="S1101" s="8">
        <f t="shared" si="440"/>
        <v>6.8802841839920132</v>
      </c>
      <c r="T1101" s="8">
        <f t="shared" si="441"/>
        <v>6.8802841839920132</v>
      </c>
      <c r="U1101" s="10">
        <f t="shared" si="432"/>
        <v>6.2056871743175668</v>
      </c>
      <c r="V1101" s="10">
        <f t="shared" si="442"/>
        <v>0.18424985744159661</v>
      </c>
      <c r="W1101" s="10">
        <f t="shared" si="443"/>
        <v>-0.22135114188226357</v>
      </c>
      <c r="X1101" s="10">
        <f t="shared" si="433"/>
        <v>0.40635386051552441</v>
      </c>
      <c r="Y1101" s="22">
        <f t="shared" si="444"/>
        <v>6.9555773436448023</v>
      </c>
      <c r="Z1101" s="22">
        <f t="shared" si="434"/>
        <v>6.8151536771936527</v>
      </c>
      <c r="AA1101" s="22">
        <f t="shared" si="435"/>
        <v>6.8802841839920132</v>
      </c>
      <c r="AB1101" s="35"/>
      <c r="AC1101" s="10"/>
      <c r="AD1101" s="10"/>
    </row>
    <row r="1102" spans="1:30" x14ac:dyDescent="0.25">
      <c r="A1102" t="s">
        <v>4076</v>
      </c>
      <c r="B1102" t="s">
        <v>1460</v>
      </c>
      <c r="C1102" s="1">
        <v>42354</v>
      </c>
      <c r="D1102">
        <v>1173</v>
      </c>
      <c r="E1102" t="str">
        <f t="shared" si="430"/>
        <v>_from_devops_to_dataops_</v>
      </c>
      <c r="F1102" s="7">
        <f t="shared" si="436"/>
        <v>7.0681720003880422</v>
      </c>
      <c r="G1102">
        <f t="shared" si="431"/>
        <v>57</v>
      </c>
      <c r="H1102" s="11">
        <f t="shared" si="437"/>
        <v>1</v>
      </c>
      <c r="I1102" s="11">
        <f t="shared" ref="I1102:J1121" si="446">IF(ISNUMBER(SEARCH(I$1,$B1102)),1,0)</f>
        <v>0</v>
      </c>
      <c r="J1102" s="11">
        <f t="shared" si="446"/>
        <v>1</v>
      </c>
      <c r="K1102" s="11">
        <f t="shared" ref="K1102:P1111" si="447">IF(ISNUMBER(SEARCH(K$1,$E1102)),1,0)</f>
        <v>0</v>
      </c>
      <c r="L1102" s="11">
        <f t="shared" si="447"/>
        <v>0</v>
      </c>
      <c r="M1102" s="11">
        <f t="shared" si="447"/>
        <v>0</v>
      </c>
      <c r="N1102" s="11">
        <f t="shared" si="447"/>
        <v>0</v>
      </c>
      <c r="O1102" s="11">
        <f t="shared" si="447"/>
        <v>0</v>
      </c>
      <c r="P1102" s="11">
        <f t="shared" si="447"/>
        <v>0</v>
      </c>
      <c r="Q1102" s="4" t="str">
        <f t="shared" si="438"/>
        <v>N-101-000000</v>
      </c>
      <c r="R1102">
        <f t="shared" si="439"/>
        <v>419</v>
      </c>
      <c r="S1102" s="8">
        <f t="shared" si="440"/>
        <v>6.5697596378225285</v>
      </c>
      <c r="T1102" s="8">
        <f t="shared" si="441"/>
        <v>6.5697596378225285</v>
      </c>
      <c r="U1102" s="10">
        <f t="shared" si="432"/>
        <v>6.8797030610719858</v>
      </c>
      <c r="V1102" s="10">
        <f t="shared" si="442"/>
        <v>-0.14431102010629077</v>
      </c>
      <c r="W1102" s="10">
        <f t="shared" si="443"/>
        <v>0.23477982367268702</v>
      </c>
      <c r="X1102" s="10">
        <f t="shared" si="433"/>
        <v>0.18846893931605621</v>
      </c>
      <c r="Y1102" s="22">
        <f t="shared" si="444"/>
        <v>6.7376924224453338</v>
      </c>
      <c r="Z1102" s="22">
        <f t="shared" si="434"/>
        <v>6.5922741434865042</v>
      </c>
      <c r="AA1102" s="22">
        <f t="shared" si="435"/>
        <v>6.5697596378225285</v>
      </c>
      <c r="AB1102" s="35"/>
      <c r="AC1102" s="10"/>
      <c r="AD1102" s="10"/>
    </row>
    <row r="1103" spans="1:30" x14ac:dyDescent="0.25">
      <c r="A1103" t="s">
        <v>4077</v>
      </c>
      <c r="B1103" t="s">
        <v>1461</v>
      </c>
      <c r="C1103" s="1">
        <v>42131</v>
      </c>
      <c r="D1103">
        <v>5091</v>
      </c>
      <c r="E1103" t="str">
        <f t="shared" si="430"/>
        <v>_from_farming_to_big_data:_the_amazing_story_of_john_deere_</v>
      </c>
      <c r="F1103" s="7">
        <f t="shared" si="436"/>
        <v>8.5354259596772977</v>
      </c>
      <c r="G1103">
        <f t="shared" si="431"/>
        <v>62</v>
      </c>
      <c r="H1103" s="11">
        <f t="shared" si="437"/>
        <v>1</v>
      </c>
      <c r="I1103" s="11">
        <f t="shared" si="446"/>
        <v>0</v>
      </c>
      <c r="J1103" s="11">
        <f t="shared" si="446"/>
        <v>1</v>
      </c>
      <c r="K1103" s="11">
        <f t="shared" si="447"/>
        <v>0</v>
      </c>
      <c r="L1103" s="11">
        <f t="shared" si="447"/>
        <v>0</v>
      </c>
      <c r="M1103" s="11">
        <f t="shared" si="447"/>
        <v>0</v>
      </c>
      <c r="N1103" s="11">
        <f t="shared" si="447"/>
        <v>0</v>
      </c>
      <c r="O1103" s="11">
        <f t="shared" si="447"/>
        <v>0</v>
      </c>
      <c r="P1103" s="11">
        <f t="shared" si="447"/>
        <v>0</v>
      </c>
      <c r="Q1103" s="4" t="str">
        <f t="shared" si="438"/>
        <v>N-101-000000</v>
      </c>
      <c r="R1103">
        <f t="shared" si="439"/>
        <v>419</v>
      </c>
      <c r="S1103" s="8">
        <f t="shared" si="440"/>
        <v>6.5697596378225285</v>
      </c>
      <c r="T1103" s="8">
        <f t="shared" si="441"/>
        <v>6.5697596378225285</v>
      </c>
      <c r="U1103" s="10">
        <f t="shared" si="432"/>
        <v>8.3469570203612413</v>
      </c>
      <c r="V1103" s="10">
        <f t="shared" si="442"/>
        <v>-0.14431102010629077</v>
      </c>
      <c r="W1103" s="10">
        <f t="shared" si="443"/>
        <v>1.7020337829619425</v>
      </c>
      <c r="X1103" s="10">
        <f t="shared" si="433"/>
        <v>0.18846893931605621</v>
      </c>
      <c r="Y1103" s="22">
        <f t="shared" si="444"/>
        <v>6.7376924224453338</v>
      </c>
      <c r="Z1103" s="22">
        <f t="shared" si="434"/>
        <v>6.5922741434865042</v>
      </c>
      <c r="AA1103" s="22">
        <f t="shared" si="435"/>
        <v>6.5697596378225285</v>
      </c>
      <c r="AB1103" s="35"/>
      <c r="AC1103" s="10"/>
      <c r="AD1103" s="10"/>
    </row>
    <row r="1104" spans="1:30" x14ac:dyDescent="0.25">
      <c r="A1104" t="s">
        <v>3185</v>
      </c>
      <c r="B1104" t="s">
        <v>569</v>
      </c>
      <c r="C1104" s="1">
        <v>42413</v>
      </c>
      <c r="D1104">
        <v>37</v>
      </c>
      <c r="E1104" t="str">
        <f t="shared" si="430"/>
        <v>_from_miami_to_sydney:_how_two_mind_maps_intersected_on_twitter_</v>
      </c>
      <c r="F1104" s="7">
        <f t="shared" si="436"/>
        <v>3.6375861597263857</v>
      </c>
      <c r="G1104">
        <f t="shared" si="431"/>
        <v>28</v>
      </c>
      <c r="H1104" s="11">
        <f t="shared" si="437"/>
        <v>1</v>
      </c>
      <c r="I1104" s="11">
        <f t="shared" si="446"/>
        <v>0</v>
      </c>
      <c r="J1104" s="11">
        <f t="shared" si="446"/>
        <v>1</v>
      </c>
      <c r="K1104" s="11">
        <f t="shared" si="447"/>
        <v>0</v>
      </c>
      <c r="L1104" s="11">
        <f t="shared" si="447"/>
        <v>0</v>
      </c>
      <c r="M1104" s="11">
        <f t="shared" si="447"/>
        <v>0</v>
      </c>
      <c r="N1104" s="11">
        <f t="shared" si="447"/>
        <v>0</v>
      </c>
      <c r="O1104" s="11">
        <f t="shared" si="447"/>
        <v>0</v>
      </c>
      <c r="P1104" s="11">
        <f t="shared" si="447"/>
        <v>0</v>
      </c>
      <c r="Q1104" s="4" t="str">
        <f t="shared" si="438"/>
        <v>N-101-000000</v>
      </c>
      <c r="R1104">
        <f t="shared" si="439"/>
        <v>419</v>
      </c>
      <c r="S1104" s="8">
        <f t="shared" si="440"/>
        <v>6.5697596378225285</v>
      </c>
      <c r="T1104" s="8">
        <f t="shared" si="441"/>
        <v>6.5697596378225285</v>
      </c>
      <c r="U1104" s="10">
        <f t="shared" si="432"/>
        <v>3.4491172204103293</v>
      </c>
      <c r="V1104" s="10">
        <f t="shared" si="442"/>
        <v>-0.14431102010629077</v>
      </c>
      <c r="W1104" s="10">
        <f t="shared" si="443"/>
        <v>-3.1958060169889695</v>
      </c>
      <c r="X1104" s="10">
        <f t="shared" si="433"/>
        <v>0.18846893931605621</v>
      </c>
      <c r="Y1104" s="22">
        <f t="shared" si="444"/>
        <v>6.7376924224453338</v>
      </c>
      <c r="Z1104" s="22">
        <f t="shared" si="434"/>
        <v>6.5922741434865042</v>
      </c>
      <c r="AA1104" s="22">
        <f t="shared" si="435"/>
        <v>6.5697596378225285</v>
      </c>
      <c r="AB1104" s="35"/>
      <c r="AC1104" s="10"/>
      <c r="AD1104" s="10"/>
    </row>
    <row r="1105" spans="1:30" x14ac:dyDescent="0.25">
      <c r="A1105" t="s">
        <v>4078</v>
      </c>
      <c r="B1105" t="s">
        <v>1462</v>
      </c>
      <c r="C1105" s="1">
        <v>41205</v>
      </c>
      <c r="D1105">
        <v>156</v>
      </c>
      <c r="E1105" t="str">
        <f t="shared" si="430"/>
        <v>_from_revolution_to_evolution_</v>
      </c>
      <c r="F1105" s="7">
        <f t="shared" si="436"/>
        <v>5.0562458053483077</v>
      </c>
      <c r="G1105">
        <f t="shared" si="431"/>
        <v>42</v>
      </c>
      <c r="H1105" s="11">
        <f t="shared" si="437"/>
        <v>0</v>
      </c>
      <c r="I1105" s="11">
        <f t="shared" si="446"/>
        <v>0</v>
      </c>
      <c r="J1105" s="11">
        <f t="shared" si="446"/>
        <v>1</v>
      </c>
      <c r="K1105" s="11">
        <f t="shared" si="447"/>
        <v>0</v>
      </c>
      <c r="L1105" s="11">
        <f t="shared" si="447"/>
        <v>0</v>
      </c>
      <c r="M1105" s="11">
        <f t="shared" si="447"/>
        <v>0</v>
      </c>
      <c r="N1105" s="11">
        <f t="shared" si="447"/>
        <v>0</v>
      </c>
      <c r="O1105" s="11">
        <f t="shared" si="447"/>
        <v>0</v>
      </c>
      <c r="P1105" s="11">
        <f t="shared" si="447"/>
        <v>0</v>
      </c>
      <c r="Q1105" s="4" t="str">
        <f t="shared" si="438"/>
        <v>N-001-000000</v>
      </c>
      <c r="R1105">
        <f t="shared" si="439"/>
        <v>313</v>
      </c>
      <c r="S1105" s="8">
        <f t="shared" si="440"/>
        <v>6.8822553953446945</v>
      </c>
      <c r="T1105" s="8">
        <f t="shared" si="441"/>
        <v>6.8822553953446945</v>
      </c>
      <c r="U1105" s="10">
        <f t="shared" si="432"/>
        <v>4.6693098116895548</v>
      </c>
      <c r="V1105" s="10">
        <f t="shared" si="442"/>
        <v>0.15496856831223904</v>
      </c>
      <c r="W1105" s="10">
        <f t="shared" si="443"/>
        <v>-1.7771463713670475</v>
      </c>
      <c r="X1105" s="10">
        <f t="shared" si="433"/>
        <v>0.38693599365875281</v>
      </c>
      <c r="Y1105" s="22">
        <f t="shared" si="444"/>
        <v>6.9361594767880304</v>
      </c>
      <c r="Z1105" s="22">
        <f t="shared" si="434"/>
        <v>6.9661540865059681</v>
      </c>
      <c r="AA1105" s="22">
        <f t="shared" si="435"/>
        <v>6.8822553953446945</v>
      </c>
      <c r="AB1105" s="35"/>
      <c r="AC1105" s="10"/>
      <c r="AD1105" s="10"/>
    </row>
    <row r="1106" spans="1:30" x14ac:dyDescent="0.25">
      <c r="A1106" t="s">
        <v>4645</v>
      </c>
      <c r="B1106" t="s">
        <v>2029</v>
      </c>
      <c r="C1106" s="1">
        <v>41725</v>
      </c>
      <c r="D1106">
        <v>12913</v>
      </c>
      <c r="E1106" t="str">
        <f t="shared" si="430"/>
        <v>_from_the_trenches:_360-degree_data_science_</v>
      </c>
      <c r="F1106" s="7">
        <f t="shared" si="436"/>
        <v>9.4660672731864128</v>
      </c>
      <c r="G1106">
        <f t="shared" si="431"/>
        <v>46</v>
      </c>
      <c r="H1106" s="11">
        <f t="shared" si="437"/>
        <v>0</v>
      </c>
      <c r="I1106" s="11">
        <f t="shared" si="446"/>
        <v>0</v>
      </c>
      <c r="J1106" s="11">
        <f t="shared" si="446"/>
        <v>1</v>
      </c>
      <c r="K1106" s="11">
        <f t="shared" si="447"/>
        <v>0</v>
      </c>
      <c r="L1106" s="11">
        <f t="shared" si="447"/>
        <v>0</v>
      </c>
      <c r="M1106" s="11">
        <f t="shared" si="447"/>
        <v>0</v>
      </c>
      <c r="N1106" s="11">
        <f t="shared" si="447"/>
        <v>1</v>
      </c>
      <c r="O1106" s="11">
        <f t="shared" si="447"/>
        <v>1</v>
      </c>
      <c r="P1106" s="11">
        <f t="shared" si="447"/>
        <v>0</v>
      </c>
      <c r="Q1106" s="4" t="str">
        <f t="shared" si="438"/>
        <v>N-001-000110</v>
      </c>
      <c r="R1106">
        <f t="shared" si="439"/>
        <v>130</v>
      </c>
      <c r="S1106" s="8">
        <f t="shared" si="440"/>
        <v>7.6818150714618501</v>
      </c>
      <c r="T1106" s="8">
        <f t="shared" si="441"/>
        <v>7.6818150714618501</v>
      </c>
      <c r="U1106" s="10">
        <f t="shared" si="432"/>
        <v>8.4775835220227069</v>
      </c>
      <c r="V1106" s="10">
        <f t="shared" si="442"/>
        <v>1.0620761276823165</v>
      </c>
      <c r="W1106" s="10">
        <f t="shared" si="443"/>
        <v>2.6326750964710577</v>
      </c>
      <c r="X1106" s="10">
        <f t="shared" si="433"/>
        <v>0.98848375116370624</v>
      </c>
      <c r="Y1106" s="22">
        <f t="shared" si="444"/>
        <v>7.5377072342929834</v>
      </c>
      <c r="Z1106" s="22">
        <f t="shared" si="434"/>
        <v>7.6004759766059404</v>
      </c>
      <c r="AA1106" s="22">
        <f t="shared" si="435"/>
        <v>7.6818150714618501</v>
      </c>
      <c r="AB1106" s="35"/>
      <c r="AC1106" s="10"/>
      <c r="AD1106" s="10"/>
    </row>
    <row r="1107" spans="1:30" x14ac:dyDescent="0.25">
      <c r="A1107" t="s">
        <v>3006</v>
      </c>
      <c r="B1107" t="s">
        <v>388</v>
      </c>
      <c r="C1107" s="1">
        <v>42298</v>
      </c>
      <c r="D1107">
        <v>204</v>
      </c>
      <c r="E1107" t="str">
        <f t="shared" si="430"/>
        <v>_from_visual_analysis_to_presentation_-_tableau_</v>
      </c>
      <c r="F1107" s="7">
        <f t="shared" si="436"/>
        <v>5.3230099791384085</v>
      </c>
      <c r="G1107">
        <f t="shared" si="431"/>
        <v>77</v>
      </c>
      <c r="H1107" s="11">
        <f t="shared" si="437"/>
        <v>1</v>
      </c>
      <c r="I1107" s="11">
        <f t="shared" si="446"/>
        <v>1</v>
      </c>
      <c r="J1107" s="11">
        <f t="shared" si="446"/>
        <v>0</v>
      </c>
      <c r="K1107" s="11">
        <f t="shared" si="447"/>
        <v>0</v>
      </c>
      <c r="L1107" s="11">
        <f t="shared" si="447"/>
        <v>0</v>
      </c>
      <c r="M1107" s="11">
        <f t="shared" si="447"/>
        <v>0</v>
      </c>
      <c r="N1107" s="11">
        <f t="shared" si="447"/>
        <v>0</v>
      </c>
      <c r="O1107" s="11">
        <f t="shared" si="447"/>
        <v>0</v>
      </c>
      <c r="P1107" s="11">
        <f t="shared" si="447"/>
        <v>1</v>
      </c>
      <c r="Q1107" s="4" t="str">
        <f t="shared" si="438"/>
        <v>N-110-000001</v>
      </c>
      <c r="R1107">
        <f t="shared" si="439"/>
        <v>34</v>
      </c>
      <c r="S1107" s="8">
        <f t="shared" si="440"/>
        <v>5.7632303215384431</v>
      </c>
      <c r="T1107" s="8">
        <f t="shared" si="441"/>
        <v>5.7632303215384431</v>
      </c>
      <c r="U1107" s="10">
        <f t="shared" si="432"/>
        <v>6.1301348173156658</v>
      </c>
      <c r="V1107" s="10">
        <f t="shared" si="442"/>
        <v>-1.6456226455902563</v>
      </c>
      <c r="W1107" s="10">
        <f t="shared" si="443"/>
        <v>-1.5103821975769467</v>
      </c>
      <c r="X1107" s="10">
        <f t="shared" si="433"/>
        <v>-0.80712483817725755</v>
      </c>
      <c r="Y1107" s="22">
        <f t="shared" si="444"/>
        <v>5.7420986449520202</v>
      </c>
      <c r="Z1107" s="22">
        <f t="shared" si="434"/>
        <v>5.8049157075351516</v>
      </c>
      <c r="AA1107" s="22">
        <f t="shared" si="435"/>
        <v>5.7632303215384431</v>
      </c>
      <c r="AB1107" s="35"/>
      <c r="AC1107" s="10"/>
      <c r="AD1107" s="10"/>
    </row>
    <row r="1108" spans="1:30" x14ac:dyDescent="0.25">
      <c r="A1108" t="s">
        <v>4079</v>
      </c>
      <c r="B1108" t="s">
        <v>1463</v>
      </c>
      <c r="C1108" s="1">
        <v>41880</v>
      </c>
      <c r="D1108">
        <v>1182</v>
      </c>
      <c r="E1108" t="str">
        <f t="shared" si="430"/>
        <v>_frozen_versus_liquid_analytics_-_or_the_competitive_advantage_of_data_science_</v>
      </c>
      <c r="F1108" s="7">
        <f t="shared" si="436"/>
        <v>7.0758088639783869</v>
      </c>
      <c r="G1108">
        <f t="shared" si="431"/>
        <v>56</v>
      </c>
      <c r="H1108" s="11">
        <f t="shared" si="437"/>
        <v>0</v>
      </c>
      <c r="I1108" s="11">
        <f t="shared" si="446"/>
        <v>0</v>
      </c>
      <c r="J1108" s="11">
        <f t="shared" si="446"/>
        <v>1</v>
      </c>
      <c r="K1108" s="11">
        <f t="shared" si="447"/>
        <v>0</v>
      </c>
      <c r="L1108" s="11">
        <f t="shared" si="447"/>
        <v>0</v>
      </c>
      <c r="M1108" s="11">
        <f t="shared" si="447"/>
        <v>0</v>
      </c>
      <c r="N1108" s="11">
        <f t="shared" si="447"/>
        <v>1</v>
      </c>
      <c r="O1108" s="11">
        <f t="shared" si="447"/>
        <v>1</v>
      </c>
      <c r="P1108" s="11">
        <f t="shared" si="447"/>
        <v>1</v>
      </c>
      <c r="Q1108" s="4" t="str">
        <f t="shared" si="438"/>
        <v>N-001-000111</v>
      </c>
      <c r="R1108">
        <f t="shared" si="439"/>
        <v>5</v>
      </c>
      <c r="S1108" s="8">
        <f t="shared" si="440"/>
        <v>7.3171745205203251</v>
      </c>
      <c r="T1108" s="8">
        <f t="shared" si="441"/>
        <v>7.3546782491486216</v>
      </c>
      <c r="U1108" s="10">
        <f t="shared" si="432"/>
        <v>6.3020752559497311</v>
      </c>
      <c r="V1108" s="10">
        <f t="shared" si="442"/>
        <v>0.73824235757303891</v>
      </c>
      <c r="W1108" s="10">
        <f t="shared" si="443"/>
        <v>0.24241668726303178</v>
      </c>
      <c r="X1108" s="10">
        <f t="shared" si="433"/>
        <v>0.77373360802865554</v>
      </c>
      <c r="Y1108" s="22">
        <f t="shared" si="444"/>
        <v>7.3229570911579334</v>
      </c>
      <c r="Z1108" s="22">
        <f t="shared" si="434"/>
        <v>7.4329591028043387</v>
      </c>
      <c r="AA1108" s="22">
        <f t="shared" si="435"/>
        <v>7.3171745205203251</v>
      </c>
      <c r="AB1108" s="35"/>
      <c r="AC1108" s="10"/>
      <c r="AD1108" s="10"/>
    </row>
    <row r="1109" spans="1:30" x14ac:dyDescent="0.25">
      <c r="A1109" t="s">
        <v>4080</v>
      </c>
      <c r="B1109" t="s">
        <v>1464</v>
      </c>
      <c r="C1109" s="1">
        <v>41400</v>
      </c>
      <c r="D1109">
        <v>977</v>
      </c>
      <c r="E1109" t="str">
        <f t="shared" si="430"/>
        <v>_full_tilt_poker:_big_data_fraud_detection_and_prevention_</v>
      </c>
      <c r="F1109" s="7">
        <f t="shared" si="436"/>
        <v>6.8855096700348177</v>
      </c>
      <c r="G1109">
        <f t="shared" si="431"/>
        <v>36</v>
      </c>
      <c r="H1109" s="11">
        <f t="shared" si="437"/>
        <v>0</v>
      </c>
      <c r="I1109" s="11">
        <f t="shared" si="446"/>
        <v>0</v>
      </c>
      <c r="J1109" s="11">
        <f t="shared" si="446"/>
        <v>1</v>
      </c>
      <c r="K1109" s="11">
        <f t="shared" si="447"/>
        <v>0</v>
      </c>
      <c r="L1109" s="11">
        <f t="shared" si="447"/>
        <v>0</v>
      </c>
      <c r="M1109" s="11">
        <f t="shared" si="447"/>
        <v>0</v>
      </c>
      <c r="N1109" s="11">
        <f t="shared" si="447"/>
        <v>0</v>
      </c>
      <c r="O1109" s="11">
        <f t="shared" si="447"/>
        <v>1</v>
      </c>
      <c r="P1109" s="11">
        <f t="shared" si="447"/>
        <v>0</v>
      </c>
      <c r="Q1109" s="4" t="str">
        <f t="shared" si="438"/>
        <v>N-001-000010</v>
      </c>
      <c r="R1109">
        <f t="shared" si="439"/>
        <v>276</v>
      </c>
      <c r="S1109" s="8">
        <f t="shared" si="440"/>
        <v>7.1371246496698326</v>
      </c>
      <c r="T1109" s="8">
        <f t="shared" si="441"/>
        <v>7.1371246496698326</v>
      </c>
      <c r="U1109" s="10">
        <f t="shared" si="432"/>
        <v>6.2806887551765964</v>
      </c>
      <c r="V1109" s="10">
        <f t="shared" si="442"/>
        <v>0.48352944586012636</v>
      </c>
      <c r="W1109" s="10">
        <f t="shared" si="443"/>
        <v>5.2117493319462582E-2</v>
      </c>
      <c r="X1109" s="10">
        <f t="shared" si="433"/>
        <v>0.60482091485822098</v>
      </c>
      <c r="Y1109" s="22">
        <f t="shared" si="444"/>
        <v>7.1540443979874988</v>
      </c>
      <c r="Z1109" s="22">
        <f t="shared" si="434"/>
        <v>7.1890336202131158</v>
      </c>
      <c r="AA1109" s="22">
        <f t="shared" si="435"/>
        <v>7.1371246496698326</v>
      </c>
      <c r="AB1109" s="35"/>
      <c r="AC1109" s="10"/>
      <c r="AD1109" s="10"/>
    </row>
    <row r="1110" spans="1:30" x14ac:dyDescent="0.25">
      <c r="A1110" t="s">
        <v>3765</v>
      </c>
      <c r="B1110" t="s">
        <v>1149</v>
      </c>
      <c r="C1110" s="1">
        <v>42399</v>
      </c>
      <c r="D1110">
        <v>733</v>
      </c>
      <c r="E1110" t="str">
        <f t="shared" si="430"/>
        <v>_functions_for_basics_statistics_in_r_</v>
      </c>
      <c r="F1110" s="7">
        <f t="shared" si="436"/>
        <v>6.5985090286145152</v>
      </c>
      <c r="G1110">
        <f t="shared" si="431"/>
        <v>26</v>
      </c>
      <c r="H1110" s="11">
        <f t="shared" si="437"/>
        <v>1</v>
      </c>
      <c r="I1110" s="11">
        <f t="shared" si="446"/>
        <v>0</v>
      </c>
      <c r="J1110" s="11">
        <f t="shared" si="446"/>
        <v>1</v>
      </c>
      <c r="K1110" s="11">
        <f t="shared" si="447"/>
        <v>0</v>
      </c>
      <c r="L1110" s="11">
        <f t="shared" si="447"/>
        <v>1</v>
      </c>
      <c r="M1110" s="11">
        <f t="shared" si="447"/>
        <v>0</v>
      </c>
      <c r="N1110" s="11">
        <f t="shared" si="447"/>
        <v>0</v>
      </c>
      <c r="O1110" s="11">
        <f t="shared" si="447"/>
        <v>0</v>
      </c>
      <c r="P1110" s="11">
        <f t="shared" si="447"/>
        <v>0</v>
      </c>
      <c r="Q1110" s="4" t="str">
        <f t="shared" si="438"/>
        <v>N-101-010000</v>
      </c>
      <c r="R1110">
        <f t="shared" si="439"/>
        <v>20</v>
      </c>
      <c r="S1110" s="8">
        <f t="shared" si="440"/>
        <v>7.551626371718255</v>
      </c>
      <c r="T1110" s="8">
        <f t="shared" si="441"/>
        <v>7.551626371718255</v>
      </c>
      <c r="U1110" s="10">
        <f t="shared" si="432"/>
        <v>6.1163470590630524</v>
      </c>
      <c r="V1110" s="10">
        <f t="shared" si="442"/>
        <v>0.29856515146458962</v>
      </c>
      <c r="W1110" s="10">
        <f t="shared" si="443"/>
        <v>-0.23488314810083999</v>
      </c>
      <c r="X1110" s="10">
        <f t="shared" si="433"/>
        <v>0.48216196955146284</v>
      </c>
      <c r="Y1110" s="22">
        <f t="shared" si="444"/>
        <v>7.0313854526807402</v>
      </c>
      <c r="Z1110" s="22">
        <f t="shared" si="434"/>
        <v>7.1381386669274196</v>
      </c>
      <c r="AA1110" s="22">
        <f t="shared" si="435"/>
        <v>7.551626371718255</v>
      </c>
      <c r="AB1110" s="35"/>
      <c r="AC1110" s="10"/>
      <c r="AD1110" s="10"/>
    </row>
    <row r="1111" spans="1:30" x14ac:dyDescent="0.25">
      <c r="A1111" t="s">
        <v>2756</v>
      </c>
      <c r="B1111" t="s">
        <v>138</v>
      </c>
      <c r="C1111" s="1">
        <v>41808</v>
      </c>
      <c r="D1111">
        <v>896</v>
      </c>
      <c r="E1111" t="str">
        <f t="shared" si="430"/>
        <v>_funny_comic_about_football_</v>
      </c>
      <c r="F1111" s="7">
        <f t="shared" si="436"/>
        <v>6.799055862058796</v>
      </c>
      <c r="G1111">
        <f t="shared" si="431"/>
        <v>68</v>
      </c>
      <c r="H1111" s="11">
        <f t="shared" si="437"/>
        <v>0</v>
      </c>
      <c r="I1111" s="11">
        <f t="shared" si="446"/>
        <v>1</v>
      </c>
      <c r="J1111" s="11">
        <f t="shared" si="446"/>
        <v>0</v>
      </c>
      <c r="K1111" s="11">
        <f t="shared" si="447"/>
        <v>0</v>
      </c>
      <c r="L1111" s="11">
        <f t="shared" si="447"/>
        <v>0</v>
      </c>
      <c r="M1111" s="11">
        <f t="shared" si="447"/>
        <v>0</v>
      </c>
      <c r="N1111" s="11">
        <f t="shared" si="447"/>
        <v>0</v>
      </c>
      <c r="O1111" s="11">
        <f t="shared" si="447"/>
        <v>0</v>
      </c>
      <c r="P1111" s="11">
        <f t="shared" si="447"/>
        <v>0</v>
      </c>
      <c r="Q1111" s="4" t="str">
        <f t="shared" si="438"/>
        <v>N-010-000000</v>
      </c>
      <c r="R1111">
        <f t="shared" si="439"/>
        <v>99</v>
      </c>
      <c r="S1111" s="8">
        <f t="shared" si="440"/>
        <v>6.480946823676728</v>
      </c>
      <c r="T1111" s="8">
        <f t="shared" si="441"/>
        <v>6.480946823676728</v>
      </c>
      <c r="U1111" s="10">
        <f t="shared" si="432"/>
        <v>7.1929635027583059</v>
      </c>
      <c r="V1111" s="10">
        <f t="shared" si="442"/>
        <v>-1.0225092870624488</v>
      </c>
      <c r="W1111" s="10">
        <f t="shared" si="443"/>
        <v>-3.4336314656559175E-2</v>
      </c>
      <c r="X1111" s="10">
        <f t="shared" si="433"/>
        <v>-0.39390764069951029</v>
      </c>
      <c r="Y1111" s="22">
        <f t="shared" si="444"/>
        <v>6.1553158424297676</v>
      </c>
      <c r="Z1111" s="22">
        <f t="shared" si="434"/>
        <v>6.3463125243562173</v>
      </c>
      <c r="AA1111" s="22">
        <f t="shared" si="435"/>
        <v>6.480946823676728</v>
      </c>
      <c r="AB1111" s="35"/>
      <c r="AC1111" s="10"/>
      <c r="AD1111" s="10"/>
    </row>
    <row r="1112" spans="1:30" x14ac:dyDescent="0.25">
      <c r="A1112" t="s">
        <v>4081</v>
      </c>
      <c r="B1112" t="s">
        <v>1465</v>
      </c>
      <c r="C1112" s="1">
        <v>42389</v>
      </c>
      <c r="D1112">
        <v>1141</v>
      </c>
      <c r="E1112" t="str">
        <f t="shared" si="430"/>
        <v>_fuzzy_matching_algorithms_to_help_data_scientists_match_similar_data_</v>
      </c>
      <c r="F1112" s="7">
        <f t="shared" si="436"/>
        <v>7.0405363902159559</v>
      </c>
      <c r="G1112">
        <f t="shared" si="431"/>
        <v>55</v>
      </c>
      <c r="H1112" s="11">
        <f t="shared" si="437"/>
        <v>1</v>
      </c>
      <c r="I1112" s="11">
        <f t="shared" si="446"/>
        <v>0</v>
      </c>
      <c r="J1112" s="11">
        <f t="shared" si="446"/>
        <v>1</v>
      </c>
      <c r="K1112" s="11">
        <f t="shared" ref="K1112:P1121" si="448">IF(ISNUMBER(SEARCH(K$1,$E1112)),1,0)</f>
        <v>0</v>
      </c>
      <c r="L1112" s="11">
        <f t="shared" si="448"/>
        <v>0</v>
      </c>
      <c r="M1112" s="11">
        <f t="shared" si="448"/>
        <v>0</v>
      </c>
      <c r="N1112" s="11">
        <f t="shared" si="448"/>
        <v>0</v>
      </c>
      <c r="O1112" s="11">
        <f t="shared" si="448"/>
        <v>1</v>
      </c>
      <c r="P1112" s="11">
        <f t="shared" si="448"/>
        <v>0</v>
      </c>
      <c r="Q1112" s="4" t="str">
        <f t="shared" si="438"/>
        <v>N-101-000010</v>
      </c>
      <c r="R1112">
        <f t="shared" si="439"/>
        <v>382</v>
      </c>
      <c r="S1112" s="8">
        <f t="shared" si="440"/>
        <v>6.8802841839920132</v>
      </c>
      <c r="T1112" s="8">
        <f t="shared" si="441"/>
        <v>6.8802841839920132</v>
      </c>
      <c r="U1112" s="10">
        <f t="shared" si="432"/>
        <v>6.6341825297004311</v>
      </c>
      <c r="V1112" s="10">
        <f t="shared" si="442"/>
        <v>0.18424985744159661</v>
      </c>
      <c r="W1112" s="10">
        <f t="shared" si="443"/>
        <v>0.20714421350060075</v>
      </c>
      <c r="X1112" s="10">
        <f t="shared" si="433"/>
        <v>0.40635386051552441</v>
      </c>
      <c r="Y1112" s="22">
        <f t="shared" si="444"/>
        <v>6.9555773436448023</v>
      </c>
      <c r="Z1112" s="22">
        <f t="shared" si="434"/>
        <v>6.8151536771936527</v>
      </c>
      <c r="AA1112" s="22">
        <f t="shared" si="435"/>
        <v>6.8802841839920132</v>
      </c>
      <c r="AB1112" s="35"/>
      <c r="AC1112" s="10"/>
      <c r="AD1112" s="10"/>
    </row>
    <row r="1113" spans="1:30" x14ac:dyDescent="0.25">
      <c r="A1113" t="s">
        <v>3007</v>
      </c>
      <c r="B1113" t="s">
        <v>389</v>
      </c>
      <c r="C1113" s="1">
        <v>42034</v>
      </c>
      <c r="D1113">
        <v>163</v>
      </c>
      <c r="E1113" t="str">
        <f t="shared" si="430"/>
        <v>_gain_valuable_insights_into_2015_predictions_for_hadoop_</v>
      </c>
      <c r="F1113" s="7">
        <f t="shared" si="436"/>
        <v>5.0998664278241987</v>
      </c>
      <c r="G1113">
        <f t="shared" si="431"/>
        <v>22</v>
      </c>
      <c r="H1113" s="11">
        <f t="shared" si="437"/>
        <v>1</v>
      </c>
      <c r="I1113" s="11">
        <f t="shared" si="446"/>
        <v>1</v>
      </c>
      <c r="J1113" s="11">
        <f t="shared" si="446"/>
        <v>0</v>
      </c>
      <c r="K1113" s="11">
        <f t="shared" si="448"/>
        <v>0</v>
      </c>
      <c r="L1113" s="11">
        <f t="shared" si="448"/>
        <v>0</v>
      </c>
      <c r="M1113" s="11">
        <f t="shared" si="448"/>
        <v>0</v>
      </c>
      <c r="N1113" s="11">
        <f t="shared" si="448"/>
        <v>0</v>
      </c>
      <c r="O1113" s="11">
        <f t="shared" si="448"/>
        <v>0</v>
      </c>
      <c r="P1113" s="11">
        <f t="shared" si="448"/>
        <v>0</v>
      </c>
      <c r="Q1113" s="4" t="str">
        <f t="shared" si="438"/>
        <v>N-110-000000</v>
      </c>
      <c r="R1113">
        <f t="shared" si="439"/>
        <v>84</v>
      </c>
      <c r="S1113" s="8">
        <f t="shared" si="440"/>
        <v>6.1102020039575136</v>
      </c>
      <c r="T1113" s="8">
        <f t="shared" si="441"/>
        <v>6.1102020039575136</v>
      </c>
      <c r="U1113" s="10">
        <f t="shared" si="432"/>
        <v>5.692241122866406</v>
      </c>
      <c r="V1113" s="10">
        <f t="shared" si="442"/>
        <v>-1.3217888754809786</v>
      </c>
      <c r="W1113" s="10">
        <f t="shared" si="443"/>
        <v>-1.7335257488911564</v>
      </c>
      <c r="X1113" s="10">
        <f t="shared" si="433"/>
        <v>-0.59237469504220686</v>
      </c>
      <c r="Y1113" s="22">
        <f t="shared" si="444"/>
        <v>5.9568487880870702</v>
      </c>
      <c r="Z1113" s="22">
        <f t="shared" si="434"/>
        <v>5.9724325813367543</v>
      </c>
      <c r="AA1113" s="22">
        <f t="shared" si="435"/>
        <v>6.1102020039575136</v>
      </c>
      <c r="AB1113" s="35"/>
      <c r="AC1113" s="10"/>
      <c r="AD1113" s="10"/>
    </row>
    <row r="1114" spans="1:30" x14ac:dyDescent="0.25">
      <c r="A1114" t="s">
        <v>4082</v>
      </c>
      <c r="B1114" t="s">
        <v>1466</v>
      </c>
      <c r="C1114" s="1">
        <v>41199</v>
      </c>
      <c r="D1114">
        <v>1059</v>
      </c>
      <c r="E1114" t="str">
        <f t="shared" si="430"/>
        <v>_gale-shapley_algorithm_</v>
      </c>
      <c r="F1114" s="7">
        <f t="shared" si="436"/>
        <v>6.9660241871061128</v>
      </c>
      <c r="G1114">
        <f t="shared" si="431"/>
        <v>43</v>
      </c>
      <c r="H1114" s="11">
        <f t="shared" si="437"/>
        <v>0</v>
      </c>
      <c r="I1114" s="11">
        <f t="shared" si="446"/>
        <v>0</v>
      </c>
      <c r="J1114" s="11">
        <f t="shared" si="446"/>
        <v>1</v>
      </c>
      <c r="K1114" s="11">
        <f t="shared" si="448"/>
        <v>0</v>
      </c>
      <c r="L1114" s="11">
        <f t="shared" si="448"/>
        <v>0</v>
      </c>
      <c r="M1114" s="11">
        <f t="shared" si="448"/>
        <v>0</v>
      </c>
      <c r="N1114" s="11">
        <f t="shared" si="448"/>
        <v>0</v>
      </c>
      <c r="O1114" s="11">
        <f t="shared" si="448"/>
        <v>0</v>
      </c>
      <c r="P1114" s="11">
        <f t="shared" si="448"/>
        <v>0</v>
      </c>
      <c r="Q1114" s="4" t="str">
        <f t="shared" si="438"/>
        <v>N-001-000000</v>
      </c>
      <c r="R1114">
        <f t="shared" si="439"/>
        <v>313</v>
      </c>
      <c r="S1114" s="8">
        <f t="shared" si="440"/>
        <v>6.8822553953446945</v>
      </c>
      <c r="T1114" s="8">
        <f t="shared" si="441"/>
        <v>6.8822553953446945</v>
      </c>
      <c r="U1114" s="10">
        <f t="shared" si="432"/>
        <v>6.57908819344736</v>
      </c>
      <c r="V1114" s="10">
        <f t="shared" si="442"/>
        <v>0.15496856831223904</v>
      </c>
      <c r="W1114" s="10">
        <f t="shared" si="443"/>
        <v>0.13263201039075767</v>
      </c>
      <c r="X1114" s="10">
        <f t="shared" si="433"/>
        <v>0.38693599365875281</v>
      </c>
      <c r="Y1114" s="22">
        <f t="shared" si="444"/>
        <v>6.9361594767880304</v>
      </c>
      <c r="Z1114" s="22">
        <f t="shared" si="434"/>
        <v>6.9661540865059681</v>
      </c>
      <c r="AA1114" s="22">
        <f t="shared" si="435"/>
        <v>6.8822553953446945</v>
      </c>
      <c r="AB1114" s="35"/>
      <c r="AC1114" s="10"/>
      <c r="AD1114" s="10"/>
    </row>
    <row r="1115" spans="1:30" x14ac:dyDescent="0.25">
      <c r="A1115" t="s">
        <v>4083</v>
      </c>
      <c r="B1115" t="s">
        <v>1467</v>
      </c>
      <c r="C1115" s="1">
        <v>41892</v>
      </c>
      <c r="D1115">
        <v>733</v>
      </c>
      <c r="E1115" t="str">
        <f t="shared" si="430"/>
        <v>_gamification:_realizing_elusive_engagement!_</v>
      </c>
      <c r="F1115" s="7">
        <f t="shared" si="436"/>
        <v>6.5985090286145152</v>
      </c>
      <c r="G1115">
        <f t="shared" si="431"/>
        <v>50</v>
      </c>
      <c r="H1115" s="11">
        <f t="shared" si="437"/>
        <v>0</v>
      </c>
      <c r="I1115" s="11">
        <f t="shared" si="446"/>
        <v>0</v>
      </c>
      <c r="J1115" s="11">
        <f t="shared" si="446"/>
        <v>1</v>
      </c>
      <c r="K1115" s="11">
        <f t="shared" si="448"/>
        <v>0</v>
      </c>
      <c r="L1115" s="11">
        <f t="shared" si="448"/>
        <v>0</v>
      </c>
      <c r="M1115" s="11">
        <f t="shared" si="448"/>
        <v>0</v>
      </c>
      <c r="N1115" s="11">
        <f t="shared" si="448"/>
        <v>0</v>
      </c>
      <c r="O1115" s="11">
        <f t="shared" si="448"/>
        <v>0</v>
      </c>
      <c r="P1115" s="11">
        <f t="shared" si="448"/>
        <v>0</v>
      </c>
      <c r="Q1115" s="4" t="str">
        <f t="shared" si="438"/>
        <v>N-001-000000</v>
      </c>
      <c r="R1115">
        <f t="shared" si="439"/>
        <v>313</v>
      </c>
      <c r="S1115" s="8">
        <f t="shared" si="440"/>
        <v>6.8822553953446945</v>
      </c>
      <c r="T1115" s="8">
        <f t="shared" si="441"/>
        <v>6.8822553953446945</v>
      </c>
      <c r="U1115" s="10">
        <f t="shared" si="432"/>
        <v>6.2115730349557623</v>
      </c>
      <c r="V1115" s="10">
        <f t="shared" si="442"/>
        <v>0.15496856831223904</v>
      </c>
      <c r="W1115" s="10">
        <f t="shared" si="443"/>
        <v>-0.23488314810083999</v>
      </c>
      <c r="X1115" s="10">
        <f t="shared" si="433"/>
        <v>0.38693599365875281</v>
      </c>
      <c r="Y1115" s="22">
        <f t="shared" si="444"/>
        <v>6.9361594767880304</v>
      </c>
      <c r="Z1115" s="22">
        <f t="shared" si="434"/>
        <v>6.9661540865059681</v>
      </c>
      <c r="AA1115" s="22">
        <f t="shared" si="435"/>
        <v>6.8822553953446945</v>
      </c>
      <c r="AB1115" s="35"/>
      <c r="AC1115" s="10"/>
      <c r="AD1115" s="10"/>
    </row>
    <row r="1116" spans="1:30" x14ac:dyDescent="0.25">
      <c r="A1116" t="s">
        <v>4084</v>
      </c>
      <c r="B1116" t="s">
        <v>1468</v>
      </c>
      <c r="C1116" s="1">
        <v>42330</v>
      </c>
      <c r="D1116">
        <v>520</v>
      </c>
      <c r="E1116" t="str">
        <f t="shared" si="430"/>
        <v>_gapminder_data_visualization_using_googlevis_and_r_</v>
      </c>
      <c r="F1116" s="7">
        <f t="shared" si="436"/>
        <v>6.2557500417533669</v>
      </c>
      <c r="G1116">
        <f t="shared" si="431"/>
        <v>43</v>
      </c>
      <c r="H1116" s="11">
        <f t="shared" si="437"/>
        <v>1</v>
      </c>
      <c r="I1116" s="11">
        <f t="shared" si="446"/>
        <v>0</v>
      </c>
      <c r="J1116" s="11">
        <f t="shared" si="446"/>
        <v>1</v>
      </c>
      <c r="K1116" s="11">
        <f t="shared" si="448"/>
        <v>0</v>
      </c>
      <c r="L1116" s="11">
        <f t="shared" si="448"/>
        <v>1</v>
      </c>
      <c r="M1116" s="11">
        <f t="shared" si="448"/>
        <v>0</v>
      </c>
      <c r="N1116" s="11">
        <f t="shared" si="448"/>
        <v>0</v>
      </c>
      <c r="O1116" s="11">
        <f t="shared" si="448"/>
        <v>1</v>
      </c>
      <c r="P1116" s="11">
        <f t="shared" si="448"/>
        <v>0</v>
      </c>
      <c r="Q1116" s="4" t="str">
        <f t="shared" si="438"/>
        <v>N-101-010010</v>
      </c>
      <c r="R1116">
        <f t="shared" si="439"/>
        <v>6</v>
      </c>
      <c r="S1116" s="8">
        <f t="shared" si="440"/>
        <v>7.6981890511931148</v>
      </c>
      <c r="T1116" s="8">
        <f t="shared" si="441"/>
        <v>7.3546782491486216</v>
      </c>
      <c r="U1116" s="10">
        <f t="shared" si="432"/>
        <v>5.5557031510024357</v>
      </c>
      <c r="V1116" s="10">
        <f t="shared" si="442"/>
        <v>0.62712602901247705</v>
      </c>
      <c r="W1116" s="10">
        <f t="shared" si="443"/>
        <v>-0.57764213496198824</v>
      </c>
      <c r="X1116" s="10">
        <f t="shared" si="433"/>
        <v>0.70004689075093107</v>
      </c>
      <c r="Y1116" s="22">
        <f t="shared" si="444"/>
        <v>7.2492703738802087</v>
      </c>
      <c r="Z1116" s="22">
        <f t="shared" si="434"/>
        <v>7.3610182006345681</v>
      </c>
      <c r="AA1116" s="22">
        <f t="shared" si="435"/>
        <v>7.6981890511931148</v>
      </c>
      <c r="AB1116" s="35"/>
      <c r="AC1116" s="10"/>
      <c r="AD1116" s="10"/>
    </row>
    <row r="1117" spans="1:30" x14ac:dyDescent="0.25">
      <c r="A1117" t="s">
        <v>4085</v>
      </c>
      <c r="B1117" t="s">
        <v>1469</v>
      </c>
      <c r="C1117" s="1">
        <v>42293</v>
      </c>
      <c r="D1117">
        <v>163</v>
      </c>
      <c r="E1117" t="str">
        <f t="shared" si="430"/>
        <v>_gartner_magic_quadrant_for_operational_dbms_</v>
      </c>
      <c r="F1117" s="7">
        <f t="shared" si="436"/>
        <v>5.0998664278241987</v>
      </c>
      <c r="G1117">
        <f t="shared" si="431"/>
        <v>36</v>
      </c>
      <c r="H1117" s="11">
        <f t="shared" si="437"/>
        <v>1</v>
      </c>
      <c r="I1117" s="11">
        <f t="shared" si="446"/>
        <v>0</v>
      </c>
      <c r="J1117" s="11">
        <f t="shared" si="446"/>
        <v>1</v>
      </c>
      <c r="K1117" s="11">
        <f t="shared" si="448"/>
        <v>0</v>
      </c>
      <c r="L1117" s="11">
        <f t="shared" si="448"/>
        <v>0</v>
      </c>
      <c r="M1117" s="11">
        <f t="shared" si="448"/>
        <v>0</v>
      </c>
      <c r="N1117" s="11">
        <f t="shared" si="448"/>
        <v>0</v>
      </c>
      <c r="O1117" s="11">
        <f t="shared" si="448"/>
        <v>0</v>
      </c>
      <c r="P1117" s="11">
        <f t="shared" si="448"/>
        <v>0</v>
      </c>
      <c r="Q1117" s="4" t="str">
        <f t="shared" si="438"/>
        <v>N-101-000000</v>
      </c>
      <c r="R1117">
        <f t="shared" si="439"/>
        <v>419</v>
      </c>
      <c r="S1117" s="8">
        <f t="shared" si="440"/>
        <v>6.5697596378225285</v>
      </c>
      <c r="T1117" s="8">
        <f t="shared" si="441"/>
        <v>6.5697596378225285</v>
      </c>
      <c r="U1117" s="10">
        <f t="shared" si="432"/>
        <v>4.9113974885081424</v>
      </c>
      <c r="V1117" s="10">
        <f t="shared" si="442"/>
        <v>-0.14431102010629077</v>
      </c>
      <c r="W1117" s="10">
        <f t="shared" si="443"/>
        <v>-1.7335257488911564</v>
      </c>
      <c r="X1117" s="10">
        <f t="shared" si="433"/>
        <v>0.18846893931605621</v>
      </c>
      <c r="Y1117" s="22">
        <f t="shared" si="444"/>
        <v>6.7376924224453338</v>
      </c>
      <c r="Z1117" s="22">
        <f t="shared" si="434"/>
        <v>6.5922741434865042</v>
      </c>
      <c r="AA1117" s="22">
        <f t="shared" si="435"/>
        <v>6.5697596378225285</v>
      </c>
      <c r="AB1117" s="35"/>
      <c r="AC1117" s="10"/>
      <c r="AD1117" s="10"/>
    </row>
    <row r="1118" spans="1:30" x14ac:dyDescent="0.25">
      <c r="A1118" t="s">
        <v>3008</v>
      </c>
      <c r="B1118" t="s">
        <v>390</v>
      </c>
      <c r="C1118" s="1">
        <v>42293</v>
      </c>
      <c r="D1118">
        <v>204</v>
      </c>
      <c r="E1118" t="str">
        <f t="shared" si="430"/>
        <v>_ge_data_science_innovation_challenge_</v>
      </c>
      <c r="F1118" s="7">
        <f t="shared" si="436"/>
        <v>5.3230099791384085</v>
      </c>
      <c r="G1118">
        <f t="shared" si="431"/>
        <v>35</v>
      </c>
      <c r="H1118" s="11">
        <f t="shared" si="437"/>
        <v>1</v>
      </c>
      <c r="I1118" s="11">
        <f t="shared" si="446"/>
        <v>1</v>
      </c>
      <c r="J1118" s="11">
        <f t="shared" si="446"/>
        <v>0</v>
      </c>
      <c r="K1118" s="11">
        <f t="shared" si="448"/>
        <v>0</v>
      </c>
      <c r="L1118" s="11">
        <f t="shared" si="448"/>
        <v>0</v>
      </c>
      <c r="M1118" s="11">
        <f t="shared" si="448"/>
        <v>0</v>
      </c>
      <c r="N1118" s="11">
        <f t="shared" si="448"/>
        <v>1</v>
      </c>
      <c r="O1118" s="11">
        <f t="shared" si="448"/>
        <v>1</v>
      </c>
      <c r="P1118" s="11">
        <f t="shared" si="448"/>
        <v>0</v>
      </c>
      <c r="Q1118" s="4" t="str">
        <f t="shared" si="438"/>
        <v>N-110-000110</v>
      </c>
      <c r="R1118">
        <f t="shared" si="439"/>
        <v>30</v>
      </c>
      <c r="S1118" s="8">
        <f t="shared" si="440"/>
        <v>6.8313617432708362</v>
      </c>
      <c r="T1118" s="8">
        <f t="shared" si="441"/>
        <v>6.8313617432708362</v>
      </c>
      <c r="U1118" s="10">
        <f t="shared" si="432"/>
        <v>5.3138369166756618</v>
      </c>
      <c r="V1118" s="10">
        <f t="shared" si="442"/>
        <v>-0.41468131611090092</v>
      </c>
      <c r="W1118" s="10">
        <f t="shared" si="443"/>
        <v>-1.5103821975769467</v>
      </c>
      <c r="X1118" s="10">
        <f t="shared" si="433"/>
        <v>9.1730624627465642E-3</v>
      </c>
      <c r="Y1118" s="22">
        <f t="shared" si="444"/>
        <v>6.5583965455920241</v>
      </c>
      <c r="Z1118" s="22">
        <f t="shared" si="434"/>
        <v>6.6067544714367257</v>
      </c>
      <c r="AA1118" s="22">
        <f t="shared" si="435"/>
        <v>6.8313617432708362</v>
      </c>
      <c r="AB1118" s="35"/>
      <c r="AC1118" s="10"/>
      <c r="AD1118" s="10"/>
    </row>
    <row r="1119" spans="1:30" x14ac:dyDescent="0.25">
      <c r="A1119" t="s">
        <v>3218</v>
      </c>
      <c r="B1119" t="s">
        <v>602</v>
      </c>
      <c r="C1119" s="1">
        <v>42472</v>
      </c>
      <c r="D1119">
        <v>367</v>
      </c>
      <c r="E1119" t="str">
        <f t="shared" si="430"/>
        <v>_gender_pay_gap_in_the_united_states_</v>
      </c>
      <c r="F1119" s="7">
        <f t="shared" si="436"/>
        <v>5.9080829381689313</v>
      </c>
      <c r="G1119">
        <f t="shared" si="431"/>
        <v>66</v>
      </c>
      <c r="H1119" s="11">
        <f t="shared" si="437"/>
        <v>1</v>
      </c>
      <c r="I1119" s="11">
        <f t="shared" si="446"/>
        <v>0</v>
      </c>
      <c r="J1119" s="11">
        <f t="shared" si="446"/>
        <v>1</v>
      </c>
      <c r="K1119" s="11">
        <f t="shared" si="448"/>
        <v>0</v>
      </c>
      <c r="L1119" s="11">
        <f t="shared" si="448"/>
        <v>0</v>
      </c>
      <c r="M1119" s="11">
        <f t="shared" si="448"/>
        <v>0</v>
      </c>
      <c r="N1119" s="11">
        <f t="shared" si="448"/>
        <v>0</v>
      </c>
      <c r="O1119" s="11">
        <f t="shared" si="448"/>
        <v>0</v>
      </c>
      <c r="P1119" s="11">
        <f t="shared" si="448"/>
        <v>0</v>
      </c>
      <c r="Q1119" s="4" t="str">
        <f t="shared" si="438"/>
        <v>N-101-000000</v>
      </c>
      <c r="R1119">
        <f t="shared" si="439"/>
        <v>419</v>
      </c>
      <c r="S1119" s="8">
        <f t="shared" si="440"/>
        <v>6.5697596378225285</v>
      </c>
      <c r="T1119" s="8">
        <f t="shared" si="441"/>
        <v>6.5697596378225285</v>
      </c>
      <c r="U1119" s="10">
        <f t="shared" si="432"/>
        <v>5.7196139988528749</v>
      </c>
      <c r="V1119" s="10">
        <f t="shared" si="442"/>
        <v>-0.14431102010629077</v>
      </c>
      <c r="W1119" s="10">
        <f t="shared" si="443"/>
        <v>-0.92530923854642388</v>
      </c>
      <c r="X1119" s="10">
        <f t="shared" si="433"/>
        <v>0.18846893931605621</v>
      </c>
      <c r="Y1119" s="22">
        <f t="shared" si="444"/>
        <v>6.7376924224453338</v>
      </c>
      <c r="Z1119" s="22">
        <f t="shared" si="434"/>
        <v>6.5922741434865042</v>
      </c>
      <c r="AA1119" s="22">
        <f t="shared" si="435"/>
        <v>6.5697596378225285</v>
      </c>
      <c r="AB1119" s="35"/>
      <c r="AC1119" s="10"/>
      <c r="AD1119" s="10"/>
    </row>
    <row r="1120" spans="1:30" x14ac:dyDescent="0.25">
      <c r="A1120" t="s">
        <v>3177</v>
      </c>
      <c r="B1120" t="s">
        <v>561</v>
      </c>
      <c r="C1120" s="1">
        <v>42398</v>
      </c>
      <c r="D1120">
        <v>595</v>
      </c>
      <c r="E1120" t="str">
        <f t="shared" si="430"/>
        <v>_geneva_social_media_index:_twitter_analytics_for_digital_diplomacy_</v>
      </c>
      <c r="F1120" s="7">
        <f t="shared" si="436"/>
        <v>6.39024066706535</v>
      </c>
      <c r="G1120">
        <f t="shared" si="431"/>
        <v>36</v>
      </c>
      <c r="H1120" s="11">
        <f t="shared" si="437"/>
        <v>1</v>
      </c>
      <c r="I1120" s="11">
        <f t="shared" si="446"/>
        <v>0</v>
      </c>
      <c r="J1120" s="11">
        <f t="shared" si="446"/>
        <v>1</v>
      </c>
      <c r="K1120" s="11">
        <f t="shared" si="448"/>
        <v>0</v>
      </c>
      <c r="L1120" s="11">
        <f t="shared" si="448"/>
        <v>0</v>
      </c>
      <c r="M1120" s="11">
        <f t="shared" si="448"/>
        <v>0</v>
      </c>
      <c r="N1120" s="11">
        <f t="shared" si="448"/>
        <v>0</v>
      </c>
      <c r="O1120" s="11">
        <f t="shared" si="448"/>
        <v>0</v>
      </c>
      <c r="P1120" s="11">
        <f t="shared" si="448"/>
        <v>1</v>
      </c>
      <c r="Q1120" s="4" t="str">
        <f t="shared" si="438"/>
        <v>N-101-000001</v>
      </c>
      <c r="R1120">
        <f t="shared" si="439"/>
        <v>109</v>
      </c>
      <c r="S1120" s="8">
        <f t="shared" si="440"/>
        <v>6.5598547021339648</v>
      </c>
      <c r="T1120" s="8">
        <f t="shared" si="441"/>
        <v>6.5598547021339648</v>
      </c>
      <c r="U1120" s="10">
        <f t="shared" si="432"/>
        <v>6.4165218708843446</v>
      </c>
      <c r="V1120" s="10">
        <f t="shared" si="442"/>
        <v>-0.46814479021556843</v>
      </c>
      <c r="W1120" s="10">
        <f t="shared" si="443"/>
        <v>-0.44315150965000516</v>
      </c>
      <c r="X1120" s="10">
        <f t="shared" si="433"/>
        <v>-2.6281203818994407E-2</v>
      </c>
      <c r="Y1120" s="22">
        <f t="shared" si="444"/>
        <v>6.5229422793102829</v>
      </c>
      <c r="Z1120" s="22">
        <f t="shared" si="434"/>
        <v>6.4247572696849025</v>
      </c>
      <c r="AA1120" s="22">
        <f t="shared" si="435"/>
        <v>6.5598547021339648</v>
      </c>
      <c r="AB1120" s="35"/>
      <c r="AC1120" s="10"/>
      <c r="AD1120" s="10"/>
    </row>
    <row r="1121" spans="1:30" x14ac:dyDescent="0.25">
      <c r="A1121" t="s">
        <v>4086</v>
      </c>
      <c r="B1121" t="s">
        <v>1470</v>
      </c>
      <c r="C1121" s="1">
        <v>42275</v>
      </c>
      <c r="D1121">
        <v>163</v>
      </c>
      <c r="E1121" t="str">
        <f t="shared" si="430"/>
        <v>_get_past_the_flash_and_into_the_data_</v>
      </c>
      <c r="F1121" s="7">
        <f t="shared" si="436"/>
        <v>5.0998664278241987</v>
      </c>
      <c r="G1121">
        <f t="shared" si="431"/>
        <v>47</v>
      </c>
      <c r="H1121" s="11">
        <f t="shared" si="437"/>
        <v>1</v>
      </c>
      <c r="I1121" s="11">
        <f t="shared" si="446"/>
        <v>0</v>
      </c>
      <c r="J1121" s="11">
        <f t="shared" si="446"/>
        <v>1</v>
      </c>
      <c r="K1121" s="11">
        <f t="shared" si="448"/>
        <v>0</v>
      </c>
      <c r="L1121" s="11">
        <f t="shared" si="448"/>
        <v>0</v>
      </c>
      <c r="M1121" s="11">
        <f t="shared" si="448"/>
        <v>0</v>
      </c>
      <c r="N1121" s="11">
        <f t="shared" si="448"/>
        <v>0</v>
      </c>
      <c r="O1121" s="11">
        <f t="shared" si="448"/>
        <v>1</v>
      </c>
      <c r="P1121" s="11">
        <f t="shared" si="448"/>
        <v>0</v>
      </c>
      <c r="Q1121" s="4" t="str">
        <f t="shared" si="438"/>
        <v>N-101-000010</v>
      </c>
      <c r="R1121">
        <f t="shared" si="439"/>
        <v>382</v>
      </c>
      <c r="S1121" s="8">
        <f t="shared" si="440"/>
        <v>6.8802841839920132</v>
      </c>
      <c r="T1121" s="8">
        <f t="shared" si="441"/>
        <v>6.8802841839920132</v>
      </c>
      <c r="U1121" s="10">
        <f t="shared" si="432"/>
        <v>4.6935125673086739</v>
      </c>
      <c r="V1121" s="10">
        <f t="shared" si="442"/>
        <v>0.18424985744159661</v>
      </c>
      <c r="W1121" s="10">
        <f t="shared" si="443"/>
        <v>-1.7335257488911564</v>
      </c>
      <c r="X1121" s="10">
        <f t="shared" si="433"/>
        <v>0.40635386051552441</v>
      </c>
      <c r="Y1121" s="22">
        <f t="shared" si="444"/>
        <v>6.9555773436448023</v>
      </c>
      <c r="Z1121" s="22">
        <f t="shared" si="434"/>
        <v>6.8151536771936527</v>
      </c>
      <c r="AA1121" s="22">
        <f t="shared" si="435"/>
        <v>6.8802841839920132</v>
      </c>
      <c r="AB1121" s="35"/>
      <c r="AC1121" s="10"/>
      <c r="AD1121" s="10"/>
    </row>
    <row r="1122" spans="1:30" x14ac:dyDescent="0.25">
      <c r="A1122" t="s">
        <v>4087</v>
      </c>
      <c r="B1122" t="s">
        <v>1471</v>
      </c>
      <c r="C1122" s="1">
        <v>42005</v>
      </c>
      <c r="D1122">
        <v>7858</v>
      </c>
      <c r="E1122" t="str">
        <f t="shared" si="430"/>
        <v>_get_started_with_hadoop_and_spark_in_10_minutes_</v>
      </c>
      <c r="F1122" s="7">
        <f t="shared" si="436"/>
        <v>8.9694146508661756</v>
      </c>
      <c r="G1122">
        <f t="shared" si="431"/>
        <v>38</v>
      </c>
      <c r="H1122" s="11">
        <f t="shared" si="437"/>
        <v>1</v>
      </c>
      <c r="I1122" s="11">
        <f t="shared" ref="I1122:J1141" si="449">IF(ISNUMBER(SEARCH(I$1,$B1122)),1,0)</f>
        <v>0</v>
      </c>
      <c r="J1122" s="11">
        <f t="shared" si="449"/>
        <v>1</v>
      </c>
      <c r="K1122" s="11">
        <f t="shared" ref="K1122:P1131" si="450">IF(ISNUMBER(SEARCH(K$1,$E1122)),1,0)</f>
        <v>0</v>
      </c>
      <c r="L1122" s="11">
        <f t="shared" si="450"/>
        <v>0</v>
      </c>
      <c r="M1122" s="11">
        <f t="shared" si="450"/>
        <v>0</v>
      </c>
      <c r="N1122" s="11">
        <f t="shared" si="450"/>
        <v>0</v>
      </c>
      <c r="O1122" s="11">
        <f t="shared" si="450"/>
        <v>0</v>
      </c>
      <c r="P1122" s="11">
        <f t="shared" si="450"/>
        <v>0</v>
      </c>
      <c r="Q1122" s="4" t="str">
        <f t="shared" si="438"/>
        <v>N-101-000000</v>
      </c>
      <c r="R1122">
        <f t="shared" si="439"/>
        <v>419</v>
      </c>
      <c r="S1122" s="8">
        <f t="shared" si="440"/>
        <v>6.5697596378225285</v>
      </c>
      <c r="T1122" s="8">
        <f t="shared" si="441"/>
        <v>6.5697596378225285</v>
      </c>
      <c r="U1122" s="10">
        <f t="shared" si="432"/>
        <v>8.7809457115501193</v>
      </c>
      <c r="V1122" s="10">
        <f t="shared" si="442"/>
        <v>-0.14431102010629077</v>
      </c>
      <c r="W1122" s="10">
        <f t="shared" si="443"/>
        <v>2.1360224741508205</v>
      </c>
      <c r="X1122" s="10">
        <f t="shared" si="433"/>
        <v>0.18846893931605621</v>
      </c>
      <c r="Y1122" s="22">
        <f t="shared" si="444"/>
        <v>6.7376924224453338</v>
      </c>
      <c r="Z1122" s="22">
        <f t="shared" si="434"/>
        <v>6.5922741434865042</v>
      </c>
      <c r="AA1122" s="22">
        <f t="shared" si="435"/>
        <v>6.5697596378225285</v>
      </c>
      <c r="AB1122" s="35"/>
      <c r="AC1122" s="10"/>
      <c r="AD1122" s="10"/>
    </row>
    <row r="1123" spans="1:30" x14ac:dyDescent="0.25">
      <c r="A1123" t="s">
        <v>4088</v>
      </c>
      <c r="B1123" t="s">
        <v>1472</v>
      </c>
      <c r="C1123" s="1">
        <v>42017</v>
      </c>
      <c r="D1123">
        <v>372</v>
      </c>
      <c r="E1123" t="str">
        <f t="shared" si="430"/>
        <v>_get_started_with_the_data_science_bowl_</v>
      </c>
      <c r="F1123" s="7">
        <f t="shared" si="436"/>
        <v>5.9215784196438159</v>
      </c>
      <c r="G1123">
        <f t="shared" si="431"/>
        <v>32</v>
      </c>
      <c r="H1123" s="11">
        <f t="shared" si="437"/>
        <v>1</v>
      </c>
      <c r="I1123" s="11">
        <f t="shared" si="449"/>
        <v>0</v>
      </c>
      <c r="J1123" s="11">
        <f t="shared" si="449"/>
        <v>1</v>
      </c>
      <c r="K1123" s="11">
        <f t="shared" si="450"/>
        <v>0</v>
      </c>
      <c r="L1123" s="11">
        <f t="shared" si="450"/>
        <v>0</v>
      </c>
      <c r="M1123" s="11">
        <f t="shared" si="450"/>
        <v>0</v>
      </c>
      <c r="N1123" s="11">
        <f t="shared" si="450"/>
        <v>1</v>
      </c>
      <c r="O1123" s="11">
        <f t="shared" si="450"/>
        <v>1</v>
      </c>
      <c r="P1123" s="11">
        <f t="shared" si="450"/>
        <v>0</v>
      </c>
      <c r="Q1123" s="4" t="str">
        <f t="shared" si="438"/>
        <v>N-101-000110</v>
      </c>
      <c r="R1123">
        <f t="shared" si="439"/>
        <v>126</v>
      </c>
      <c r="S1123" s="8">
        <f t="shared" si="440"/>
        <v>7.156085089173656</v>
      </c>
      <c r="T1123" s="8">
        <f t="shared" si="441"/>
        <v>7.156085089173656</v>
      </c>
      <c r="U1123" s="10">
        <f t="shared" si="432"/>
        <v>5.1315617228228065</v>
      </c>
      <c r="V1123" s="10">
        <f t="shared" si="442"/>
        <v>0.76279653926378688</v>
      </c>
      <c r="W1123" s="10">
        <f t="shared" si="443"/>
        <v>-0.91181375707153922</v>
      </c>
      <c r="X1123" s="10">
        <f t="shared" si="433"/>
        <v>0.79001669682100972</v>
      </c>
      <c r="Y1123" s="22">
        <f t="shared" si="444"/>
        <v>7.3392401799502869</v>
      </c>
      <c r="Z1123" s="22">
        <f t="shared" si="434"/>
        <v>7.2265960335864765</v>
      </c>
      <c r="AA1123" s="22">
        <f t="shared" si="435"/>
        <v>7.156085089173656</v>
      </c>
      <c r="AB1123" s="35"/>
      <c r="AC1123" s="10"/>
      <c r="AD1123" s="10"/>
    </row>
    <row r="1124" spans="1:30" x14ac:dyDescent="0.25">
      <c r="A1124" t="s">
        <v>3009</v>
      </c>
      <c r="B1124" t="s">
        <v>391</v>
      </c>
      <c r="C1124" s="1">
        <v>42353</v>
      </c>
      <c r="D1124">
        <v>285</v>
      </c>
      <c r="E1124" t="str">
        <f t="shared" si="430"/>
        <v>_get_the_top_data_reports_of_2015_</v>
      </c>
      <c r="F1124" s="7">
        <f t="shared" si="436"/>
        <v>5.6559918108198524</v>
      </c>
      <c r="G1124">
        <f t="shared" si="431"/>
        <v>57</v>
      </c>
      <c r="H1124" s="11">
        <f t="shared" si="437"/>
        <v>1</v>
      </c>
      <c r="I1124" s="11">
        <f t="shared" si="449"/>
        <v>1</v>
      </c>
      <c r="J1124" s="11">
        <f t="shared" si="449"/>
        <v>0</v>
      </c>
      <c r="K1124" s="11">
        <f t="shared" si="450"/>
        <v>0</v>
      </c>
      <c r="L1124" s="11">
        <f t="shared" si="450"/>
        <v>0</v>
      </c>
      <c r="M1124" s="11">
        <f t="shared" si="450"/>
        <v>0</v>
      </c>
      <c r="N1124" s="11">
        <f t="shared" si="450"/>
        <v>0</v>
      </c>
      <c r="O1124" s="11">
        <f t="shared" si="450"/>
        <v>1</v>
      </c>
      <c r="P1124" s="11">
        <f t="shared" si="450"/>
        <v>0</v>
      </c>
      <c r="Q1124" s="4" t="str">
        <f t="shared" si="438"/>
        <v>N-110-000010</v>
      </c>
      <c r="R1124">
        <f t="shared" si="439"/>
        <v>58</v>
      </c>
      <c r="S1124" s="8">
        <f t="shared" si="440"/>
        <v>5.7492453157171877</v>
      </c>
      <c r="T1124" s="8">
        <f t="shared" si="441"/>
        <v>5.7492453157171877</v>
      </c>
      <c r="U1124" s="10">
        <f t="shared" si="432"/>
        <v>6.0304815846625912</v>
      </c>
      <c r="V1124" s="10">
        <f t="shared" si="442"/>
        <v>-0.99322799793309102</v>
      </c>
      <c r="W1124" s="10">
        <f t="shared" si="443"/>
        <v>-1.1774003658955028</v>
      </c>
      <c r="X1124" s="10">
        <f t="shared" si="433"/>
        <v>-0.37448977384273863</v>
      </c>
      <c r="Y1124" s="22">
        <f t="shared" si="444"/>
        <v>6.1747337092865386</v>
      </c>
      <c r="Z1124" s="22">
        <f t="shared" si="434"/>
        <v>6.1953121150439019</v>
      </c>
      <c r="AA1124" s="22">
        <f t="shared" si="435"/>
        <v>5.7492453157171877</v>
      </c>
      <c r="AB1124" s="35"/>
      <c r="AC1124" s="10"/>
      <c r="AD1124" s="10"/>
    </row>
    <row r="1125" spans="1:30" x14ac:dyDescent="0.25">
      <c r="A1125" t="s">
        <v>2757</v>
      </c>
      <c r="B1125" t="s">
        <v>139</v>
      </c>
      <c r="C1125" s="1">
        <v>42199</v>
      </c>
      <c r="D1125">
        <v>953</v>
      </c>
      <c r="E1125" t="str">
        <f t="shared" si="430"/>
        <v>_get_this_collection_of_top_reports_on_data_science_topics_</v>
      </c>
      <c r="F1125" s="7">
        <f t="shared" si="436"/>
        <v>6.8606636714482869</v>
      </c>
      <c r="G1125">
        <f t="shared" si="431"/>
        <v>32</v>
      </c>
      <c r="H1125" s="11">
        <f t="shared" si="437"/>
        <v>1</v>
      </c>
      <c r="I1125" s="11">
        <f t="shared" si="449"/>
        <v>1</v>
      </c>
      <c r="J1125" s="11">
        <f t="shared" si="449"/>
        <v>0</v>
      </c>
      <c r="K1125" s="11">
        <f t="shared" si="450"/>
        <v>0</v>
      </c>
      <c r="L1125" s="11">
        <f t="shared" si="450"/>
        <v>0</v>
      </c>
      <c r="M1125" s="11">
        <f t="shared" si="450"/>
        <v>0</v>
      </c>
      <c r="N1125" s="11">
        <f t="shared" si="450"/>
        <v>1</v>
      </c>
      <c r="O1125" s="11">
        <f t="shared" si="450"/>
        <v>1</v>
      </c>
      <c r="P1125" s="11">
        <f t="shared" si="450"/>
        <v>0</v>
      </c>
      <c r="Q1125" s="4" t="str">
        <f t="shared" si="438"/>
        <v>N-110-000110</v>
      </c>
      <c r="R1125">
        <f t="shared" si="439"/>
        <v>30</v>
      </c>
      <c r="S1125" s="8">
        <f t="shared" si="440"/>
        <v>6.8313617432708362</v>
      </c>
      <c r="T1125" s="8">
        <f t="shared" si="441"/>
        <v>6.8313617432708362</v>
      </c>
      <c r="U1125" s="10">
        <f t="shared" si="432"/>
        <v>6.8514906089855403</v>
      </c>
      <c r="V1125" s="10">
        <f t="shared" si="442"/>
        <v>-0.41468131611090092</v>
      </c>
      <c r="W1125" s="10">
        <f t="shared" si="443"/>
        <v>2.7271494732931778E-2</v>
      </c>
      <c r="X1125" s="10">
        <f t="shared" si="433"/>
        <v>9.1730624627465642E-3</v>
      </c>
      <c r="Y1125" s="22">
        <f t="shared" si="444"/>
        <v>6.5583965455920241</v>
      </c>
      <c r="Z1125" s="22">
        <f t="shared" si="434"/>
        <v>6.6067544714367257</v>
      </c>
      <c r="AA1125" s="22">
        <f t="shared" si="435"/>
        <v>6.8313617432708362</v>
      </c>
      <c r="AB1125" s="35"/>
      <c r="AC1125" s="10"/>
      <c r="AD1125" s="10"/>
    </row>
    <row r="1126" spans="1:30" x14ac:dyDescent="0.25">
      <c r="A1126" t="s">
        <v>4089</v>
      </c>
      <c r="B1126" t="s">
        <v>1473</v>
      </c>
      <c r="C1126" s="1">
        <v>42207</v>
      </c>
      <c r="D1126">
        <v>3951</v>
      </c>
      <c r="E1126" t="str">
        <f t="shared" si="430"/>
        <v>_getting_a_data_science_education_</v>
      </c>
      <c r="F1126" s="7">
        <f t="shared" si="436"/>
        <v>8.2819770588677581</v>
      </c>
      <c r="G1126">
        <f t="shared" si="431"/>
        <v>64</v>
      </c>
      <c r="H1126" s="11">
        <f t="shared" si="437"/>
        <v>1</v>
      </c>
      <c r="I1126" s="11">
        <f t="shared" si="449"/>
        <v>0</v>
      </c>
      <c r="J1126" s="11">
        <f t="shared" si="449"/>
        <v>1</v>
      </c>
      <c r="K1126" s="11">
        <f t="shared" si="450"/>
        <v>0</v>
      </c>
      <c r="L1126" s="11">
        <f t="shared" si="450"/>
        <v>0</v>
      </c>
      <c r="M1126" s="11">
        <f t="shared" si="450"/>
        <v>0</v>
      </c>
      <c r="N1126" s="11">
        <f t="shared" si="450"/>
        <v>1</v>
      </c>
      <c r="O1126" s="11">
        <f t="shared" si="450"/>
        <v>1</v>
      </c>
      <c r="P1126" s="11">
        <f t="shared" si="450"/>
        <v>0</v>
      </c>
      <c r="Q1126" s="4" t="str">
        <f t="shared" si="438"/>
        <v>N-101-000110</v>
      </c>
      <c r="R1126">
        <f t="shared" si="439"/>
        <v>126</v>
      </c>
      <c r="S1126" s="8">
        <f t="shared" si="440"/>
        <v>7.156085089173656</v>
      </c>
      <c r="T1126" s="8">
        <f t="shared" si="441"/>
        <v>7.156085089173656</v>
      </c>
      <c r="U1126" s="10">
        <f t="shared" si="432"/>
        <v>7.4919603620467488</v>
      </c>
      <c r="V1126" s="10">
        <f t="shared" si="442"/>
        <v>0.76279653926378688</v>
      </c>
      <c r="W1126" s="10">
        <f t="shared" si="443"/>
        <v>1.448584882152403</v>
      </c>
      <c r="X1126" s="10">
        <f t="shared" si="433"/>
        <v>0.79001669682100972</v>
      </c>
      <c r="Y1126" s="22">
        <f t="shared" si="444"/>
        <v>7.3392401799502869</v>
      </c>
      <c r="Z1126" s="22">
        <f t="shared" si="434"/>
        <v>7.2265960335864765</v>
      </c>
      <c r="AA1126" s="22">
        <f t="shared" si="435"/>
        <v>7.156085089173656</v>
      </c>
      <c r="AB1126" s="35"/>
      <c r="AC1126" s="10"/>
      <c r="AD1126" s="10"/>
    </row>
    <row r="1127" spans="1:30" x14ac:dyDescent="0.25">
      <c r="A1127" t="s">
        <v>2758</v>
      </c>
      <c r="B1127" t="s">
        <v>140</v>
      </c>
      <c r="C1127" s="1">
        <v>42218</v>
      </c>
      <c r="D1127">
        <v>2697</v>
      </c>
      <c r="E1127" t="str">
        <f t="shared" si="430"/>
        <v>_getting_blacklisted_for_hosting_a_public_analytic_service_on_aws_</v>
      </c>
      <c r="F1127" s="7">
        <f t="shared" si="436"/>
        <v>7.9002660367677011</v>
      </c>
      <c r="G1127">
        <f t="shared" si="431"/>
        <v>50</v>
      </c>
      <c r="H1127" s="11">
        <f t="shared" si="437"/>
        <v>1</v>
      </c>
      <c r="I1127" s="11">
        <f t="shared" si="449"/>
        <v>1</v>
      </c>
      <c r="J1127" s="11">
        <f t="shared" si="449"/>
        <v>0</v>
      </c>
      <c r="K1127" s="11">
        <f t="shared" si="450"/>
        <v>0</v>
      </c>
      <c r="L1127" s="11">
        <f t="shared" si="450"/>
        <v>0</v>
      </c>
      <c r="M1127" s="11">
        <f t="shared" si="450"/>
        <v>0</v>
      </c>
      <c r="N1127" s="11">
        <f t="shared" si="450"/>
        <v>0</v>
      </c>
      <c r="O1127" s="11">
        <f t="shared" si="450"/>
        <v>0</v>
      </c>
      <c r="P1127" s="11">
        <f t="shared" si="450"/>
        <v>1</v>
      </c>
      <c r="Q1127" s="4" t="str">
        <f t="shared" si="438"/>
        <v>N-110-000001</v>
      </c>
      <c r="R1127">
        <f t="shared" si="439"/>
        <v>34</v>
      </c>
      <c r="S1127" s="8">
        <f t="shared" si="440"/>
        <v>5.7632303215384431</v>
      </c>
      <c r="T1127" s="8">
        <f t="shared" si="441"/>
        <v>5.7632303215384431</v>
      </c>
      <c r="U1127" s="10">
        <f t="shared" si="432"/>
        <v>8.7073908749449593</v>
      </c>
      <c r="V1127" s="10">
        <f t="shared" si="442"/>
        <v>-1.6456226455902563</v>
      </c>
      <c r="W1127" s="10">
        <f t="shared" si="443"/>
        <v>1.066873860052346</v>
      </c>
      <c r="X1127" s="10">
        <f t="shared" si="433"/>
        <v>-0.80712483817725755</v>
      </c>
      <c r="Y1127" s="22">
        <f t="shared" si="444"/>
        <v>5.7420986449520202</v>
      </c>
      <c r="Z1127" s="22">
        <f t="shared" si="434"/>
        <v>5.8049157075351516</v>
      </c>
      <c r="AA1127" s="22">
        <f t="shared" si="435"/>
        <v>5.7632303215384431</v>
      </c>
      <c r="AB1127" s="35"/>
      <c r="AC1127" s="10"/>
      <c r="AD1127" s="10"/>
    </row>
    <row r="1128" spans="1:30" x14ac:dyDescent="0.25">
      <c r="A1128" t="s">
        <v>2968</v>
      </c>
      <c r="B1128" t="s">
        <v>350</v>
      </c>
      <c r="C1128" s="1">
        <v>42185</v>
      </c>
      <c r="D1128">
        <v>156</v>
      </c>
      <c r="E1128" t="str">
        <f t="shared" si="430"/>
        <v>_getting_data_right_-_complimentary_preview_edition_</v>
      </c>
      <c r="F1128" s="7">
        <f t="shared" si="436"/>
        <v>5.0562458053483077</v>
      </c>
      <c r="G1128">
        <f t="shared" si="431"/>
        <v>63</v>
      </c>
      <c r="H1128" s="11">
        <f t="shared" si="437"/>
        <v>1</v>
      </c>
      <c r="I1128" s="11">
        <f t="shared" si="449"/>
        <v>1</v>
      </c>
      <c r="J1128" s="11">
        <f t="shared" si="449"/>
        <v>0</v>
      </c>
      <c r="K1128" s="11">
        <f t="shared" si="450"/>
        <v>0</v>
      </c>
      <c r="L1128" s="11">
        <f t="shared" si="450"/>
        <v>0</v>
      </c>
      <c r="M1128" s="11">
        <f t="shared" si="450"/>
        <v>0</v>
      </c>
      <c r="N1128" s="11">
        <f t="shared" si="450"/>
        <v>0</v>
      </c>
      <c r="O1128" s="11">
        <f t="shared" si="450"/>
        <v>1</v>
      </c>
      <c r="P1128" s="11">
        <f t="shared" si="450"/>
        <v>0</v>
      </c>
      <c r="Q1128" s="4" t="str">
        <f t="shared" si="438"/>
        <v>N-110-000010</v>
      </c>
      <c r="R1128">
        <f t="shared" si="439"/>
        <v>58</v>
      </c>
      <c r="S1128" s="8">
        <f t="shared" si="440"/>
        <v>5.7492453157171877</v>
      </c>
      <c r="T1128" s="8">
        <f t="shared" si="441"/>
        <v>5.7492453157171877</v>
      </c>
      <c r="U1128" s="10">
        <f t="shared" si="432"/>
        <v>5.4307355791910465</v>
      </c>
      <c r="V1128" s="10">
        <f t="shared" si="442"/>
        <v>-0.99322799793309102</v>
      </c>
      <c r="W1128" s="10">
        <f t="shared" si="443"/>
        <v>-1.7771463713670475</v>
      </c>
      <c r="X1128" s="10">
        <f t="shared" si="433"/>
        <v>-0.37448977384273863</v>
      </c>
      <c r="Y1128" s="22">
        <f t="shared" si="444"/>
        <v>6.1747337092865386</v>
      </c>
      <c r="Z1128" s="22">
        <f t="shared" si="434"/>
        <v>6.1953121150439019</v>
      </c>
      <c r="AA1128" s="22">
        <f t="shared" si="435"/>
        <v>5.7492453157171877</v>
      </c>
      <c r="AB1128" s="35"/>
      <c r="AC1128" s="10"/>
      <c r="AD1128" s="10"/>
    </row>
    <row r="1129" spans="1:30" x14ac:dyDescent="0.25">
      <c r="A1129" t="s">
        <v>4090</v>
      </c>
      <c r="B1129" t="s">
        <v>1474</v>
      </c>
      <c r="C1129" s="1">
        <v>42457</v>
      </c>
      <c r="D1129">
        <v>127</v>
      </c>
      <c r="E1129" t="str">
        <f t="shared" si="430"/>
        <v>_getting_the_complete_picture_from_your_brand's_social_listening_</v>
      </c>
      <c r="F1129" s="7">
        <f t="shared" si="436"/>
        <v>4.8520302639196169</v>
      </c>
      <c r="G1129">
        <f t="shared" si="431"/>
        <v>74</v>
      </c>
      <c r="H1129" s="11">
        <f t="shared" si="437"/>
        <v>1</v>
      </c>
      <c r="I1129" s="11">
        <f t="shared" si="449"/>
        <v>0</v>
      </c>
      <c r="J1129" s="11">
        <f t="shared" si="449"/>
        <v>1</v>
      </c>
      <c r="K1129" s="11">
        <f t="shared" si="450"/>
        <v>0</v>
      </c>
      <c r="L1129" s="11">
        <f t="shared" si="450"/>
        <v>0</v>
      </c>
      <c r="M1129" s="11">
        <f t="shared" si="450"/>
        <v>0</v>
      </c>
      <c r="N1129" s="11">
        <f t="shared" si="450"/>
        <v>0</v>
      </c>
      <c r="O1129" s="11">
        <f t="shared" si="450"/>
        <v>0</v>
      </c>
      <c r="P1129" s="11">
        <f t="shared" si="450"/>
        <v>0</v>
      </c>
      <c r="Q1129" s="4" t="str">
        <f t="shared" si="438"/>
        <v>N-101-000000</v>
      </c>
      <c r="R1129">
        <f t="shared" si="439"/>
        <v>419</v>
      </c>
      <c r="S1129" s="8">
        <f t="shared" si="440"/>
        <v>6.5697596378225285</v>
      </c>
      <c r="T1129" s="8">
        <f t="shared" si="441"/>
        <v>6.5697596378225285</v>
      </c>
      <c r="U1129" s="10">
        <f t="shared" si="432"/>
        <v>4.6635613246035605</v>
      </c>
      <c r="V1129" s="10">
        <f t="shared" si="442"/>
        <v>-0.14431102010629077</v>
      </c>
      <c r="W1129" s="10">
        <f t="shared" si="443"/>
        <v>-1.9813619127957383</v>
      </c>
      <c r="X1129" s="10">
        <f t="shared" si="433"/>
        <v>0.18846893931605621</v>
      </c>
      <c r="Y1129" s="22">
        <f t="shared" si="444"/>
        <v>6.7376924224453338</v>
      </c>
      <c r="Z1129" s="22">
        <f t="shared" si="434"/>
        <v>6.5922741434865042</v>
      </c>
      <c r="AA1129" s="22">
        <f t="shared" si="435"/>
        <v>6.5697596378225285</v>
      </c>
      <c r="AB1129" s="35"/>
      <c r="AC1129" s="10"/>
      <c r="AD1129" s="10"/>
    </row>
    <row r="1130" spans="1:30" x14ac:dyDescent="0.25">
      <c r="A1130" t="s">
        <v>3980</v>
      </c>
      <c r="B1130" t="s">
        <v>1364</v>
      </c>
      <c r="C1130" s="1">
        <v>42297</v>
      </c>
      <c r="D1130">
        <v>163</v>
      </c>
      <c r="E1130" t="str">
        <f t="shared" si="430"/>
        <v>_gip_ig_barometer:_a_text-mining_approach_to_internet_governance_monitoring_</v>
      </c>
      <c r="F1130" s="7">
        <f t="shared" si="436"/>
        <v>5.0998664278241987</v>
      </c>
      <c r="G1130">
        <f t="shared" si="431"/>
        <v>83</v>
      </c>
      <c r="H1130" s="11">
        <f t="shared" si="437"/>
        <v>1</v>
      </c>
      <c r="I1130" s="11">
        <f t="shared" si="449"/>
        <v>0</v>
      </c>
      <c r="J1130" s="11">
        <f t="shared" si="449"/>
        <v>1</v>
      </c>
      <c r="K1130" s="11">
        <f t="shared" si="450"/>
        <v>0</v>
      </c>
      <c r="L1130" s="11">
        <f t="shared" si="450"/>
        <v>0</v>
      </c>
      <c r="M1130" s="11">
        <f t="shared" si="450"/>
        <v>0</v>
      </c>
      <c r="N1130" s="11">
        <f t="shared" si="450"/>
        <v>0</v>
      </c>
      <c r="O1130" s="11">
        <f t="shared" si="450"/>
        <v>0</v>
      </c>
      <c r="P1130" s="11">
        <f t="shared" si="450"/>
        <v>0</v>
      </c>
      <c r="Q1130" s="4" t="str">
        <f t="shared" si="438"/>
        <v>N-101-000000</v>
      </c>
      <c r="R1130">
        <f t="shared" si="439"/>
        <v>419</v>
      </c>
      <c r="S1130" s="8">
        <f t="shared" si="440"/>
        <v>6.5697596378225285</v>
      </c>
      <c r="T1130" s="8">
        <f t="shared" si="441"/>
        <v>6.5697596378225285</v>
      </c>
      <c r="U1130" s="10">
        <f t="shared" si="432"/>
        <v>4.9113974885081424</v>
      </c>
      <c r="V1130" s="10">
        <f t="shared" si="442"/>
        <v>-0.14431102010629077</v>
      </c>
      <c r="W1130" s="10">
        <f t="shared" si="443"/>
        <v>-1.7335257488911564</v>
      </c>
      <c r="X1130" s="10">
        <f t="shared" si="433"/>
        <v>0.18846893931605621</v>
      </c>
      <c r="Y1130" s="22">
        <f t="shared" si="444"/>
        <v>6.7376924224453338</v>
      </c>
      <c r="Z1130" s="22">
        <f t="shared" si="434"/>
        <v>6.5922741434865042</v>
      </c>
      <c r="AA1130" s="22">
        <f t="shared" si="435"/>
        <v>6.5697596378225285</v>
      </c>
      <c r="AB1130" s="35"/>
      <c r="AC1130" s="10"/>
      <c r="AD1130" s="10"/>
    </row>
    <row r="1131" spans="1:30" x14ac:dyDescent="0.25">
      <c r="A1131" t="s">
        <v>4091</v>
      </c>
      <c r="B1131" t="s">
        <v>1475</v>
      </c>
      <c r="C1131" s="1">
        <v>42326</v>
      </c>
      <c r="D1131">
        <v>78</v>
      </c>
      <c r="E1131" t="str">
        <f t="shared" si="430"/>
        <v>_given_the_history_of_medicine,_why_are_randomized_trials_not_used_for_socialpolicy?_</v>
      </c>
      <c r="F1131" s="7">
        <f t="shared" si="436"/>
        <v>4.3694478524670215</v>
      </c>
      <c r="G1131">
        <f t="shared" si="431"/>
        <v>47</v>
      </c>
      <c r="H1131" s="11">
        <f t="shared" si="437"/>
        <v>1</v>
      </c>
      <c r="I1131" s="11">
        <f t="shared" si="449"/>
        <v>0</v>
      </c>
      <c r="J1131" s="11">
        <f t="shared" si="449"/>
        <v>1</v>
      </c>
      <c r="K1131" s="11">
        <f t="shared" si="450"/>
        <v>0</v>
      </c>
      <c r="L1131" s="11">
        <f t="shared" si="450"/>
        <v>0</v>
      </c>
      <c r="M1131" s="11">
        <f t="shared" si="450"/>
        <v>0</v>
      </c>
      <c r="N1131" s="11">
        <f t="shared" si="450"/>
        <v>0</v>
      </c>
      <c r="O1131" s="11">
        <f t="shared" si="450"/>
        <v>0</v>
      </c>
      <c r="P1131" s="11">
        <f t="shared" si="450"/>
        <v>0</v>
      </c>
      <c r="Q1131" s="4" t="str">
        <f t="shared" si="438"/>
        <v>N-101-000000</v>
      </c>
      <c r="R1131">
        <f t="shared" si="439"/>
        <v>419</v>
      </c>
      <c r="S1131" s="8">
        <f t="shared" si="440"/>
        <v>6.5697596378225285</v>
      </c>
      <c r="T1131" s="8">
        <f t="shared" si="441"/>
        <v>6.5697596378225285</v>
      </c>
      <c r="U1131" s="10">
        <f t="shared" si="432"/>
        <v>4.1809789131509651</v>
      </c>
      <c r="V1131" s="10">
        <f t="shared" si="442"/>
        <v>-0.14431102010629077</v>
      </c>
      <c r="W1131" s="10">
        <f t="shared" si="443"/>
        <v>-2.4639443242483337</v>
      </c>
      <c r="X1131" s="10">
        <f t="shared" si="433"/>
        <v>0.18846893931605621</v>
      </c>
      <c r="Y1131" s="22">
        <f t="shared" si="444"/>
        <v>6.7376924224453338</v>
      </c>
      <c r="Z1131" s="22">
        <f t="shared" si="434"/>
        <v>6.5922741434865042</v>
      </c>
      <c r="AA1131" s="22">
        <f t="shared" si="435"/>
        <v>6.5697596378225285</v>
      </c>
      <c r="AB1131" s="35"/>
      <c r="AC1131" s="10"/>
      <c r="AD1131" s="10"/>
    </row>
    <row r="1132" spans="1:30" x14ac:dyDescent="0.25">
      <c r="A1132" t="s">
        <v>4092</v>
      </c>
      <c r="B1132" t="s">
        <v>1476</v>
      </c>
      <c r="C1132" s="1">
        <v>41292</v>
      </c>
      <c r="D1132">
        <v>163</v>
      </c>
      <c r="E1132" t="str">
        <f t="shared" si="430"/>
        <v>_giviing_big_data_publishing_the_royal_treatment_</v>
      </c>
      <c r="F1132" s="7">
        <f t="shared" si="436"/>
        <v>5.0998664278241987</v>
      </c>
      <c r="G1132">
        <f t="shared" si="431"/>
        <v>47</v>
      </c>
      <c r="H1132" s="11">
        <f t="shared" si="437"/>
        <v>0</v>
      </c>
      <c r="I1132" s="11">
        <f t="shared" si="449"/>
        <v>0</v>
      </c>
      <c r="J1132" s="11">
        <f t="shared" si="449"/>
        <v>1</v>
      </c>
      <c r="K1132" s="11">
        <f t="shared" ref="K1132:P1141" si="451">IF(ISNUMBER(SEARCH(K$1,$E1132)),1,0)</f>
        <v>0</v>
      </c>
      <c r="L1132" s="11">
        <f t="shared" si="451"/>
        <v>0</v>
      </c>
      <c r="M1132" s="11">
        <f t="shared" si="451"/>
        <v>0</v>
      </c>
      <c r="N1132" s="11">
        <f t="shared" si="451"/>
        <v>0</v>
      </c>
      <c r="O1132" s="11">
        <f t="shared" si="451"/>
        <v>1</v>
      </c>
      <c r="P1132" s="11">
        <f t="shared" si="451"/>
        <v>0</v>
      </c>
      <c r="Q1132" s="4" t="str">
        <f t="shared" si="438"/>
        <v>N-001-000010</v>
      </c>
      <c r="R1132">
        <f t="shared" si="439"/>
        <v>276</v>
      </c>
      <c r="S1132" s="8">
        <f t="shared" si="440"/>
        <v>7.1371246496698326</v>
      </c>
      <c r="T1132" s="8">
        <f t="shared" si="441"/>
        <v>7.1371246496698326</v>
      </c>
      <c r="U1132" s="10">
        <f t="shared" si="432"/>
        <v>4.4950455129659774</v>
      </c>
      <c r="V1132" s="10">
        <f t="shared" si="442"/>
        <v>0.48352944586012636</v>
      </c>
      <c r="W1132" s="10">
        <f t="shared" si="443"/>
        <v>-1.7335257488911564</v>
      </c>
      <c r="X1132" s="10">
        <f t="shared" si="433"/>
        <v>0.60482091485822098</v>
      </c>
      <c r="Y1132" s="22">
        <f t="shared" si="444"/>
        <v>7.1540443979874988</v>
      </c>
      <c r="Z1132" s="22">
        <f t="shared" si="434"/>
        <v>7.1890336202131158</v>
      </c>
      <c r="AA1132" s="22">
        <f t="shared" si="435"/>
        <v>7.1371246496698326</v>
      </c>
      <c r="AB1132" s="35"/>
      <c r="AC1132" s="10"/>
      <c r="AD1132" s="10"/>
    </row>
    <row r="1133" spans="1:30" x14ac:dyDescent="0.25">
      <c r="A1133" t="s">
        <v>3121</v>
      </c>
      <c r="B1133" t="s">
        <v>505</v>
      </c>
      <c r="C1133" s="1">
        <v>42131</v>
      </c>
      <c r="D1133">
        <v>774</v>
      </c>
      <c r="E1133" t="str">
        <f t="shared" si="430"/>
        <v>_giving_away_1,000_copies_of_big_data_in_action._</v>
      </c>
      <c r="F1133" s="7">
        <f t="shared" si="436"/>
        <v>6.6528630293533473</v>
      </c>
      <c r="G1133">
        <f t="shared" si="431"/>
        <v>50</v>
      </c>
      <c r="H1133" s="11">
        <f t="shared" si="437"/>
        <v>1</v>
      </c>
      <c r="I1133" s="11">
        <f t="shared" si="449"/>
        <v>0</v>
      </c>
      <c r="J1133" s="11">
        <f t="shared" si="449"/>
        <v>1</v>
      </c>
      <c r="K1133" s="11">
        <f t="shared" si="451"/>
        <v>0</v>
      </c>
      <c r="L1133" s="11">
        <f t="shared" si="451"/>
        <v>0</v>
      </c>
      <c r="M1133" s="11">
        <f t="shared" si="451"/>
        <v>0</v>
      </c>
      <c r="N1133" s="11">
        <f t="shared" si="451"/>
        <v>0</v>
      </c>
      <c r="O1133" s="11">
        <f t="shared" si="451"/>
        <v>1</v>
      </c>
      <c r="P1133" s="11">
        <f t="shared" si="451"/>
        <v>0</v>
      </c>
      <c r="Q1133" s="4" t="str">
        <f t="shared" si="438"/>
        <v>N-101-000010</v>
      </c>
      <c r="R1133">
        <f t="shared" si="439"/>
        <v>382</v>
      </c>
      <c r="S1133" s="8">
        <f t="shared" si="440"/>
        <v>6.8802841839920132</v>
      </c>
      <c r="T1133" s="8">
        <f t="shared" si="441"/>
        <v>6.8802841839920132</v>
      </c>
      <c r="U1133" s="10">
        <f t="shared" si="432"/>
        <v>6.2465091688378225</v>
      </c>
      <c r="V1133" s="10">
        <f t="shared" si="442"/>
        <v>0.18424985744159661</v>
      </c>
      <c r="W1133" s="10">
        <f t="shared" si="443"/>
        <v>-0.18052914736200787</v>
      </c>
      <c r="X1133" s="10">
        <f t="shared" si="433"/>
        <v>0.40635386051552441</v>
      </c>
      <c r="Y1133" s="22">
        <f t="shared" si="444"/>
        <v>6.9555773436448023</v>
      </c>
      <c r="Z1133" s="22">
        <f t="shared" si="434"/>
        <v>6.8151536771936527</v>
      </c>
      <c r="AA1133" s="22">
        <f t="shared" si="435"/>
        <v>6.8802841839920132</v>
      </c>
      <c r="AB1133" s="35"/>
      <c r="AC1133" s="10"/>
      <c r="AD1133" s="10"/>
    </row>
    <row r="1134" spans="1:30" x14ac:dyDescent="0.25">
      <c r="A1134" t="s">
        <v>4093</v>
      </c>
      <c r="B1134" t="s">
        <v>1477</v>
      </c>
      <c r="C1134" s="1">
        <v>42358</v>
      </c>
      <c r="D1134">
        <v>244</v>
      </c>
      <c r="E1134" t="str">
        <f t="shared" si="430"/>
        <v>_global_big_data_market_to_develop_rapidly_by_2018:_</v>
      </c>
      <c r="F1134" s="7">
        <f t="shared" si="436"/>
        <v>5.5012582105447274</v>
      </c>
      <c r="G1134">
        <f t="shared" si="431"/>
        <v>66</v>
      </c>
      <c r="H1134" s="11">
        <f t="shared" si="437"/>
        <v>1</v>
      </c>
      <c r="I1134" s="11">
        <f t="shared" si="449"/>
        <v>0</v>
      </c>
      <c r="J1134" s="11">
        <f t="shared" si="449"/>
        <v>1</v>
      </c>
      <c r="K1134" s="11">
        <f t="shared" si="451"/>
        <v>0</v>
      </c>
      <c r="L1134" s="11">
        <f t="shared" si="451"/>
        <v>0</v>
      </c>
      <c r="M1134" s="11">
        <f t="shared" si="451"/>
        <v>0</v>
      </c>
      <c r="N1134" s="11">
        <f t="shared" si="451"/>
        <v>0</v>
      </c>
      <c r="O1134" s="11">
        <f t="shared" si="451"/>
        <v>1</v>
      </c>
      <c r="P1134" s="11">
        <f t="shared" si="451"/>
        <v>0</v>
      </c>
      <c r="Q1134" s="4" t="str">
        <f t="shared" si="438"/>
        <v>N-101-000010</v>
      </c>
      <c r="R1134">
        <f t="shared" si="439"/>
        <v>382</v>
      </c>
      <c r="S1134" s="8">
        <f t="shared" si="440"/>
        <v>6.8802841839920132</v>
      </c>
      <c r="T1134" s="8">
        <f t="shared" si="441"/>
        <v>6.8802841839920132</v>
      </c>
      <c r="U1134" s="10">
        <f t="shared" si="432"/>
        <v>5.0949043500292026</v>
      </c>
      <c r="V1134" s="10">
        <f t="shared" si="442"/>
        <v>0.18424985744159661</v>
      </c>
      <c r="W1134" s="10">
        <f t="shared" si="443"/>
        <v>-1.3321339661706277</v>
      </c>
      <c r="X1134" s="10">
        <f t="shared" si="433"/>
        <v>0.40635386051552441</v>
      </c>
      <c r="Y1134" s="22">
        <f t="shared" si="444"/>
        <v>6.9555773436448023</v>
      </c>
      <c r="Z1134" s="22">
        <f t="shared" si="434"/>
        <v>6.8151536771936527</v>
      </c>
      <c r="AA1134" s="22">
        <f t="shared" si="435"/>
        <v>6.8802841839920132</v>
      </c>
      <c r="AB1134" s="35"/>
      <c r="AC1134" s="10"/>
      <c r="AD1134" s="10"/>
    </row>
    <row r="1135" spans="1:30" x14ac:dyDescent="0.25">
      <c r="A1135" t="s">
        <v>4094</v>
      </c>
      <c r="B1135" t="s">
        <v>1478</v>
      </c>
      <c r="C1135" s="1">
        <v>42342</v>
      </c>
      <c r="D1135">
        <v>570</v>
      </c>
      <c r="E1135" t="str">
        <f t="shared" si="430"/>
        <v>_global_green_data_center_market_to_reach_us$221.50_billion_by_2022_</v>
      </c>
      <c r="F1135" s="7">
        <f t="shared" si="436"/>
        <v>6.3473892096560105</v>
      </c>
      <c r="G1135">
        <f t="shared" si="431"/>
        <v>33</v>
      </c>
      <c r="H1135" s="11">
        <f t="shared" si="437"/>
        <v>1</v>
      </c>
      <c r="I1135" s="11">
        <f t="shared" si="449"/>
        <v>0</v>
      </c>
      <c r="J1135" s="11">
        <f t="shared" si="449"/>
        <v>1</v>
      </c>
      <c r="K1135" s="11">
        <f t="shared" si="451"/>
        <v>0</v>
      </c>
      <c r="L1135" s="11">
        <f t="shared" si="451"/>
        <v>0</v>
      </c>
      <c r="M1135" s="11">
        <f t="shared" si="451"/>
        <v>0</v>
      </c>
      <c r="N1135" s="11">
        <f t="shared" si="451"/>
        <v>0</v>
      </c>
      <c r="O1135" s="11">
        <f t="shared" si="451"/>
        <v>1</v>
      </c>
      <c r="P1135" s="11">
        <f t="shared" si="451"/>
        <v>0</v>
      </c>
      <c r="Q1135" s="4" t="str">
        <f t="shared" si="438"/>
        <v>N-101-000010</v>
      </c>
      <c r="R1135">
        <f t="shared" si="439"/>
        <v>382</v>
      </c>
      <c r="S1135" s="8">
        <f t="shared" si="440"/>
        <v>6.8802841839920132</v>
      </c>
      <c r="T1135" s="8">
        <f t="shared" si="441"/>
        <v>6.8802841839920132</v>
      </c>
      <c r="U1135" s="10">
        <f t="shared" si="432"/>
        <v>5.9410353491404857</v>
      </c>
      <c r="V1135" s="10">
        <f t="shared" si="442"/>
        <v>0.18424985744159661</v>
      </c>
      <c r="W1135" s="10">
        <f t="shared" si="443"/>
        <v>-0.48600296705934465</v>
      </c>
      <c r="X1135" s="10">
        <f t="shared" si="433"/>
        <v>0.40635386051552441</v>
      </c>
      <c r="Y1135" s="22">
        <f t="shared" si="444"/>
        <v>6.9555773436448023</v>
      </c>
      <c r="Z1135" s="22">
        <f t="shared" si="434"/>
        <v>6.8151536771936527</v>
      </c>
      <c r="AA1135" s="22">
        <f t="shared" si="435"/>
        <v>6.8802841839920132</v>
      </c>
      <c r="AB1135" s="35"/>
      <c r="AC1135" s="10"/>
      <c r="AD1135" s="10"/>
    </row>
    <row r="1136" spans="1:30" x14ac:dyDescent="0.25">
      <c r="A1136" t="s">
        <v>4095</v>
      </c>
      <c r="B1136" t="s">
        <v>1479</v>
      </c>
      <c r="C1136" s="1">
        <v>42129</v>
      </c>
      <c r="D1136">
        <v>297</v>
      </c>
      <c r="E1136" t="str">
        <f t="shared" si="430"/>
        <v>_good_cloud._bad_cloud._why_cloud?_</v>
      </c>
      <c r="F1136" s="7">
        <f t="shared" si="436"/>
        <v>5.6970934865054046</v>
      </c>
      <c r="G1136">
        <f t="shared" si="431"/>
        <v>63</v>
      </c>
      <c r="H1136" s="11">
        <f t="shared" si="437"/>
        <v>1</v>
      </c>
      <c r="I1136" s="11">
        <f t="shared" si="449"/>
        <v>0</v>
      </c>
      <c r="J1136" s="11">
        <f t="shared" si="449"/>
        <v>1</v>
      </c>
      <c r="K1136" s="11">
        <f t="shared" si="451"/>
        <v>0</v>
      </c>
      <c r="L1136" s="11">
        <f t="shared" si="451"/>
        <v>0</v>
      </c>
      <c r="M1136" s="11">
        <f t="shared" si="451"/>
        <v>0</v>
      </c>
      <c r="N1136" s="11">
        <f t="shared" si="451"/>
        <v>0</v>
      </c>
      <c r="O1136" s="11">
        <f t="shared" si="451"/>
        <v>0</v>
      </c>
      <c r="P1136" s="11">
        <f t="shared" si="451"/>
        <v>0</v>
      </c>
      <c r="Q1136" s="4" t="str">
        <f t="shared" si="438"/>
        <v>N-101-000000</v>
      </c>
      <c r="R1136">
        <f t="shared" si="439"/>
        <v>419</v>
      </c>
      <c r="S1136" s="8">
        <f t="shared" si="440"/>
        <v>6.5697596378225285</v>
      </c>
      <c r="T1136" s="8">
        <f t="shared" si="441"/>
        <v>6.5697596378225285</v>
      </c>
      <c r="U1136" s="10">
        <f t="shared" si="432"/>
        <v>5.5086245471893482</v>
      </c>
      <c r="V1136" s="10">
        <f t="shared" si="442"/>
        <v>-0.14431102010629077</v>
      </c>
      <c r="W1136" s="10">
        <f t="shared" si="443"/>
        <v>-1.1362986902099506</v>
      </c>
      <c r="X1136" s="10">
        <f t="shared" si="433"/>
        <v>0.18846893931605621</v>
      </c>
      <c r="Y1136" s="22">
        <f t="shared" si="444"/>
        <v>6.7376924224453338</v>
      </c>
      <c r="Z1136" s="22">
        <f t="shared" si="434"/>
        <v>6.5922741434865042</v>
      </c>
      <c r="AA1136" s="22">
        <f t="shared" si="435"/>
        <v>6.5697596378225285</v>
      </c>
      <c r="AB1136" s="35"/>
      <c r="AC1136" s="10"/>
      <c r="AD1136" s="10"/>
    </row>
    <row r="1137" spans="1:30" x14ac:dyDescent="0.25">
      <c r="A1137" t="s">
        <v>4096</v>
      </c>
      <c r="B1137" t="s">
        <v>1480</v>
      </c>
      <c r="C1137" s="1">
        <v>41682</v>
      </c>
      <c r="D1137">
        <v>1996</v>
      </c>
      <c r="E1137" t="str">
        <f t="shared" si="430"/>
        <v>_good_paper_on_multidimensional_outlier_detection_on_time_series_</v>
      </c>
      <c r="F1137" s="7">
        <f t="shared" si="436"/>
        <v>7.5994013334158153</v>
      </c>
      <c r="G1137">
        <f t="shared" si="431"/>
        <v>33</v>
      </c>
      <c r="H1137" s="11">
        <f t="shared" si="437"/>
        <v>0</v>
      </c>
      <c r="I1137" s="11">
        <f t="shared" si="449"/>
        <v>0</v>
      </c>
      <c r="J1137" s="11">
        <f t="shared" si="449"/>
        <v>1</v>
      </c>
      <c r="K1137" s="11">
        <f t="shared" si="451"/>
        <v>0</v>
      </c>
      <c r="L1137" s="11">
        <f t="shared" si="451"/>
        <v>0</v>
      </c>
      <c r="M1137" s="11">
        <f t="shared" si="451"/>
        <v>0</v>
      </c>
      <c r="N1137" s="11">
        <f t="shared" si="451"/>
        <v>0</v>
      </c>
      <c r="O1137" s="11">
        <f t="shared" si="451"/>
        <v>0</v>
      </c>
      <c r="P1137" s="11">
        <f t="shared" si="451"/>
        <v>0</v>
      </c>
      <c r="Q1137" s="4" t="str">
        <f t="shared" si="438"/>
        <v>N-001-000000</v>
      </c>
      <c r="R1137">
        <f t="shared" si="439"/>
        <v>313</v>
      </c>
      <c r="S1137" s="8">
        <f t="shared" si="440"/>
        <v>6.8822553953446945</v>
      </c>
      <c r="T1137" s="8">
        <f t="shared" si="441"/>
        <v>6.8822553953446945</v>
      </c>
      <c r="U1137" s="10">
        <f t="shared" si="432"/>
        <v>7.2124653397570624</v>
      </c>
      <c r="V1137" s="10">
        <f t="shared" si="442"/>
        <v>0.15496856831223904</v>
      </c>
      <c r="W1137" s="10">
        <f t="shared" si="443"/>
        <v>0.7660091567004601</v>
      </c>
      <c r="X1137" s="10">
        <f t="shared" si="433"/>
        <v>0.38693599365875281</v>
      </c>
      <c r="Y1137" s="22">
        <f t="shared" si="444"/>
        <v>6.9361594767880304</v>
      </c>
      <c r="Z1137" s="22">
        <f t="shared" si="434"/>
        <v>6.9661540865059681</v>
      </c>
      <c r="AA1137" s="22">
        <f t="shared" si="435"/>
        <v>6.8822553953446945</v>
      </c>
      <c r="AB1137" s="35"/>
      <c r="AC1137" s="10"/>
      <c r="AD1137" s="10"/>
    </row>
    <row r="1138" spans="1:30" x14ac:dyDescent="0.25">
      <c r="A1138" t="s">
        <v>4098</v>
      </c>
      <c r="B1138" t="s">
        <v>1482</v>
      </c>
      <c r="C1138" s="1">
        <v>42330</v>
      </c>
      <c r="D1138">
        <v>1056</v>
      </c>
      <c r="E1138" t="str">
        <f t="shared" si="430"/>
        <v>_google_+_open-source_=_tensorflow_</v>
      </c>
      <c r="F1138" s="7">
        <f t="shared" si="436"/>
        <v>6.9631899858702377</v>
      </c>
      <c r="G1138">
        <f t="shared" si="431"/>
        <v>68</v>
      </c>
      <c r="H1138" s="11">
        <f t="shared" si="437"/>
        <v>1</v>
      </c>
      <c r="I1138" s="11">
        <f t="shared" si="449"/>
        <v>0</v>
      </c>
      <c r="J1138" s="11">
        <f t="shared" si="449"/>
        <v>1</v>
      </c>
      <c r="K1138" s="11">
        <f t="shared" si="451"/>
        <v>0</v>
      </c>
      <c r="L1138" s="11">
        <f t="shared" si="451"/>
        <v>0</v>
      </c>
      <c r="M1138" s="11">
        <f t="shared" si="451"/>
        <v>0</v>
      </c>
      <c r="N1138" s="11">
        <f t="shared" si="451"/>
        <v>0</v>
      </c>
      <c r="O1138" s="11">
        <f t="shared" si="451"/>
        <v>0</v>
      </c>
      <c r="P1138" s="11">
        <f t="shared" si="451"/>
        <v>0</v>
      </c>
      <c r="Q1138" s="4" t="str">
        <f t="shared" si="438"/>
        <v>N-101-000000</v>
      </c>
      <c r="R1138">
        <f t="shared" si="439"/>
        <v>419</v>
      </c>
      <c r="S1138" s="8">
        <f t="shared" si="440"/>
        <v>6.5697596378225285</v>
      </c>
      <c r="T1138" s="8">
        <f t="shared" si="441"/>
        <v>6.5697596378225285</v>
      </c>
      <c r="U1138" s="10">
        <f t="shared" si="432"/>
        <v>6.7747210465541814</v>
      </c>
      <c r="V1138" s="10">
        <f t="shared" si="442"/>
        <v>-0.14431102010629077</v>
      </c>
      <c r="W1138" s="10">
        <f t="shared" si="443"/>
        <v>0.12979780915488259</v>
      </c>
      <c r="X1138" s="10">
        <f t="shared" si="433"/>
        <v>0.18846893931605621</v>
      </c>
      <c r="Y1138" s="22">
        <f t="shared" si="444"/>
        <v>6.7376924224453338</v>
      </c>
      <c r="Z1138" s="22">
        <f t="shared" si="434"/>
        <v>6.5922741434865042</v>
      </c>
      <c r="AA1138" s="22">
        <f t="shared" si="435"/>
        <v>6.5697596378225285</v>
      </c>
      <c r="AB1138" s="35"/>
      <c r="AC1138" s="10"/>
      <c r="AD1138" s="10"/>
    </row>
    <row r="1139" spans="1:30" x14ac:dyDescent="0.25">
      <c r="A1139" t="s">
        <v>4097</v>
      </c>
      <c r="B1139" t="s">
        <v>1481</v>
      </c>
      <c r="C1139" s="1">
        <v>41532</v>
      </c>
      <c r="D1139">
        <v>3491</v>
      </c>
      <c r="E1139" t="str">
        <f t="shared" si="430"/>
        <v>_google_f1_database:_one_step_closer_to_discovering_the_db_holy_grail_</v>
      </c>
      <c r="F1139" s="7">
        <f t="shared" si="436"/>
        <v>8.1582299169594936</v>
      </c>
      <c r="G1139">
        <f t="shared" si="431"/>
        <v>36</v>
      </c>
      <c r="H1139" s="11">
        <f t="shared" si="437"/>
        <v>0</v>
      </c>
      <c r="I1139" s="11">
        <f t="shared" si="449"/>
        <v>0</v>
      </c>
      <c r="J1139" s="11">
        <f t="shared" si="449"/>
        <v>1</v>
      </c>
      <c r="K1139" s="11">
        <f t="shared" si="451"/>
        <v>0</v>
      </c>
      <c r="L1139" s="11">
        <f t="shared" si="451"/>
        <v>0</v>
      </c>
      <c r="M1139" s="11">
        <f t="shared" si="451"/>
        <v>0</v>
      </c>
      <c r="N1139" s="11">
        <f t="shared" si="451"/>
        <v>0</v>
      </c>
      <c r="O1139" s="11">
        <f t="shared" si="451"/>
        <v>0</v>
      </c>
      <c r="P1139" s="11">
        <f t="shared" si="451"/>
        <v>0</v>
      </c>
      <c r="Q1139" s="4" t="str">
        <f t="shared" si="438"/>
        <v>N-001-000000</v>
      </c>
      <c r="R1139">
        <f t="shared" si="439"/>
        <v>313</v>
      </c>
      <c r="S1139" s="8">
        <f t="shared" si="440"/>
        <v>6.8822553953446945</v>
      </c>
      <c r="T1139" s="8">
        <f t="shared" si="441"/>
        <v>6.8822553953446945</v>
      </c>
      <c r="U1139" s="10">
        <f t="shared" si="432"/>
        <v>7.7712939233007408</v>
      </c>
      <c r="V1139" s="10">
        <f t="shared" si="442"/>
        <v>0.15496856831223904</v>
      </c>
      <c r="W1139" s="10">
        <f t="shared" si="443"/>
        <v>1.3248377402441385</v>
      </c>
      <c r="X1139" s="10">
        <f t="shared" si="433"/>
        <v>0.38693599365875281</v>
      </c>
      <c r="Y1139" s="22">
        <f t="shared" si="444"/>
        <v>6.9361594767880304</v>
      </c>
      <c r="Z1139" s="22">
        <f t="shared" si="434"/>
        <v>6.9661540865059681</v>
      </c>
      <c r="AA1139" s="22">
        <f t="shared" si="435"/>
        <v>6.8822553953446945</v>
      </c>
      <c r="AB1139" s="35"/>
      <c r="AC1139" s="10"/>
      <c r="AD1139" s="10"/>
    </row>
    <row r="1140" spans="1:30" x14ac:dyDescent="0.25">
      <c r="A1140" t="s">
        <v>4099</v>
      </c>
      <c r="B1140" t="s">
        <v>1483</v>
      </c>
      <c r="C1140" s="1">
        <v>41320</v>
      </c>
      <c r="D1140">
        <v>2159</v>
      </c>
      <c r="E1140" t="str">
        <f t="shared" si="430"/>
        <v>_google_spanner_:_the_future_of_nosql_</v>
      </c>
      <c r="F1140" s="7">
        <f t="shared" si="436"/>
        <v>7.6778635006782103</v>
      </c>
      <c r="G1140">
        <f t="shared" si="431"/>
        <v>44</v>
      </c>
      <c r="H1140" s="11">
        <f t="shared" si="437"/>
        <v>0</v>
      </c>
      <c r="I1140" s="11">
        <f t="shared" si="449"/>
        <v>0</v>
      </c>
      <c r="J1140" s="11">
        <f t="shared" si="449"/>
        <v>1</v>
      </c>
      <c r="K1140" s="11">
        <f t="shared" si="451"/>
        <v>0</v>
      </c>
      <c r="L1140" s="11">
        <f t="shared" si="451"/>
        <v>0</v>
      </c>
      <c r="M1140" s="11">
        <f t="shared" si="451"/>
        <v>0</v>
      </c>
      <c r="N1140" s="11">
        <f t="shared" si="451"/>
        <v>0</v>
      </c>
      <c r="O1140" s="11">
        <f t="shared" si="451"/>
        <v>0</v>
      </c>
      <c r="P1140" s="11">
        <f t="shared" si="451"/>
        <v>0</v>
      </c>
      <c r="Q1140" s="4" t="str">
        <f t="shared" si="438"/>
        <v>N-001-000000</v>
      </c>
      <c r="R1140">
        <f t="shared" si="439"/>
        <v>313</v>
      </c>
      <c r="S1140" s="8">
        <f t="shared" si="440"/>
        <v>6.8822553953446945</v>
      </c>
      <c r="T1140" s="8">
        <f t="shared" si="441"/>
        <v>6.8822553953446945</v>
      </c>
      <c r="U1140" s="10">
        <f t="shared" si="432"/>
        <v>7.2909275070194575</v>
      </c>
      <c r="V1140" s="10">
        <f t="shared" si="442"/>
        <v>0.15496856831223904</v>
      </c>
      <c r="W1140" s="10">
        <f t="shared" si="443"/>
        <v>0.84447132396285518</v>
      </c>
      <c r="X1140" s="10">
        <f t="shared" si="433"/>
        <v>0.38693599365875281</v>
      </c>
      <c r="Y1140" s="22">
        <f t="shared" si="444"/>
        <v>6.9361594767880304</v>
      </c>
      <c r="Z1140" s="22">
        <f t="shared" si="434"/>
        <v>6.9661540865059681</v>
      </c>
      <c r="AA1140" s="22">
        <f t="shared" si="435"/>
        <v>6.8822553953446945</v>
      </c>
      <c r="AB1140" s="35"/>
      <c r="AC1140" s="10"/>
      <c r="AD1140" s="10"/>
    </row>
    <row r="1141" spans="1:30" x14ac:dyDescent="0.25">
      <c r="A1141" t="s">
        <v>3186</v>
      </c>
      <c r="B1141" t="s">
        <v>570</v>
      </c>
      <c r="C1141" s="1">
        <v>42416</v>
      </c>
      <c r="D1141">
        <v>1571</v>
      </c>
      <c r="E1141" t="str">
        <f t="shared" si="430"/>
        <v>_google_spreadsheet_add_ons_for_data_analysis_</v>
      </c>
      <c r="F1141" s="7">
        <f t="shared" si="436"/>
        <v>7.360103972989152</v>
      </c>
      <c r="G1141">
        <f t="shared" si="431"/>
        <v>43</v>
      </c>
      <c r="H1141" s="11">
        <f t="shared" si="437"/>
        <v>1</v>
      </c>
      <c r="I1141" s="11">
        <f t="shared" si="449"/>
        <v>0</v>
      </c>
      <c r="J1141" s="11">
        <f t="shared" si="449"/>
        <v>1</v>
      </c>
      <c r="K1141" s="11">
        <f t="shared" si="451"/>
        <v>0</v>
      </c>
      <c r="L1141" s="11">
        <f t="shared" si="451"/>
        <v>0</v>
      </c>
      <c r="M1141" s="11">
        <f t="shared" si="451"/>
        <v>0</v>
      </c>
      <c r="N1141" s="11">
        <f t="shared" si="451"/>
        <v>0</v>
      </c>
      <c r="O1141" s="11">
        <f t="shared" si="451"/>
        <v>1</v>
      </c>
      <c r="P1141" s="11">
        <f t="shared" si="451"/>
        <v>1</v>
      </c>
      <c r="Q1141" s="4" t="str">
        <f t="shared" si="438"/>
        <v>N-101-000011</v>
      </c>
      <c r="R1141">
        <f t="shared" si="439"/>
        <v>56</v>
      </c>
      <c r="S1141" s="8">
        <f t="shared" si="440"/>
        <v>6.7077203067055775</v>
      </c>
      <c r="T1141" s="8">
        <f t="shared" si="441"/>
        <v>6.7077203067055775</v>
      </c>
      <c r="U1141" s="10">
        <f t="shared" si="432"/>
        <v>7.1685002556086781</v>
      </c>
      <c r="V1141" s="10">
        <f t="shared" si="442"/>
        <v>-0.13958391266768105</v>
      </c>
      <c r="W1141" s="10">
        <f t="shared" si="443"/>
        <v>0.52671179627379683</v>
      </c>
      <c r="X1141" s="10">
        <f t="shared" si="433"/>
        <v>0.19160371738047377</v>
      </c>
      <c r="Y1141" s="22">
        <f t="shared" si="444"/>
        <v>6.7408272005097514</v>
      </c>
      <c r="Z1141" s="22">
        <f t="shared" si="434"/>
        <v>6.647636803392051</v>
      </c>
      <c r="AA1141" s="22">
        <f t="shared" si="435"/>
        <v>6.7077203067055775</v>
      </c>
      <c r="AB1141" s="35"/>
      <c r="AC1141" s="10"/>
      <c r="AD1141" s="10"/>
    </row>
    <row r="1142" spans="1:30" x14ac:dyDescent="0.25">
      <c r="A1142" t="s">
        <v>4100</v>
      </c>
      <c r="B1142" t="s">
        <v>1484</v>
      </c>
      <c r="C1142" s="1">
        <v>42248</v>
      </c>
      <c r="D1142">
        <v>111</v>
      </c>
      <c r="E1142" t="str">
        <f t="shared" si="430"/>
        <v>_got_a_dmp_coming_in?_pick_up_your_underwear_</v>
      </c>
      <c r="F1142" s="7">
        <f t="shared" si="436"/>
        <v>4.7184988712950942</v>
      </c>
      <c r="G1142">
        <f t="shared" si="431"/>
        <v>44</v>
      </c>
      <c r="H1142" s="11">
        <f t="shared" si="437"/>
        <v>1</v>
      </c>
      <c r="I1142" s="11">
        <f t="shared" ref="I1142:J1161" si="452">IF(ISNUMBER(SEARCH(I$1,$B1142)),1,0)</f>
        <v>0</v>
      </c>
      <c r="J1142" s="11">
        <f t="shared" si="452"/>
        <v>1</v>
      </c>
      <c r="K1142" s="11">
        <f t="shared" ref="K1142:P1151" si="453">IF(ISNUMBER(SEARCH(K$1,$E1142)),1,0)</f>
        <v>0</v>
      </c>
      <c r="L1142" s="11">
        <f t="shared" si="453"/>
        <v>0</v>
      </c>
      <c r="M1142" s="11">
        <f t="shared" si="453"/>
        <v>0</v>
      </c>
      <c r="N1142" s="11">
        <f t="shared" si="453"/>
        <v>0</v>
      </c>
      <c r="O1142" s="11">
        <f t="shared" si="453"/>
        <v>0</v>
      </c>
      <c r="P1142" s="11">
        <f t="shared" si="453"/>
        <v>0</v>
      </c>
      <c r="Q1142" s="4" t="str">
        <f t="shared" si="438"/>
        <v>N-101-000000</v>
      </c>
      <c r="R1142">
        <f t="shared" si="439"/>
        <v>419</v>
      </c>
      <c r="S1142" s="8">
        <f t="shared" si="440"/>
        <v>6.5697596378225285</v>
      </c>
      <c r="T1142" s="8">
        <f t="shared" si="441"/>
        <v>6.5697596378225285</v>
      </c>
      <c r="U1142" s="10">
        <f t="shared" si="432"/>
        <v>4.5300299319790378</v>
      </c>
      <c r="V1142" s="10">
        <f t="shared" si="442"/>
        <v>-0.14431102010629077</v>
      </c>
      <c r="W1142" s="10">
        <f t="shared" si="443"/>
        <v>-2.114893305420261</v>
      </c>
      <c r="X1142" s="10">
        <f t="shared" si="433"/>
        <v>0.18846893931605621</v>
      </c>
      <c r="Y1142" s="22">
        <f t="shared" si="444"/>
        <v>6.7376924224453338</v>
      </c>
      <c r="Z1142" s="22">
        <f t="shared" si="434"/>
        <v>6.5922741434865042</v>
      </c>
      <c r="AA1142" s="22">
        <f t="shared" si="435"/>
        <v>6.5697596378225285</v>
      </c>
      <c r="AB1142" s="35"/>
      <c r="AC1142" s="10"/>
      <c r="AD1142" s="10"/>
    </row>
    <row r="1143" spans="1:30" x14ac:dyDescent="0.25">
      <c r="A1143" t="s">
        <v>4101</v>
      </c>
      <c r="B1143" t="s">
        <v>1485</v>
      </c>
      <c r="C1143" s="1">
        <v>42348</v>
      </c>
      <c r="D1143">
        <v>297</v>
      </c>
      <c r="E1143" t="str">
        <f t="shared" si="430"/>
        <v>_gradient_boosters_and_the_rossmann_(project)_</v>
      </c>
      <c r="F1143" s="7">
        <f t="shared" si="436"/>
        <v>5.6970934865054046</v>
      </c>
      <c r="G1143">
        <f t="shared" si="431"/>
        <v>51</v>
      </c>
      <c r="H1143" s="11">
        <f t="shared" si="437"/>
        <v>1</v>
      </c>
      <c r="I1143" s="11">
        <f t="shared" si="452"/>
        <v>0</v>
      </c>
      <c r="J1143" s="11">
        <f t="shared" si="452"/>
        <v>1</v>
      </c>
      <c r="K1143" s="11">
        <f t="shared" si="453"/>
        <v>0</v>
      </c>
      <c r="L1143" s="11">
        <f t="shared" si="453"/>
        <v>0</v>
      </c>
      <c r="M1143" s="11">
        <f t="shared" si="453"/>
        <v>0</v>
      </c>
      <c r="N1143" s="11">
        <f t="shared" si="453"/>
        <v>0</v>
      </c>
      <c r="O1143" s="11">
        <f t="shared" si="453"/>
        <v>0</v>
      </c>
      <c r="P1143" s="11">
        <f t="shared" si="453"/>
        <v>0</v>
      </c>
      <c r="Q1143" s="4" t="str">
        <f t="shared" si="438"/>
        <v>N-101-000000</v>
      </c>
      <c r="R1143">
        <f t="shared" si="439"/>
        <v>419</v>
      </c>
      <c r="S1143" s="8">
        <f t="shared" si="440"/>
        <v>6.5697596378225285</v>
      </c>
      <c r="T1143" s="8">
        <f t="shared" si="441"/>
        <v>6.5697596378225285</v>
      </c>
      <c r="U1143" s="10">
        <f t="shared" si="432"/>
        <v>5.5086245471893482</v>
      </c>
      <c r="V1143" s="10">
        <f t="shared" si="442"/>
        <v>-0.14431102010629077</v>
      </c>
      <c r="W1143" s="10">
        <f t="shared" si="443"/>
        <v>-1.1362986902099506</v>
      </c>
      <c r="X1143" s="10">
        <f t="shared" si="433"/>
        <v>0.18846893931605621</v>
      </c>
      <c r="Y1143" s="22">
        <f t="shared" si="444"/>
        <v>6.7376924224453338</v>
      </c>
      <c r="Z1143" s="22">
        <f t="shared" si="434"/>
        <v>6.5922741434865042</v>
      </c>
      <c r="AA1143" s="22">
        <f t="shared" si="435"/>
        <v>6.5697596378225285</v>
      </c>
      <c r="AB1143" s="35"/>
      <c r="AC1143" s="10"/>
      <c r="AD1143" s="10"/>
    </row>
    <row r="1144" spans="1:30" x14ac:dyDescent="0.25">
      <c r="A1144" t="s">
        <v>4102</v>
      </c>
      <c r="B1144" t="s">
        <v>1486</v>
      </c>
      <c r="C1144" s="1">
        <v>41815</v>
      </c>
      <c r="D1144">
        <v>367</v>
      </c>
      <c r="E1144" t="str">
        <f t="shared" si="430"/>
        <v>_grand_challenge:_unified_visual_data_representation_</v>
      </c>
      <c r="F1144" s="7">
        <f t="shared" si="436"/>
        <v>5.9080829381689313</v>
      </c>
      <c r="G1144">
        <f t="shared" si="431"/>
        <v>55</v>
      </c>
      <c r="H1144" s="11">
        <f t="shared" si="437"/>
        <v>0</v>
      </c>
      <c r="I1144" s="11">
        <f t="shared" si="452"/>
        <v>0</v>
      </c>
      <c r="J1144" s="11">
        <f t="shared" si="452"/>
        <v>1</v>
      </c>
      <c r="K1144" s="11">
        <f t="shared" si="453"/>
        <v>0</v>
      </c>
      <c r="L1144" s="11">
        <f t="shared" si="453"/>
        <v>0</v>
      </c>
      <c r="M1144" s="11">
        <f t="shared" si="453"/>
        <v>0</v>
      </c>
      <c r="N1144" s="11">
        <f t="shared" si="453"/>
        <v>0</v>
      </c>
      <c r="O1144" s="11">
        <f t="shared" si="453"/>
        <v>1</v>
      </c>
      <c r="P1144" s="11">
        <f t="shared" si="453"/>
        <v>0</v>
      </c>
      <c r="Q1144" s="4" t="str">
        <f t="shared" si="438"/>
        <v>N-001-000010</v>
      </c>
      <c r="R1144">
        <f t="shared" si="439"/>
        <v>276</v>
      </c>
      <c r="S1144" s="8">
        <f t="shared" si="440"/>
        <v>7.1371246496698326</v>
      </c>
      <c r="T1144" s="8">
        <f t="shared" si="441"/>
        <v>7.1371246496698326</v>
      </c>
      <c r="U1144" s="10">
        <f t="shared" si="432"/>
        <v>5.3032620233107099</v>
      </c>
      <c r="V1144" s="10">
        <f t="shared" si="442"/>
        <v>0.48352944586012636</v>
      </c>
      <c r="W1144" s="10">
        <f t="shared" si="443"/>
        <v>-0.92530923854642388</v>
      </c>
      <c r="X1144" s="10">
        <f t="shared" si="433"/>
        <v>0.60482091485822098</v>
      </c>
      <c r="Y1144" s="22">
        <f t="shared" si="444"/>
        <v>7.1540443979874988</v>
      </c>
      <c r="Z1144" s="22">
        <f t="shared" si="434"/>
        <v>7.1890336202131158</v>
      </c>
      <c r="AA1144" s="22">
        <f t="shared" si="435"/>
        <v>7.1371246496698326</v>
      </c>
      <c r="AB1144" s="35"/>
      <c r="AC1144" s="10"/>
      <c r="AD1144" s="10"/>
    </row>
    <row r="1145" spans="1:30" x14ac:dyDescent="0.25">
      <c r="A1145" t="s">
        <v>4103</v>
      </c>
      <c r="B1145" t="s">
        <v>1487</v>
      </c>
      <c r="C1145" s="1">
        <v>42255</v>
      </c>
      <c r="D1145">
        <v>977</v>
      </c>
      <c r="E1145" t="str">
        <f t="shared" si="430"/>
        <v>_grave_mistakes_that_companies_make_in_big_data_projects_</v>
      </c>
      <c r="F1145" s="7">
        <f t="shared" si="436"/>
        <v>6.8855096700348177</v>
      </c>
      <c r="G1145">
        <f t="shared" si="431"/>
        <v>63</v>
      </c>
      <c r="H1145" s="11">
        <f t="shared" si="437"/>
        <v>1</v>
      </c>
      <c r="I1145" s="11">
        <f t="shared" si="452"/>
        <v>0</v>
      </c>
      <c r="J1145" s="11">
        <f t="shared" si="452"/>
        <v>1</v>
      </c>
      <c r="K1145" s="11">
        <f t="shared" si="453"/>
        <v>0</v>
      </c>
      <c r="L1145" s="11">
        <f t="shared" si="453"/>
        <v>0</v>
      </c>
      <c r="M1145" s="11">
        <f t="shared" si="453"/>
        <v>0</v>
      </c>
      <c r="N1145" s="11">
        <f t="shared" si="453"/>
        <v>0</v>
      </c>
      <c r="O1145" s="11">
        <f t="shared" si="453"/>
        <v>1</v>
      </c>
      <c r="P1145" s="11">
        <f t="shared" si="453"/>
        <v>0</v>
      </c>
      <c r="Q1145" s="4" t="str">
        <f t="shared" si="438"/>
        <v>N-101-000010</v>
      </c>
      <c r="R1145">
        <f t="shared" si="439"/>
        <v>382</v>
      </c>
      <c r="S1145" s="8">
        <f t="shared" si="440"/>
        <v>6.8802841839920132</v>
      </c>
      <c r="T1145" s="8">
        <f t="shared" si="441"/>
        <v>6.8802841839920132</v>
      </c>
      <c r="U1145" s="10">
        <f t="shared" si="432"/>
        <v>6.4791558095192929</v>
      </c>
      <c r="V1145" s="10">
        <f t="shared" si="442"/>
        <v>0.18424985744159661</v>
      </c>
      <c r="W1145" s="10">
        <f t="shared" si="443"/>
        <v>5.2117493319462582E-2</v>
      </c>
      <c r="X1145" s="10">
        <f t="shared" si="433"/>
        <v>0.40635386051552441</v>
      </c>
      <c r="Y1145" s="22">
        <f t="shared" si="444"/>
        <v>6.9555773436448023</v>
      </c>
      <c r="Z1145" s="22">
        <f t="shared" si="434"/>
        <v>6.8151536771936527</v>
      </c>
      <c r="AA1145" s="22">
        <f t="shared" si="435"/>
        <v>6.8802841839920132</v>
      </c>
      <c r="AB1145" s="35"/>
      <c r="AC1145" s="10"/>
      <c r="AD1145" s="10"/>
    </row>
    <row r="1146" spans="1:30" x14ac:dyDescent="0.25">
      <c r="A1146" t="s">
        <v>4104</v>
      </c>
      <c r="B1146" t="s">
        <v>1488</v>
      </c>
      <c r="C1146" s="1">
        <v>41794</v>
      </c>
      <c r="D1146">
        <v>2452</v>
      </c>
      <c r="E1146" t="str">
        <f t="shared" si="430"/>
        <v>_great_data_challenge:_factoring_the_product_of_two_large_primes_</v>
      </c>
      <c r="F1146" s="7">
        <f t="shared" si="436"/>
        <v>7.8050670442584895</v>
      </c>
      <c r="G1146">
        <f t="shared" si="431"/>
        <v>48</v>
      </c>
      <c r="H1146" s="11">
        <f t="shared" si="437"/>
        <v>0</v>
      </c>
      <c r="I1146" s="11">
        <f t="shared" si="452"/>
        <v>0</v>
      </c>
      <c r="J1146" s="11">
        <f t="shared" si="452"/>
        <v>1</v>
      </c>
      <c r="K1146" s="11">
        <f t="shared" si="453"/>
        <v>0</v>
      </c>
      <c r="L1146" s="11">
        <f t="shared" si="453"/>
        <v>0</v>
      </c>
      <c r="M1146" s="11">
        <f t="shared" si="453"/>
        <v>0</v>
      </c>
      <c r="N1146" s="11">
        <f t="shared" si="453"/>
        <v>0</v>
      </c>
      <c r="O1146" s="11">
        <f t="shared" si="453"/>
        <v>1</v>
      </c>
      <c r="P1146" s="11">
        <f t="shared" si="453"/>
        <v>0</v>
      </c>
      <c r="Q1146" s="4" t="str">
        <f t="shared" si="438"/>
        <v>N-001-000010</v>
      </c>
      <c r="R1146">
        <f t="shared" si="439"/>
        <v>276</v>
      </c>
      <c r="S1146" s="8">
        <f t="shared" si="440"/>
        <v>7.1371246496698326</v>
      </c>
      <c r="T1146" s="8">
        <f t="shared" si="441"/>
        <v>7.1371246496698326</v>
      </c>
      <c r="U1146" s="10">
        <f t="shared" si="432"/>
        <v>7.2002461294002682</v>
      </c>
      <c r="V1146" s="10">
        <f t="shared" si="442"/>
        <v>0.48352944586012636</v>
      </c>
      <c r="W1146" s="10">
        <f t="shared" si="443"/>
        <v>0.97167486754313437</v>
      </c>
      <c r="X1146" s="10">
        <f t="shared" si="433"/>
        <v>0.60482091485822098</v>
      </c>
      <c r="Y1146" s="22">
        <f t="shared" si="444"/>
        <v>7.1540443979874988</v>
      </c>
      <c r="Z1146" s="22">
        <f t="shared" si="434"/>
        <v>7.1890336202131158</v>
      </c>
      <c r="AA1146" s="22">
        <f t="shared" si="435"/>
        <v>7.1371246496698326</v>
      </c>
      <c r="AB1146" s="35"/>
      <c r="AC1146" s="10"/>
      <c r="AD1146" s="10"/>
    </row>
    <row r="1147" spans="1:30" x14ac:dyDescent="0.25">
      <c r="A1147" t="s">
        <v>4105</v>
      </c>
      <c r="B1147" t="s">
        <v>1489</v>
      </c>
      <c r="C1147" s="1">
        <v>42340</v>
      </c>
      <c r="D1147">
        <v>1344</v>
      </c>
      <c r="E1147" t="str">
        <f t="shared" si="430"/>
        <v>_great_data_science_and_machine_learning_podcasts_</v>
      </c>
      <c r="F1147" s="7">
        <f t="shared" si="436"/>
        <v>7.2041492920359396</v>
      </c>
      <c r="G1147">
        <f t="shared" si="431"/>
        <v>36</v>
      </c>
      <c r="H1147" s="11">
        <f t="shared" si="437"/>
        <v>1</v>
      </c>
      <c r="I1147" s="11">
        <f t="shared" si="452"/>
        <v>0</v>
      </c>
      <c r="J1147" s="11">
        <f t="shared" si="452"/>
        <v>1</v>
      </c>
      <c r="K1147" s="11">
        <f t="shared" si="453"/>
        <v>0</v>
      </c>
      <c r="L1147" s="11">
        <f t="shared" si="453"/>
        <v>0</v>
      </c>
      <c r="M1147" s="11">
        <f t="shared" si="453"/>
        <v>1</v>
      </c>
      <c r="N1147" s="11">
        <f t="shared" si="453"/>
        <v>1</v>
      </c>
      <c r="O1147" s="11">
        <f t="shared" si="453"/>
        <v>1</v>
      </c>
      <c r="P1147" s="11">
        <f t="shared" si="453"/>
        <v>0</v>
      </c>
      <c r="Q1147" s="4" t="str">
        <f t="shared" si="438"/>
        <v>N-101-001110</v>
      </c>
      <c r="R1147">
        <f t="shared" si="439"/>
        <v>5</v>
      </c>
      <c r="S1147" s="8">
        <f t="shared" si="440"/>
        <v>7.3171745205203251</v>
      </c>
      <c r="T1147" s="8">
        <f t="shared" si="441"/>
        <v>7.3546782491486216</v>
      </c>
      <c r="U1147" s="10">
        <f t="shared" si="432"/>
        <v>5.9362133389390452</v>
      </c>
      <c r="V1147" s="10">
        <f t="shared" si="442"/>
        <v>1.48347775655319</v>
      </c>
      <c r="W1147" s="10">
        <f t="shared" si="443"/>
        <v>0.37075711532058442</v>
      </c>
      <c r="X1147" s="10">
        <f t="shared" si="433"/>
        <v>1.2679359530968946</v>
      </c>
      <c r="Y1147" s="22">
        <f t="shared" si="444"/>
        <v>7.8171594362261718</v>
      </c>
      <c r="Z1147" s="22">
        <f t="shared" si="434"/>
        <v>8.0627697608447804</v>
      </c>
      <c r="AA1147" s="22">
        <f t="shared" si="435"/>
        <v>7.3171745205203251</v>
      </c>
      <c r="AB1147" s="35"/>
      <c r="AC1147" s="10"/>
      <c r="AD1147" s="10"/>
    </row>
    <row r="1148" spans="1:30" x14ac:dyDescent="0.25">
      <c r="A1148" t="s">
        <v>4107</v>
      </c>
      <c r="B1148" t="s">
        <v>1491</v>
      </c>
      <c r="C1148" s="1">
        <v>41707</v>
      </c>
      <c r="D1148">
        <v>2525</v>
      </c>
      <c r="E1148" t="str">
        <f t="shared" si="430"/>
        <v>_great_example_of_root_cause_analysis_</v>
      </c>
      <c r="F1148" s="7">
        <f t="shared" si="436"/>
        <v>7.8343923029104365</v>
      </c>
      <c r="G1148">
        <f t="shared" si="431"/>
        <v>37</v>
      </c>
      <c r="H1148" s="11">
        <f t="shared" si="437"/>
        <v>0</v>
      </c>
      <c r="I1148" s="11">
        <f t="shared" si="452"/>
        <v>0</v>
      </c>
      <c r="J1148" s="11">
        <f t="shared" si="452"/>
        <v>1</v>
      </c>
      <c r="K1148" s="11">
        <f t="shared" si="453"/>
        <v>0</v>
      </c>
      <c r="L1148" s="11">
        <f t="shared" si="453"/>
        <v>0</v>
      </c>
      <c r="M1148" s="11">
        <f t="shared" si="453"/>
        <v>0</v>
      </c>
      <c r="N1148" s="11">
        <f t="shared" si="453"/>
        <v>0</v>
      </c>
      <c r="O1148" s="11">
        <f t="shared" si="453"/>
        <v>0</v>
      </c>
      <c r="P1148" s="11">
        <f t="shared" si="453"/>
        <v>1</v>
      </c>
      <c r="Q1148" s="4" t="str">
        <f t="shared" si="438"/>
        <v>N-001-000001</v>
      </c>
      <c r="R1148">
        <f t="shared" si="439"/>
        <v>75</v>
      </c>
      <c r="S1148" s="8">
        <f t="shared" si="440"/>
        <v>6.7053553975541869</v>
      </c>
      <c r="T1148" s="8">
        <f t="shared" si="441"/>
        <v>6.7053553975541869</v>
      </c>
      <c r="U1148" s="10">
        <f t="shared" si="432"/>
        <v>7.6622064523867346</v>
      </c>
      <c r="V1148" s="10">
        <f t="shared" si="442"/>
        <v>-0.16886520179703862</v>
      </c>
      <c r="W1148" s="10">
        <f t="shared" si="443"/>
        <v>1.0010001261950814</v>
      </c>
      <c r="X1148" s="10">
        <f t="shared" si="433"/>
        <v>0.17218585052370217</v>
      </c>
      <c r="Y1148" s="22">
        <f t="shared" si="444"/>
        <v>6.7214093336529794</v>
      </c>
      <c r="Z1148" s="22">
        <f t="shared" si="434"/>
        <v>6.7986372127043664</v>
      </c>
      <c r="AA1148" s="22">
        <f t="shared" si="435"/>
        <v>6.7053553975541869</v>
      </c>
      <c r="AB1148" s="35"/>
      <c r="AC1148" s="10"/>
      <c r="AD1148" s="10"/>
    </row>
    <row r="1149" spans="1:30" x14ac:dyDescent="0.25">
      <c r="A1149" t="s">
        <v>4108</v>
      </c>
      <c r="B1149" t="s">
        <v>1492</v>
      </c>
      <c r="C1149" s="1">
        <v>42113</v>
      </c>
      <c r="D1149">
        <v>25174</v>
      </c>
      <c r="E1149" t="str">
        <f t="shared" si="430"/>
        <v>_great_github_list_of_public_data_sets_</v>
      </c>
      <c r="F1149" s="7">
        <f t="shared" si="436"/>
        <v>10.133606717586764</v>
      </c>
      <c r="G1149">
        <f t="shared" si="431"/>
        <v>22</v>
      </c>
      <c r="H1149" s="11">
        <f t="shared" si="437"/>
        <v>1</v>
      </c>
      <c r="I1149" s="11">
        <f t="shared" si="452"/>
        <v>0</v>
      </c>
      <c r="J1149" s="11">
        <f t="shared" si="452"/>
        <v>1</v>
      </c>
      <c r="K1149" s="11">
        <f t="shared" si="453"/>
        <v>0</v>
      </c>
      <c r="L1149" s="11">
        <f t="shared" si="453"/>
        <v>0</v>
      </c>
      <c r="M1149" s="11">
        <f t="shared" si="453"/>
        <v>0</v>
      </c>
      <c r="N1149" s="11">
        <f t="shared" si="453"/>
        <v>0</v>
      </c>
      <c r="O1149" s="11">
        <f t="shared" si="453"/>
        <v>1</v>
      </c>
      <c r="P1149" s="11">
        <f t="shared" si="453"/>
        <v>0</v>
      </c>
      <c r="Q1149" s="4" t="str">
        <f t="shared" si="438"/>
        <v>N-101-000010</v>
      </c>
      <c r="R1149">
        <f t="shared" si="439"/>
        <v>382</v>
      </c>
      <c r="S1149" s="8">
        <f t="shared" si="440"/>
        <v>6.8802841839920132</v>
      </c>
      <c r="T1149" s="8">
        <f t="shared" si="441"/>
        <v>6.8802841839920132</v>
      </c>
      <c r="U1149" s="10">
        <f t="shared" si="432"/>
        <v>9.7272528570712389</v>
      </c>
      <c r="V1149" s="10">
        <f t="shared" si="442"/>
        <v>0.18424985744159661</v>
      </c>
      <c r="W1149" s="10">
        <f t="shared" si="443"/>
        <v>3.3002145408714085</v>
      </c>
      <c r="X1149" s="10">
        <f t="shared" si="433"/>
        <v>0.40635386051552441</v>
      </c>
      <c r="Y1149" s="22">
        <f t="shared" si="444"/>
        <v>6.9555773436448023</v>
      </c>
      <c r="Z1149" s="22">
        <f t="shared" si="434"/>
        <v>6.8151536771936527</v>
      </c>
      <c r="AA1149" s="22">
        <f t="shared" si="435"/>
        <v>6.8802841839920132</v>
      </c>
      <c r="AB1149" s="35"/>
      <c r="AC1149" s="10"/>
      <c r="AD1149" s="10"/>
    </row>
    <row r="1150" spans="1:30" x14ac:dyDescent="0.25">
      <c r="A1150" t="s">
        <v>4109</v>
      </c>
      <c r="B1150" t="s">
        <v>1493</v>
      </c>
      <c r="C1150" s="1">
        <v>41351</v>
      </c>
      <c r="D1150">
        <v>2854</v>
      </c>
      <c r="E1150" t="str">
        <f t="shared" si="430"/>
        <v>_great_graphic_diagrams_</v>
      </c>
      <c r="F1150" s="7">
        <f t="shared" si="436"/>
        <v>7.956827122090111</v>
      </c>
      <c r="G1150">
        <f t="shared" si="431"/>
        <v>50</v>
      </c>
      <c r="H1150" s="11">
        <f t="shared" si="437"/>
        <v>0</v>
      </c>
      <c r="I1150" s="11">
        <f t="shared" si="452"/>
        <v>0</v>
      </c>
      <c r="J1150" s="11">
        <f t="shared" si="452"/>
        <v>1</v>
      </c>
      <c r="K1150" s="11">
        <f t="shared" si="453"/>
        <v>0</v>
      </c>
      <c r="L1150" s="11">
        <f t="shared" si="453"/>
        <v>0</v>
      </c>
      <c r="M1150" s="11">
        <f t="shared" si="453"/>
        <v>0</v>
      </c>
      <c r="N1150" s="11">
        <f t="shared" si="453"/>
        <v>0</v>
      </c>
      <c r="O1150" s="11">
        <f t="shared" si="453"/>
        <v>0</v>
      </c>
      <c r="P1150" s="11">
        <f t="shared" si="453"/>
        <v>0</v>
      </c>
      <c r="Q1150" s="4" t="str">
        <f t="shared" si="438"/>
        <v>N-001-000000</v>
      </c>
      <c r="R1150">
        <f t="shared" si="439"/>
        <v>313</v>
      </c>
      <c r="S1150" s="8">
        <f t="shared" si="440"/>
        <v>6.8822553953446945</v>
      </c>
      <c r="T1150" s="8">
        <f t="shared" si="441"/>
        <v>6.8822553953446945</v>
      </c>
      <c r="U1150" s="10">
        <f t="shared" si="432"/>
        <v>7.5698911284313581</v>
      </c>
      <c r="V1150" s="10">
        <f t="shared" si="442"/>
        <v>0.15496856831223904</v>
      </c>
      <c r="W1150" s="10">
        <f t="shared" si="443"/>
        <v>1.1234349453747559</v>
      </c>
      <c r="X1150" s="10">
        <f t="shared" si="433"/>
        <v>0.38693599365875281</v>
      </c>
      <c r="Y1150" s="22">
        <f t="shared" si="444"/>
        <v>6.9361594767880304</v>
      </c>
      <c r="Z1150" s="22">
        <f t="shared" si="434"/>
        <v>6.9661540865059681</v>
      </c>
      <c r="AA1150" s="22">
        <f t="shared" si="435"/>
        <v>6.8822553953446945</v>
      </c>
      <c r="AB1150" s="35"/>
      <c r="AC1150" s="10"/>
      <c r="AD1150" s="10"/>
    </row>
    <row r="1151" spans="1:30" x14ac:dyDescent="0.25">
      <c r="A1151" t="s">
        <v>4112</v>
      </c>
      <c r="B1151" t="s">
        <v>1496</v>
      </c>
      <c r="C1151" s="1">
        <v>42302</v>
      </c>
      <c r="D1151">
        <v>3508</v>
      </c>
      <c r="E1151" t="str">
        <f t="shared" si="430"/>
        <v>_great_iot,_sensor_and_other_data_sets_repositories_</v>
      </c>
      <c r="F1151" s="7">
        <f t="shared" si="436"/>
        <v>8.1630863755832159</v>
      </c>
      <c r="G1151">
        <f t="shared" si="431"/>
        <v>35</v>
      </c>
      <c r="H1151" s="11">
        <f t="shared" si="437"/>
        <v>1</v>
      </c>
      <c r="I1151" s="11">
        <f t="shared" si="452"/>
        <v>0</v>
      </c>
      <c r="J1151" s="11">
        <f t="shared" si="452"/>
        <v>1</v>
      </c>
      <c r="K1151" s="11">
        <f t="shared" si="453"/>
        <v>0</v>
      </c>
      <c r="L1151" s="11">
        <f t="shared" si="453"/>
        <v>0</v>
      </c>
      <c r="M1151" s="11">
        <f t="shared" si="453"/>
        <v>0</v>
      </c>
      <c r="N1151" s="11">
        <f t="shared" si="453"/>
        <v>0</v>
      </c>
      <c r="O1151" s="11">
        <f t="shared" si="453"/>
        <v>1</v>
      </c>
      <c r="P1151" s="11">
        <f t="shared" si="453"/>
        <v>0</v>
      </c>
      <c r="Q1151" s="4" t="str">
        <f t="shared" si="438"/>
        <v>N-101-000010</v>
      </c>
      <c r="R1151">
        <f t="shared" si="439"/>
        <v>382</v>
      </c>
      <c r="S1151" s="8">
        <f t="shared" si="440"/>
        <v>6.8802841839920132</v>
      </c>
      <c r="T1151" s="8">
        <f t="shared" si="441"/>
        <v>6.8802841839920132</v>
      </c>
      <c r="U1151" s="10">
        <f t="shared" si="432"/>
        <v>7.7567325150676911</v>
      </c>
      <c r="V1151" s="10">
        <f t="shared" si="442"/>
        <v>0.18424985744159661</v>
      </c>
      <c r="W1151" s="10">
        <f t="shared" si="443"/>
        <v>1.3296941988678608</v>
      </c>
      <c r="X1151" s="10">
        <f t="shared" si="433"/>
        <v>0.40635386051552441</v>
      </c>
      <c r="Y1151" s="22">
        <f t="shared" si="444"/>
        <v>6.9555773436448023</v>
      </c>
      <c r="Z1151" s="22">
        <f t="shared" si="434"/>
        <v>6.8151536771936527</v>
      </c>
      <c r="AA1151" s="22">
        <f t="shared" si="435"/>
        <v>6.8802841839920132</v>
      </c>
      <c r="AB1151" s="35"/>
      <c r="AC1151" s="10"/>
      <c r="AD1151" s="10"/>
    </row>
    <row r="1152" spans="1:30" x14ac:dyDescent="0.25">
      <c r="A1152" t="s">
        <v>2759</v>
      </c>
      <c r="B1152" t="s">
        <v>141</v>
      </c>
      <c r="C1152" s="1">
        <v>42225</v>
      </c>
      <c r="D1152">
        <v>5988</v>
      </c>
      <c r="E1152" t="str">
        <f t="shared" si="430"/>
        <v>_great_machine_learning_infographics_</v>
      </c>
      <c r="F1152" s="7">
        <f t="shared" si="436"/>
        <v>8.6976797322644632</v>
      </c>
      <c r="G1152">
        <f t="shared" si="431"/>
        <v>94</v>
      </c>
      <c r="H1152" s="11">
        <f t="shared" si="437"/>
        <v>1</v>
      </c>
      <c r="I1152" s="11">
        <f t="shared" si="452"/>
        <v>1</v>
      </c>
      <c r="J1152" s="11">
        <f t="shared" si="452"/>
        <v>0</v>
      </c>
      <c r="K1152" s="11">
        <f t="shared" ref="K1152:P1161" si="454">IF(ISNUMBER(SEARCH(K$1,$E1152)),1,0)</f>
        <v>0</v>
      </c>
      <c r="L1152" s="11">
        <f t="shared" si="454"/>
        <v>0</v>
      </c>
      <c r="M1152" s="11">
        <f t="shared" si="454"/>
        <v>1</v>
      </c>
      <c r="N1152" s="11">
        <f t="shared" si="454"/>
        <v>0</v>
      </c>
      <c r="O1152" s="11">
        <f t="shared" si="454"/>
        <v>0</v>
      </c>
      <c r="P1152" s="11">
        <f t="shared" si="454"/>
        <v>0</v>
      </c>
      <c r="Q1152" s="4" t="str">
        <f t="shared" si="438"/>
        <v>N-110-001000</v>
      </c>
      <c r="R1152">
        <f t="shared" si="439"/>
        <v>6</v>
      </c>
      <c r="S1152" s="8">
        <f t="shared" si="440"/>
        <v>7.6981890511931148</v>
      </c>
      <c r="T1152" s="8">
        <f t="shared" si="441"/>
        <v>7.3546782491486216</v>
      </c>
      <c r="U1152" s="10">
        <f t="shared" si="432"/>
        <v>8.8121351710307856</v>
      </c>
      <c r="V1152" s="10">
        <f t="shared" si="442"/>
        <v>-0.6011076581915753</v>
      </c>
      <c r="W1152" s="10">
        <f t="shared" si="443"/>
        <v>1.8642875555491081</v>
      </c>
      <c r="X1152" s="10">
        <f t="shared" si="433"/>
        <v>-0.11445543876632198</v>
      </c>
      <c r="Y1152" s="22">
        <f t="shared" si="444"/>
        <v>6.4347680443629551</v>
      </c>
      <c r="Z1152" s="22">
        <f t="shared" si="434"/>
        <v>6.8086063085950572</v>
      </c>
      <c r="AA1152" s="22">
        <f t="shared" si="435"/>
        <v>7.6981890511931148</v>
      </c>
      <c r="AB1152" s="35"/>
      <c r="AC1152" s="10"/>
      <c r="AD1152" s="10"/>
    </row>
    <row r="1153" spans="1:30" x14ac:dyDescent="0.25">
      <c r="A1153" t="s">
        <v>4110</v>
      </c>
      <c r="B1153" t="s">
        <v>1494</v>
      </c>
      <c r="C1153" s="1">
        <v>42345</v>
      </c>
      <c r="D1153">
        <v>163</v>
      </c>
      <c r="E1153" t="str">
        <f t="shared" si="430"/>
        <v>_great_people,_great_grocery_--_and_the_link_to_operational_excellence_insupport_of_the_shopper_</v>
      </c>
      <c r="F1153" s="7">
        <f t="shared" si="436"/>
        <v>5.0998664278241987</v>
      </c>
      <c r="G1153">
        <f t="shared" si="431"/>
        <v>54</v>
      </c>
      <c r="H1153" s="11">
        <f t="shared" si="437"/>
        <v>1</v>
      </c>
      <c r="I1153" s="11">
        <f t="shared" si="452"/>
        <v>0</v>
      </c>
      <c r="J1153" s="11">
        <f t="shared" si="452"/>
        <v>1</v>
      </c>
      <c r="K1153" s="11">
        <f t="shared" si="454"/>
        <v>0</v>
      </c>
      <c r="L1153" s="11">
        <f t="shared" si="454"/>
        <v>0</v>
      </c>
      <c r="M1153" s="11">
        <f t="shared" si="454"/>
        <v>0</v>
      </c>
      <c r="N1153" s="11">
        <f t="shared" si="454"/>
        <v>0</v>
      </c>
      <c r="O1153" s="11">
        <f t="shared" si="454"/>
        <v>0</v>
      </c>
      <c r="P1153" s="11">
        <f t="shared" si="454"/>
        <v>0</v>
      </c>
      <c r="Q1153" s="4" t="str">
        <f t="shared" si="438"/>
        <v>N-101-000000</v>
      </c>
      <c r="R1153">
        <f t="shared" si="439"/>
        <v>419</v>
      </c>
      <c r="S1153" s="8">
        <f t="shared" si="440"/>
        <v>6.5697596378225285</v>
      </c>
      <c r="T1153" s="8">
        <f t="shared" si="441"/>
        <v>6.5697596378225285</v>
      </c>
      <c r="U1153" s="10">
        <f t="shared" si="432"/>
        <v>4.9113974885081424</v>
      </c>
      <c r="V1153" s="10">
        <f t="shared" si="442"/>
        <v>-0.14431102010629077</v>
      </c>
      <c r="W1153" s="10">
        <f t="shared" si="443"/>
        <v>-1.7335257488911564</v>
      </c>
      <c r="X1153" s="10">
        <f t="shared" si="433"/>
        <v>0.18846893931605621</v>
      </c>
      <c r="Y1153" s="22">
        <f t="shared" si="444"/>
        <v>6.7376924224453338</v>
      </c>
      <c r="Z1153" s="22">
        <f t="shared" si="434"/>
        <v>6.5922741434865042</v>
      </c>
      <c r="AA1153" s="22">
        <f t="shared" si="435"/>
        <v>6.5697596378225285</v>
      </c>
      <c r="AB1153" s="35"/>
      <c r="AC1153" s="10"/>
      <c r="AD1153" s="10"/>
    </row>
    <row r="1154" spans="1:30" x14ac:dyDescent="0.25">
      <c r="A1154" t="s">
        <v>2760</v>
      </c>
      <c r="B1154" t="s">
        <v>142</v>
      </c>
      <c r="C1154" s="1">
        <v>42288</v>
      </c>
      <c r="D1154">
        <v>2648</v>
      </c>
      <c r="E1154" t="str">
        <f t="shared" ref="E1154:E1217" si="455">CONCATENATE("_",LOWER(A1154),"_")</f>
        <v>_great_python_books_for_data_scientists_and_data_miners_</v>
      </c>
      <c r="F1154" s="7">
        <f t="shared" si="436"/>
        <v>7.8819374892720697</v>
      </c>
      <c r="G1154">
        <f t="shared" ref="G1154:G1217" si="456">LEN(A1155)</f>
        <v>81</v>
      </c>
      <c r="H1154" s="11">
        <f t="shared" si="437"/>
        <v>1</v>
      </c>
      <c r="I1154" s="11">
        <f t="shared" si="452"/>
        <v>1</v>
      </c>
      <c r="J1154" s="11">
        <f t="shared" si="452"/>
        <v>0</v>
      </c>
      <c r="K1154" s="11">
        <f t="shared" si="454"/>
        <v>1</v>
      </c>
      <c r="L1154" s="11">
        <f t="shared" si="454"/>
        <v>0</v>
      </c>
      <c r="M1154" s="11">
        <f t="shared" si="454"/>
        <v>0</v>
      </c>
      <c r="N1154" s="11">
        <f t="shared" si="454"/>
        <v>0</v>
      </c>
      <c r="O1154" s="11">
        <f t="shared" si="454"/>
        <v>1</v>
      </c>
      <c r="P1154" s="11">
        <f t="shared" si="454"/>
        <v>0</v>
      </c>
      <c r="Q1154" s="4" t="str">
        <f t="shared" si="438"/>
        <v>N-110-100010</v>
      </c>
      <c r="R1154">
        <f t="shared" si="439"/>
        <v>3</v>
      </c>
      <c r="S1154" s="8">
        <f t="shared" si="440"/>
        <v>7.1733051535383199</v>
      </c>
      <c r="T1154" s="8">
        <f t="shared" si="441"/>
        <v>7.3546782491486216</v>
      </c>
      <c r="U1154" s="10">
        <f t="shared" ref="U1154:U1217" si="457">F1154-$AQ$29*SUMPRODUCT(H1154:P1154,$AH$25:$AP$25)</f>
        <v>7.3162088624221138</v>
      </c>
      <c r="V1154" s="10">
        <f t="shared" si="442"/>
        <v>0.42457999500945587</v>
      </c>
      <c r="W1154" s="10">
        <f t="shared" si="443"/>
        <v>1.0485453125567146</v>
      </c>
      <c r="X1154" s="10">
        <f t="shared" ref="X1154:X1217" si="458">$AQ$29*SUMPRODUCT(H1154:P1154,$AH$25:$AP$25)</f>
        <v>0.56572862684995606</v>
      </c>
      <c r="Y1154" s="22">
        <f t="shared" si="444"/>
        <v>7.1149521099792334</v>
      </c>
      <c r="Z1154" s="22">
        <f t="shared" ref="Z1154:Z1217" si="459">$AG$36+SUMPRODUCT($AH$36:$AP$36,H1154:P1154)</f>
        <v>7.6812493461125353</v>
      </c>
      <c r="AA1154" s="22">
        <f t="shared" ref="AA1154:AA1217" si="460">IF(R1154&gt;=$AC$2,S1154,Y1154)</f>
        <v>7.1149521099792334</v>
      </c>
      <c r="AB1154" s="35"/>
      <c r="AC1154" s="10"/>
      <c r="AD1154" s="10"/>
    </row>
    <row r="1155" spans="1:30" x14ac:dyDescent="0.25">
      <c r="A1155" t="s">
        <v>4111</v>
      </c>
      <c r="B1155" t="s">
        <v>1495</v>
      </c>
      <c r="C1155" s="1">
        <v>42191</v>
      </c>
      <c r="D1155">
        <v>703</v>
      </c>
      <c r="E1155" t="str">
        <f t="shared" si="455"/>
        <v>_great_reports_from_scratch_(even_when_you_don't_know_what_your_stakeholderwants!)_</v>
      </c>
      <c r="F1155" s="7">
        <f t="shared" ref="F1155:F1218" si="461">LN(1+D1155)</f>
        <v>6.5567783561580422</v>
      </c>
      <c r="G1155">
        <f t="shared" si="456"/>
        <v>73</v>
      </c>
      <c r="H1155" s="11">
        <f t="shared" ref="H1155:H1218" si="462">IF(YEAR(C1155)&gt;2014,1,0)</f>
        <v>1</v>
      </c>
      <c r="I1155" s="11">
        <f t="shared" si="452"/>
        <v>0</v>
      </c>
      <c r="J1155" s="11">
        <f t="shared" si="452"/>
        <v>1</v>
      </c>
      <c r="K1155" s="11">
        <f t="shared" si="454"/>
        <v>0</v>
      </c>
      <c r="L1155" s="11">
        <f t="shared" si="454"/>
        <v>0</v>
      </c>
      <c r="M1155" s="11">
        <f t="shared" si="454"/>
        <v>0</v>
      </c>
      <c r="N1155" s="11">
        <f t="shared" si="454"/>
        <v>0</v>
      </c>
      <c r="O1155" s="11">
        <f t="shared" si="454"/>
        <v>0</v>
      </c>
      <c r="P1155" s="11">
        <f t="shared" si="454"/>
        <v>0</v>
      </c>
      <c r="Q1155" s="4" t="str">
        <f t="shared" ref="Q1155:Q1218" si="463">CONCATENATE("N-",H1155,I1155,J1155,"-",K1155,L1155,M1155,N1155,O1155,P1155)</f>
        <v>N-101-000000</v>
      </c>
      <c r="R1155">
        <f t="shared" ref="R1155:R1218" si="464">COUNTIF(Q:Q,Q1155)</f>
        <v>419</v>
      </c>
      <c r="S1155" s="8">
        <f t="shared" ref="S1155:S1218" si="465">AVERAGEIF(R:R,R1155,F:F)</f>
        <v>6.5697596378225285</v>
      </c>
      <c r="T1155" s="8">
        <f t="shared" ref="T1155:T1218" si="466">IF(R1155&gt;=10,S1155,AVERAGEIF(R:R,"&lt;10",F:F))</f>
        <v>6.5697596378225285</v>
      </c>
      <c r="U1155" s="10">
        <f t="shared" si="457"/>
        <v>6.3683094168419858</v>
      </c>
      <c r="V1155" s="10">
        <f t="shared" ref="V1155:V1218" si="467">SUMPRODUCT(H1155:P1155,$AH$25:$AP$25)-$AQ$28</f>
        <v>-0.14431102010629077</v>
      </c>
      <c r="W1155" s="10">
        <f t="shared" ref="W1155:W1218" si="468">F1155-AVERAGE(F:F)</f>
        <v>-0.27661382055731298</v>
      </c>
      <c r="X1155" s="10">
        <f t="shared" si="458"/>
        <v>0.18846893931605621</v>
      </c>
      <c r="Y1155" s="22">
        <f t="shared" ref="Y1155:Y1218" si="469">AVERAGE(F:F)-AVERAGE(X:X)+X1155</f>
        <v>6.7376924224453338</v>
      </c>
      <c r="Z1155" s="22">
        <f t="shared" si="459"/>
        <v>6.5922741434865042</v>
      </c>
      <c r="AA1155" s="22">
        <f t="shared" si="460"/>
        <v>6.5697596378225285</v>
      </c>
      <c r="AB1155" s="35"/>
      <c r="AC1155" s="10"/>
      <c r="AD1155" s="10"/>
    </row>
    <row r="1156" spans="1:30" x14ac:dyDescent="0.25">
      <c r="A1156" t="s">
        <v>3010</v>
      </c>
      <c r="B1156" t="s">
        <v>392</v>
      </c>
      <c r="C1156" s="1">
        <v>42136</v>
      </c>
      <c r="D1156">
        <v>111</v>
      </c>
      <c r="E1156" t="str">
        <f t="shared" si="455"/>
        <v>_growing_the_world's_largest_digital_food_brand_through_data_visualization_</v>
      </c>
      <c r="F1156" s="7">
        <f t="shared" si="461"/>
        <v>4.7184988712950942</v>
      </c>
      <c r="G1156">
        <f t="shared" si="456"/>
        <v>41</v>
      </c>
      <c r="H1156" s="11">
        <f t="shared" si="462"/>
        <v>1</v>
      </c>
      <c r="I1156" s="11">
        <f t="shared" si="452"/>
        <v>1</v>
      </c>
      <c r="J1156" s="11">
        <f t="shared" si="452"/>
        <v>0</v>
      </c>
      <c r="K1156" s="11">
        <f t="shared" si="454"/>
        <v>0</v>
      </c>
      <c r="L1156" s="11">
        <f t="shared" si="454"/>
        <v>0</v>
      </c>
      <c r="M1156" s="11">
        <f t="shared" si="454"/>
        <v>0</v>
      </c>
      <c r="N1156" s="11">
        <f t="shared" si="454"/>
        <v>0</v>
      </c>
      <c r="O1156" s="11">
        <f t="shared" si="454"/>
        <v>1</v>
      </c>
      <c r="P1156" s="11">
        <f t="shared" si="454"/>
        <v>0</v>
      </c>
      <c r="Q1156" s="4" t="str">
        <f t="shared" si="463"/>
        <v>N-110-000010</v>
      </c>
      <c r="R1156">
        <f t="shared" si="464"/>
        <v>58</v>
      </c>
      <c r="S1156" s="8">
        <f t="shared" si="465"/>
        <v>5.7492453157171877</v>
      </c>
      <c r="T1156" s="8">
        <f t="shared" si="466"/>
        <v>5.7492453157171877</v>
      </c>
      <c r="U1156" s="10">
        <f t="shared" si="457"/>
        <v>5.092988645137833</v>
      </c>
      <c r="V1156" s="10">
        <f t="shared" si="467"/>
        <v>-0.99322799793309102</v>
      </c>
      <c r="W1156" s="10">
        <f t="shared" si="468"/>
        <v>-2.114893305420261</v>
      </c>
      <c r="X1156" s="10">
        <f t="shared" si="458"/>
        <v>-0.37448977384273863</v>
      </c>
      <c r="Y1156" s="22">
        <f t="shared" si="469"/>
        <v>6.1747337092865386</v>
      </c>
      <c r="Z1156" s="22">
        <f t="shared" si="459"/>
        <v>6.1953121150439019</v>
      </c>
      <c r="AA1156" s="22">
        <f t="shared" si="460"/>
        <v>5.7492453157171877</v>
      </c>
      <c r="AB1156" s="35"/>
      <c r="AC1156" s="10"/>
      <c r="AD1156" s="10"/>
    </row>
    <row r="1157" spans="1:30" x14ac:dyDescent="0.25">
      <c r="A1157" t="s">
        <v>4113</v>
      </c>
      <c r="B1157" t="s">
        <v>1497</v>
      </c>
      <c r="C1157" s="1">
        <v>42055</v>
      </c>
      <c r="D1157">
        <v>631</v>
      </c>
      <c r="E1157" t="str">
        <f t="shared" si="455"/>
        <v>_growth_in_insights_vs._growth_in_big_data_</v>
      </c>
      <c r="F1157" s="7">
        <f t="shared" si="461"/>
        <v>6.4488893941468577</v>
      </c>
      <c r="G1157">
        <f t="shared" si="456"/>
        <v>24</v>
      </c>
      <c r="H1157" s="11">
        <f t="shared" si="462"/>
        <v>1</v>
      </c>
      <c r="I1157" s="11">
        <f t="shared" si="452"/>
        <v>0</v>
      </c>
      <c r="J1157" s="11">
        <f t="shared" si="452"/>
        <v>1</v>
      </c>
      <c r="K1157" s="11">
        <f t="shared" si="454"/>
        <v>0</v>
      </c>
      <c r="L1157" s="11">
        <f t="shared" si="454"/>
        <v>0</v>
      </c>
      <c r="M1157" s="11">
        <f t="shared" si="454"/>
        <v>0</v>
      </c>
      <c r="N1157" s="11">
        <f t="shared" si="454"/>
        <v>0</v>
      </c>
      <c r="O1157" s="11">
        <f t="shared" si="454"/>
        <v>1</v>
      </c>
      <c r="P1157" s="11">
        <f t="shared" si="454"/>
        <v>0</v>
      </c>
      <c r="Q1157" s="4" t="str">
        <f t="shared" si="463"/>
        <v>N-101-000010</v>
      </c>
      <c r="R1157">
        <f t="shared" si="464"/>
        <v>382</v>
      </c>
      <c r="S1157" s="8">
        <f t="shared" si="465"/>
        <v>6.8802841839920132</v>
      </c>
      <c r="T1157" s="8">
        <f t="shared" si="466"/>
        <v>6.8802841839920132</v>
      </c>
      <c r="U1157" s="10">
        <f t="shared" si="457"/>
        <v>6.0425355336313329</v>
      </c>
      <c r="V1157" s="10">
        <f t="shared" si="467"/>
        <v>0.18424985744159661</v>
      </c>
      <c r="W1157" s="10">
        <f t="shared" si="468"/>
        <v>-0.38450278256849746</v>
      </c>
      <c r="X1157" s="10">
        <f t="shared" si="458"/>
        <v>0.40635386051552441</v>
      </c>
      <c r="Y1157" s="22">
        <f t="shared" si="469"/>
        <v>6.9555773436448023</v>
      </c>
      <c r="Z1157" s="22">
        <f t="shared" si="459"/>
        <v>6.8151536771936527</v>
      </c>
      <c r="AA1157" s="22">
        <f t="shared" si="460"/>
        <v>6.8802841839920132</v>
      </c>
      <c r="AB1157" s="35"/>
      <c r="AC1157" s="10"/>
      <c r="AD1157" s="10"/>
    </row>
    <row r="1158" spans="1:30" x14ac:dyDescent="0.25">
      <c r="A1158" t="s">
        <v>4114</v>
      </c>
      <c r="B1158" t="s">
        <v>1498</v>
      </c>
      <c r="C1158" s="1">
        <v>41405</v>
      </c>
      <c r="D1158">
        <v>1603</v>
      </c>
      <c r="E1158" t="str">
        <f t="shared" si="455"/>
        <v>_guest_blogger_invitation_</v>
      </c>
      <c r="F1158" s="7">
        <f t="shared" si="461"/>
        <v>7.3802557884264601</v>
      </c>
      <c r="G1158">
        <f t="shared" si="456"/>
        <v>50</v>
      </c>
      <c r="H1158" s="11">
        <f t="shared" si="462"/>
        <v>0</v>
      </c>
      <c r="I1158" s="11">
        <f t="shared" si="452"/>
        <v>0</v>
      </c>
      <c r="J1158" s="11">
        <f t="shared" si="452"/>
        <v>1</v>
      </c>
      <c r="K1158" s="11">
        <f t="shared" si="454"/>
        <v>0</v>
      </c>
      <c r="L1158" s="11">
        <f t="shared" si="454"/>
        <v>0</v>
      </c>
      <c r="M1158" s="11">
        <f t="shared" si="454"/>
        <v>0</v>
      </c>
      <c r="N1158" s="11">
        <f t="shared" si="454"/>
        <v>0</v>
      </c>
      <c r="O1158" s="11">
        <f t="shared" si="454"/>
        <v>0</v>
      </c>
      <c r="P1158" s="11">
        <f t="shared" si="454"/>
        <v>0</v>
      </c>
      <c r="Q1158" s="4" t="str">
        <f t="shared" si="463"/>
        <v>N-001-000000</v>
      </c>
      <c r="R1158">
        <f t="shared" si="464"/>
        <v>313</v>
      </c>
      <c r="S1158" s="8">
        <f t="shared" si="465"/>
        <v>6.8822553953446945</v>
      </c>
      <c r="T1158" s="8">
        <f t="shared" si="466"/>
        <v>6.8822553953446945</v>
      </c>
      <c r="U1158" s="10">
        <f t="shared" si="457"/>
        <v>6.9933197947677073</v>
      </c>
      <c r="V1158" s="10">
        <f t="shared" si="467"/>
        <v>0.15496856831223904</v>
      </c>
      <c r="W1158" s="10">
        <f t="shared" si="468"/>
        <v>0.54686361171110498</v>
      </c>
      <c r="X1158" s="10">
        <f t="shared" si="458"/>
        <v>0.38693599365875281</v>
      </c>
      <c r="Y1158" s="22">
        <f t="shared" si="469"/>
        <v>6.9361594767880304</v>
      </c>
      <c r="Z1158" s="22">
        <f t="shared" si="459"/>
        <v>6.9661540865059681</v>
      </c>
      <c r="AA1158" s="22">
        <f t="shared" si="460"/>
        <v>6.8822553953446945</v>
      </c>
      <c r="AB1158" s="35"/>
      <c r="AC1158" s="10"/>
      <c r="AD1158" s="10"/>
    </row>
    <row r="1159" spans="1:30" x14ac:dyDescent="0.25">
      <c r="A1159" t="s">
        <v>5095</v>
      </c>
      <c r="B1159" t="s">
        <v>2481</v>
      </c>
      <c r="C1159" s="1">
        <v>42040</v>
      </c>
      <c r="D1159">
        <v>204</v>
      </c>
      <c r="E1159" t="str">
        <f t="shared" si="455"/>
        <v>_guide:_what_is_human-in-the-loop_machine_learning?_</v>
      </c>
      <c r="F1159" s="7">
        <f t="shared" si="461"/>
        <v>5.3230099791384085</v>
      </c>
      <c r="G1159">
        <f t="shared" si="456"/>
        <v>41</v>
      </c>
      <c r="H1159" s="11">
        <f t="shared" si="462"/>
        <v>1</v>
      </c>
      <c r="I1159" s="11">
        <f t="shared" si="452"/>
        <v>0</v>
      </c>
      <c r="J1159" s="11">
        <f t="shared" si="452"/>
        <v>1</v>
      </c>
      <c r="K1159" s="11">
        <f t="shared" si="454"/>
        <v>0</v>
      </c>
      <c r="L1159" s="11">
        <f t="shared" si="454"/>
        <v>0</v>
      </c>
      <c r="M1159" s="11">
        <f t="shared" si="454"/>
        <v>0</v>
      </c>
      <c r="N1159" s="11">
        <f t="shared" si="454"/>
        <v>0</v>
      </c>
      <c r="O1159" s="11">
        <f t="shared" si="454"/>
        <v>0</v>
      </c>
      <c r="P1159" s="11">
        <f t="shared" si="454"/>
        <v>0</v>
      </c>
      <c r="Q1159" s="4" t="str">
        <f t="shared" si="463"/>
        <v>N-101-000000</v>
      </c>
      <c r="R1159">
        <f t="shared" si="464"/>
        <v>419</v>
      </c>
      <c r="S1159" s="8">
        <f t="shared" si="465"/>
        <v>6.5697596378225285</v>
      </c>
      <c r="T1159" s="8">
        <f t="shared" si="466"/>
        <v>6.5697596378225285</v>
      </c>
      <c r="U1159" s="10">
        <f t="shared" si="457"/>
        <v>5.1345410398223521</v>
      </c>
      <c r="V1159" s="10">
        <f t="shared" si="467"/>
        <v>-0.14431102010629077</v>
      </c>
      <c r="W1159" s="10">
        <f t="shared" si="468"/>
        <v>-1.5103821975769467</v>
      </c>
      <c r="X1159" s="10">
        <f t="shared" si="458"/>
        <v>0.18846893931605621</v>
      </c>
      <c r="Y1159" s="22">
        <f t="shared" si="469"/>
        <v>6.7376924224453338</v>
      </c>
      <c r="Z1159" s="22">
        <f t="shared" si="459"/>
        <v>6.5922741434865042</v>
      </c>
      <c r="AA1159" s="22">
        <f t="shared" si="460"/>
        <v>6.5697596378225285</v>
      </c>
      <c r="AB1159" s="35"/>
      <c r="AC1159" s="10"/>
      <c r="AD1159" s="10"/>
    </row>
    <row r="1160" spans="1:30" x14ac:dyDescent="0.25">
      <c r="A1160" t="s">
        <v>3011</v>
      </c>
      <c r="B1160" t="s">
        <v>393</v>
      </c>
      <c r="C1160" s="1">
        <v>42438</v>
      </c>
      <c r="D1160">
        <v>156</v>
      </c>
      <c r="E1160" t="str">
        <f t="shared" si="455"/>
        <v>_guidebook:_visual_analysis_best_practices_</v>
      </c>
      <c r="F1160" s="7">
        <f t="shared" si="461"/>
        <v>5.0562458053483077</v>
      </c>
      <c r="G1160">
        <f t="shared" si="456"/>
        <v>20</v>
      </c>
      <c r="H1160" s="11">
        <f t="shared" si="462"/>
        <v>1</v>
      </c>
      <c r="I1160" s="11">
        <f t="shared" si="452"/>
        <v>1</v>
      </c>
      <c r="J1160" s="11">
        <f t="shared" si="452"/>
        <v>0</v>
      </c>
      <c r="K1160" s="11">
        <f t="shared" si="454"/>
        <v>0</v>
      </c>
      <c r="L1160" s="11">
        <f t="shared" si="454"/>
        <v>0</v>
      </c>
      <c r="M1160" s="11">
        <f t="shared" si="454"/>
        <v>0</v>
      </c>
      <c r="N1160" s="11">
        <f t="shared" si="454"/>
        <v>0</v>
      </c>
      <c r="O1160" s="11">
        <f t="shared" si="454"/>
        <v>0</v>
      </c>
      <c r="P1160" s="11">
        <f t="shared" si="454"/>
        <v>1</v>
      </c>
      <c r="Q1160" s="4" t="str">
        <f t="shared" si="463"/>
        <v>N-110-000001</v>
      </c>
      <c r="R1160">
        <f t="shared" si="464"/>
        <v>34</v>
      </c>
      <c r="S1160" s="8">
        <f t="shared" si="465"/>
        <v>5.7632303215384431</v>
      </c>
      <c r="T1160" s="8">
        <f t="shared" si="466"/>
        <v>5.7632303215384431</v>
      </c>
      <c r="U1160" s="10">
        <f t="shared" si="457"/>
        <v>5.863370643525565</v>
      </c>
      <c r="V1160" s="10">
        <f t="shared" si="467"/>
        <v>-1.6456226455902563</v>
      </c>
      <c r="W1160" s="10">
        <f t="shared" si="468"/>
        <v>-1.7771463713670475</v>
      </c>
      <c r="X1160" s="10">
        <f t="shared" si="458"/>
        <v>-0.80712483817725755</v>
      </c>
      <c r="Y1160" s="22">
        <f t="shared" si="469"/>
        <v>5.7420986449520202</v>
      </c>
      <c r="Z1160" s="22">
        <f t="shared" si="459"/>
        <v>5.8049157075351516</v>
      </c>
      <c r="AA1160" s="22">
        <f t="shared" si="460"/>
        <v>5.7632303215384431</v>
      </c>
      <c r="AB1160" s="35"/>
      <c r="AC1160" s="10"/>
      <c r="AD1160" s="10"/>
    </row>
    <row r="1161" spans="1:30" x14ac:dyDescent="0.25">
      <c r="A1161" t="s">
        <v>4116</v>
      </c>
      <c r="B1161" t="s">
        <v>1500</v>
      </c>
      <c r="C1161" s="1">
        <v>42081</v>
      </c>
      <c r="D1161">
        <v>692</v>
      </c>
      <c r="E1161" t="str">
        <f t="shared" si="455"/>
        <v>_hacking_y_combinator_</v>
      </c>
      <c r="F1161" s="7">
        <f t="shared" si="461"/>
        <v>6.5410299991899032</v>
      </c>
      <c r="G1161">
        <f t="shared" si="456"/>
        <v>44</v>
      </c>
      <c r="H1161" s="11">
        <f t="shared" si="462"/>
        <v>1</v>
      </c>
      <c r="I1161" s="11">
        <f t="shared" si="452"/>
        <v>0</v>
      </c>
      <c r="J1161" s="11">
        <f t="shared" si="452"/>
        <v>1</v>
      </c>
      <c r="K1161" s="11">
        <f t="shared" si="454"/>
        <v>0</v>
      </c>
      <c r="L1161" s="11">
        <f t="shared" si="454"/>
        <v>0</v>
      </c>
      <c r="M1161" s="11">
        <f t="shared" si="454"/>
        <v>0</v>
      </c>
      <c r="N1161" s="11">
        <f t="shared" si="454"/>
        <v>0</v>
      </c>
      <c r="O1161" s="11">
        <f t="shared" si="454"/>
        <v>0</v>
      </c>
      <c r="P1161" s="11">
        <f t="shared" si="454"/>
        <v>0</v>
      </c>
      <c r="Q1161" s="4" t="str">
        <f t="shared" si="463"/>
        <v>N-101-000000</v>
      </c>
      <c r="R1161">
        <f t="shared" si="464"/>
        <v>419</v>
      </c>
      <c r="S1161" s="8">
        <f t="shared" si="465"/>
        <v>6.5697596378225285</v>
      </c>
      <c r="T1161" s="8">
        <f t="shared" si="466"/>
        <v>6.5697596378225285</v>
      </c>
      <c r="U1161" s="10">
        <f t="shared" si="457"/>
        <v>6.3525610598738469</v>
      </c>
      <c r="V1161" s="10">
        <f t="shared" si="467"/>
        <v>-0.14431102010629077</v>
      </c>
      <c r="W1161" s="10">
        <f t="shared" si="468"/>
        <v>-0.29236217752545191</v>
      </c>
      <c r="X1161" s="10">
        <f t="shared" si="458"/>
        <v>0.18846893931605621</v>
      </c>
      <c r="Y1161" s="22">
        <f t="shared" si="469"/>
        <v>6.7376924224453338</v>
      </c>
      <c r="Z1161" s="22">
        <f t="shared" si="459"/>
        <v>6.5922741434865042</v>
      </c>
      <c r="AA1161" s="22">
        <f t="shared" si="460"/>
        <v>6.5697596378225285</v>
      </c>
      <c r="AB1161" s="35"/>
      <c r="AC1161" s="10"/>
      <c r="AD1161" s="10"/>
    </row>
    <row r="1162" spans="1:30" x14ac:dyDescent="0.25">
      <c r="A1162" t="s">
        <v>4117</v>
      </c>
      <c r="B1162" t="s">
        <v>1501</v>
      </c>
      <c r="C1162" s="1">
        <v>42213</v>
      </c>
      <c r="D1162">
        <v>1996</v>
      </c>
      <c r="E1162" t="str">
        <f t="shared" si="455"/>
        <v>_hadley_wickham,_the_man_who_revolutionized_r_</v>
      </c>
      <c r="F1162" s="7">
        <f t="shared" si="461"/>
        <v>7.5994013334158153</v>
      </c>
      <c r="G1162">
        <f t="shared" si="456"/>
        <v>28</v>
      </c>
      <c r="H1162" s="11">
        <f t="shared" si="462"/>
        <v>1</v>
      </c>
      <c r="I1162" s="11">
        <f t="shared" ref="I1162:J1181" si="470">IF(ISNUMBER(SEARCH(I$1,$B1162)),1,0)</f>
        <v>0</v>
      </c>
      <c r="J1162" s="11">
        <f t="shared" si="470"/>
        <v>1</v>
      </c>
      <c r="K1162" s="11">
        <f t="shared" ref="K1162:P1171" si="471">IF(ISNUMBER(SEARCH(K$1,$E1162)),1,0)</f>
        <v>0</v>
      </c>
      <c r="L1162" s="11">
        <f t="shared" si="471"/>
        <v>1</v>
      </c>
      <c r="M1162" s="11">
        <f t="shared" si="471"/>
        <v>0</v>
      </c>
      <c r="N1162" s="11">
        <f t="shared" si="471"/>
        <v>0</v>
      </c>
      <c r="O1162" s="11">
        <f t="shared" si="471"/>
        <v>0</v>
      </c>
      <c r="P1162" s="11">
        <f t="shared" si="471"/>
        <v>0</v>
      </c>
      <c r="Q1162" s="4" t="str">
        <f t="shared" si="463"/>
        <v>N-101-010000</v>
      </c>
      <c r="R1162">
        <f t="shared" si="464"/>
        <v>20</v>
      </c>
      <c r="S1162" s="8">
        <f t="shared" si="465"/>
        <v>7.551626371718255</v>
      </c>
      <c r="T1162" s="8">
        <f t="shared" si="466"/>
        <v>7.551626371718255</v>
      </c>
      <c r="U1162" s="10">
        <f t="shared" si="457"/>
        <v>7.1172393638643525</v>
      </c>
      <c r="V1162" s="10">
        <f t="shared" si="467"/>
        <v>0.29856515146458962</v>
      </c>
      <c r="W1162" s="10">
        <f t="shared" si="468"/>
        <v>0.7660091567004601</v>
      </c>
      <c r="X1162" s="10">
        <f t="shared" si="458"/>
        <v>0.48216196955146284</v>
      </c>
      <c r="Y1162" s="22">
        <f t="shared" si="469"/>
        <v>7.0313854526807402</v>
      </c>
      <c r="Z1162" s="22">
        <f t="shared" si="459"/>
        <v>7.1381386669274196</v>
      </c>
      <c r="AA1162" s="22">
        <f t="shared" si="460"/>
        <v>7.551626371718255</v>
      </c>
      <c r="AB1162" s="35"/>
      <c r="AC1162" s="10"/>
      <c r="AD1162" s="10"/>
    </row>
    <row r="1163" spans="1:30" x14ac:dyDescent="0.25">
      <c r="A1163" t="s">
        <v>4120</v>
      </c>
      <c r="B1163" t="s">
        <v>1504</v>
      </c>
      <c r="C1163" s="1">
        <v>41224</v>
      </c>
      <c r="D1163">
        <v>2444</v>
      </c>
      <c r="E1163" t="str">
        <f t="shared" si="455"/>
        <v>_hadoop:-_a_soft_introduction_</v>
      </c>
      <c r="F1163" s="7">
        <f t="shared" si="461"/>
        <v>7.8018004019089728</v>
      </c>
      <c r="G1163">
        <f t="shared" si="456"/>
        <v>33</v>
      </c>
      <c r="H1163" s="11">
        <f t="shared" si="462"/>
        <v>0</v>
      </c>
      <c r="I1163" s="11">
        <f t="shared" si="470"/>
        <v>0</v>
      </c>
      <c r="J1163" s="11">
        <f t="shared" si="470"/>
        <v>1</v>
      </c>
      <c r="K1163" s="11">
        <f t="shared" si="471"/>
        <v>0</v>
      </c>
      <c r="L1163" s="11">
        <f t="shared" si="471"/>
        <v>0</v>
      </c>
      <c r="M1163" s="11">
        <f t="shared" si="471"/>
        <v>0</v>
      </c>
      <c r="N1163" s="11">
        <f t="shared" si="471"/>
        <v>0</v>
      </c>
      <c r="O1163" s="11">
        <f t="shared" si="471"/>
        <v>0</v>
      </c>
      <c r="P1163" s="11">
        <f t="shared" si="471"/>
        <v>0</v>
      </c>
      <c r="Q1163" s="4" t="str">
        <f t="shared" si="463"/>
        <v>N-001-000000</v>
      </c>
      <c r="R1163">
        <f t="shared" si="464"/>
        <v>313</v>
      </c>
      <c r="S1163" s="8">
        <f t="shared" si="465"/>
        <v>6.8822553953446945</v>
      </c>
      <c r="T1163" s="8">
        <f t="shared" si="466"/>
        <v>6.8822553953446945</v>
      </c>
      <c r="U1163" s="10">
        <f t="shared" si="457"/>
        <v>7.41486440825022</v>
      </c>
      <c r="V1163" s="10">
        <f t="shared" si="467"/>
        <v>0.15496856831223904</v>
      </c>
      <c r="W1163" s="10">
        <f t="shared" si="468"/>
        <v>0.96840822519361769</v>
      </c>
      <c r="X1163" s="10">
        <f t="shared" si="458"/>
        <v>0.38693599365875281</v>
      </c>
      <c r="Y1163" s="22">
        <f t="shared" si="469"/>
        <v>6.9361594767880304</v>
      </c>
      <c r="Z1163" s="22">
        <f t="shared" si="459"/>
        <v>6.9661540865059681</v>
      </c>
      <c r="AA1163" s="22">
        <f t="shared" si="460"/>
        <v>6.8822553953446945</v>
      </c>
      <c r="AB1163" s="35"/>
      <c r="AC1163" s="10"/>
      <c r="AD1163" s="10"/>
    </row>
    <row r="1164" spans="1:30" x14ac:dyDescent="0.25">
      <c r="A1164" t="s">
        <v>5205</v>
      </c>
      <c r="B1164" t="s">
        <v>2591</v>
      </c>
      <c r="C1164" s="1">
        <v>41332</v>
      </c>
      <c r="D1164">
        <v>652</v>
      </c>
      <c r="E1164" t="str">
        <f t="shared" si="455"/>
        <v>_hadoop:_the_foundation_for_change_</v>
      </c>
      <c r="F1164" s="7">
        <f t="shared" si="461"/>
        <v>6.481577129276431</v>
      </c>
      <c r="G1164">
        <f t="shared" si="456"/>
        <v>47</v>
      </c>
      <c r="H1164" s="11">
        <f t="shared" si="462"/>
        <v>0</v>
      </c>
      <c r="I1164" s="11">
        <f t="shared" si="470"/>
        <v>0</v>
      </c>
      <c r="J1164" s="11">
        <f t="shared" si="470"/>
        <v>0</v>
      </c>
      <c r="K1164" s="11">
        <f t="shared" si="471"/>
        <v>0</v>
      </c>
      <c r="L1164" s="11">
        <f t="shared" si="471"/>
        <v>0</v>
      </c>
      <c r="M1164" s="11">
        <f t="shared" si="471"/>
        <v>0</v>
      </c>
      <c r="N1164" s="11">
        <f t="shared" si="471"/>
        <v>0</v>
      </c>
      <c r="O1164" s="11">
        <f t="shared" si="471"/>
        <v>0</v>
      </c>
      <c r="P1164" s="11">
        <f t="shared" si="471"/>
        <v>0</v>
      </c>
      <c r="Q1164" s="4" t="str">
        <f t="shared" si="463"/>
        <v>N-000-000000</v>
      </c>
      <c r="R1164">
        <f t="shared" si="464"/>
        <v>8</v>
      </c>
      <c r="S1164" s="8">
        <f t="shared" si="465"/>
        <v>6.9872647124089218</v>
      </c>
      <c r="T1164" s="8">
        <f t="shared" si="466"/>
        <v>7.3546782491486216</v>
      </c>
      <c r="U1164" s="10">
        <f t="shared" si="457"/>
        <v>6.481577129276431</v>
      </c>
      <c r="V1164" s="10">
        <f t="shared" si="467"/>
        <v>-0.4285138908295637</v>
      </c>
      <c r="W1164" s="10">
        <f t="shared" si="468"/>
        <v>-0.35181504743892411</v>
      </c>
      <c r="X1164" s="10">
        <f t="shared" si="458"/>
        <v>0</v>
      </c>
      <c r="Y1164" s="22">
        <f t="shared" si="469"/>
        <v>6.5492234831292775</v>
      </c>
      <c r="Z1164" s="22">
        <f t="shared" si="459"/>
        <v>6.6096776307883829</v>
      </c>
      <c r="AA1164" s="22">
        <f t="shared" si="460"/>
        <v>6.9872647124089218</v>
      </c>
      <c r="AB1164" s="35"/>
      <c r="AC1164" s="10"/>
      <c r="AD1164" s="10"/>
    </row>
    <row r="1165" spans="1:30" x14ac:dyDescent="0.25">
      <c r="A1165" t="s">
        <v>4129</v>
      </c>
      <c r="B1165" t="s">
        <v>1513</v>
      </c>
      <c r="C1165" s="1">
        <v>41493</v>
      </c>
      <c r="D1165">
        <v>2463</v>
      </c>
      <c r="E1165" t="str">
        <f t="shared" si="455"/>
        <v>_hadoop:_what_it_is_and_why_it's_such_a_big_deal_</v>
      </c>
      <c r="F1165" s="7">
        <f t="shared" si="461"/>
        <v>7.8095413246534102</v>
      </c>
      <c r="G1165">
        <f t="shared" si="456"/>
        <v>34</v>
      </c>
      <c r="H1165" s="11">
        <f t="shared" si="462"/>
        <v>0</v>
      </c>
      <c r="I1165" s="11">
        <f t="shared" si="470"/>
        <v>0</v>
      </c>
      <c r="J1165" s="11">
        <f t="shared" si="470"/>
        <v>1</v>
      </c>
      <c r="K1165" s="11">
        <f t="shared" si="471"/>
        <v>0</v>
      </c>
      <c r="L1165" s="11">
        <f t="shared" si="471"/>
        <v>0</v>
      </c>
      <c r="M1165" s="11">
        <f t="shared" si="471"/>
        <v>0</v>
      </c>
      <c r="N1165" s="11">
        <f t="shared" si="471"/>
        <v>0</v>
      </c>
      <c r="O1165" s="11">
        <f t="shared" si="471"/>
        <v>0</v>
      </c>
      <c r="P1165" s="11">
        <f t="shared" si="471"/>
        <v>0</v>
      </c>
      <c r="Q1165" s="4" t="str">
        <f t="shared" si="463"/>
        <v>N-001-000000</v>
      </c>
      <c r="R1165">
        <f t="shared" si="464"/>
        <v>313</v>
      </c>
      <c r="S1165" s="8">
        <f t="shared" si="465"/>
        <v>6.8822553953446945</v>
      </c>
      <c r="T1165" s="8">
        <f t="shared" si="466"/>
        <v>6.8822553953446945</v>
      </c>
      <c r="U1165" s="10">
        <f t="shared" si="457"/>
        <v>7.4226053309946574</v>
      </c>
      <c r="V1165" s="10">
        <f t="shared" si="467"/>
        <v>0.15496856831223904</v>
      </c>
      <c r="W1165" s="10">
        <f t="shared" si="468"/>
        <v>0.97614914793805507</v>
      </c>
      <c r="X1165" s="10">
        <f t="shared" si="458"/>
        <v>0.38693599365875281</v>
      </c>
      <c r="Y1165" s="22">
        <f t="shared" si="469"/>
        <v>6.9361594767880304</v>
      </c>
      <c r="Z1165" s="22">
        <f t="shared" si="459"/>
        <v>6.9661540865059681</v>
      </c>
      <c r="AA1165" s="22">
        <f t="shared" si="460"/>
        <v>6.8822553953446945</v>
      </c>
      <c r="AB1165" s="35"/>
      <c r="AC1165" s="10"/>
      <c r="AD1165" s="10"/>
    </row>
    <row r="1166" spans="1:30" x14ac:dyDescent="0.25">
      <c r="A1166" t="s">
        <v>4118</v>
      </c>
      <c r="B1166" t="s">
        <v>1502</v>
      </c>
      <c r="C1166" s="1">
        <v>41520</v>
      </c>
      <c r="D1166">
        <v>774</v>
      </c>
      <c r="E1166" t="str">
        <f t="shared" si="455"/>
        <v>_hadoop_2_helps_systems_integration_</v>
      </c>
      <c r="F1166" s="7">
        <f t="shared" si="461"/>
        <v>6.6528630293533473</v>
      </c>
      <c r="G1166">
        <f t="shared" si="456"/>
        <v>15</v>
      </c>
      <c r="H1166" s="11">
        <f t="shared" si="462"/>
        <v>0</v>
      </c>
      <c r="I1166" s="11">
        <f t="shared" si="470"/>
        <v>0</v>
      </c>
      <c r="J1166" s="11">
        <f t="shared" si="470"/>
        <v>1</v>
      </c>
      <c r="K1166" s="11">
        <f t="shared" si="471"/>
        <v>0</v>
      </c>
      <c r="L1166" s="11">
        <f t="shared" si="471"/>
        <v>0</v>
      </c>
      <c r="M1166" s="11">
        <f t="shared" si="471"/>
        <v>0</v>
      </c>
      <c r="N1166" s="11">
        <f t="shared" si="471"/>
        <v>0</v>
      </c>
      <c r="O1166" s="11">
        <f t="shared" si="471"/>
        <v>0</v>
      </c>
      <c r="P1166" s="11">
        <f t="shared" si="471"/>
        <v>0</v>
      </c>
      <c r="Q1166" s="4" t="str">
        <f t="shared" si="463"/>
        <v>N-001-000000</v>
      </c>
      <c r="R1166">
        <f t="shared" si="464"/>
        <v>313</v>
      </c>
      <c r="S1166" s="8">
        <f t="shared" si="465"/>
        <v>6.8822553953446945</v>
      </c>
      <c r="T1166" s="8">
        <f t="shared" si="466"/>
        <v>6.8822553953446945</v>
      </c>
      <c r="U1166" s="10">
        <f t="shared" si="457"/>
        <v>6.2659270356945944</v>
      </c>
      <c r="V1166" s="10">
        <f t="shared" si="467"/>
        <v>0.15496856831223904</v>
      </c>
      <c r="W1166" s="10">
        <f t="shared" si="468"/>
        <v>-0.18052914736200787</v>
      </c>
      <c r="X1166" s="10">
        <f t="shared" si="458"/>
        <v>0.38693599365875281</v>
      </c>
      <c r="Y1166" s="22">
        <f t="shared" si="469"/>
        <v>6.9361594767880304</v>
      </c>
      <c r="Z1166" s="22">
        <f t="shared" si="459"/>
        <v>6.9661540865059681</v>
      </c>
      <c r="AA1166" s="22">
        <f t="shared" si="460"/>
        <v>6.8822553953446945</v>
      </c>
      <c r="AB1166" s="35"/>
      <c r="AC1166" s="10"/>
      <c r="AD1166" s="10"/>
    </row>
    <row r="1167" spans="1:30" x14ac:dyDescent="0.25">
      <c r="A1167" t="s">
        <v>4119</v>
      </c>
      <c r="B1167" t="s">
        <v>1503</v>
      </c>
      <c r="C1167" s="1">
        <v>41440</v>
      </c>
      <c r="D1167">
        <v>3218</v>
      </c>
      <c r="E1167" t="str">
        <f t="shared" si="455"/>
        <v>_hadoop_and_perl_</v>
      </c>
      <c r="F1167" s="7">
        <f t="shared" si="461"/>
        <v>8.0768260312988076</v>
      </c>
      <c r="G1167">
        <f t="shared" si="456"/>
        <v>48</v>
      </c>
      <c r="H1167" s="11">
        <f t="shared" si="462"/>
        <v>0</v>
      </c>
      <c r="I1167" s="11">
        <f t="shared" si="470"/>
        <v>0</v>
      </c>
      <c r="J1167" s="11">
        <f t="shared" si="470"/>
        <v>1</v>
      </c>
      <c r="K1167" s="11">
        <f t="shared" si="471"/>
        <v>0</v>
      </c>
      <c r="L1167" s="11">
        <f t="shared" si="471"/>
        <v>0</v>
      </c>
      <c r="M1167" s="11">
        <f t="shared" si="471"/>
        <v>0</v>
      </c>
      <c r="N1167" s="11">
        <f t="shared" si="471"/>
        <v>0</v>
      </c>
      <c r="O1167" s="11">
        <f t="shared" si="471"/>
        <v>0</v>
      </c>
      <c r="P1167" s="11">
        <f t="shared" si="471"/>
        <v>0</v>
      </c>
      <c r="Q1167" s="4" t="str">
        <f t="shared" si="463"/>
        <v>N-001-000000</v>
      </c>
      <c r="R1167">
        <f t="shared" si="464"/>
        <v>313</v>
      </c>
      <c r="S1167" s="8">
        <f t="shared" si="465"/>
        <v>6.8822553953446945</v>
      </c>
      <c r="T1167" s="8">
        <f t="shared" si="466"/>
        <v>6.8822553953446945</v>
      </c>
      <c r="U1167" s="10">
        <f t="shared" si="457"/>
        <v>7.6898900376400547</v>
      </c>
      <c r="V1167" s="10">
        <f t="shared" si="467"/>
        <v>0.15496856831223904</v>
      </c>
      <c r="W1167" s="10">
        <f t="shared" si="468"/>
        <v>1.2434338545834525</v>
      </c>
      <c r="X1167" s="10">
        <f t="shared" si="458"/>
        <v>0.38693599365875281</v>
      </c>
      <c r="Y1167" s="22">
        <f t="shared" si="469"/>
        <v>6.9361594767880304</v>
      </c>
      <c r="Z1167" s="22">
        <f t="shared" si="459"/>
        <v>6.9661540865059681</v>
      </c>
      <c r="AA1167" s="22">
        <f t="shared" si="460"/>
        <v>6.8822553953446945</v>
      </c>
      <c r="AB1167" s="35"/>
      <c r="AC1167" s="10"/>
      <c r="AD1167" s="10"/>
    </row>
    <row r="1168" spans="1:30" x14ac:dyDescent="0.25">
      <c r="A1168" t="s">
        <v>3012</v>
      </c>
      <c r="B1168" t="s">
        <v>394</v>
      </c>
      <c r="C1168" s="1">
        <v>41829</v>
      </c>
      <c r="D1168">
        <v>122</v>
      </c>
      <c r="E1168" t="str">
        <f t="shared" si="455"/>
        <v>_hadoop_architecture,_sentiment_analysis_and_more_</v>
      </c>
      <c r="F1168" s="7">
        <f t="shared" si="461"/>
        <v>4.8121843553724171</v>
      </c>
      <c r="G1168">
        <f t="shared" si="456"/>
        <v>70</v>
      </c>
      <c r="H1168" s="11">
        <f t="shared" si="462"/>
        <v>0</v>
      </c>
      <c r="I1168" s="11">
        <f t="shared" si="470"/>
        <v>1</v>
      </c>
      <c r="J1168" s="11">
        <f t="shared" si="470"/>
        <v>0</v>
      </c>
      <c r="K1168" s="11">
        <f t="shared" si="471"/>
        <v>0</v>
      </c>
      <c r="L1168" s="11">
        <f t="shared" si="471"/>
        <v>0</v>
      </c>
      <c r="M1168" s="11">
        <f t="shared" si="471"/>
        <v>0</v>
      </c>
      <c r="N1168" s="11">
        <f t="shared" si="471"/>
        <v>0</v>
      </c>
      <c r="O1168" s="11">
        <f t="shared" si="471"/>
        <v>0</v>
      </c>
      <c r="P1168" s="11">
        <f t="shared" si="471"/>
        <v>1</v>
      </c>
      <c r="Q1168" s="4" t="str">
        <f t="shared" si="463"/>
        <v>N-010-000001</v>
      </c>
      <c r="R1168">
        <f t="shared" si="464"/>
        <v>21</v>
      </c>
      <c r="S1168" s="8">
        <f t="shared" si="465"/>
        <v>5.7614925343121861</v>
      </c>
      <c r="T1168" s="8">
        <f t="shared" si="466"/>
        <v>5.7614925343121861</v>
      </c>
      <c r="U1168" s="10">
        <f t="shared" si="457"/>
        <v>5.4208421392069779</v>
      </c>
      <c r="V1168" s="10">
        <f t="shared" si="467"/>
        <v>-1.3463430571717265</v>
      </c>
      <c r="W1168" s="10">
        <f t="shared" si="468"/>
        <v>-2.0212078213429381</v>
      </c>
      <c r="X1168" s="10">
        <f t="shared" si="458"/>
        <v>-0.60865778383456093</v>
      </c>
      <c r="Y1168" s="22">
        <f t="shared" si="469"/>
        <v>5.9405656992947167</v>
      </c>
      <c r="Z1168" s="22">
        <f t="shared" si="459"/>
        <v>6.1787956505546155</v>
      </c>
      <c r="AA1168" s="22">
        <f t="shared" si="460"/>
        <v>5.7614925343121861</v>
      </c>
      <c r="AB1168" s="35"/>
      <c r="AC1168" s="10"/>
      <c r="AD1168" s="10"/>
    </row>
    <row r="1169" spans="1:30" x14ac:dyDescent="0.25">
      <c r="A1169" t="s">
        <v>3013</v>
      </c>
      <c r="B1169" t="s">
        <v>395</v>
      </c>
      <c r="C1169" s="1">
        <v>41865</v>
      </c>
      <c r="D1169">
        <v>326</v>
      </c>
      <c r="E1169" t="str">
        <f t="shared" si="455"/>
        <v>_hadoop_deployment_best_practices:_scalability,_robustness,_flexibility_</v>
      </c>
      <c r="F1169" s="7">
        <f t="shared" si="461"/>
        <v>5.7899601708972535</v>
      </c>
      <c r="G1169">
        <f t="shared" si="456"/>
        <v>43</v>
      </c>
      <c r="H1169" s="11">
        <f t="shared" si="462"/>
        <v>0</v>
      </c>
      <c r="I1169" s="11">
        <f t="shared" si="470"/>
        <v>1</v>
      </c>
      <c r="J1169" s="11">
        <f t="shared" si="470"/>
        <v>0</v>
      </c>
      <c r="K1169" s="11">
        <f t="shared" si="471"/>
        <v>0</v>
      </c>
      <c r="L1169" s="11">
        <f t="shared" si="471"/>
        <v>0</v>
      </c>
      <c r="M1169" s="11">
        <f t="shared" si="471"/>
        <v>0</v>
      </c>
      <c r="N1169" s="11">
        <f t="shared" si="471"/>
        <v>0</v>
      </c>
      <c r="O1169" s="11">
        <f t="shared" si="471"/>
        <v>0</v>
      </c>
      <c r="P1169" s="11">
        <f t="shared" si="471"/>
        <v>0</v>
      </c>
      <c r="Q1169" s="4" t="str">
        <f t="shared" si="463"/>
        <v>N-010-000000</v>
      </c>
      <c r="R1169">
        <f t="shared" si="464"/>
        <v>99</v>
      </c>
      <c r="S1169" s="8">
        <f t="shared" si="465"/>
        <v>6.480946823676728</v>
      </c>
      <c r="T1169" s="8">
        <f t="shared" si="466"/>
        <v>6.480946823676728</v>
      </c>
      <c r="U1169" s="10">
        <f t="shared" si="457"/>
        <v>6.1838678115967634</v>
      </c>
      <c r="V1169" s="10">
        <f t="shared" si="467"/>
        <v>-1.0225092870624488</v>
      </c>
      <c r="W1169" s="10">
        <f t="shared" si="468"/>
        <v>-1.0434320058181017</v>
      </c>
      <c r="X1169" s="10">
        <f t="shared" si="458"/>
        <v>-0.39390764069951029</v>
      </c>
      <c r="Y1169" s="22">
        <f t="shared" si="469"/>
        <v>6.1553158424297676</v>
      </c>
      <c r="Z1169" s="22">
        <f t="shared" si="459"/>
        <v>6.3463125243562173</v>
      </c>
      <c r="AA1169" s="22">
        <f t="shared" si="460"/>
        <v>6.480946823676728</v>
      </c>
      <c r="AB1169" s="35"/>
      <c r="AC1169" s="10"/>
      <c r="AD1169" s="10"/>
    </row>
    <row r="1170" spans="1:30" x14ac:dyDescent="0.25">
      <c r="A1170" t="s">
        <v>4121</v>
      </c>
      <c r="B1170" t="s">
        <v>1505</v>
      </c>
      <c r="C1170" s="1">
        <v>41485</v>
      </c>
      <c r="D1170">
        <v>928</v>
      </c>
      <c r="E1170" t="str">
        <f t="shared" si="455"/>
        <v>_hadoop_falcon_and_data_lifecycle_management_</v>
      </c>
      <c r="F1170" s="7">
        <f t="shared" si="461"/>
        <v>6.8341087388138382</v>
      </c>
      <c r="G1170">
        <f t="shared" si="456"/>
        <v>33</v>
      </c>
      <c r="H1170" s="11">
        <f t="shared" si="462"/>
        <v>0</v>
      </c>
      <c r="I1170" s="11">
        <f t="shared" si="470"/>
        <v>0</v>
      </c>
      <c r="J1170" s="11">
        <f t="shared" si="470"/>
        <v>1</v>
      </c>
      <c r="K1170" s="11">
        <f t="shared" si="471"/>
        <v>0</v>
      </c>
      <c r="L1170" s="11">
        <f t="shared" si="471"/>
        <v>0</v>
      </c>
      <c r="M1170" s="11">
        <f t="shared" si="471"/>
        <v>0</v>
      </c>
      <c r="N1170" s="11">
        <f t="shared" si="471"/>
        <v>0</v>
      </c>
      <c r="O1170" s="11">
        <f t="shared" si="471"/>
        <v>1</v>
      </c>
      <c r="P1170" s="11">
        <f t="shared" si="471"/>
        <v>0</v>
      </c>
      <c r="Q1170" s="4" t="str">
        <f t="shared" si="463"/>
        <v>N-001-000010</v>
      </c>
      <c r="R1170">
        <f t="shared" si="464"/>
        <v>276</v>
      </c>
      <c r="S1170" s="8">
        <f t="shared" si="465"/>
        <v>7.1371246496698326</v>
      </c>
      <c r="T1170" s="8">
        <f t="shared" si="466"/>
        <v>7.1371246496698326</v>
      </c>
      <c r="U1170" s="10">
        <f t="shared" si="457"/>
        <v>6.2292878239556169</v>
      </c>
      <c r="V1170" s="10">
        <f t="shared" si="467"/>
        <v>0.48352944586012636</v>
      </c>
      <c r="W1170" s="10">
        <f t="shared" si="468"/>
        <v>7.1656209848303121E-4</v>
      </c>
      <c r="X1170" s="10">
        <f t="shared" si="458"/>
        <v>0.60482091485822098</v>
      </c>
      <c r="Y1170" s="22">
        <f t="shared" si="469"/>
        <v>7.1540443979874988</v>
      </c>
      <c r="Z1170" s="22">
        <f t="shared" si="459"/>
        <v>7.1890336202131158</v>
      </c>
      <c r="AA1170" s="22">
        <f t="shared" si="460"/>
        <v>7.1371246496698326</v>
      </c>
      <c r="AB1170" s="35"/>
      <c r="AC1170" s="10"/>
      <c r="AD1170" s="10"/>
    </row>
    <row r="1171" spans="1:30" x14ac:dyDescent="0.25">
      <c r="A1171" t="s">
        <v>4122</v>
      </c>
      <c r="B1171" t="s">
        <v>1506</v>
      </c>
      <c r="C1171" s="1">
        <v>41389</v>
      </c>
      <c r="D1171">
        <v>1222</v>
      </c>
      <c r="E1171" t="str">
        <f t="shared" si="455"/>
        <v>_hadoop_herd_:_when_to_use_what..._</v>
      </c>
      <c r="F1171" s="7">
        <f t="shared" si="461"/>
        <v>7.1090621356871724</v>
      </c>
      <c r="G1171">
        <f t="shared" si="456"/>
        <v>34</v>
      </c>
      <c r="H1171" s="11">
        <f t="shared" si="462"/>
        <v>0</v>
      </c>
      <c r="I1171" s="11">
        <f t="shared" si="470"/>
        <v>0</v>
      </c>
      <c r="J1171" s="11">
        <f t="shared" si="470"/>
        <v>1</v>
      </c>
      <c r="K1171" s="11">
        <f t="shared" si="471"/>
        <v>0</v>
      </c>
      <c r="L1171" s="11">
        <f t="shared" si="471"/>
        <v>0</v>
      </c>
      <c r="M1171" s="11">
        <f t="shared" si="471"/>
        <v>0</v>
      </c>
      <c r="N1171" s="11">
        <f t="shared" si="471"/>
        <v>0</v>
      </c>
      <c r="O1171" s="11">
        <f t="shared" si="471"/>
        <v>0</v>
      </c>
      <c r="P1171" s="11">
        <f t="shared" si="471"/>
        <v>0</v>
      </c>
      <c r="Q1171" s="4" t="str">
        <f t="shared" si="463"/>
        <v>N-001-000000</v>
      </c>
      <c r="R1171">
        <f t="shared" si="464"/>
        <v>313</v>
      </c>
      <c r="S1171" s="8">
        <f t="shared" si="465"/>
        <v>6.8822553953446945</v>
      </c>
      <c r="T1171" s="8">
        <f t="shared" si="466"/>
        <v>6.8822553953446945</v>
      </c>
      <c r="U1171" s="10">
        <f t="shared" si="457"/>
        <v>6.7221261420284195</v>
      </c>
      <c r="V1171" s="10">
        <f t="shared" si="467"/>
        <v>0.15496856831223904</v>
      </c>
      <c r="W1171" s="10">
        <f t="shared" si="468"/>
        <v>0.27566995897181723</v>
      </c>
      <c r="X1171" s="10">
        <f t="shared" si="458"/>
        <v>0.38693599365875281</v>
      </c>
      <c r="Y1171" s="22">
        <f t="shared" si="469"/>
        <v>6.9361594767880304</v>
      </c>
      <c r="Z1171" s="22">
        <f t="shared" si="459"/>
        <v>6.9661540865059681</v>
      </c>
      <c r="AA1171" s="22">
        <f t="shared" si="460"/>
        <v>6.8822553953446945</v>
      </c>
      <c r="AB1171" s="35"/>
      <c r="AC1171" s="10"/>
      <c r="AD1171" s="10"/>
    </row>
    <row r="1172" spans="1:30" x14ac:dyDescent="0.25">
      <c r="A1172" t="s">
        <v>4123</v>
      </c>
      <c r="B1172" t="s">
        <v>1507</v>
      </c>
      <c r="C1172" s="1">
        <v>41909</v>
      </c>
      <c r="D1172">
        <v>4430</v>
      </c>
      <c r="E1172" t="str">
        <f t="shared" si="455"/>
        <v>_hadoop_is_dead._dataflow_is_alive!_</v>
      </c>
      <c r="F1172" s="7">
        <f t="shared" si="461"/>
        <v>8.3963805711994901</v>
      </c>
      <c r="G1172">
        <f t="shared" si="456"/>
        <v>51</v>
      </c>
      <c r="H1172" s="11">
        <f t="shared" si="462"/>
        <v>0</v>
      </c>
      <c r="I1172" s="11">
        <f t="shared" si="470"/>
        <v>0</v>
      </c>
      <c r="J1172" s="11">
        <f t="shared" si="470"/>
        <v>1</v>
      </c>
      <c r="K1172" s="11">
        <f t="shared" ref="K1172:P1181" si="472">IF(ISNUMBER(SEARCH(K$1,$E1172)),1,0)</f>
        <v>0</v>
      </c>
      <c r="L1172" s="11">
        <f t="shared" si="472"/>
        <v>0</v>
      </c>
      <c r="M1172" s="11">
        <f t="shared" si="472"/>
        <v>0</v>
      </c>
      <c r="N1172" s="11">
        <f t="shared" si="472"/>
        <v>0</v>
      </c>
      <c r="O1172" s="11">
        <f t="shared" si="472"/>
        <v>0</v>
      </c>
      <c r="P1172" s="11">
        <f t="shared" si="472"/>
        <v>0</v>
      </c>
      <c r="Q1172" s="4" t="str">
        <f t="shared" si="463"/>
        <v>N-001-000000</v>
      </c>
      <c r="R1172">
        <f t="shared" si="464"/>
        <v>313</v>
      </c>
      <c r="S1172" s="8">
        <f t="shared" si="465"/>
        <v>6.8822553953446945</v>
      </c>
      <c r="T1172" s="8">
        <f t="shared" si="466"/>
        <v>6.8822553953446945</v>
      </c>
      <c r="U1172" s="10">
        <f t="shared" si="457"/>
        <v>8.0094445775407372</v>
      </c>
      <c r="V1172" s="10">
        <f t="shared" si="467"/>
        <v>0.15496856831223904</v>
      </c>
      <c r="W1172" s="10">
        <f t="shared" si="468"/>
        <v>1.562988394484135</v>
      </c>
      <c r="X1172" s="10">
        <f t="shared" si="458"/>
        <v>0.38693599365875281</v>
      </c>
      <c r="Y1172" s="22">
        <f t="shared" si="469"/>
        <v>6.9361594767880304</v>
      </c>
      <c r="Z1172" s="22">
        <f t="shared" si="459"/>
        <v>6.9661540865059681</v>
      </c>
      <c r="AA1172" s="22">
        <f t="shared" si="460"/>
        <v>6.8822553953446945</v>
      </c>
      <c r="AB1172" s="35"/>
      <c r="AC1172" s="10"/>
      <c r="AD1172" s="10"/>
    </row>
    <row r="1173" spans="1:30" x14ac:dyDescent="0.25">
      <c r="A1173" t="s">
        <v>4124</v>
      </c>
      <c r="B1173" t="s">
        <v>1508</v>
      </c>
      <c r="C1173" s="1">
        <v>42313</v>
      </c>
      <c r="D1173">
        <v>285</v>
      </c>
      <c r="E1173" t="str">
        <f t="shared" si="455"/>
        <v>_hadoop_market_to_grow_55%_due_to_big_data_analytics_</v>
      </c>
      <c r="F1173" s="7">
        <f t="shared" si="461"/>
        <v>5.6559918108198524</v>
      </c>
      <c r="G1173">
        <f t="shared" si="456"/>
        <v>34</v>
      </c>
      <c r="H1173" s="11">
        <f t="shared" si="462"/>
        <v>1</v>
      </c>
      <c r="I1173" s="11">
        <f t="shared" si="470"/>
        <v>0</v>
      </c>
      <c r="J1173" s="11">
        <f t="shared" si="470"/>
        <v>1</v>
      </c>
      <c r="K1173" s="11">
        <f t="shared" si="472"/>
        <v>0</v>
      </c>
      <c r="L1173" s="11">
        <f t="shared" si="472"/>
        <v>0</v>
      </c>
      <c r="M1173" s="11">
        <f t="shared" si="472"/>
        <v>0</v>
      </c>
      <c r="N1173" s="11">
        <f t="shared" si="472"/>
        <v>0</v>
      </c>
      <c r="O1173" s="11">
        <f t="shared" si="472"/>
        <v>1</v>
      </c>
      <c r="P1173" s="11">
        <f t="shared" si="472"/>
        <v>1</v>
      </c>
      <c r="Q1173" s="4" t="str">
        <f t="shared" si="463"/>
        <v>N-101-000011</v>
      </c>
      <c r="R1173">
        <f t="shared" si="464"/>
        <v>56</v>
      </c>
      <c r="S1173" s="8">
        <f t="shared" si="465"/>
        <v>6.7077203067055775</v>
      </c>
      <c r="T1173" s="8">
        <f t="shared" si="466"/>
        <v>6.7077203067055775</v>
      </c>
      <c r="U1173" s="10">
        <f t="shared" si="457"/>
        <v>5.4643880934393785</v>
      </c>
      <c r="V1173" s="10">
        <f t="shared" si="467"/>
        <v>-0.13958391266768105</v>
      </c>
      <c r="W1173" s="10">
        <f t="shared" si="468"/>
        <v>-1.1774003658955028</v>
      </c>
      <c r="X1173" s="10">
        <f t="shared" si="458"/>
        <v>0.19160371738047377</v>
      </c>
      <c r="Y1173" s="22">
        <f t="shared" si="469"/>
        <v>6.7408272005097514</v>
      </c>
      <c r="Z1173" s="22">
        <f t="shared" si="459"/>
        <v>6.647636803392051</v>
      </c>
      <c r="AA1173" s="22">
        <f t="shared" si="460"/>
        <v>6.7077203067055775</v>
      </c>
      <c r="AB1173" s="35"/>
      <c r="AC1173" s="10"/>
      <c r="AD1173" s="10"/>
    </row>
    <row r="1174" spans="1:30" x14ac:dyDescent="0.25">
      <c r="A1174" t="s">
        <v>4125</v>
      </c>
      <c r="B1174" t="s">
        <v>1509</v>
      </c>
      <c r="C1174" s="1">
        <v>41114</v>
      </c>
      <c r="D1174">
        <v>489</v>
      </c>
      <c r="E1174" t="str">
        <f t="shared" si="455"/>
        <v>_hadoop_on_windows_server_and_azure_</v>
      </c>
      <c r="F1174" s="7">
        <f t="shared" si="461"/>
        <v>6.1944053911046719</v>
      </c>
      <c r="G1174">
        <f t="shared" si="456"/>
        <v>22</v>
      </c>
      <c r="H1174" s="11">
        <f t="shared" si="462"/>
        <v>0</v>
      </c>
      <c r="I1174" s="11">
        <f t="shared" si="470"/>
        <v>0</v>
      </c>
      <c r="J1174" s="11">
        <f t="shared" si="470"/>
        <v>1</v>
      </c>
      <c r="K1174" s="11">
        <f t="shared" si="472"/>
        <v>0</v>
      </c>
      <c r="L1174" s="11">
        <f t="shared" si="472"/>
        <v>0</v>
      </c>
      <c r="M1174" s="11">
        <f t="shared" si="472"/>
        <v>0</v>
      </c>
      <c r="N1174" s="11">
        <f t="shared" si="472"/>
        <v>0</v>
      </c>
      <c r="O1174" s="11">
        <f t="shared" si="472"/>
        <v>0</v>
      </c>
      <c r="P1174" s="11">
        <f t="shared" si="472"/>
        <v>0</v>
      </c>
      <c r="Q1174" s="4" t="str">
        <f t="shared" si="463"/>
        <v>N-001-000000</v>
      </c>
      <c r="R1174">
        <f t="shared" si="464"/>
        <v>313</v>
      </c>
      <c r="S1174" s="8">
        <f t="shared" si="465"/>
        <v>6.8822553953446945</v>
      </c>
      <c r="T1174" s="8">
        <f t="shared" si="466"/>
        <v>6.8822553953446945</v>
      </c>
      <c r="U1174" s="10">
        <f t="shared" si="457"/>
        <v>5.8074693974459191</v>
      </c>
      <c r="V1174" s="10">
        <f t="shared" si="467"/>
        <v>0.15496856831223904</v>
      </c>
      <c r="W1174" s="10">
        <f t="shared" si="468"/>
        <v>-0.63898678561068323</v>
      </c>
      <c r="X1174" s="10">
        <f t="shared" si="458"/>
        <v>0.38693599365875281</v>
      </c>
      <c r="Y1174" s="22">
        <f t="shared" si="469"/>
        <v>6.9361594767880304</v>
      </c>
      <c r="Z1174" s="22">
        <f t="shared" si="459"/>
        <v>6.9661540865059681</v>
      </c>
      <c r="AA1174" s="22">
        <f t="shared" si="460"/>
        <v>6.8822553953446945</v>
      </c>
      <c r="AB1174" s="35"/>
      <c r="AC1174" s="10"/>
      <c r="AD1174" s="10"/>
    </row>
    <row r="1175" spans="1:30" x14ac:dyDescent="0.25">
      <c r="A1175" t="s">
        <v>2761</v>
      </c>
      <c r="B1175" t="s">
        <v>143</v>
      </c>
      <c r="C1175" s="1">
        <v>41464</v>
      </c>
      <c r="D1175">
        <v>1629</v>
      </c>
      <c r="E1175" t="str">
        <f t="shared" si="455"/>
        <v>_hadoop_online_training_</v>
      </c>
      <c r="F1175" s="7">
        <f t="shared" si="461"/>
        <v>7.3963352938008082</v>
      </c>
      <c r="G1175">
        <f t="shared" si="456"/>
        <v>23</v>
      </c>
      <c r="H1175" s="11">
        <f t="shared" si="462"/>
        <v>0</v>
      </c>
      <c r="I1175" s="11">
        <f t="shared" si="470"/>
        <v>1</v>
      </c>
      <c r="J1175" s="11">
        <f t="shared" si="470"/>
        <v>0</v>
      </c>
      <c r="K1175" s="11">
        <f t="shared" si="472"/>
        <v>0</v>
      </c>
      <c r="L1175" s="11">
        <f t="shared" si="472"/>
        <v>0</v>
      </c>
      <c r="M1175" s="11">
        <f t="shared" si="472"/>
        <v>0</v>
      </c>
      <c r="N1175" s="11">
        <f t="shared" si="472"/>
        <v>0</v>
      </c>
      <c r="O1175" s="11">
        <f t="shared" si="472"/>
        <v>0</v>
      </c>
      <c r="P1175" s="11">
        <f t="shared" si="472"/>
        <v>0</v>
      </c>
      <c r="Q1175" s="4" t="str">
        <f t="shared" si="463"/>
        <v>N-010-000000</v>
      </c>
      <c r="R1175">
        <f t="shared" si="464"/>
        <v>99</v>
      </c>
      <c r="S1175" s="8">
        <f t="shared" si="465"/>
        <v>6.480946823676728</v>
      </c>
      <c r="T1175" s="8">
        <f t="shared" si="466"/>
        <v>6.480946823676728</v>
      </c>
      <c r="U1175" s="10">
        <f t="shared" si="457"/>
        <v>7.7902429345003181</v>
      </c>
      <c r="V1175" s="10">
        <f t="shared" si="467"/>
        <v>-1.0225092870624488</v>
      </c>
      <c r="W1175" s="10">
        <f t="shared" si="468"/>
        <v>0.56294311708545308</v>
      </c>
      <c r="X1175" s="10">
        <f t="shared" si="458"/>
        <v>-0.39390764069951029</v>
      </c>
      <c r="Y1175" s="22">
        <f t="shared" si="469"/>
        <v>6.1553158424297676</v>
      </c>
      <c r="Z1175" s="22">
        <f t="shared" si="459"/>
        <v>6.3463125243562173</v>
      </c>
      <c r="AA1175" s="22">
        <f t="shared" si="460"/>
        <v>6.480946823676728</v>
      </c>
      <c r="AB1175" s="35"/>
      <c r="AC1175" s="10"/>
      <c r="AD1175" s="10"/>
    </row>
    <row r="1176" spans="1:30" x14ac:dyDescent="0.25">
      <c r="A1176" t="s">
        <v>4126</v>
      </c>
      <c r="B1176" t="s">
        <v>1510</v>
      </c>
      <c r="C1176" s="1">
        <v>41143</v>
      </c>
      <c r="D1176">
        <v>1466</v>
      </c>
      <c r="E1176" t="str">
        <f t="shared" si="455"/>
        <v>_hadoop_technology_stack_</v>
      </c>
      <c r="F1176" s="7">
        <f t="shared" si="461"/>
        <v>7.2909747781429814</v>
      </c>
      <c r="G1176">
        <f t="shared" si="456"/>
        <v>40</v>
      </c>
      <c r="H1176" s="11">
        <f t="shared" si="462"/>
        <v>0</v>
      </c>
      <c r="I1176" s="11">
        <f t="shared" si="470"/>
        <v>0</v>
      </c>
      <c r="J1176" s="11">
        <f t="shared" si="470"/>
        <v>1</v>
      </c>
      <c r="K1176" s="11">
        <f t="shared" si="472"/>
        <v>0</v>
      </c>
      <c r="L1176" s="11">
        <f t="shared" si="472"/>
        <v>0</v>
      </c>
      <c r="M1176" s="11">
        <f t="shared" si="472"/>
        <v>0</v>
      </c>
      <c r="N1176" s="11">
        <f t="shared" si="472"/>
        <v>0</v>
      </c>
      <c r="O1176" s="11">
        <f t="shared" si="472"/>
        <v>0</v>
      </c>
      <c r="P1176" s="11">
        <f t="shared" si="472"/>
        <v>0</v>
      </c>
      <c r="Q1176" s="4" t="str">
        <f t="shared" si="463"/>
        <v>N-001-000000</v>
      </c>
      <c r="R1176">
        <f t="shared" si="464"/>
        <v>313</v>
      </c>
      <c r="S1176" s="8">
        <f t="shared" si="465"/>
        <v>6.8822553953446945</v>
      </c>
      <c r="T1176" s="8">
        <f t="shared" si="466"/>
        <v>6.8822553953446945</v>
      </c>
      <c r="U1176" s="10">
        <f t="shared" si="457"/>
        <v>6.9040387844842286</v>
      </c>
      <c r="V1176" s="10">
        <f t="shared" si="467"/>
        <v>0.15496856831223904</v>
      </c>
      <c r="W1176" s="10">
        <f t="shared" si="468"/>
        <v>0.4575826014276263</v>
      </c>
      <c r="X1176" s="10">
        <f t="shared" si="458"/>
        <v>0.38693599365875281</v>
      </c>
      <c r="Y1176" s="22">
        <f t="shared" si="469"/>
        <v>6.9361594767880304</v>
      </c>
      <c r="Z1176" s="22">
        <f t="shared" si="459"/>
        <v>6.9661540865059681</v>
      </c>
      <c r="AA1176" s="22">
        <f t="shared" si="460"/>
        <v>6.8822553953446945</v>
      </c>
      <c r="AB1176" s="35"/>
      <c r="AC1176" s="10"/>
      <c r="AD1176" s="10"/>
    </row>
    <row r="1177" spans="1:30" x14ac:dyDescent="0.25">
      <c r="A1177" t="s">
        <v>5206</v>
      </c>
      <c r="B1177" t="s">
        <v>2592</v>
      </c>
      <c r="C1177" s="1">
        <v>42293</v>
      </c>
      <c r="D1177">
        <v>407</v>
      </c>
      <c r="E1177" t="str">
        <f t="shared" si="455"/>
        <v>_hadoop_tutorial_for_beginners_by_edureka_</v>
      </c>
      <c r="F1177" s="7">
        <f t="shared" si="461"/>
        <v>6.0112671744041615</v>
      </c>
      <c r="G1177">
        <f t="shared" si="456"/>
        <v>46</v>
      </c>
      <c r="H1177" s="11">
        <f t="shared" si="462"/>
        <v>1</v>
      </c>
      <c r="I1177" s="11">
        <f t="shared" si="470"/>
        <v>0</v>
      </c>
      <c r="J1177" s="11">
        <f t="shared" si="470"/>
        <v>0</v>
      </c>
      <c r="K1177" s="11">
        <f t="shared" si="472"/>
        <v>0</v>
      </c>
      <c r="L1177" s="11">
        <f t="shared" si="472"/>
        <v>0</v>
      </c>
      <c r="M1177" s="11">
        <f t="shared" si="472"/>
        <v>0</v>
      </c>
      <c r="N1177" s="11">
        <f t="shared" si="472"/>
        <v>0</v>
      </c>
      <c r="O1177" s="11">
        <f t="shared" si="472"/>
        <v>0</v>
      </c>
      <c r="P1177" s="11">
        <f t="shared" si="472"/>
        <v>0</v>
      </c>
      <c r="Q1177" s="4" t="str">
        <f t="shared" si="463"/>
        <v>N-100-000000</v>
      </c>
      <c r="R1177">
        <f t="shared" si="464"/>
        <v>10</v>
      </c>
      <c r="S1177" s="8">
        <f t="shared" si="465"/>
        <v>5.8482281909542762</v>
      </c>
      <c r="T1177" s="8">
        <f t="shared" si="466"/>
        <v>5.8482281909542762</v>
      </c>
      <c r="U1177" s="10">
        <f t="shared" si="457"/>
        <v>6.209734228746858</v>
      </c>
      <c r="V1177" s="10">
        <f t="shared" si="467"/>
        <v>-0.72779347924809357</v>
      </c>
      <c r="W1177" s="10">
        <f t="shared" si="468"/>
        <v>-0.82212500231119368</v>
      </c>
      <c r="X1177" s="10">
        <f t="shared" si="458"/>
        <v>-0.19846705434269657</v>
      </c>
      <c r="Y1177" s="22">
        <f t="shared" si="469"/>
        <v>6.350756428786581</v>
      </c>
      <c r="Z1177" s="22">
        <f t="shared" si="459"/>
        <v>6.2357976877689199</v>
      </c>
      <c r="AA1177" s="22">
        <f t="shared" si="460"/>
        <v>5.8482281909542762</v>
      </c>
      <c r="AB1177" s="35"/>
      <c r="AC1177" s="10"/>
      <c r="AD1177" s="10"/>
    </row>
    <row r="1178" spans="1:30" x14ac:dyDescent="0.25">
      <c r="A1178" t="s">
        <v>4128</v>
      </c>
      <c r="B1178" t="s">
        <v>1512</v>
      </c>
      <c r="C1178" s="1">
        <v>41525</v>
      </c>
      <c r="D1178">
        <v>16049</v>
      </c>
      <c r="E1178" t="str">
        <f t="shared" si="455"/>
        <v>_hadoop_vs._nosql_vs._sql_vs._newsql_by_example_</v>
      </c>
      <c r="F1178" s="7">
        <f t="shared" si="461"/>
        <v>9.6834641285581622</v>
      </c>
      <c r="G1178">
        <f t="shared" si="456"/>
        <v>84</v>
      </c>
      <c r="H1178" s="11">
        <f t="shared" si="462"/>
        <v>0</v>
      </c>
      <c r="I1178" s="11">
        <f t="shared" si="470"/>
        <v>0</v>
      </c>
      <c r="J1178" s="11">
        <f t="shared" si="470"/>
        <v>1</v>
      </c>
      <c r="K1178" s="11">
        <f t="shared" si="472"/>
        <v>0</v>
      </c>
      <c r="L1178" s="11">
        <f t="shared" si="472"/>
        <v>0</v>
      </c>
      <c r="M1178" s="11">
        <f t="shared" si="472"/>
        <v>0</v>
      </c>
      <c r="N1178" s="11">
        <f t="shared" si="472"/>
        <v>0</v>
      </c>
      <c r="O1178" s="11">
        <f t="shared" si="472"/>
        <v>0</v>
      </c>
      <c r="P1178" s="11">
        <f t="shared" si="472"/>
        <v>0</v>
      </c>
      <c r="Q1178" s="4" t="str">
        <f t="shared" si="463"/>
        <v>N-001-000000</v>
      </c>
      <c r="R1178">
        <f t="shared" si="464"/>
        <v>313</v>
      </c>
      <c r="S1178" s="8">
        <f t="shared" si="465"/>
        <v>6.8822553953446945</v>
      </c>
      <c r="T1178" s="8">
        <f t="shared" si="466"/>
        <v>6.8822553953446945</v>
      </c>
      <c r="U1178" s="10">
        <f t="shared" si="457"/>
        <v>9.2965281348994093</v>
      </c>
      <c r="V1178" s="10">
        <f t="shared" si="467"/>
        <v>0.15496856831223904</v>
      </c>
      <c r="W1178" s="10">
        <f t="shared" si="468"/>
        <v>2.850071951842807</v>
      </c>
      <c r="X1178" s="10">
        <f t="shared" si="458"/>
        <v>0.38693599365875281</v>
      </c>
      <c r="Y1178" s="22">
        <f t="shared" si="469"/>
        <v>6.9361594767880304</v>
      </c>
      <c r="Z1178" s="22">
        <f t="shared" si="459"/>
        <v>6.9661540865059681</v>
      </c>
      <c r="AA1178" s="22">
        <f t="shared" si="460"/>
        <v>6.8822553953446945</v>
      </c>
      <c r="AB1178" s="35"/>
      <c r="AC1178" s="10"/>
      <c r="AD1178" s="10"/>
    </row>
    <row r="1179" spans="1:30" x14ac:dyDescent="0.25">
      <c r="A1179" t="s">
        <v>4130</v>
      </c>
      <c r="B1179" t="s">
        <v>1514</v>
      </c>
      <c r="C1179" s="1">
        <v>42300</v>
      </c>
      <c r="D1179">
        <v>163</v>
      </c>
      <c r="E1179" t="str">
        <f t="shared" si="455"/>
        <v>_handbook_of_research_on_ubiquitous_machine_learning_and_its_applications_-_igiglobal_</v>
      </c>
      <c r="F1179" s="7">
        <f t="shared" si="461"/>
        <v>5.0998664278241987</v>
      </c>
      <c r="G1179">
        <f t="shared" si="456"/>
        <v>75</v>
      </c>
      <c r="H1179" s="11">
        <f t="shared" si="462"/>
        <v>1</v>
      </c>
      <c r="I1179" s="11">
        <f t="shared" si="470"/>
        <v>0</v>
      </c>
      <c r="J1179" s="11">
        <f t="shared" si="470"/>
        <v>1</v>
      </c>
      <c r="K1179" s="11">
        <f t="shared" si="472"/>
        <v>0</v>
      </c>
      <c r="L1179" s="11">
        <f t="shared" si="472"/>
        <v>0</v>
      </c>
      <c r="M1179" s="11">
        <f t="shared" si="472"/>
        <v>1</v>
      </c>
      <c r="N1179" s="11">
        <f t="shared" si="472"/>
        <v>0</v>
      </c>
      <c r="O1179" s="11">
        <f t="shared" si="472"/>
        <v>0</v>
      </c>
      <c r="P1179" s="11">
        <f t="shared" si="472"/>
        <v>0</v>
      </c>
      <c r="Q1179" s="4" t="str">
        <f t="shared" si="463"/>
        <v>N-101-001000</v>
      </c>
      <c r="R1179">
        <f t="shared" si="464"/>
        <v>46</v>
      </c>
      <c r="S1179" s="8">
        <f t="shared" si="465"/>
        <v>7.5093650636194917</v>
      </c>
      <c r="T1179" s="8">
        <f t="shared" si="466"/>
        <v>7.5093650636194917</v>
      </c>
      <c r="U1179" s="10">
        <f t="shared" si="457"/>
        <v>4.4334782322322575</v>
      </c>
      <c r="V1179" s="10">
        <f t="shared" si="467"/>
        <v>0.57637019718311244</v>
      </c>
      <c r="W1179" s="10">
        <f t="shared" si="468"/>
        <v>-1.7335257488911564</v>
      </c>
      <c r="X1179" s="10">
        <f t="shared" si="458"/>
        <v>0.66638819559194107</v>
      </c>
      <c r="Y1179" s="22">
        <f t="shared" si="469"/>
        <v>7.2156116787212188</v>
      </c>
      <c r="Z1179" s="22">
        <f t="shared" si="459"/>
        <v>7.4284478707448081</v>
      </c>
      <c r="AA1179" s="22">
        <f t="shared" si="460"/>
        <v>7.5093650636194917</v>
      </c>
      <c r="AB1179" s="35"/>
      <c r="AC1179" s="10"/>
      <c r="AD1179" s="10"/>
    </row>
    <row r="1180" spans="1:30" x14ac:dyDescent="0.25">
      <c r="A1180" t="s">
        <v>4131</v>
      </c>
      <c r="B1180" t="s">
        <v>1515</v>
      </c>
      <c r="C1180" s="1">
        <v>42169</v>
      </c>
      <c r="D1180">
        <v>448</v>
      </c>
      <c r="E1180" t="str">
        <f t="shared" si="455"/>
        <v>_harnessing_big_data_for_security:_intelligence_in_the_era_of_cyber_warfare._</v>
      </c>
      <c r="F1180" s="7">
        <f t="shared" si="461"/>
        <v>6.1070228877422545</v>
      </c>
      <c r="G1180">
        <f t="shared" si="456"/>
        <v>31</v>
      </c>
      <c r="H1180" s="11">
        <f t="shared" si="462"/>
        <v>1</v>
      </c>
      <c r="I1180" s="11">
        <f t="shared" si="470"/>
        <v>0</v>
      </c>
      <c r="J1180" s="11">
        <f t="shared" si="470"/>
        <v>1</v>
      </c>
      <c r="K1180" s="11">
        <f t="shared" si="472"/>
        <v>0</v>
      </c>
      <c r="L1180" s="11">
        <f t="shared" si="472"/>
        <v>0</v>
      </c>
      <c r="M1180" s="11">
        <f t="shared" si="472"/>
        <v>0</v>
      </c>
      <c r="N1180" s="11">
        <f t="shared" si="472"/>
        <v>0</v>
      </c>
      <c r="O1180" s="11">
        <f t="shared" si="472"/>
        <v>1</v>
      </c>
      <c r="P1180" s="11">
        <f t="shared" si="472"/>
        <v>0</v>
      </c>
      <c r="Q1180" s="4" t="str">
        <f t="shared" si="463"/>
        <v>N-101-000010</v>
      </c>
      <c r="R1180">
        <f t="shared" si="464"/>
        <v>382</v>
      </c>
      <c r="S1180" s="8">
        <f t="shared" si="465"/>
        <v>6.8802841839920132</v>
      </c>
      <c r="T1180" s="8">
        <f t="shared" si="466"/>
        <v>6.8802841839920132</v>
      </c>
      <c r="U1180" s="10">
        <f t="shared" si="457"/>
        <v>5.7006690272267297</v>
      </c>
      <c r="V1180" s="10">
        <f t="shared" si="467"/>
        <v>0.18424985744159661</v>
      </c>
      <c r="W1180" s="10">
        <f t="shared" si="468"/>
        <v>-0.7263692889731006</v>
      </c>
      <c r="X1180" s="10">
        <f t="shared" si="458"/>
        <v>0.40635386051552441</v>
      </c>
      <c r="Y1180" s="22">
        <f t="shared" si="469"/>
        <v>6.9555773436448023</v>
      </c>
      <c r="Z1180" s="22">
        <f t="shared" si="459"/>
        <v>6.8151536771936527</v>
      </c>
      <c r="AA1180" s="22">
        <f t="shared" si="460"/>
        <v>6.8802841839920132</v>
      </c>
      <c r="AB1180" s="35"/>
      <c r="AC1180" s="10"/>
      <c r="AD1180" s="10"/>
    </row>
    <row r="1181" spans="1:30" x14ac:dyDescent="0.25">
      <c r="A1181" t="s">
        <v>4132</v>
      </c>
      <c r="B1181" t="s">
        <v>1516</v>
      </c>
      <c r="C1181" s="1">
        <v>41626</v>
      </c>
      <c r="D1181">
        <v>8065</v>
      </c>
      <c r="E1181" t="str">
        <f t="shared" si="455"/>
        <v>_harvard_classes_on_data_science_</v>
      </c>
      <c r="F1181" s="7">
        <f t="shared" si="461"/>
        <v>8.9954129754333128</v>
      </c>
      <c r="G1181">
        <f t="shared" si="456"/>
        <v>39</v>
      </c>
      <c r="H1181" s="11">
        <f t="shared" si="462"/>
        <v>0</v>
      </c>
      <c r="I1181" s="11">
        <f t="shared" si="470"/>
        <v>0</v>
      </c>
      <c r="J1181" s="11">
        <f t="shared" si="470"/>
        <v>1</v>
      </c>
      <c r="K1181" s="11">
        <f t="shared" si="472"/>
        <v>0</v>
      </c>
      <c r="L1181" s="11">
        <f t="shared" si="472"/>
        <v>0</v>
      </c>
      <c r="M1181" s="11">
        <f t="shared" si="472"/>
        <v>0</v>
      </c>
      <c r="N1181" s="11">
        <f t="shared" si="472"/>
        <v>1</v>
      </c>
      <c r="O1181" s="11">
        <f t="shared" si="472"/>
        <v>1</v>
      </c>
      <c r="P1181" s="11">
        <f t="shared" si="472"/>
        <v>0</v>
      </c>
      <c r="Q1181" s="4" t="str">
        <f t="shared" si="463"/>
        <v>N-001-000110</v>
      </c>
      <c r="R1181">
        <f t="shared" si="464"/>
        <v>130</v>
      </c>
      <c r="S1181" s="8">
        <f t="shared" si="465"/>
        <v>7.6818150714618501</v>
      </c>
      <c r="T1181" s="8">
        <f t="shared" si="466"/>
        <v>7.6818150714618501</v>
      </c>
      <c r="U1181" s="10">
        <f t="shared" si="457"/>
        <v>8.0069292242696068</v>
      </c>
      <c r="V1181" s="10">
        <f t="shared" si="467"/>
        <v>1.0620761276823165</v>
      </c>
      <c r="W1181" s="10">
        <f t="shared" si="468"/>
        <v>2.1620207987179576</v>
      </c>
      <c r="X1181" s="10">
        <f t="shared" si="458"/>
        <v>0.98848375116370624</v>
      </c>
      <c r="Y1181" s="22">
        <f t="shared" si="469"/>
        <v>7.5377072342929834</v>
      </c>
      <c r="Z1181" s="22">
        <f t="shared" si="459"/>
        <v>7.6004759766059404</v>
      </c>
      <c r="AA1181" s="22">
        <f t="shared" si="460"/>
        <v>7.6818150714618501</v>
      </c>
      <c r="AB1181" s="35"/>
      <c r="AC1181" s="10"/>
      <c r="AD1181" s="10"/>
    </row>
    <row r="1182" spans="1:30" x14ac:dyDescent="0.25">
      <c r="A1182" t="s">
        <v>3135</v>
      </c>
      <c r="B1182" t="s">
        <v>519</v>
      </c>
      <c r="C1182" s="1">
        <v>42330</v>
      </c>
      <c r="D1182">
        <v>2203</v>
      </c>
      <c r="E1182" t="str">
        <f t="shared" si="455"/>
        <v>_harvardx_/_mitx_online_courses_-_year_1_</v>
      </c>
      <c r="F1182" s="7">
        <f t="shared" si="461"/>
        <v>7.6980291702728048</v>
      </c>
      <c r="G1182">
        <f t="shared" si="456"/>
        <v>51</v>
      </c>
      <c r="H1182" s="11">
        <f t="shared" si="462"/>
        <v>1</v>
      </c>
      <c r="I1182" s="11">
        <f t="shared" ref="I1182:J1201" si="473">IF(ISNUMBER(SEARCH(I$1,$B1182)),1,0)</f>
        <v>0</v>
      </c>
      <c r="J1182" s="11">
        <f t="shared" si="473"/>
        <v>1</v>
      </c>
      <c r="K1182" s="11">
        <f t="shared" ref="K1182:P1191" si="474">IF(ISNUMBER(SEARCH(K$1,$E1182)),1,0)</f>
        <v>0</v>
      </c>
      <c r="L1182" s="11">
        <f t="shared" si="474"/>
        <v>0</v>
      </c>
      <c r="M1182" s="11">
        <f t="shared" si="474"/>
        <v>0</v>
      </c>
      <c r="N1182" s="11">
        <f t="shared" si="474"/>
        <v>0</v>
      </c>
      <c r="O1182" s="11">
        <f t="shared" si="474"/>
        <v>0</v>
      </c>
      <c r="P1182" s="11">
        <f t="shared" si="474"/>
        <v>0</v>
      </c>
      <c r="Q1182" s="4" t="str">
        <f t="shared" si="463"/>
        <v>N-101-000000</v>
      </c>
      <c r="R1182">
        <f t="shared" si="464"/>
        <v>419</v>
      </c>
      <c r="S1182" s="8">
        <f t="shared" si="465"/>
        <v>6.5697596378225285</v>
      </c>
      <c r="T1182" s="8">
        <f t="shared" si="466"/>
        <v>6.5697596378225285</v>
      </c>
      <c r="U1182" s="10">
        <f t="shared" si="457"/>
        <v>7.5095602309567484</v>
      </c>
      <c r="V1182" s="10">
        <f t="shared" si="467"/>
        <v>-0.14431102010629077</v>
      </c>
      <c r="W1182" s="10">
        <f t="shared" si="468"/>
        <v>0.86463699355744961</v>
      </c>
      <c r="X1182" s="10">
        <f t="shared" si="458"/>
        <v>0.18846893931605621</v>
      </c>
      <c r="Y1182" s="22">
        <f t="shared" si="469"/>
        <v>6.7376924224453338</v>
      </c>
      <c r="Z1182" s="22">
        <f t="shared" si="459"/>
        <v>6.5922741434865042</v>
      </c>
      <c r="AA1182" s="22">
        <f t="shared" si="460"/>
        <v>6.5697596378225285</v>
      </c>
      <c r="AB1182" s="35"/>
      <c r="AC1182" s="10"/>
      <c r="AD1182" s="10"/>
    </row>
    <row r="1183" spans="1:30" x14ac:dyDescent="0.25">
      <c r="A1183" t="s">
        <v>4440</v>
      </c>
      <c r="B1183" t="s">
        <v>1824</v>
      </c>
      <c r="C1183" s="1">
        <v>41620</v>
      </c>
      <c r="D1183">
        <v>1222</v>
      </c>
      <c r="E1183" t="str">
        <f t="shared" si="455"/>
        <v>_has_the_pace_of_information_growth_started_to_slow?_</v>
      </c>
      <c r="F1183" s="7">
        <f t="shared" si="461"/>
        <v>7.1090621356871724</v>
      </c>
      <c r="G1183">
        <f t="shared" si="456"/>
        <v>62</v>
      </c>
      <c r="H1183" s="11">
        <f t="shared" si="462"/>
        <v>0</v>
      </c>
      <c r="I1183" s="11">
        <f t="shared" si="473"/>
        <v>0</v>
      </c>
      <c r="J1183" s="11">
        <f t="shared" si="473"/>
        <v>1</v>
      </c>
      <c r="K1183" s="11">
        <f t="shared" si="474"/>
        <v>0</v>
      </c>
      <c r="L1183" s="11">
        <f t="shared" si="474"/>
        <v>0</v>
      </c>
      <c r="M1183" s="11">
        <f t="shared" si="474"/>
        <v>0</v>
      </c>
      <c r="N1183" s="11">
        <f t="shared" si="474"/>
        <v>0</v>
      </c>
      <c r="O1183" s="11">
        <f t="shared" si="474"/>
        <v>0</v>
      </c>
      <c r="P1183" s="11">
        <f t="shared" si="474"/>
        <v>0</v>
      </c>
      <c r="Q1183" s="4" t="str">
        <f t="shared" si="463"/>
        <v>N-001-000000</v>
      </c>
      <c r="R1183">
        <f t="shared" si="464"/>
        <v>313</v>
      </c>
      <c r="S1183" s="8">
        <f t="shared" si="465"/>
        <v>6.8822553953446945</v>
      </c>
      <c r="T1183" s="8">
        <f t="shared" si="466"/>
        <v>6.8822553953446945</v>
      </c>
      <c r="U1183" s="10">
        <f t="shared" si="457"/>
        <v>6.7221261420284195</v>
      </c>
      <c r="V1183" s="10">
        <f t="shared" si="467"/>
        <v>0.15496856831223904</v>
      </c>
      <c r="W1183" s="10">
        <f t="shared" si="468"/>
        <v>0.27566995897181723</v>
      </c>
      <c r="X1183" s="10">
        <f t="shared" si="458"/>
        <v>0.38693599365875281</v>
      </c>
      <c r="Y1183" s="22">
        <f t="shared" si="469"/>
        <v>6.9361594767880304</v>
      </c>
      <c r="Z1183" s="22">
        <f t="shared" si="459"/>
        <v>6.9661540865059681</v>
      </c>
      <c r="AA1183" s="22">
        <f t="shared" si="460"/>
        <v>6.8822553953446945</v>
      </c>
      <c r="AB1183" s="35"/>
      <c r="AC1183" s="10"/>
      <c r="AD1183" s="10"/>
    </row>
    <row r="1184" spans="1:30" x14ac:dyDescent="0.25">
      <c r="A1184" t="s">
        <v>2762</v>
      </c>
      <c r="B1184" t="s">
        <v>144</v>
      </c>
      <c r="C1184" s="1">
        <v>41333</v>
      </c>
      <c r="D1184">
        <v>204</v>
      </c>
      <c r="E1184" t="str">
        <f t="shared" si="455"/>
        <v>_have_all_great_data_structures_and_algorithms_been_identified?_</v>
      </c>
      <c r="F1184" s="7">
        <f t="shared" si="461"/>
        <v>5.3230099791384085</v>
      </c>
      <c r="G1184">
        <f t="shared" si="456"/>
        <v>27</v>
      </c>
      <c r="H1184" s="11">
        <f t="shared" si="462"/>
        <v>0</v>
      </c>
      <c r="I1184" s="11">
        <f t="shared" si="473"/>
        <v>1</v>
      </c>
      <c r="J1184" s="11">
        <f t="shared" si="473"/>
        <v>0</v>
      </c>
      <c r="K1184" s="11">
        <f t="shared" si="474"/>
        <v>0</v>
      </c>
      <c r="L1184" s="11">
        <f t="shared" si="474"/>
        <v>0</v>
      </c>
      <c r="M1184" s="11">
        <f t="shared" si="474"/>
        <v>0</v>
      </c>
      <c r="N1184" s="11">
        <f t="shared" si="474"/>
        <v>0</v>
      </c>
      <c r="O1184" s="11">
        <f t="shared" si="474"/>
        <v>1</v>
      </c>
      <c r="P1184" s="11">
        <f t="shared" si="474"/>
        <v>0</v>
      </c>
      <c r="Q1184" s="4" t="str">
        <f t="shared" si="463"/>
        <v>N-010-000010</v>
      </c>
      <c r="R1184">
        <f t="shared" si="464"/>
        <v>51</v>
      </c>
      <c r="S1184" s="8">
        <f t="shared" si="465"/>
        <v>6.7640449341040307</v>
      </c>
      <c r="T1184" s="8">
        <f t="shared" si="466"/>
        <v>6.7640449341040307</v>
      </c>
      <c r="U1184" s="10">
        <f t="shared" si="457"/>
        <v>5.4990326986384508</v>
      </c>
      <c r="V1184" s="10">
        <f t="shared" si="467"/>
        <v>-0.69394840951456138</v>
      </c>
      <c r="W1184" s="10">
        <f t="shared" si="468"/>
        <v>-1.5103821975769467</v>
      </c>
      <c r="X1184" s="10">
        <f t="shared" si="458"/>
        <v>-0.17602271950004214</v>
      </c>
      <c r="Y1184" s="22">
        <f t="shared" si="469"/>
        <v>6.3732007636292352</v>
      </c>
      <c r="Z1184" s="22">
        <f t="shared" si="459"/>
        <v>6.5691920580633658</v>
      </c>
      <c r="AA1184" s="22">
        <f t="shared" si="460"/>
        <v>6.7640449341040307</v>
      </c>
      <c r="AB1184" s="35"/>
      <c r="AC1184" s="10"/>
      <c r="AD1184" s="10"/>
    </row>
    <row r="1185" spans="1:30" x14ac:dyDescent="0.25">
      <c r="A1185" t="s">
        <v>4133</v>
      </c>
      <c r="B1185" t="s">
        <v>1517</v>
      </c>
      <c r="C1185" s="1">
        <v>42058</v>
      </c>
      <c r="D1185">
        <v>530</v>
      </c>
      <c r="E1185" t="str">
        <f t="shared" si="455"/>
        <v>_have_you_heard_about_drill?_</v>
      </c>
      <c r="F1185" s="7">
        <f t="shared" si="461"/>
        <v>6.2747620212419388</v>
      </c>
      <c r="G1185">
        <f t="shared" si="456"/>
        <v>29</v>
      </c>
      <c r="H1185" s="11">
        <f t="shared" si="462"/>
        <v>1</v>
      </c>
      <c r="I1185" s="11">
        <f t="shared" si="473"/>
        <v>0</v>
      </c>
      <c r="J1185" s="11">
        <f t="shared" si="473"/>
        <v>1</v>
      </c>
      <c r="K1185" s="11">
        <f t="shared" si="474"/>
        <v>0</v>
      </c>
      <c r="L1185" s="11">
        <f t="shared" si="474"/>
        <v>0</v>
      </c>
      <c r="M1185" s="11">
        <f t="shared" si="474"/>
        <v>0</v>
      </c>
      <c r="N1185" s="11">
        <f t="shared" si="474"/>
        <v>0</v>
      </c>
      <c r="O1185" s="11">
        <f t="shared" si="474"/>
        <v>0</v>
      </c>
      <c r="P1185" s="11">
        <f t="shared" si="474"/>
        <v>0</v>
      </c>
      <c r="Q1185" s="4" t="str">
        <f t="shared" si="463"/>
        <v>N-101-000000</v>
      </c>
      <c r="R1185">
        <f t="shared" si="464"/>
        <v>419</v>
      </c>
      <c r="S1185" s="8">
        <f t="shared" si="465"/>
        <v>6.5697596378225285</v>
      </c>
      <c r="T1185" s="8">
        <f t="shared" si="466"/>
        <v>6.5697596378225285</v>
      </c>
      <c r="U1185" s="10">
        <f t="shared" si="457"/>
        <v>6.0862930819258825</v>
      </c>
      <c r="V1185" s="10">
        <f t="shared" si="467"/>
        <v>-0.14431102010629077</v>
      </c>
      <c r="W1185" s="10">
        <f t="shared" si="468"/>
        <v>-0.55863015547341632</v>
      </c>
      <c r="X1185" s="10">
        <f t="shared" si="458"/>
        <v>0.18846893931605621</v>
      </c>
      <c r="Y1185" s="22">
        <f t="shared" si="469"/>
        <v>6.7376924224453338</v>
      </c>
      <c r="Z1185" s="22">
        <f t="shared" si="459"/>
        <v>6.5922741434865042</v>
      </c>
      <c r="AA1185" s="22">
        <f t="shared" si="460"/>
        <v>6.5697596378225285</v>
      </c>
      <c r="AB1185" s="35"/>
      <c r="AC1185" s="10"/>
      <c r="AD1185" s="10"/>
    </row>
    <row r="1186" spans="1:30" x14ac:dyDescent="0.25">
      <c r="A1186" t="s">
        <v>4134</v>
      </c>
      <c r="B1186" t="s">
        <v>1518</v>
      </c>
      <c r="C1186" s="1">
        <v>41601</v>
      </c>
      <c r="D1186">
        <v>122</v>
      </c>
      <c r="E1186" t="str">
        <f t="shared" si="455"/>
        <v>_hazards_of_institutional_data_</v>
      </c>
      <c r="F1186" s="7">
        <f t="shared" si="461"/>
        <v>4.8121843553724171</v>
      </c>
      <c r="G1186">
        <f t="shared" si="456"/>
        <v>37</v>
      </c>
      <c r="H1186" s="11">
        <f t="shared" si="462"/>
        <v>0</v>
      </c>
      <c r="I1186" s="11">
        <f t="shared" si="473"/>
        <v>0</v>
      </c>
      <c r="J1186" s="11">
        <f t="shared" si="473"/>
        <v>1</v>
      </c>
      <c r="K1186" s="11">
        <f t="shared" si="474"/>
        <v>0</v>
      </c>
      <c r="L1186" s="11">
        <f t="shared" si="474"/>
        <v>0</v>
      </c>
      <c r="M1186" s="11">
        <f t="shared" si="474"/>
        <v>0</v>
      </c>
      <c r="N1186" s="11">
        <f t="shared" si="474"/>
        <v>0</v>
      </c>
      <c r="O1186" s="11">
        <f t="shared" si="474"/>
        <v>1</v>
      </c>
      <c r="P1186" s="11">
        <f t="shared" si="474"/>
        <v>0</v>
      </c>
      <c r="Q1186" s="4" t="str">
        <f t="shared" si="463"/>
        <v>N-001-000010</v>
      </c>
      <c r="R1186">
        <f t="shared" si="464"/>
        <v>276</v>
      </c>
      <c r="S1186" s="8">
        <f t="shared" si="465"/>
        <v>7.1371246496698326</v>
      </c>
      <c r="T1186" s="8">
        <f t="shared" si="466"/>
        <v>7.1371246496698326</v>
      </c>
      <c r="U1186" s="10">
        <f t="shared" si="457"/>
        <v>4.2073634405141958</v>
      </c>
      <c r="V1186" s="10">
        <f t="shared" si="467"/>
        <v>0.48352944586012636</v>
      </c>
      <c r="W1186" s="10">
        <f t="shared" si="468"/>
        <v>-2.0212078213429381</v>
      </c>
      <c r="X1186" s="10">
        <f t="shared" si="458"/>
        <v>0.60482091485822098</v>
      </c>
      <c r="Y1186" s="22">
        <f t="shared" si="469"/>
        <v>7.1540443979874988</v>
      </c>
      <c r="Z1186" s="22">
        <f t="shared" si="459"/>
        <v>7.1890336202131158</v>
      </c>
      <c r="AA1186" s="22">
        <f t="shared" si="460"/>
        <v>7.1371246496698326</v>
      </c>
      <c r="AB1186" s="35"/>
      <c r="AC1186" s="10"/>
      <c r="AD1186" s="10"/>
    </row>
    <row r="1187" spans="1:30" x14ac:dyDescent="0.25">
      <c r="A1187" t="s">
        <v>2763</v>
      </c>
      <c r="B1187" t="s">
        <v>145</v>
      </c>
      <c r="C1187" s="1">
        <v>41058</v>
      </c>
      <c r="D1187">
        <v>12236</v>
      </c>
      <c r="E1187" t="str">
        <f t="shared" si="455"/>
        <v>_hbase,_cassandra,_mongo_db,_couchbase_</v>
      </c>
      <c r="F1187" s="7">
        <f t="shared" si="461"/>
        <v>9.4122194279856686</v>
      </c>
      <c r="G1187">
        <f t="shared" si="456"/>
        <v>82</v>
      </c>
      <c r="H1187" s="11">
        <f t="shared" si="462"/>
        <v>0</v>
      </c>
      <c r="I1187" s="11">
        <f t="shared" si="473"/>
        <v>1</v>
      </c>
      <c r="J1187" s="11">
        <f t="shared" si="473"/>
        <v>0</v>
      </c>
      <c r="K1187" s="11">
        <f t="shared" si="474"/>
        <v>0</v>
      </c>
      <c r="L1187" s="11">
        <f t="shared" si="474"/>
        <v>0</v>
      </c>
      <c r="M1187" s="11">
        <f t="shared" si="474"/>
        <v>0</v>
      </c>
      <c r="N1187" s="11">
        <f t="shared" si="474"/>
        <v>0</v>
      </c>
      <c r="O1187" s="11">
        <f t="shared" si="474"/>
        <v>0</v>
      </c>
      <c r="P1187" s="11">
        <f t="shared" si="474"/>
        <v>0</v>
      </c>
      <c r="Q1187" s="4" t="str">
        <f t="shared" si="463"/>
        <v>N-010-000000</v>
      </c>
      <c r="R1187">
        <f t="shared" si="464"/>
        <v>99</v>
      </c>
      <c r="S1187" s="8">
        <f t="shared" si="465"/>
        <v>6.480946823676728</v>
      </c>
      <c r="T1187" s="8">
        <f t="shared" si="466"/>
        <v>6.480946823676728</v>
      </c>
      <c r="U1187" s="10">
        <f t="shared" si="457"/>
        <v>9.8061270686851785</v>
      </c>
      <c r="V1187" s="10">
        <f t="shared" si="467"/>
        <v>-1.0225092870624488</v>
      </c>
      <c r="W1187" s="10">
        <f t="shared" si="468"/>
        <v>2.5788272512703134</v>
      </c>
      <c r="X1187" s="10">
        <f t="shared" si="458"/>
        <v>-0.39390764069951029</v>
      </c>
      <c r="Y1187" s="22">
        <f t="shared" si="469"/>
        <v>6.1553158424297676</v>
      </c>
      <c r="Z1187" s="22">
        <f t="shared" si="459"/>
        <v>6.3463125243562173</v>
      </c>
      <c r="AA1187" s="22">
        <f t="shared" si="460"/>
        <v>6.480946823676728</v>
      </c>
      <c r="AB1187" s="35"/>
      <c r="AC1187" s="10"/>
      <c r="AD1187" s="10"/>
    </row>
    <row r="1188" spans="1:30" x14ac:dyDescent="0.25">
      <c r="A1188" t="s">
        <v>4139</v>
      </c>
      <c r="B1188" t="s">
        <v>1523</v>
      </c>
      <c r="C1188" s="1">
        <v>41960</v>
      </c>
      <c r="D1188">
        <v>2851</v>
      </c>
      <c r="E1188" t="str">
        <f t="shared" si="455"/>
        <v>_he_tweeted,_she_tweeted:_a_study_on_romantic_breakups_on_twitter_using_datascience_</v>
      </c>
      <c r="F1188" s="7">
        <f t="shared" si="461"/>
        <v>7.9557757815341867</v>
      </c>
      <c r="G1188">
        <f t="shared" si="456"/>
        <v>70</v>
      </c>
      <c r="H1188" s="11">
        <f t="shared" si="462"/>
        <v>0</v>
      </c>
      <c r="I1188" s="11">
        <f t="shared" si="473"/>
        <v>0</v>
      </c>
      <c r="J1188" s="11">
        <f t="shared" si="473"/>
        <v>1</v>
      </c>
      <c r="K1188" s="11">
        <f t="shared" si="474"/>
        <v>0</v>
      </c>
      <c r="L1188" s="11">
        <f t="shared" si="474"/>
        <v>0</v>
      </c>
      <c r="M1188" s="11">
        <f t="shared" si="474"/>
        <v>0</v>
      </c>
      <c r="N1188" s="11">
        <f t="shared" si="474"/>
        <v>0</v>
      </c>
      <c r="O1188" s="11">
        <f t="shared" si="474"/>
        <v>0</v>
      </c>
      <c r="P1188" s="11">
        <f t="shared" si="474"/>
        <v>0</v>
      </c>
      <c r="Q1188" s="4" t="str">
        <f t="shared" si="463"/>
        <v>N-001-000000</v>
      </c>
      <c r="R1188">
        <f t="shared" si="464"/>
        <v>313</v>
      </c>
      <c r="S1188" s="8">
        <f t="shared" si="465"/>
        <v>6.8822553953446945</v>
      </c>
      <c r="T1188" s="8">
        <f t="shared" si="466"/>
        <v>6.8822553953446945</v>
      </c>
      <c r="U1188" s="10">
        <f t="shared" si="457"/>
        <v>7.5688397878754339</v>
      </c>
      <c r="V1188" s="10">
        <f t="shared" si="467"/>
        <v>0.15496856831223904</v>
      </c>
      <c r="W1188" s="10">
        <f t="shared" si="468"/>
        <v>1.1223836048188316</v>
      </c>
      <c r="X1188" s="10">
        <f t="shared" si="458"/>
        <v>0.38693599365875281</v>
      </c>
      <c r="Y1188" s="22">
        <f t="shared" si="469"/>
        <v>6.9361594767880304</v>
      </c>
      <c r="Z1188" s="22">
        <f t="shared" si="459"/>
        <v>6.9661540865059681</v>
      </c>
      <c r="AA1188" s="22">
        <f t="shared" si="460"/>
        <v>6.8822553953446945</v>
      </c>
      <c r="AB1188" s="35"/>
      <c r="AC1188" s="10"/>
      <c r="AD1188" s="10"/>
    </row>
    <row r="1189" spans="1:30" x14ac:dyDescent="0.25">
      <c r="A1189" t="s">
        <v>4135</v>
      </c>
      <c r="B1189" t="s">
        <v>1519</v>
      </c>
      <c r="C1189" s="1">
        <v>42153</v>
      </c>
      <c r="D1189">
        <v>1304</v>
      </c>
      <c r="E1189" t="str">
        <f t="shared" si="455"/>
        <v>_healthcare_industry_finds_new_solutions_to_big_data_storage_challenges_</v>
      </c>
      <c r="F1189" s="7">
        <f t="shared" si="461"/>
        <v>7.1739583197567942</v>
      </c>
      <c r="G1189">
        <f t="shared" si="456"/>
        <v>59</v>
      </c>
      <c r="H1189" s="11">
        <f t="shared" si="462"/>
        <v>1</v>
      </c>
      <c r="I1189" s="11">
        <f t="shared" si="473"/>
        <v>0</v>
      </c>
      <c r="J1189" s="11">
        <f t="shared" si="473"/>
        <v>1</v>
      </c>
      <c r="K1189" s="11">
        <f t="shared" si="474"/>
        <v>0</v>
      </c>
      <c r="L1189" s="11">
        <f t="shared" si="474"/>
        <v>0</v>
      </c>
      <c r="M1189" s="11">
        <f t="shared" si="474"/>
        <v>0</v>
      </c>
      <c r="N1189" s="11">
        <f t="shared" si="474"/>
        <v>0</v>
      </c>
      <c r="O1189" s="11">
        <f t="shared" si="474"/>
        <v>1</v>
      </c>
      <c r="P1189" s="11">
        <f t="shared" si="474"/>
        <v>0</v>
      </c>
      <c r="Q1189" s="4" t="str">
        <f t="shared" si="463"/>
        <v>N-101-000010</v>
      </c>
      <c r="R1189">
        <f t="shared" si="464"/>
        <v>382</v>
      </c>
      <c r="S1189" s="8">
        <f t="shared" si="465"/>
        <v>6.8802841839920132</v>
      </c>
      <c r="T1189" s="8">
        <f t="shared" si="466"/>
        <v>6.8802841839920132</v>
      </c>
      <c r="U1189" s="10">
        <f t="shared" si="457"/>
        <v>6.7676044592412694</v>
      </c>
      <c r="V1189" s="10">
        <f t="shared" si="467"/>
        <v>0.18424985744159661</v>
      </c>
      <c r="W1189" s="10">
        <f t="shared" si="468"/>
        <v>0.34056614304143906</v>
      </c>
      <c r="X1189" s="10">
        <f t="shared" si="458"/>
        <v>0.40635386051552441</v>
      </c>
      <c r="Y1189" s="22">
        <f t="shared" si="469"/>
        <v>6.9555773436448023</v>
      </c>
      <c r="Z1189" s="22">
        <f t="shared" si="459"/>
        <v>6.8151536771936527</v>
      </c>
      <c r="AA1189" s="22">
        <f t="shared" si="460"/>
        <v>6.8802841839920132</v>
      </c>
      <c r="AB1189" s="35"/>
      <c r="AC1189" s="10"/>
      <c r="AD1189" s="10"/>
    </row>
    <row r="1190" spans="1:30" x14ac:dyDescent="0.25">
      <c r="A1190" t="s">
        <v>4136</v>
      </c>
      <c r="B1190" t="s">
        <v>1520</v>
      </c>
      <c r="C1190" s="1">
        <v>41612</v>
      </c>
      <c r="D1190">
        <v>204</v>
      </c>
      <c r="E1190" t="str">
        <f t="shared" si="455"/>
        <v>_healthcare_informatics_and_agile_project_management_-_intro_</v>
      </c>
      <c r="F1190" s="7">
        <f t="shared" si="461"/>
        <v>5.3230099791384085</v>
      </c>
      <c r="G1190">
        <f t="shared" si="456"/>
        <v>21</v>
      </c>
      <c r="H1190" s="11">
        <f t="shared" si="462"/>
        <v>0</v>
      </c>
      <c r="I1190" s="11">
        <f t="shared" si="473"/>
        <v>0</v>
      </c>
      <c r="J1190" s="11">
        <f t="shared" si="473"/>
        <v>1</v>
      </c>
      <c r="K1190" s="11">
        <f t="shared" si="474"/>
        <v>0</v>
      </c>
      <c r="L1190" s="11">
        <f t="shared" si="474"/>
        <v>0</v>
      </c>
      <c r="M1190" s="11">
        <f t="shared" si="474"/>
        <v>0</v>
      </c>
      <c r="N1190" s="11">
        <f t="shared" si="474"/>
        <v>0</v>
      </c>
      <c r="O1190" s="11">
        <f t="shared" si="474"/>
        <v>0</v>
      </c>
      <c r="P1190" s="11">
        <f t="shared" si="474"/>
        <v>0</v>
      </c>
      <c r="Q1190" s="4" t="str">
        <f t="shared" si="463"/>
        <v>N-001-000000</v>
      </c>
      <c r="R1190">
        <f t="shared" si="464"/>
        <v>313</v>
      </c>
      <c r="S1190" s="8">
        <f t="shared" si="465"/>
        <v>6.8822553953446945</v>
      </c>
      <c r="T1190" s="8">
        <f t="shared" si="466"/>
        <v>6.8822553953446945</v>
      </c>
      <c r="U1190" s="10">
        <f t="shared" si="457"/>
        <v>4.9360739854796556</v>
      </c>
      <c r="V1190" s="10">
        <f t="shared" si="467"/>
        <v>0.15496856831223904</v>
      </c>
      <c r="W1190" s="10">
        <f t="shared" si="468"/>
        <v>-1.5103821975769467</v>
      </c>
      <c r="X1190" s="10">
        <f t="shared" si="458"/>
        <v>0.38693599365875281</v>
      </c>
      <c r="Y1190" s="22">
        <f t="shared" si="469"/>
        <v>6.9361594767880304</v>
      </c>
      <c r="Z1190" s="22">
        <f t="shared" si="459"/>
        <v>6.9661540865059681</v>
      </c>
      <c r="AA1190" s="22">
        <f t="shared" si="460"/>
        <v>6.8822553953446945</v>
      </c>
      <c r="AB1190" s="35"/>
      <c r="AC1190" s="10"/>
      <c r="AD1190" s="10"/>
    </row>
    <row r="1191" spans="1:30" x14ac:dyDescent="0.25">
      <c r="A1191" t="s">
        <v>4137</v>
      </c>
      <c r="B1191" t="s">
        <v>1521</v>
      </c>
      <c r="C1191" s="1">
        <v>42253</v>
      </c>
      <c r="D1191">
        <v>743</v>
      </c>
      <c r="E1191" t="str">
        <f t="shared" si="455"/>
        <v>_hedge_fund_strategies_</v>
      </c>
      <c r="F1191" s="7">
        <f t="shared" si="461"/>
        <v>6.6120410348330916</v>
      </c>
      <c r="G1191">
        <f t="shared" si="456"/>
        <v>47</v>
      </c>
      <c r="H1191" s="11">
        <f t="shared" si="462"/>
        <v>1</v>
      </c>
      <c r="I1191" s="11">
        <f t="shared" si="473"/>
        <v>0</v>
      </c>
      <c r="J1191" s="11">
        <f t="shared" si="473"/>
        <v>1</v>
      </c>
      <c r="K1191" s="11">
        <f t="shared" si="474"/>
        <v>0</v>
      </c>
      <c r="L1191" s="11">
        <f t="shared" si="474"/>
        <v>0</v>
      </c>
      <c r="M1191" s="11">
        <f t="shared" si="474"/>
        <v>0</v>
      </c>
      <c r="N1191" s="11">
        <f t="shared" si="474"/>
        <v>0</v>
      </c>
      <c r="O1191" s="11">
        <f t="shared" si="474"/>
        <v>0</v>
      </c>
      <c r="P1191" s="11">
        <f t="shared" si="474"/>
        <v>0</v>
      </c>
      <c r="Q1191" s="4" t="str">
        <f t="shared" si="463"/>
        <v>N-101-000000</v>
      </c>
      <c r="R1191">
        <f t="shared" si="464"/>
        <v>419</v>
      </c>
      <c r="S1191" s="8">
        <f t="shared" si="465"/>
        <v>6.5697596378225285</v>
      </c>
      <c r="T1191" s="8">
        <f t="shared" si="466"/>
        <v>6.5697596378225285</v>
      </c>
      <c r="U1191" s="10">
        <f t="shared" si="457"/>
        <v>6.4235720955170352</v>
      </c>
      <c r="V1191" s="10">
        <f t="shared" si="467"/>
        <v>-0.14431102010629077</v>
      </c>
      <c r="W1191" s="10">
        <f t="shared" si="468"/>
        <v>-0.22135114188226357</v>
      </c>
      <c r="X1191" s="10">
        <f t="shared" si="458"/>
        <v>0.18846893931605621</v>
      </c>
      <c r="Y1191" s="22">
        <f t="shared" si="469"/>
        <v>6.7376924224453338</v>
      </c>
      <c r="Z1191" s="22">
        <f t="shared" si="459"/>
        <v>6.5922741434865042</v>
      </c>
      <c r="AA1191" s="22">
        <f t="shared" si="460"/>
        <v>6.5697596378225285</v>
      </c>
      <c r="AB1191" s="35"/>
      <c r="AC1191" s="10"/>
      <c r="AD1191" s="10"/>
    </row>
    <row r="1192" spans="1:30" x14ac:dyDescent="0.25">
      <c r="A1192" t="s">
        <v>2764</v>
      </c>
      <c r="B1192" t="s">
        <v>146</v>
      </c>
      <c r="C1192" s="1">
        <v>41722</v>
      </c>
      <c r="D1192">
        <v>122</v>
      </c>
      <c r="E1192" t="str">
        <f t="shared" si="455"/>
        <v>_help_required_for_a_survey_on_research_datasets_</v>
      </c>
      <c r="F1192" s="7">
        <f t="shared" si="461"/>
        <v>4.8121843553724171</v>
      </c>
      <c r="G1192">
        <f t="shared" si="456"/>
        <v>73</v>
      </c>
      <c r="H1192" s="11">
        <f t="shared" si="462"/>
        <v>0</v>
      </c>
      <c r="I1192" s="11">
        <f t="shared" si="473"/>
        <v>1</v>
      </c>
      <c r="J1192" s="11">
        <f t="shared" si="473"/>
        <v>0</v>
      </c>
      <c r="K1192" s="11">
        <f t="shared" ref="K1192:P1201" si="475">IF(ISNUMBER(SEARCH(K$1,$E1192)),1,0)</f>
        <v>0</v>
      </c>
      <c r="L1192" s="11">
        <f t="shared" si="475"/>
        <v>0</v>
      </c>
      <c r="M1192" s="11">
        <f t="shared" si="475"/>
        <v>0</v>
      </c>
      <c r="N1192" s="11">
        <f t="shared" si="475"/>
        <v>0</v>
      </c>
      <c r="O1192" s="11">
        <f t="shared" si="475"/>
        <v>0</v>
      </c>
      <c r="P1192" s="11">
        <f t="shared" si="475"/>
        <v>0</v>
      </c>
      <c r="Q1192" s="4" t="str">
        <f t="shared" si="463"/>
        <v>N-010-000000</v>
      </c>
      <c r="R1192">
        <f t="shared" si="464"/>
        <v>99</v>
      </c>
      <c r="S1192" s="8">
        <f t="shared" si="465"/>
        <v>6.480946823676728</v>
      </c>
      <c r="T1192" s="8">
        <f t="shared" si="466"/>
        <v>6.480946823676728</v>
      </c>
      <c r="U1192" s="10">
        <f t="shared" si="457"/>
        <v>5.206091996071927</v>
      </c>
      <c r="V1192" s="10">
        <f t="shared" si="467"/>
        <v>-1.0225092870624488</v>
      </c>
      <c r="W1192" s="10">
        <f t="shared" si="468"/>
        <v>-2.0212078213429381</v>
      </c>
      <c r="X1192" s="10">
        <f t="shared" si="458"/>
        <v>-0.39390764069951029</v>
      </c>
      <c r="Y1192" s="22">
        <f t="shared" si="469"/>
        <v>6.1553158424297676</v>
      </c>
      <c r="Z1192" s="22">
        <f t="shared" si="459"/>
        <v>6.3463125243562173</v>
      </c>
      <c r="AA1192" s="22">
        <f t="shared" si="460"/>
        <v>6.480946823676728</v>
      </c>
      <c r="AB1192" s="35"/>
      <c r="AC1192" s="10"/>
      <c r="AD1192" s="10"/>
    </row>
    <row r="1193" spans="1:30" x14ac:dyDescent="0.25">
      <c r="A1193" t="s">
        <v>2765</v>
      </c>
      <c r="B1193" t="s">
        <v>147</v>
      </c>
      <c r="C1193" s="1">
        <v>42081</v>
      </c>
      <c r="D1193">
        <v>163</v>
      </c>
      <c r="E1193" t="str">
        <f t="shared" si="455"/>
        <v>_help_the_fortune_500_solve_their_machine_learning_and_big_data_challenges_</v>
      </c>
      <c r="F1193" s="7">
        <f t="shared" si="461"/>
        <v>5.0998664278241987</v>
      </c>
      <c r="G1193">
        <f t="shared" si="456"/>
        <v>43</v>
      </c>
      <c r="H1193" s="11">
        <f t="shared" si="462"/>
        <v>1</v>
      </c>
      <c r="I1193" s="11">
        <f t="shared" si="473"/>
        <v>1</v>
      </c>
      <c r="J1193" s="11">
        <f t="shared" si="473"/>
        <v>0</v>
      </c>
      <c r="K1193" s="11">
        <f t="shared" si="475"/>
        <v>0</v>
      </c>
      <c r="L1193" s="11">
        <f t="shared" si="475"/>
        <v>0</v>
      </c>
      <c r="M1193" s="11">
        <f t="shared" si="475"/>
        <v>1</v>
      </c>
      <c r="N1193" s="11">
        <f t="shared" si="475"/>
        <v>0</v>
      </c>
      <c r="O1193" s="11">
        <f t="shared" si="475"/>
        <v>1</v>
      </c>
      <c r="P1193" s="11">
        <f t="shared" si="475"/>
        <v>0</v>
      </c>
      <c r="Q1193" s="4" t="str">
        <f t="shared" si="463"/>
        <v>N-110-001010</v>
      </c>
      <c r="R1193">
        <f t="shared" si="464"/>
        <v>1</v>
      </c>
      <c r="S1193" s="8">
        <f t="shared" si="465"/>
        <v>7.020854558086981</v>
      </c>
      <c r="T1193" s="8">
        <f t="shared" si="466"/>
        <v>7.3546782491486216</v>
      </c>
      <c r="U1193" s="10">
        <f t="shared" si="457"/>
        <v>4.9964369453910527</v>
      </c>
      <c r="V1193" s="10">
        <f t="shared" si="467"/>
        <v>-0.27254678064368792</v>
      </c>
      <c r="W1193" s="10">
        <f t="shared" si="468"/>
        <v>-1.7335257488911564</v>
      </c>
      <c r="X1193" s="10">
        <f t="shared" si="458"/>
        <v>0.10342948243314619</v>
      </c>
      <c r="Y1193" s="22">
        <f t="shared" si="469"/>
        <v>6.6526529655624236</v>
      </c>
      <c r="Z1193" s="22">
        <f t="shared" si="459"/>
        <v>7.0314858423022057</v>
      </c>
      <c r="AA1193" s="22">
        <f t="shared" si="460"/>
        <v>6.6526529655624236</v>
      </c>
      <c r="AB1193" s="35"/>
      <c r="AC1193" s="10"/>
      <c r="AD1193" s="10"/>
    </row>
    <row r="1194" spans="1:30" x14ac:dyDescent="0.25">
      <c r="A1194" t="s">
        <v>2766</v>
      </c>
      <c r="B1194" t="s">
        <v>148</v>
      </c>
      <c r="C1194" s="1">
        <v>41878</v>
      </c>
      <c r="D1194">
        <v>163</v>
      </c>
      <c r="E1194" t="str">
        <f t="shared" si="455"/>
        <v>_help_to_explore_machine_learning_algorithms_</v>
      </c>
      <c r="F1194" s="7">
        <f t="shared" si="461"/>
        <v>5.0998664278241987</v>
      </c>
      <c r="G1194">
        <f t="shared" si="456"/>
        <v>71</v>
      </c>
      <c r="H1194" s="11">
        <f t="shared" si="462"/>
        <v>0</v>
      </c>
      <c r="I1194" s="11">
        <f t="shared" si="473"/>
        <v>1</v>
      </c>
      <c r="J1194" s="11">
        <f t="shared" si="473"/>
        <v>0</v>
      </c>
      <c r="K1194" s="11">
        <f t="shared" si="475"/>
        <v>0</v>
      </c>
      <c r="L1194" s="11">
        <f t="shared" si="475"/>
        <v>0</v>
      </c>
      <c r="M1194" s="11">
        <f t="shared" si="475"/>
        <v>1</v>
      </c>
      <c r="N1194" s="11">
        <f t="shared" si="475"/>
        <v>0</v>
      </c>
      <c r="O1194" s="11">
        <f t="shared" si="475"/>
        <v>0</v>
      </c>
      <c r="P1194" s="11">
        <f t="shared" si="475"/>
        <v>0</v>
      </c>
      <c r="Q1194" s="4" t="str">
        <f t="shared" si="463"/>
        <v>N-010-001000</v>
      </c>
      <c r="R1194">
        <f t="shared" si="464"/>
        <v>5</v>
      </c>
      <c r="S1194" s="8">
        <f t="shared" si="465"/>
        <v>7.3171745205203251</v>
      </c>
      <c r="T1194" s="8">
        <f t="shared" si="466"/>
        <v>7.3546782491486216</v>
      </c>
      <c r="U1194" s="10">
        <f t="shared" si="457"/>
        <v>5.0158548122478246</v>
      </c>
      <c r="V1194" s="10">
        <f t="shared" si="467"/>
        <v>-0.30182806977304555</v>
      </c>
      <c r="W1194" s="10">
        <f t="shared" si="468"/>
        <v>-1.7335257488911564</v>
      </c>
      <c r="X1194" s="10">
        <f t="shared" si="458"/>
        <v>8.4011615576374543E-2</v>
      </c>
      <c r="Y1194" s="22">
        <f t="shared" si="469"/>
        <v>6.6332350987056516</v>
      </c>
      <c r="Z1194" s="22">
        <f t="shared" si="459"/>
        <v>7.1824862516145211</v>
      </c>
      <c r="AA1194" s="22">
        <f t="shared" si="460"/>
        <v>7.3171745205203251</v>
      </c>
      <c r="AB1194" s="35"/>
      <c r="AC1194" s="10"/>
      <c r="AD1194" s="10"/>
    </row>
    <row r="1195" spans="1:30" x14ac:dyDescent="0.25">
      <c r="A1195" t="s">
        <v>2767</v>
      </c>
      <c r="B1195" t="s">
        <v>149</v>
      </c>
      <c r="C1195" s="1">
        <v>41720</v>
      </c>
      <c r="D1195">
        <v>244</v>
      </c>
      <c r="E1195" t="str">
        <f t="shared" si="455"/>
        <v>_help_wanted:_seeking_feedback_on_a_proposed_data_science_degree_program_</v>
      </c>
      <c r="F1195" s="7">
        <f t="shared" si="461"/>
        <v>5.5012582105447274</v>
      </c>
      <c r="G1195">
        <f t="shared" si="456"/>
        <v>31</v>
      </c>
      <c r="H1195" s="11">
        <f t="shared" si="462"/>
        <v>0</v>
      </c>
      <c r="I1195" s="11">
        <f t="shared" si="473"/>
        <v>1</v>
      </c>
      <c r="J1195" s="11">
        <f t="shared" si="473"/>
        <v>0</v>
      </c>
      <c r="K1195" s="11">
        <f t="shared" si="475"/>
        <v>0</v>
      </c>
      <c r="L1195" s="11">
        <f t="shared" si="475"/>
        <v>0</v>
      </c>
      <c r="M1195" s="11">
        <f t="shared" si="475"/>
        <v>0</v>
      </c>
      <c r="N1195" s="11">
        <f t="shared" si="475"/>
        <v>1</v>
      </c>
      <c r="O1195" s="11">
        <f t="shared" si="475"/>
        <v>1</v>
      </c>
      <c r="P1195" s="11">
        <f t="shared" si="475"/>
        <v>0</v>
      </c>
      <c r="Q1195" s="4" t="str">
        <f t="shared" si="463"/>
        <v>N-010-000110</v>
      </c>
      <c r="R1195">
        <f t="shared" si="464"/>
        <v>30</v>
      </c>
      <c r="S1195" s="8">
        <f t="shared" si="465"/>
        <v>6.8313617432708362</v>
      </c>
      <c r="T1195" s="8">
        <f t="shared" si="466"/>
        <v>6.8313617432708362</v>
      </c>
      <c r="U1195" s="10">
        <f t="shared" si="457"/>
        <v>5.2936180937392843</v>
      </c>
      <c r="V1195" s="10">
        <f t="shared" si="467"/>
        <v>-0.11540172769237117</v>
      </c>
      <c r="W1195" s="10">
        <f t="shared" si="468"/>
        <v>-1.3321339661706277</v>
      </c>
      <c r="X1195" s="10">
        <f t="shared" si="458"/>
        <v>0.20764011680544309</v>
      </c>
      <c r="Y1195" s="22">
        <f t="shared" si="469"/>
        <v>6.7568635999347206</v>
      </c>
      <c r="Z1195" s="22">
        <f t="shared" si="459"/>
        <v>6.9806344144561896</v>
      </c>
      <c r="AA1195" s="22">
        <f t="shared" si="460"/>
        <v>6.8313617432708362</v>
      </c>
      <c r="AB1195" s="35"/>
      <c r="AC1195" s="10"/>
      <c r="AD1195" s="10"/>
    </row>
    <row r="1196" spans="1:30" x14ac:dyDescent="0.25">
      <c r="A1196" t="s">
        <v>4140</v>
      </c>
      <c r="B1196" t="s">
        <v>1524</v>
      </c>
      <c r="C1196" s="1">
        <v>41591</v>
      </c>
      <c r="D1196">
        <v>8513</v>
      </c>
      <c r="E1196" t="str">
        <f t="shared" si="455"/>
        <v>_hidden_decision_trees_revisited_</v>
      </c>
      <c r="F1196" s="7">
        <f t="shared" si="461"/>
        <v>9.049467146388098</v>
      </c>
      <c r="G1196">
        <f t="shared" si="456"/>
        <v>52</v>
      </c>
      <c r="H1196" s="11">
        <f t="shared" si="462"/>
        <v>0</v>
      </c>
      <c r="I1196" s="11">
        <f t="shared" si="473"/>
        <v>0</v>
      </c>
      <c r="J1196" s="11">
        <f t="shared" si="473"/>
        <v>1</v>
      </c>
      <c r="K1196" s="11">
        <f t="shared" si="475"/>
        <v>0</v>
      </c>
      <c r="L1196" s="11">
        <f t="shared" si="475"/>
        <v>0</v>
      </c>
      <c r="M1196" s="11">
        <f t="shared" si="475"/>
        <v>0</v>
      </c>
      <c r="N1196" s="11">
        <f t="shared" si="475"/>
        <v>0</v>
      </c>
      <c r="O1196" s="11">
        <f t="shared" si="475"/>
        <v>0</v>
      </c>
      <c r="P1196" s="11">
        <f t="shared" si="475"/>
        <v>0</v>
      </c>
      <c r="Q1196" s="4" t="str">
        <f t="shared" si="463"/>
        <v>N-001-000000</v>
      </c>
      <c r="R1196">
        <f t="shared" si="464"/>
        <v>313</v>
      </c>
      <c r="S1196" s="8">
        <f t="shared" si="465"/>
        <v>6.8822553953446945</v>
      </c>
      <c r="T1196" s="8">
        <f t="shared" si="466"/>
        <v>6.8822553953446945</v>
      </c>
      <c r="U1196" s="10">
        <f t="shared" si="457"/>
        <v>8.6625311527293452</v>
      </c>
      <c r="V1196" s="10">
        <f t="shared" si="467"/>
        <v>0.15496856831223904</v>
      </c>
      <c r="W1196" s="10">
        <f t="shared" si="468"/>
        <v>2.2160749696727429</v>
      </c>
      <c r="X1196" s="10">
        <f t="shared" si="458"/>
        <v>0.38693599365875281</v>
      </c>
      <c r="Y1196" s="22">
        <f t="shared" si="469"/>
        <v>6.9361594767880304</v>
      </c>
      <c r="Z1196" s="22">
        <f t="shared" si="459"/>
        <v>6.9661540865059681</v>
      </c>
      <c r="AA1196" s="22">
        <f t="shared" si="460"/>
        <v>6.8822553953446945</v>
      </c>
      <c r="AB1196" s="35"/>
      <c r="AC1196" s="10"/>
      <c r="AD1196" s="10"/>
    </row>
    <row r="1197" spans="1:30" x14ac:dyDescent="0.25">
      <c r="A1197" t="s">
        <v>4141</v>
      </c>
      <c r="B1197" t="s">
        <v>1525</v>
      </c>
      <c r="C1197" s="1">
        <v>41277</v>
      </c>
      <c r="D1197">
        <v>6395</v>
      </c>
      <c r="E1197" t="str">
        <f t="shared" si="455"/>
        <v>_high_crime_rates_explained_by_gasoline_lead._really?_</v>
      </c>
      <c r="F1197" s="7">
        <f t="shared" si="461"/>
        <v>8.763428073953845</v>
      </c>
      <c r="G1197">
        <f t="shared" si="456"/>
        <v>65</v>
      </c>
      <c r="H1197" s="11">
        <f t="shared" si="462"/>
        <v>0</v>
      </c>
      <c r="I1197" s="11">
        <f t="shared" si="473"/>
        <v>0</v>
      </c>
      <c r="J1197" s="11">
        <f t="shared" si="473"/>
        <v>1</v>
      </c>
      <c r="K1197" s="11">
        <f t="shared" si="475"/>
        <v>0</v>
      </c>
      <c r="L1197" s="11">
        <f t="shared" si="475"/>
        <v>0</v>
      </c>
      <c r="M1197" s="11">
        <f t="shared" si="475"/>
        <v>0</v>
      </c>
      <c r="N1197" s="11">
        <f t="shared" si="475"/>
        <v>0</v>
      </c>
      <c r="O1197" s="11">
        <f t="shared" si="475"/>
        <v>0</v>
      </c>
      <c r="P1197" s="11">
        <f t="shared" si="475"/>
        <v>0</v>
      </c>
      <c r="Q1197" s="4" t="str">
        <f t="shared" si="463"/>
        <v>N-001-000000</v>
      </c>
      <c r="R1197">
        <f t="shared" si="464"/>
        <v>313</v>
      </c>
      <c r="S1197" s="8">
        <f t="shared" si="465"/>
        <v>6.8822553953446945</v>
      </c>
      <c r="T1197" s="8">
        <f t="shared" si="466"/>
        <v>6.8822553953446945</v>
      </c>
      <c r="U1197" s="10">
        <f t="shared" si="457"/>
        <v>8.3764920802950922</v>
      </c>
      <c r="V1197" s="10">
        <f t="shared" si="467"/>
        <v>0.15496856831223904</v>
      </c>
      <c r="W1197" s="10">
        <f t="shared" si="468"/>
        <v>1.9300358972384899</v>
      </c>
      <c r="X1197" s="10">
        <f t="shared" si="458"/>
        <v>0.38693599365875281</v>
      </c>
      <c r="Y1197" s="22">
        <f t="shared" si="469"/>
        <v>6.9361594767880304</v>
      </c>
      <c r="Z1197" s="22">
        <f t="shared" si="459"/>
        <v>6.9661540865059681</v>
      </c>
      <c r="AA1197" s="22">
        <f t="shared" si="460"/>
        <v>6.8822553953446945</v>
      </c>
      <c r="AB1197" s="35"/>
      <c r="AC1197" s="10"/>
      <c r="AD1197" s="10"/>
    </row>
    <row r="1198" spans="1:30" x14ac:dyDescent="0.25">
      <c r="A1198" t="s">
        <v>4143</v>
      </c>
      <c r="B1198" t="s">
        <v>1527</v>
      </c>
      <c r="C1198" s="1">
        <v>41534</v>
      </c>
      <c r="D1198">
        <v>1099</v>
      </c>
      <c r="E1198" t="str">
        <f t="shared" si="455"/>
        <v>_high_performance_computing_+_data_science_=_competitive_advantage_</v>
      </c>
      <c r="F1198" s="7">
        <f t="shared" si="461"/>
        <v>7.0030654587864616</v>
      </c>
      <c r="G1198">
        <f t="shared" si="456"/>
        <v>55</v>
      </c>
      <c r="H1198" s="11">
        <f t="shared" si="462"/>
        <v>0</v>
      </c>
      <c r="I1198" s="11">
        <f t="shared" si="473"/>
        <v>0</v>
      </c>
      <c r="J1198" s="11">
        <f t="shared" si="473"/>
        <v>1</v>
      </c>
      <c r="K1198" s="11">
        <f t="shared" si="475"/>
        <v>0</v>
      </c>
      <c r="L1198" s="11">
        <f t="shared" si="475"/>
        <v>0</v>
      </c>
      <c r="M1198" s="11">
        <f t="shared" si="475"/>
        <v>0</v>
      </c>
      <c r="N1198" s="11">
        <f t="shared" si="475"/>
        <v>1</v>
      </c>
      <c r="O1198" s="11">
        <f t="shared" si="475"/>
        <v>1</v>
      </c>
      <c r="P1198" s="11">
        <f t="shared" si="475"/>
        <v>0</v>
      </c>
      <c r="Q1198" s="4" t="str">
        <f t="shared" si="463"/>
        <v>N-001-000110</v>
      </c>
      <c r="R1198">
        <f t="shared" si="464"/>
        <v>130</v>
      </c>
      <c r="S1198" s="8">
        <f t="shared" si="465"/>
        <v>7.6818150714618501</v>
      </c>
      <c r="T1198" s="8">
        <f t="shared" si="466"/>
        <v>7.6818150714618501</v>
      </c>
      <c r="U1198" s="10">
        <f t="shared" si="457"/>
        <v>6.0145817076227557</v>
      </c>
      <c r="V1198" s="10">
        <f t="shared" si="467"/>
        <v>1.0620761276823165</v>
      </c>
      <c r="W1198" s="10">
        <f t="shared" si="468"/>
        <v>0.16967328207110643</v>
      </c>
      <c r="X1198" s="10">
        <f t="shared" si="458"/>
        <v>0.98848375116370624</v>
      </c>
      <c r="Y1198" s="22">
        <f t="shared" si="469"/>
        <v>7.5377072342929834</v>
      </c>
      <c r="Z1198" s="22">
        <f t="shared" si="459"/>
        <v>7.6004759766059404</v>
      </c>
      <c r="AA1198" s="22">
        <f t="shared" si="460"/>
        <v>7.6818150714618501</v>
      </c>
      <c r="AB1198" s="35"/>
      <c r="AC1198" s="10"/>
      <c r="AD1198" s="10"/>
    </row>
    <row r="1199" spans="1:30" x14ac:dyDescent="0.25">
      <c r="A1199" t="s">
        <v>3014</v>
      </c>
      <c r="B1199" t="s">
        <v>396</v>
      </c>
      <c r="C1199" s="1">
        <v>42499</v>
      </c>
      <c r="D1199">
        <v>212</v>
      </c>
      <c r="E1199" t="str">
        <f t="shared" si="455"/>
        <v>_high_performance_computing_in_the_open_data_science_era_</v>
      </c>
      <c r="F1199" s="7">
        <f t="shared" si="461"/>
        <v>5.3612921657094255</v>
      </c>
      <c r="G1199">
        <f t="shared" si="456"/>
        <v>77</v>
      </c>
      <c r="H1199" s="11">
        <f t="shared" si="462"/>
        <v>1</v>
      </c>
      <c r="I1199" s="11">
        <f t="shared" si="473"/>
        <v>1</v>
      </c>
      <c r="J1199" s="11">
        <f t="shared" si="473"/>
        <v>0</v>
      </c>
      <c r="K1199" s="11">
        <f t="shared" si="475"/>
        <v>0</v>
      </c>
      <c r="L1199" s="11">
        <f t="shared" si="475"/>
        <v>0</v>
      </c>
      <c r="M1199" s="11">
        <f t="shared" si="475"/>
        <v>0</v>
      </c>
      <c r="N1199" s="11">
        <f t="shared" si="475"/>
        <v>1</v>
      </c>
      <c r="O1199" s="11">
        <f t="shared" si="475"/>
        <v>1</v>
      </c>
      <c r="P1199" s="11">
        <f t="shared" si="475"/>
        <v>0</v>
      </c>
      <c r="Q1199" s="4" t="str">
        <f t="shared" si="463"/>
        <v>N-110-000110</v>
      </c>
      <c r="R1199">
        <f t="shared" si="464"/>
        <v>30</v>
      </c>
      <c r="S1199" s="8">
        <f t="shared" si="465"/>
        <v>6.8313617432708362</v>
      </c>
      <c r="T1199" s="8">
        <f t="shared" si="466"/>
        <v>6.8313617432708362</v>
      </c>
      <c r="U1199" s="10">
        <f t="shared" si="457"/>
        <v>5.3521191032466788</v>
      </c>
      <c r="V1199" s="10">
        <f t="shared" si="467"/>
        <v>-0.41468131611090092</v>
      </c>
      <c r="W1199" s="10">
        <f t="shared" si="468"/>
        <v>-1.4721000110059297</v>
      </c>
      <c r="X1199" s="10">
        <f t="shared" si="458"/>
        <v>9.1730624627465642E-3</v>
      </c>
      <c r="Y1199" s="22">
        <f t="shared" si="469"/>
        <v>6.5583965455920241</v>
      </c>
      <c r="Z1199" s="22">
        <f t="shared" si="459"/>
        <v>6.6067544714367257</v>
      </c>
      <c r="AA1199" s="22">
        <f t="shared" si="460"/>
        <v>6.8313617432708362</v>
      </c>
      <c r="AB1199" s="35"/>
      <c r="AC1199" s="10"/>
      <c r="AD1199" s="10"/>
    </row>
    <row r="1200" spans="1:30" x14ac:dyDescent="0.25">
      <c r="A1200" t="s">
        <v>4144</v>
      </c>
      <c r="B1200" t="s">
        <v>1528</v>
      </c>
      <c r="C1200" s="1">
        <v>41871</v>
      </c>
      <c r="D1200">
        <v>448</v>
      </c>
      <c r="E1200" t="str">
        <f t="shared" si="455"/>
        <v>_high_value_talent_analytics_projects:_"fishing"_or_solving_business_problems?_</v>
      </c>
      <c r="F1200" s="7">
        <f t="shared" si="461"/>
        <v>6.1070228877422545</v>
      </c>
      <c r="G1200">
        <f t="shared" si="456"/>
        <v>34</v>
      </c>
      <c r="H1200" s="11">
        <f t="shared" si="462"/>
        <v>0</v>
      </c>
      <c r="I1200" s="11">
        <f t="shared" si="473"/>
        <v>0</v>
      </c>
      <c r="J1200" s="11">
        <f t="shared" si="473"/>
        <v>1</v>
      </c>
      <c r="K1200" s="11">
        <f t="shared" si="475"/>
        <v>0</v>
      </c>
      <c r="L1200" s="11">
        <f t="shared" si="475"/>
        <v>0</v>
      </c>
      <c r="M1200" s="11">
        <f t="shared" si="475"/>
        <v>0</v>
      </c>
      <c r="N1200" s="11">
        <f t="shared" si="475"/>
        <v>0</v>
      </c>
      <c r="O1200" s="11">
        <f t="shared" si="475"/>
        <v>0</v>
      </c>
      <c r="P1200" s="11">
        <f t="shared" si="475"/>
        <v>1</v>
      </c>
      <c r="Q1200" s="4" t="str">
        <f t="shared" si="463"/>
        <v>N-001-000001</v>
      </c>
      <c r="R1200">
        <f t="shared" si="464"/>
        <v>75</v>
      </c>
      <c r="S1200" s="8">
        <f t="shared" si="465"/>
        <v>6.7053553975541869</v>
      </c>
      <c r="T1200" s="8">
        <f t="shared" si="466"/>
        <v>6.7053553975541869</v>
      </c>
      <c r="U1200" s="10">
        <f t="shared" si="457"/>
        <v>5.9348370372185526</v>
      </c>
      <c r="V1200" s="10">
        <f t="shared" si="467"/>
        <v>-0.16886520179703862</v>
      </c>
      <c r="W1200" s="10">
        <f t="shared" si="468"/>
        <v>-0.7263692889731006</v>
      </c>
      <c r="X1200" s="10">
        <f t="shared" si="458"/>
        <v>0.17218585052370217</v>
      </c>
      <c r="Y1200" s="22">
        <f t="shared" si="469"/>
        <v>6.7214093336529794</v>
      </c>
      <c r="Z1200" s="22">
        <f t="shared" si="459"/>
        <v>6.7986372127043664</v>
      </c>
      <c r="AA1200" s="22">
        <f t="shared" si="460"/>
        <v>6.7053553975541869</v>
      </c>
      <c r="AB1200" s="35"/>
      <c r="AC1200" s="10"/>
      <c r="AD1200" s="10"/>
    </row>
    <row r="1201" spans="1:30" x14ac:dyDescent="0.25">
      <c r="A1201" t="s">
        <v>4142</v>
      </c>
      <c r="B1201" t="s">
        <v>1526</v>
      </c>
      <c r="C1201" s="1">
        <v>41969</v>
      </c>
      <c r="D1201">
        <v>8106</v>
      </c>
      <c r="E1201" t="str">
        <f t="shared" si="455"/>
        <v>_high_versus_low-level_data_science_</v>
      </c>
      <c r="F1201" s="7">
        <f t="shared" si="461"/>
        <v>9.000483164987708</v>
      </c>
      <c r="G1201">
        <f t="shared" si="456"/>
        <v>29</v>
      </c>
      <c r="H1201" s="11">
        <f t="shared" si="462"/>
        <v>0</v>
      </c>
      <c r="I1201" s="11">
        <f t="shared" si="473"/>
        <v>0</v>
      </c>
      <c r="J1201" s="11">
        <f t="shared" si="473"/>
        <v>1</v>
      </c>
      <c r="K1201" s="11">
        <f t="shared" si="475"/>
        <v>0</v>
      </c>
      <c r="L1201" s="11">
        <f t="shared" si="475"/>
        <v>0</v>
      </c>
      <c r="M1201" s="11">
        <f t="shared" si="475"/>
        <v>0</v>
      </c>
      <c r="N1201" s="11">
        <f t="shared" si="475"/>
        <v>1</v>
      </c>
      <c r="O1201" s="11">
        <f t="shared" si="475"/>
        <v>1</v>
      </c>
      <c r="P1201" s="11">
        <f t="shared" si="475"/>
        <v>0</v>
      </c>
      <c r="Q1201" s="4" t="str">
        <f t="shared" si="463"/>
        <v>N-001-000110</v>
      </c>
      <c r="R1201">
        <f t="shared" si="464"/>
        <v>130</v>
      </c>
      <c r="S1201" s="8">
        <f t="shared" si="465"/>
        <v>7.6818150714618501</v>
      </c>
      <c r="T1201" s="8">
        <f t="shared" si="466"/>
        <v>7.6818150714618501</v>
      </c>
      <c r="U1201" s="10">
        <f t="shared" si="457"/>
        <v>8.011999413824002</v>
      </c>
      <c r="V1201" s="10">
        <f t="shared" si="467"/>
        <v>1.0620761276823165</v>
      </c>
      <c r="W1201" s="10">
        <f t="shared" si="468"/>
        <v>2.1670909882723528</v>
      </c>
      <c r="X1201" s="10">
        <f t="shared" si="458"/>
        <v>0.98848375116370624</v>
      </c>
      <c r="Y1201" s="22">
        <f t="shared" si="469"/>
        <v>7.5377072342929834</v>
      </c>
      <c r="Z1201" s="22">
        <f t="shared" si="459"/>
        <v>7.6004759766059404</v>
      </c>
      <c r="AA1201" s="22">
        <f t="shared" si="460"/>
        <v>7.6818150714618501</v>
      </c>
      <c r="AB1201" s="35"/>
      <c r="AC1201" s="10"/>
      <c r="AD1201" s="10"/>
    </row>
    <row r="1202" spans="1:30" x14ac:dyDescent="0.25">
      <c r="A1202" t="s">
        <v>2768</v>
      </c>
      <c r="B1202" t="s">
        <v>150</v>
      </c>
      <c r="C1202" s="1">
        <v>42033</v>
      </c>
      <c r="D1202">
        <v>122</v>
      </c>
      <c r="E1202" t="str">
        <f t="shared" si="455"/>
        <v>_higher_education_on_analytics_</v>
      </c>
      <c r="F1202" s="7">
        <f t="shared" si="461"/>
        <v>4.8121843553724171</v>
      </c>
      <c r="G1202">
        <f t="shared" si="456"/>
        <v>81</v>
      </c>
      <c r="H1202" s="11">
        <f t="shared" si="462"/>
        <v>1</v>
      </c>
      <c r="I1202" s="11">
        <f t="shared" ref="I1202:J1221" si="476">IF(ISNUMBER(SEARCH(I$1,$B1202)),1,0)</f>
        <v>1</v>
      </c>
      <c r="J1202" s="11">
        <f t="shared" si="476"/>
        <v>0</v>
      </c>
      <c r="K1202" s="11">
        <f t="shared" ref="K1202:P1211" si="477">IF(ISNUMBER(SEARCH(K$1,$E1202)),1,0)</f>
        <v>0</v>
      </c>
      <c r="L1202" s="11">
        <f t="shared" si="477"/>
        <v>0</v>
      </c>
      <c r="M1202" s="11">
        <f t="shared" si="477"/>
        <v>0</v>
      </c>
      <c r="N1202" s="11">
        <f t="shared" si="477"/>
        <v>0</v>
      </c>
      <c r="O1202" s="11">
        <f t="shared" si="477"/>
        <v>0</v>
      </c>
      <c r="P1202" s="11">
        <f t="shared" si="477"/>
        <v>1</v>
      </c>
      <c r="Q1202" s="4" t="str">
        <f t="shared" si="463"/>
        <v>N-110-000001</v>
      </c>
      <c r="R1202">
        <f t="shared" si="464"/>
        <v>34</v>
      </c>
      <c r="S1202" s="8">
        <f t="shared" si="465"/>
        <v>5.7632303215384431</v>
      </c>
      <c r="T1202" s="8">
        <f t="shared" si="466"/>
        <v>5.7632303215384431</v>
      </c>
      <c r="U1202" s="10">
        <f t="shared" si="457"/>
        <v>5.6193091935496744</v>
      </c>
      <c r="V1202" s="10">
        <f t="shared" si="467"/>
        <v>-1.6456226455902563</v>
      </c>
      <c r="W1202" s="10">
        <f t="shared" si="468"/>
        <v>-2.0212078213429381</v>
      </c>
      <c r="X1202" s="10">
        <f t="shared" si="458"/>
        <v>-0.80712483817725755</v>
      </c>
      <c r="Y1202" s="22">
        <f t="shared" si="469"/>
        <v>5.7420986449520202</v>
      </c>
      <c r="Z1202" s="22">
        <f t="shared" si="459"/>
        <v>5.8049157075351516</v>
      </c>
      <c r="AA1202" s="22">
        <f t="shared" si="460"/>
        <v>5.7632303215384431</v>
      </c>
      <c r="AB1202" s="35"/>
      <c r="AC1202" s="10"/>
      <c r="AD1202" s="10"/>
    </row>
    <row r="1203" spans="1:30" x14ac:dyDescent="0.25">
      <c r="A1203" t="s">
        <v>3856</v>
      </c>
      <c r="B1203" t="s">
        <v>1240</v>
      </c>
      <c r="C1203" s="1">
        <v>42190</v>
      </c>
      <c r="D1203">
        <v>1838</v>
      </c>
      <c r="E1203" t="str">
        <f t="shared" si="455"/>
        <v>_high-return_data_science:_modernizing_/_automating_digital_publishing_(casestudy)_</v>
      </c>
      <c r="F1203" s="7">
        <f t="shared" si="461"/>
        <v>7.5169772246043207</v>
      </c>
      <c r="G1203">
        <f t="shared" si="456"/>
        <v>62</v>
      </c>
      <c r="H1203" s="11">
        <f t="shared" si="462"/>
        <v>1</v>
      </c>
      <c r="I1203" s="11">
        <f t="shared" si="476"/>
        <v>0</v>
      </c>
      <c r="J1203" s="11">
        <f t="shared" si="476"/>
        <v>1</v>
      </c>
      <c r="K1203" s="11">
        <f t="shared" si="477"/>
        <v>0</v>
      </c>
      <c r="L1203" s="11">
        <f t="shared" si="477"/>
        <v>0</v>
      </c>
      <c r="M1203" s="11">
        <f t="shared" si="477"/>
        <v>0</v>
      </c>
      <c r="N1203" s="11">
        <f t="shared" si="477"/>
        <v>0</v>
      </c>
      <c r="O1203" s="11">
        <f t="shared" si="477"/>
        <v>1</v>
      </c>
      <c r="P1203" s="11">
        <f t="shared" si="477"/>
        <v>0</v>
      </c>
      <c r="Q1203" s="4" t="str">
        <f t="shared" si="463"/>
        <v>N-101-000010</v>
      </c>
      <c r="R1203">
        <f t="shared" si="464"/>
        <v>382</v>
      </c>
      <c r="S1203" s="8">
        <f t="shared" si="465"/>
        <v>6.8802841839920132</v>
      </c>
      <c r="T1203" s="8">
        <f t="shared" si="466"/>
        <v>6.8802841839920132</v>
      </c>
      <c r="U1203" s="10">
        <f t="shared" si="457"/>
        <v>7.1106233640887959</v>
      </c>
      <c r="V1203" s="10">
        <f t="shared" si="467"/>
        <v>0.18424985744159661</v>
      </c>
      <c r="W1203" s="10">
        <f t="shared" si="468"/>
        <v>0.68358504788896557</v>
      </c>
      <c r="X1203" s="10">
        <f t="shared" si="458"/>
        <v>0.40635386051552441</v>
      </c>
      <c r="Y1203" s="22">
        <f t="shared" si="469"/>
        <v>6.9555773436448023</v>
      </c>
      <c r="Z1203" s="22">
        <f t="shared" si="459"/>
        <v>6.8151536771936527</v>
      </c>
      <c r="AA1203" s="22">
        <f t="shared" si="460"/>
        <v>6.8802841839920132</v>
      </c>
      <c r="AB1203" s="35"/>
      <c r="AC1203" s="10"/>
      <c r="AD1203" s="10"/>
    </row>
    <row r="1204" spans="1:30" x14ac:dyDescent="0.25">
      <c r="A1204" t="s">
        <v>2769</v>
      </c>
      <c r="B1204" t="s">
        <v>151</v>
      </c>
      <c r="C1204" s="1">
        <v>41080</v>
      </c>
      <c r="D1204">
        <v>1141</v>
      </c>
      <c r="E1204" t="str">
        <f t="shared" si="455"/>
        <v>_history,_evolution_and_classification_of_programming_languages_</v>
      </c>
      <c r="F1204" s="7">
        <f t="shared" si="461"/>
        <v>7.0405363902159559</v>
      </c>
      <c r="G1204">
        <f t="shared" si="456"/>
        <v>57</v>
      </c>
      <c r="H1204" s="11">
        <f t="shared" si="462"/>
        <v>0</v>
      </c>
      <c r="I1204" s="11">
        <f t="shared" si="476"/>
        <v>1</v>
      </c>
      <c r="J1204" s="11">
        <f t="shared" si="476"/>
        <v>0</v>
      </c>
      <c r="K1204" s="11">
        <f t="shared" si="477"/>
        <v>0</v>
      </c>
      <c r="L1204" s="11">
        <f t="shared" si="477"/>
        <v>0</v>
      </c>
      <c r="M1204" s="11">
        <f t="shared" si="477"/>
        <v>0</v>
      </c>
      <c r="N1204" s="11">
        <f t="shared" si="477"/>
        <v>0</v>
      </c>
      <c r="O1204" s="11">
        <f t="shared" si="477"/>
        <v>0</v>
      </c>
      <c r="P1204" s="11">
        <f t="shared" si="477"/>
        <v>0</v>
      </c>
      <c r="Q1204" s="4" t="str">
        <f t="shared" si="463"/>
        <v>N-010-000000</v>
      </c>
      <c r="R1204">
        <f t="shared" si="464"/>
        <v>99</v>
      </c>
      <c r="S1204" s="8">
        <f t="shared" si="465"/>
        <v>6.480946823676728</v>
      </c>
      <c r="T1204" s="8">
        <f t="shared" si="466"/>
        <v>6.480946823676728</v>
      </c>
      <c r="U1204" s="10">
        <f t="shared" si="457"/>
        <v>7.4344440309154658</v>
      </c>
      <c r="V1204" s="10">
        <f t="shared" si="467"/>
        <v>-1.0225092870624488</v>
      </c>
      <c r="W1204" s="10">
        <f t="shared" si="468"/>
        <v>0.20714421350060075</v>
      </c>
      <c r="X1204" s="10">
        <f t="shared" si="458"/>
        <v>-0.39390764069951029</v>
      </c>
      <c r="Y1204" s="22">
        <f t="shared" si="469"/>
        <v>6.1553158424297676</v>
      </c>
      <c r="Z1204" s="22">
        <f t="shared" si="459"/>
        <v>6.3463125243562173</v>
      </c>
      <c r="AA1204" s="22">
        <f t="shared" si="460"/>
        <v>6.480946823676728</v>
      </c>
      <c r="AB1204" s="35"/>
      <c r="AC1204" s="10"/>
      <c r="AD1204" s="10"/>
    </row>
    <row r="1205" spans="1:30" x14ac:dyDescent="0.25">
      <c r="A1205" t="s">
        <v>4145</v>
      </c>
      <c r="B1205" t="s">
        <v>1529</v>
      </c>
      <c r="C1205" s="1">
        <v>41046</v>
      </c>
      <c r="D1205">
        <v>2526</v>
      </c>
      <c r="E1205" t="str">
        <f t="shared" si="455"/>
        <v>_history_about_24_analytic_software_over_the_last_30_years_</v>
      </c>
      <c r="F1205" s="7">
        <f t="shared" si="461"/>
        <v>7.834788107388194</v>
      </c>
      <c r="G1205">
        <f t="shared" si="456"/>
        <v>78</v>
      </c>
      <c r="H1205" s="11">
        <f t="shared" si="462"/>
        <v>0</v>
      </c>
      <c r="I1205" s="11">
        <f t="shared" si="476"/>
        <v>0</v>
      </c>
      <c r="J1205" s="11">
        <f t="shared" si="476"/>
        <v>1</v>
      </c>
      <c r="K1205" s="11">
        <f t="shared" si="477"/>
        <v>0</v>
      </c>
      <c r="L1205" s="11">
        <f t="shared" si="477"/>
        <v>0</v>
      </c>
      <c r="M1205" s="11">
        <f t="shared" si="477"/>
        <v>0</v>
      </c>
      <c r="N1205" s="11">
        <f t="shared" si="477"/>
        <v>0</v>
      </c>
      <c r="O1205" s="11">
        <f t="shared" si="477"/>
        <v>0</v>
      </c>
      <c r="P1205" s="11">
        <f t="shared" si="477"/>
        <v>1</v>
      </c>
      <c r="Q1205" s="4" t="str">
        <f t="shared" si="463"/>
        <v>N-001-000001</v>
      </c>
      <c r="R1205">
        <f t="shared" si="464"/>
        <v>75</v>
      </c>
      <c r="S1205" s="8">
        <f t="shared" si="465"/>
        <v>6.7053553975541869</v>
      </c>
      <c r="T1205" s="8">
        <f t="shared" si="466"/>
        <v>6.7053553975541869</v>
      </c>
      <c r="U1205" s="10">
        <f t="shared" si="457"/>
        <v>7.662602256864492</v>
      </c>
      <c r="V1205" s="10">
        <f t="shared" si="467"/>
        <v>-0.16886520179703862</v>
      </c>
      <c r="W1205" s="10">
        <f t="shared" si="468"/>
        <v>1.0013959306728388</v>
      </c>
      <c r="X1205" s="10">
        <f t="shared" si="458"/>
        <v>0.17218585052370217</v>
      </c>
      <c r="Y1205" s="22">
        <f t="shared" si="469"/>
        <v>6.7214093336529794</v>
      </c>
      <c r="Z1205" s="22">
        <f t="shared" si="459"/>
        <v>6.7986372127043664</v>
      </c>
      <c r="AA1205" s="22">
        <f t="shared" si="460"/>
        <v>6.7053553975541869</v>
      </c>
      <c r="AB1205" s="35"/>
      <c r="AC1205" s="10"/>
      <c r="AD1205" s="10"/>
    </row>
    <row r="1206" spans="1:30" x14ac:dyDescent="0.25">
      <c r="A1206" t="s">
        <v>3169</v>
      </c>
      <c r="B1206" t="s">
        <v>553</v>
      </c>
      <c r="C1206" s="1">
        <v>42395</v>
      </c>
      <c r="D1206">
        <v>285</v>
      </c>
      <c r="E1206" t="str">
        <f t="shared" si="455"/>
        <v>_hitch_hikers_guide_to_data_transformation_on_american_community_survey_using_r_</v>
      </c>
      <c r="F1206" s="7">
        <f t="shared" si="461"/>
        <v>5.6559918108198524</v>
      </c>
      <c r="G1206">
        <f t="shared" si="456"/>
        <v>63</v>
      </c>
      <c r="H1206" s="11">
        <f t="shared" si="462"/>
        <v>1</v>
      </c>
      <c r="I1206" s="11">
        <f t="shared" si="476"/>
        <v>0</v>
      </c>
      <c r="J1206" s="11">
        <f t="shared" si="476"/>
        <v>1</v>
      </c>
      <c r="K1206" s="11">
        <f t="shared" si="477"/>
        <v>0</v>
      </c>
      <c r="L1206" s="11">
        <f t="shared" si="477"/>
        <v>1</v>
      </c>
      <c r="M1206" s="11">
        <f t="shared" si="477"/>
        <v>0</v>
      </c>
      <c r="N1206" s="11">
        <f t="shared" si="477"/>
        <v>0</v>
      </c>
      <c r="O1206" s="11">
        <f t="shared" si="477"/>
        <v>1</v>
      </c>
      <c r="P1206" s="11">
        <f t="shared" si="477"/>
        <v>0</v>
      </c>
      <c r="Q1206" s="4" t="str">
        <f t="shared" si="463"/>
        <v>N-101-010010</v>
      </c>
      <c r="R1206">
        <f t="shared" si="464"/>
        <v>6</v>
      </c>
      <c r="S1206" s="8">
        <f t="shared" si="465"/>
        <v>7.6981890511931148</v>
      </c>
      <c r="T1206" s="8">
        <f t="shared" si="466"/>
        <v>7.3546782491486216</v>
      </c>
      <c r="U1206" s="10">
        <f t="shared" si="457"/>
        <v>4.9559449200689212</v>
      </c>
      <c r="V1206" s="10">
        <f t="shared" si="467"/>
        <v>0.62712602901247705</v>
      </c>
      <c r="W1206" s="10">
        <f t="shared" si="468"/>
        <v>-1.1774003658955028</v>
      </c>
      <c r="X1206" s="10">
        <f t="shared" si="458"/>
        <v>0.70004689075093107</v>
      </c>
      <c r="Y1206" s="22">
        <f t="shared" si="469"/>
        <v>7.2492703738802087</v>
      </c>
      <c r="Z1206" s="22">
        <f t="shared" si="459"/>
        <v>7.3610182006345681</v>
      </c>
      <c r="AA1206" s="22">
        <f t="shared" si="460"/>
        <v>7.6981890511931148</v>
      </c>
      <c r="AB1206" s="35"/>
      <c r="AC1206" s="10"/>
      <c r="AD1206" s="10"/>
    </row>
    <row r="1207" spans="1:30" x14ac:dyDescent="0.25">
      <c r="A1207" t="s">
        <v>4146</v>
      </c>
      <c r="B1207" t="s">
        <v>1530</v>
      </c>
      <c r="C1207" s="1">
        <v>42510</v>
      </c>
      <c r="D1207">
        <v>6689</v>
      </c>
      <c r="E1207" t="str">
        <f t="shared" si="455"/>
        <v>_hitchhiker's_guide_to_data_science,_machine_learning,_r,_python_</v>
      </c>
      <c r="F1207" s="7">
        <f t="shared" si="461"/>
        <v>8.8083691531222748</v>
      </c>
      <c r="G1207">
        <f t="shared" si="456"/>
        <v>26</v>
      </c>
      <c r="H1207" s="11">
        <f t="shared" si="462"/>
        <v>1</v>
      </c>
      <c r="I1207" s="11">
        <f t="shared" si="476"/>
        <v>0</v>
      </c>
      <c r="J1207" s="11">
        <f t="shared" si="476"/>
        <v>1</v>
      </c>
      <c r="K1207" s="11">
        <f t="shared" si="477"/>
        <v>1</v>
      </c>
      <c r="L1207" s="11">
        <f t="shared" si="477"/>
        <v>0</v>
      </c>
      <c r="M1207" s="11">
        <f t="shared" si="477"/>
        <v>0</v>
      </c>
      <c r="N1207" s="11">
        <f t="shared" si="477"/>
        <v>0</v>
      </c>
      <c r="O1207" s="11">
        <f t="shared" si="477"/>
        <v>1</v>
      </c>
      <c r="P1207" s="11">
        <f t="shared" si="477"/>
        <v>0</v>
      </c>
      <c r="Q1207" s="4" t="str">
        <f t="shared" si="463"/>
        <v>N-101-100010</v>
      </c>
      <c r="R1207">
        <f t="shared" si="464"/>
        <v>3</v>
      </c>
      <c r="S1207" s="8">
        <f t="shared" si="465"/>
        <v>7.1733051535383199</v>
      </c>
      <c r="T1207" s="8">
        <f t="shared" si="466"/>
        <v>7.3546782491486216</v>
      </c>
      <c r="U1207" s="10">
        <f t="shared" si="457"/>
        <v>7.461796891914056</v>
      </c>
      <c r="V1207" s="10">
        <f t="shared" si="467"/>
        <v>1.6020578503841434</v>
      </c>
      <c r="W1207" s="10">
        <f t="shared" si="468"/>
        <v>1.9749769764069196</v>
      </c>
      <c r="X1207" s="10">
        <f t="shared" si="458"/>
        <v>1.3465722612082189</v>
      </c>
      <c r="Y1207" s="22">
        <f t="shared" si="469"/>
        <v>7.8957957443374962</v>
      </c>
      <c r="Z1207" s="22">
        <f t="shared" si="459"/>
        <v>8.3010909082622852</v>
      </c>
      <c r="AA1207" s="22">
        <f t="shared" si="460"/>
        <v>7.8957957443374962</v>
      </c>
      <c r="AB1207" s="35"/>
      <c r="AC1207" s="10"/>
      <c r="AD1207" s="10"/>
    </row>
    <row r="1208" spans="1:30" x14ac:dyDescent="0.25">
      <c r="A1208" t="s">
        <v>4147</v>
      </c>
      <c r="B1208" t="s">
        <v>1531</v>
      </c>
      <c r="C1208" s="1">
        <v>42330</v>
      </c>
      <c r="D1208">
        <v>367</v>
      </c>
      <c r="E1208" t="str">
        <f t="shared" si="455"/>
        <v>_hollywood's_sequel_problem_</v>
      </c>
      <c r="F1208" s="7">
        <f t="shared" si="461"/>
        <v>5.9080829381689313</v>
      </c>
      <c r="G1208">
        <f t="shared" si="456"/>
        <v>49</v>
      </c>
      <c r="H1208" s="11">
        <f t="shared" si="462"/>
        <v>1</v>
      </c>
      <c r="I1208" s="11">
        <f t="shared" si="476"/>
        <v>0</v>
      </c>
      <c r="J1208" s="11">
        <f t="shared" si="476"/>
        <v>1</v>
      </c>
      <c r="K1208" s="11">
        <f t="shared" si="477"/>
        <v>0</v>
      </c>
      <c r="L1208" s="11">
        <f t="shared" si="477"/>
        <v>0</v>
      </c>
      <c r="M1208" s="11">
        <f t="shared" si="477"/>
        <v>0</v>
      </c>
      <c r="N1208" s="11">
        <f t="shared" si="477"/>
        <v>0</v>
      </c>
      <c r="O1208" s="11">
        <f t="shared" si="477"/>
        <v>0</v>
      </c>
      <c r="P1208" s="11">
        <f t="shared" si="477"/>
        <v>0</v>
      </c>
      <c r="Q1208" s="4" t="str">
        <f t="shared" si="463"/>
        <v>N-101-000000</v>
      </c>
      <c r="R1208">
        <f t="shared" si="464"/>
        <v>419</v>
      </c>
      <c r="S1208" s="8">
        <f t="shared" si="465"/>
        <v>6.5697596378225285</v>
      </c>
      <c r="T1208" s="8">
        <f t="shared" si="466"/>
        <v>6.5697596378225285</v>
      </c>
      <c r="U1208" s="10">
        <f t="shared" si="457"/>
        <v>5.7196139988528749</v>
      </c>
      <c r="V1208" s="10">
        <f t="shared" si="467"/>
        <v>-0.14431102010629077</v>
      </c>
      <c r="W1208" s="10">
        <f t="shared" si="468"/>
        <v>-0.92530923854642388</v>
      </c>
      <c r="X1208" s="10">
        <f t="shared" si="458"/>
        <v>0.18846893931605621</v>
      </c>
      <c r="Y1208" s="22">
        <f t="shared" si="469"/>
        <v>6.7376924224453338</v>
      </c>
      <c r="Z1208" s="22">
        <f t="shared" si="459"/>
        <v>6.5922741434865042</v>
      </c>
      <c r="AA1208" s="22">
        <f t="shared" si="460"/>
        <v>6.5697596378225285</v>
      </c>
      <c r="AB1208" s="35"/>
      <c r="AC1208" s="10"/>
      <c r="AD1208" s="10"/>
    </row>
    <row r="1209" spans="1:30" x14ac:dyDescent="0.25">
      <c r="A1209" t="s">
        <v>4148</v>
      </c>
      <c r="B1209" t="s">
        <v>1532</v>
      </c>
      <c r="C1209" s="1">
        <v>42090</v>
      </c>
      <c r="D1209">
        <v>1525</v>
      </c>
      <c r="E1209" t="str">
        <f t="shared" si="455"/>
        <v>_how_a_chief_data_officer_can_make_your_data_great_</v>
      </c>
      <c r="F1209" s="7">
        <f t="shared" si="461"/>
        <v>7.3304052118444023</v>
      </c>
      <c r="G1209">
        <f t="shared" si="456"/>
        <v>74</v>
      </c>
      <c r="H1209" s="11">
        <f t="shared" si="462"/>
        <v>1</v>
      </c>
      <c r="I1209" s="11">
        <f t="shared" si="476"/>
        <v>0</v>
      </c>
      <c r="J1209" s="11">
        <f t="shared" si="476"/>
        <v>1</v>
      </c>
      <c r="K1209" s="11">
        <f t="shared" si="477"/>
        <v>0</v>
      </c>
      <c r="L1209" s="11">
        <f t="shared" si="477"/>
        <v>0</v>
      </c>
      <c r="M1209" s="11">
        <f t="shared" si="477"/>
        <v>0</v>
      </c>
      <c r="N1209" s="11">
        <f t="shared" si="477"/>
        <v>0</v>
      </c>
      <c r="O1209" s="11">
        <f t="shared" si="477"/>
        <v>1</v>
      </c>
      <c r="P1209" s="11">
        <f t="shared" si="477"/>
        <v>0</v>
      </c>
      <c r="Q1209" s="4" t="str">
        <f t="shared" si="463"/>
        <v>N-101-000010</v>
      </c>
      <c r="R1209">
        <f t="shared" si="464"/>
        <v>382</v>
      </c>
      <c r="S1209" s="8">
        <f t="shared" si="465"/>
        <v>6.8802841839920132</v>
      </c>
      <c r="T1209" s="8">
        <f t="shared" si="466"/>
        <v>6.8802841839920132</v>
      </c>
      <c r="U1209" s="10">
        <f t="shared" si="457"/>
        <v>6.9240513513288775</v>
      </c>
      <c r="V1209" s="10">
        <f t="shared" si="467"/>
        <v>0.18424985744159661</v>
      </c>
      <c r="W1209" s="10">
        <f t="shared" si="468"/>
        <v>0.49701303512904715</v>
      </c>
      <c r="X1209" s="10">
        <f t="shared" si="458"/>
        <v>0.40635386051552441</v>
      </c>
      <c r="Y1209" s="22">
        <f t="shared" si="469"/>
        <v>6.9555773436448023</v>
      </c>
      <c r="Z1209" s="22">
        <f t="shared" si="459"/>
        <v>6.8151536771936527</v>
      </c>
      <c r="AA1209" s="22">
        <f t="shared" si="460"/>
        <v>6.8802841839920132</v>
      </c>
      <c r="AB1209" s="35"/>
      <c r="AC1209" s="10"/>
      <c r="AD1209" s="10"/>
    </row>
    <row r="1210" spans="1:30" x14ac:dyDescent="0.25">
      <c r="A1210" t="s">
        <v>4149</v>
      </c>
      <c r="B1210" t="s">
        <v>1533</v>
      </c>
      <c r="C1210" s="1">
        <v>42397</v>
      </c>
      <c r="D1210">
        <v>669</v>
      </c>
      <c r="E1210" t="str">
        <f t="shared" si="455"/>
        <v>_how_a_digital_transformation_can_improve_customer_experience_with_big_data_</v>
      </c>
      <c r="F1210" s="7">
        <f t="shared" si="461"/>
        <v>6.5072777123850116</v>
      </c>
      <c r="G1210">
        <f t="shared" si="456"/>
        <v>28</v>
      </c>
      <c r="H1210" s="11">
        <f t="shared" si="462"/>
        <v>1</v>
      </c>
      <c r="I1210" s="11">
        <f t="shared" si="476"/>
        <v>0</v>
      </c>
      <c r="J1210" s="11">
        <f t="shared" si="476"/>
        <v>1</v>
      </c>
      <c r="K1210" s="11">
        <f t="shared" si="477"/>
        <v>0</v>
      </c>
      <c r="L1210" s="11">
        <f t="shared" si="477"/>
        <v>0</v>
      </c>
      <c r="M1210" s="11">
        <f t="shared" si="477"/>
        <v>0</v>
      </c>
      <c r="N1210" s="11">
        <f t="shared" si="477"/>
        <v>0</v>
      </c>
      <c r="O1210" s="11">
        <f t="shared" si="477"/>
        <v>1</v>
      </c>
      <c r="P1210" s="11">
        <f t="shared" si="477"/>
        <v>0</v>
      </c>
      <c r="Q1210" s="4" t="str">
        <f t="shared" si="463"/>
        <v>N-101-000010</v>
      </c>
      <c r="R1210">
        <f t="shared" si="464"/>
        <v>382</v>
      </c>
      <c r="S1210" s="8">
        <f t="shared" si="465"/>
        <v>6.8802841839920132</v>
      </c>
      <c r="T1210" s="8">
        <f t="shared" si="466"/>
        <v>6.8802841839920132</v>
      </c>
      <c r="U1210" s="10">
        <f t="shared" si="457"/>
        <v>6.1009238518694868</v>
      </c>
      <c r="V1210" s="10">
        <f t="shared" si="467"/>
        <v>0.18424985744159661</v>
      </c>
      <c r="W1210" s="10">
        <f t="shared" si="468"/>
        <v>-0.32611446433034352</v>
      </c>
      <c r="X1210" s="10">
        <f t="shared" si="458"/>
        <v>0.40635386051552441</v>
      </c>
      <c r="Y1210" s="22">
        <f t="shared" si="469"/>
        <v>6.9555773436448023</v>
      </c>
      <c r="Z1210" s="22">
        <f t="shared" si="459"/>
        <v>6.8151536771936527</v>
      </c>
      <c r="AA1210" s="22">
        <f t="shared" si="460"/>
        <v>6.8802841839920132</v>
      </c>
      <c r="AB1210" s="35"/>
      <c r="AC1210" s="10"/>
      <c r="AD1210" s="10"/>
    </row>
    <row r="1211" spans="1:30" x14ac:dyDescent="0.25">
      <c r="A1211" t="s">
        <v>3176</v>
      </c>
      <c r="B1211" t="s">
        <v>560</v>
      </c>
      <c r="C1211" s="1">
        <v>42402</v>
      </c>
      <c r="D1211">
        <v>815</v>
      </c>
      <c r="E1211" t="str">
        <f t="shared" si="455"/>
        <v>_how_airlines_measure_loyalty_</v>
      </c>
      <c r="F1211" s="7">
        <f t="shared" si="461"/>
        <v>6.7044143549641069</v>
      </c>
      <c r="G1211">
        <f t="shared" si="456"/>
        <v>55</v>
      </c>
      <c r="H1211" s="11">
        <f t="shared" si="462"/>
        <v>1</v>
      </c>
      <c r="I1211" s="11">
        <f t="shared" si="476"/>
        <v>0</v>
      </c>
      <c r="J1211" s="11">
        <f t="shared" si="476"/>
        <v>1</v>
      </c>
      <c r="K1211" s="11">
        <f t="shared" si="477"/>
        <v>0</v>
      </c>
      <c r="L1211" s="11">
        <f t="shared" si="477"/>
        <v>0</v>
      </c>
      <c r="M1211" s="11">
        <f t="shared" si="477"/>
        <v>0</v>
      </c>
      <c r="N1211" s="11">
        <f t="shared" si="477"/>
        <v>0</v>
      </c>
      <c r="O1211" s="11">
        <f t="shared" si="477"/>
        <v>0</v>
      </c>
      <c r="P1211" s="11">
        <f t="shared" si="477"/>
        <v>0</v>
      </c>
      <c r="Q1211" s="4" t="str">
        <f t="shared" si="463"/>
        <v>N-101-000000</v>
      </c>
      <c r="R1211">
        <f t="shared" si="464"/>
        <v>419</v>
      </c>
      <c r="S1211" s="8">
        <f t="shared" si="465"/>
        <v>6.5697596378225285</v>
      </c>
      <c r="T1211" s="8">
        <f t="shared" si="466"/>
        <v>6.5697596378225285</v>
      </c>
      <c r="U1211" s="10">
        <f t="shared" si="457"/>
        <v>6.5159454156480505</v>
      </c>
      <c r="V1211" s="10">
        <f t="shared" si="467"/>
        <v>-0.14431102010629077</v>
      </c>
      <c r="W1211" s="10">
        <f t="shared" si="468"/>
        <v>-0.12897782175124828</v>
      </c>
      <c r="X1211" s="10">
        <f t="shared" si="458"/>
        <v>0.18846893931605621</v>
      </c>
      <c r="Y1211" s="22">
        <f t="shared" si="469"/>
        <v>6.7376924224453338</v>
      </c>
      <c r="Z1211" s="22">
        <f t="shared" si="459"/>
        <v>6.5922741434865042</v>
      </c>
      <c r="AA1211" s="22">
        <f t="shared" si="460"/>
        <v>6.5697596378225285</v>
      </c>
      <c r="AB1211" s="35"/>
      <c r="AC1211" s="10"/>
      <c r="AD1211" s="10"/>
    </row>
    <row r="1212" spans="1:30" x14ac:dyDescent="0.25">
      <c r="A1212" t="s">
        <v>2771</v>
      </c>
      <c r="B1212" t="s">
        <v>153</v>
      </c>
      <c r="C1212" s="1">
        <v>42392</v>
      </c>
      <c r="D1212">
        <v>1686</v>
      </c>
      <c r="E1212" t="str">
        <f t="shared" si="455"/>
        <v>_how_and_why_to_"talk"_to_google's_attribution_algorithm_</v>
      </c>
      <c r="F1212" s="7">
        <f t="shared" si="461"/>
        <v>7.4307070825459682</v>
      </c>
      <c r="G1212">
        <f t="shared" si="456"/>
        <v>40</v>
      </c>
      <c r="H1212" s="11">
        <f t="shared" si="462"/>
        <v>1</v>
      </c>
      <c r="I1212" s="11">
        <f t="shared" si="476"/>
        <v>1</v>
      </c>
      <c r="J1212" s="11">
        <f t="shared" si="476"/>
        <v>0</v>
      </c>
      <c r="K1212" s="11">
        <f t="shared" ref="K1212:P1221" si="478">IF(ISNUMBER(SEARCH(K$1,$E1212)),1,0)</f>
        <v>0</v>
      </c>
      <c r="L1212" s="11">
        <f t="shared" si="478"/>
        <v>0</v>
      </c>
      <c r="M1212" s="11">
        <f t="shared" si="478"/>
        <v>0</v>
      </c>
      <c r="N1212" s="11">
        <f t="shared" si="478"/>
        <v>0</v>
      </c>
      <c r="O1212" s="11">
        <f t="shared" si="478"/>
        <v>0</v>
      </c>
      <c r="P1212" s="11">
        <f t="shared" si="478"/>
        <v>0</v>
      </c>
      <c r="Q1212" s="4" t="str">
        <f t="shared" si="463"/>
        <v>N-110-000000</v>
      </c>
      <c r="R1212">
        <f t="shared" si="464"/>
        <v>84</v>
      </c>
      <c r="S1212" s="8">
        <f t="shared" si="465"/>
        <v>6.1102020039575136</v>
      </c>
      <c r="T1212" s="8">
        <f t="shared" si="466"/>
        <v>6.1102020039575136</v>
      </c>
      <c r="U1212" s="10">
        <f t="shared" si="457"/>
        <v>8.0230817775881746</v>
      </c>
      <c r="V1212" s="10">
        <f t="shared" si="467"/>
        <v>-1.3217888754809786</v>
      </c>
      <c r="W1212" s="10">
        <f t="shared" si="468"/>
        <v>0.59731490583061309</v>
      </c>
      <c r="X1212" s="10">
        <f t="shared" si="458"/>
        <v>-0.59237469504220686</v>
      </c>
      <c r="Y1212" s="22">
        <f t="shared" si="469"/>
        <v>5.9568487880870702</v>
      </c>
      <c r="Z1212" s="22">
        <f t="shared" si="459"/>
        <v>5.9724325813367543</v>
      </c>
      <c r="AA1212" s="22">
        <f t="shared" si="460"/>
        <v>6.1102020039575136</v>
      </c>
      <c r="AB1212" s="35"/>
      <c r="AC1212" s="10"/>
      <c r="AD1212" s="10"/>
    </row>
    <row r="1213" spans="1:30" x14ac:dyDescent="0.25">
      <c r="A1213" t="s">
        <v>2770</v>
      </c>
      <c r="B1213" t="s">
        <v>152</v>
      </c>
      <c r="C1213" s="1">
        <v>41222</v>
      </c>
      <c r="D1213">
        <v>244</v>
      </c>
      <c r="E1213" t="str">
        <f t="shared" si="455"/>
        <v>_how_and_why_to_change_your_email_address_</v>
      </c>
      <c r="F1213" s="7">
        <f t="shared" si="461"/>
        <v>5.5012582105447274</v>
      </c>
      <c r="G1213">
        <f t="shared" si="456"/>
        <v>40</v>
      </c>
      <c r="H1213" s="11">
        <f t="shared" si="462"/>
        <v>0</v>
      </c>
      <c r="I1213" s="11">
        <f t="shared" si="476"/>
        <v>1</v>
      </c>
      <c r="J1213" s="11">
        <f t="shared" si="476"/>
        <v>0</v>
      </c>
      <c r="K1213" s="11">
        <f t="shared" si="478"/>
        <v>0</v>
      </c>
      <c r="L1213" s="11">
        <f t="shared" si="478"/>
        <v>0</v>
      </c>
      <c r="M1213" s="11">
        <f t="shared" si="478"/>
        <v>0</v>
      </c>
      <c r="N1213" s="11">
        <f t="shared" si="478"/>
        <v>0</v>
      </c>
      <c r="O1213" s="11">
        <f t="shared" si="478"/>
        <v>0</v>
      </c>
      <c r="P1213" s="11">
        <f t="shared" si="478"/>
        <v>0</v>
      </c>
      <c r="Q1213" s="4" t="str">
        <f t="shared" si="463"/>
        <v>N-010-000000</v>
      </c>
      <c r="R1213">
        <f t="shared" si="464"/>
        <v>99</v>
      </c>
      <c r="S1213" s="8">
        <f t="shared" si="465"/>
        <v>6.480946823676728</v>
      </c>
      <c r="T1213" s="8">
        <f t="shared" si="466"/>
        <v>6.480946823676728</v>
      </c>
      <c r="U1213" s="10">
        <f t="shared" si="457"/>
        <v>5.8951658512442373</v>
      </c>
      <c r="V1213" s="10">
        <f t="shared" si="467"/>
        <v>-1.0225092870624488</v>
      </c>
      <c r="W1213" s="10">
        <f t="shared" si="468"/>
        <v>-1.3321339661706277</v>
      </c>
      <c r="X1213" s="10">
        <f t="shared" si="458"/>
        <v>-0.39390764069951029</v>
      </c>
      <c r="Y1213" s="22">
        <f t="shared" si="469"/>
        <v>6.1553158424297676</v>
      </c>
      <c r="Z1213" s="22">
        <f t="shared" si="459"/>
        <v>6.3463125243562173</v>
      </c>
      <c r="AA1213" s="22">
        <f t="shared" si="460"/>
        <v>6.480946823676728</v>
      </c>
      <c r="AB1213" s="35"/>
      <c r="AC1213" s="10"/>
      <c r="AD1213" s="10"/>
    </row>
    <row r="1214" spans="1:30" x14ac:dyDescent="0.25">
      <c r="A1214" t="s">
        <v>4150</v>
      </c>
      <c r="B1214" t="s">
        <v>1534</v>
      </c>
      <c r="C1214" s="1">
        <v>42146</v>
      </c>
      <c r="D1214">
        <v>6436</v>
      </c>
      <c r="E1214" t="str">
        <f t="shared" si="455"/>
        <v>_how_apple_uses_big_data_to_drive_success_</v>
      </c>
      <c r="F1214" s="7">
        <f t="shared" si="461"/>
        <v>8.7698178720526165</v>
      </c>
      <c r="G1214">
        <f t="shared" si="456"/>
        <v>75</v>
      </c>
      <c r="H1214" s="11">
        <f t="shared" si="462"/>
        <v>1</v>
      </c>
      <c r="I1214" s="11">
        <f t="shared" si="476"/>
        <v>0</v>
      </c>
      <c r="J1214" s="11">
        <f t="shared" si="476"/>
        <v>1</v>
      </c>
      <c r="K1214" s="11">
        <f t="shared" si="478"/>
        <v>0</v>
      </c>
      <c r="L1214" s="11">
        <f t="shared" si="478"/>
        <v>0</v>
      </c>
      <c r="M1214" s="11">
        <f t="shared" si="478"/>
        <v>0</v>
      </c>
      <c r="N1214" s="11">
        <f t="shared" si="478"/>
        <v>0</v>
      </c>
      <c r="O1214" s="11">
        <f t="shared" si="478"/>
        <v>1</v>
      </c>
      <c r="P1214" s="11">
        <f t="shared" si="478"/>
        <v>0</v>
      </c>
      <c r="Q1214" s="4" t="str">
        <f t="shared" si="463"/>
        <v>N-101-000010</v>
      </c>
      <c r="R1214">
        <f t="shared" si="464"/>
        <v>382</v>
      </c>
      <c r="S1214" s="8">
        <f t="shared" si="465"/>
        <v>6.8802841839920132</v>
      </c>
      <c r="T1214" s="8">
        <f t="shared" si="466"/>
        <v>6.8802841839920132</v>
      </c>
      <c r="U1214" s="10">
        <f t="shared" si="457"/>
        <v>8.3634640115370917</v>
      </c>
      <c r="V1214" s="10">
        <f t="shared" si="467"/>
        <v>0.18424985744159661</v>
      </c>
      <c r="W1214" s="10">
        <f t="shared" si="468"/>
        <v>1.9364256953372614</v>
      </c>
      <c r="X1214" s="10">
        <f t="shared" si="458"/>
        <v>0.40635386051552441</v>
      </c>
      <c r="Y1214" s="22">
        <f t="shared" si="469"/>
        <v>6.9555773436448023</v>
      </c>
      <c r="Z1214" s="22">
        <f t="shared" si="459"/>
        <v>6.8151536771936527</v>
      </c>
      <c r="AA1214" s="22">
        <f t="shared" si="460"/>
        <v>6.8802841839920132</v>
      </c>
      <c r="AB1214" s="35"/>
      <c r="AC1214" s="10"/>
      <c r="AD1214" s="10"/>
    </row>
    <row r="1215" spans="1:30" x14ac:dyDescent="0.25">
      <c r="A1215" t="s">
        <v>2772</v>
      </c>
      <c r="B1215" t="s">
        <v>154</v>
      </c>
      <c r="C1215" s="1">
        <v>41094</v>
      </c>
      <c r="D1215">
        <v>1263</v>
      </c>
      <c r="E1215" t="str">
        <f t="shared" si="455"/>
        <v>_how_are_database_joins_optimized?_how_can_you_do_better_to_handle_big_data?_</v>
      </c>
      <c r="F1215" s="7">
        <f t="shared" si="461"/>
        <v>7.1420365747068031</v>
      </c>
      <c r="G1215">
        <f t="shared" si="456"/>
        <v>84</v>
      </c>
      <c r="H1215" s="11">
        <f t="shared" si="462"/>
        <v>0</v>
      </c>
      <c r="I1215" s="11">
        <f t="shared" si="476"/>
        <v>1</v>
      </c>
      <c r="J1215" s="11">
        <f t="shared" si="476"/>
        <v>0</v>
      </c>
      <c r="K1215" s="11">
        <f t="shared" si="478"/>
        <v>0</v>
      </c>
      <c r="L1215" s="11">
        <f t="shared" si="478"/>
        <v>0</v>
      </c>
      <c r="M1215" s="11">
        <f t="shared" si="478"/>
        <v>0</v>
      </c>
      <c r="N1215" s="11">
        <f t="shared" si="478"/>
        <v>0</v>
      </c>
      <c r="O1215" s="11">
        <f t="shared" si="478"/>
        <v>0</v>
      </c>
      <c r="P1215" s="11">
        <f t="shared" si="478"/>
        <v>0</v>
      </c>
      <c r="Q1215" s="4" t="str">
        <f t="shared" si="463"/>
        <v>N-010-000000</v>
      </c>
      <c r="R1215">
        <f t="shared" si="464"/>
        <v>99</v>
      </c>
      <c r="S1215" s="8">
        <f t="shared" si="465"/>
        <v>6.480946823676728</v>
      </c>
      <c r="T1215" s="8">
        <f t="shared" si="466"/>
        <v>6.480946823676728</v>
      </c>
      <c r="U1215" s="10">
        <f t="shared" si="457"/>
        <v>7.535944215406313</v>
      </c>
      <c r="V1215" s="10">
        <f t="shared" si="467"/>
        <v>-1.0225092870624488</v>
      </c>
      <c r="W1215" s="10">
        <f t="shared" si="468"/>
        <v>0.30864439799144794</v>
      </c>
      <c r="X1215" s="10">
        <f t="shared" si="458"/>
        <v>-0.39390764069951029</v>
      </c>
      <c r="Y1215" s="22">
        <f t="shared" si="469"/>
        <v>6.1553158424297676</v>
      </c>
      <c r="Z1215" s="22">
        <f t="shared" si="459"/>
        <v>6.3463125243562173</v>
      </c>
      <c r="AA1215" s="22">
        <f t="shared" si="460"/>
        <v>6.480946823676728</v>
      </c>
      <c r="AB1215" s="35"/>
      <c r="AC1215" s="10"/>
      <c r="AD1215" s="10"/>
    </row>
    <row r="1216" spans="1:30" x14ac:dyDescent="0.25">
      <c r="A1216" t="s">
        <v>4151</v>
      </c>
      <c r="B1216" t="s">
        <v>1535</v>
      </c>
      <c r="C1216" s="1">
        <v>41840</v>
      </c>
      <c r="D1216">
        <v>508</v>
      </c>
      <c r="E1216" t="str">
        <f t="shared" si="455"/>
        <v>_how_big_data_analytics_can_help_to_avoid_fx_rate_fixing_&amp;amp;_benchmark_raterigging?_</v>
      </c>
      <c r="F1216" s="7">
        <f t="shared" si="461"/>
        <v>6.2324480165505225</v>
      </c>
      <c r="G1216">
        <f t="shared" si="456"/>
        <v>59</v>
      </c>
      <c r="H1216" s="11">
        <f t="shared" si="462"/>
        <v>0</v>
      </c>
      <c r="I1216" s="11">
        <f t="shared" si="476"/>
        <v>0</v>
      </c>
      <c r="J1216" s="11">
        <f t="shared" si="476"/>
        <v>1</v>
      </c>
      <c r="K1216" s="11">
        <f t="shared" si="478"/>
        <v>0</v>
      </c>
      <c r="L1216" s="11">
        <f t="shared" si="478"/>
        <v>0</v>
      </c>
      <c r="M1216" s="11">
        <f t="shared" si="478"/>
        <v>0</v>
      </c>
      <c r="N1216" s="11">
        <f t="shared" si="478"/>
        <v>0</v>
      </c>
      <c r="O1216" s="11">
        <f t="shared" si="478"/>
        <v>1</v>
      </c>
      <c r="P1216" s="11">
        <f t="shared" si="478"/>
        <v>1</v>
      </c>
      <c r="Q1216" s="4" t="str">
        <f t="shared" si="463"/>
        <v>N-001-000011</v>
      </c>
      <c r="R1216">
        <f t="shared" si="464"/>
        <v>44</v>
      </c>
      <c r="S1216" s="8">
        <f t="shared" si="465"/>
        <v>7.1577607103781817</v>
      </c>
      <c r="T1216" s="8">
        <f t="shared" si="466"/>
        <v>7.1577607103781817</v>
      </c>
      <c r="U1216" s="10">
        <f t="shared" si="457"/>
        <v>5.8423772448273521</v>
      </c>
      <c r="V1216" s="10">
        <f t="shared" si="467"/>
        <v>0.15969567575084864</v>
      </c>
      <c r="W1216" s="10">
        <f t="shared" si="468"/>
        <v>-0.60094416016483265</v>
      </c>
      <c r="X1216" s="10">
        <f t="shared" si="458"/>
        <v>0.39007077172317028</v>
      </c>
      <c r="Y1216" s="22">
        <f t="shared" si="469"/>
        <v>6.9392942548524479</v>
      </c>
      <c r="Z1216" s="22">
        <f t="shared" si="459"/>
        <v>7.021516746411514</v>
      </c>
      <c r="AA1216" s="22">
        <f t="shared" si="460"/>
        <v>7.1577607103781817</v>
      </c>
      <c r="AB1216" s="35"/>
      <c r="AC1216" s="10"/>
      <c r="AD1216" s="10"/>
    </row>
    <row r="1217" spans="1:30" x14ac:dyDescent="0.25">
      <c r="A1217" t="s">
        <v>4152</v>
      </c>
      <c r="B1217" t="s">
        <v>1536</v>
      </c>
      <c r="C1217" s="1">
        <v>42125</v>
      </c>
      <c r="D1217">
        <v>5051</v>
      </c>
      <c r="E1217" t="str">
        <f t="shared" si="455"/>
        <v>_how_big_data_and_the_internet_of_things_create_smart_cities_</v>
      </c>
      <c r="F1217" s="7">
        <f t="shared" si="461"/>
        <v>8.527539483470381</v>
      </c>
      <c r="G1217">
        <f t="shared" si="456"/>
        <v>56</v>
      </c>
      <c r="H1217" s="11">
        <f t="shared" si="462"/>
        <v>1</v>
      </c>
      <c r="I1217" s="11">
        <f t="shared" si="476"/>
        <v>0</v>
      </c>
      <c r="J1217" s="11">
        <f t="shared" si="476"/>
        <v>1</v>
      </c>
      <c r="K1217" s="11">
        <f t="shared" si="478"/>
        <v>0</v>
      </c>
      <c r="L1217" s="11">
        <f t="shared" si="478"/>
        <v>0</v>
      </c>
      <c r="M1217" s="11">
        <f t="shared" si="478"/>
        <v>0</v>
      </c>
      <c r="N1217" s="11">
        <f t="shared" si="478"/>
        <v>0</v>
      </c>
      <c r="O1217" s="11">
        <f t="shared" si="478"/>
        <v>1</v>
      </c>
      <c r="P1217" s="11">
        <f t="shared" si="478"/>
        <v>0</v>
      </c>
      <c r="Q1217" s="4" t="str">
        <f t="shared" si="463"/>
        <v>N-101-000010</v>
      </c>
      <c r="R1217">
        <f t="shared" si="464"/>
        <v>382</v>
      </c>
      <c r="S1217" s="8">
        <f t="shared" si="465"/>
        <v>6.8802841839920132</v>
      </c>
      <c r="T1217" s="8">
        <f t="shared" si="466"/>
        <v>6.8802841839920132</v>
      </c>
      <c r="U1217" s="10">
        <f t="shared" si="457"/>
        <v>8.1211856229548562</v>
      </c>
      <c r="V1217" s="10">
        <f t="shared" si="467"/>
        <v>0.18424985744159661</v>
      </c>
      <c r="W1217" s="10">
        <f t="shared" si="468"/>
        <v>1.6941473067550259</v>
      </c>
      <c r="X1217" s="10">
        <f t="shared" si="458"/>
        <v>0.40635386051552441</v>
      </c>
      <c r="Y1217" s="22">
        <f t="shared" si="469"/>
        <v>6.9555773436448023</v>
      </c>
      <c r="Z1217" s="22">
        <f t="shared" si="459"/>
        <v>6.8151536771936527</v>
      </c>
      <c r="AA1217" s="22">
        <f t="shared" si="460"/>
        <v>6.8802841839920132</v>
      </c>
      <c r="AB1217" s="35"/>
      <c r="AC1217" s="10"/>
      <c r="AD1217" s="10"/>
    </row>
    <row r="1218" spans="1:30" x14ac:dyDescent="0.25">
      <c r="A1218" t="s">
        <v>4153</v>
      </c>
      <c r="B1218" t="s">
        <v>1537</v>
      </c>
      <c r="C1218" s="1">
        <v>42067</v>
      </c>
      <c r="D1218">
        <v>529</v>
      </c>
      <c r="E1218" t="str">
        <f t="shared" ref="E1218:E1281" si="479">CONCATENATE("_",LOWER(A1218),"_")</f>
        <v>_how_big_data_can_change_our_lives:_a_powerful_final_plea_</v>
      </c>
      <c r="F1218" s="7">
        <f t="shared" si="461"/>
        <v>6.2728770065461674</v>
      </c>
      <c r="G1218">
        <f t="shared" ref="G1218:G1281" si="480">LEN(A1219)</f>
        <v>49</v>
      </c>
      <c r="H1218" s="11">
        <f t="shared" si="462"/>
        <v>1</v>
      </c>
      <c r="I1218" s="11">
        <f t="shared" si="476"/>
        <v>0</v>
      </c>
      <c r="J1218" s="11">
        <f t="shared" si="476"/>
        <v>1</v>
      </c>
      <c r="K1218" s="11">
        <f t="shared" si="478"/>
        <v>0</v>
      </c>
      <c r="L1218" s="11">
        <f t="shared" si="478"/>
        <v>0</v>
      </c>
      <c r="M1218" s="11">
        <f t="shared" si="478"/>
        <v>0</v>
      </c>
      <c r="N1218" s="11">
        <f t="shared" si="478"/>
        <v>0</v>
      </c>
      <c r="O1218" s="11">
        <f t="shared" si="478"/>
        <v>1</v>
      </c>
      <c r="P1218" s="11">
        <f t="shared" si="478"/>
        <v>0</v>
      </c>
      <c r="Q1218" s="4" t="str">
        <f t="shared" si="463"/>
        <v>N-101-000010</v>
      </c>
      <c r="R1218">
        <f t="shared" si="464"/>
        <v>382</v>
      </c>
      <c r="S1218" s="8">
        <f t="shared" si="465"/>
        <v>6.8802841839920132</v>
      </c>
      <c r="T1218" s="8">
        <f t="shared" si="466"/>
        <v>6.8802841839920132</v>
      </c>
      <c r="U1218" s="10">
        <f t="shared" ref="U1218:U1281" si="481">F1218-$AQ$29*SUMPRODUCT(H1218:P1218,$AH$25:$AP$25)</f>
        <v>5.8665231460306426</v>
      </c>
      <c r="V1218" s="10">
        <f t="shared" si="467"/>
        <v>0.18424985744159661</v>
      </c>
      <c r="W1218" s="10">
        <f t="shared" si="468"/>
        <v>-0.56051517016918773</v>
      </c>
      <c r="X1218" s="10">
        <f t="shared" ref="X1218:X1281" si="482">$AQ$29*SUMPRODUCT(H1218:P1218,$AH$25:$AP$25)</f>
        <v>0.40635386051552441</v>
      </c>
      <c r="Y1218" s="22">
        <f t="shared" si="469"/>
        <v>6.9555773436448023</v>
      </c>
      <c r="Z1218" s="22">
        <f t="shared" ref="Z1218:Z1281" si="483">$AG$36+SUMPRODUCT($AH$36:$AP$36,H1218:P1218)</f>
        <v>6.8151536771936527</v>
      </c>
      <c r="AA1218" s="22">
        <f t="shared" ref="AA1218:AA1281" si="484">IF(R1218&gt;=$AC$2,S1218,Y1218)</f>
        <v>6.8802841839920132</v>
      </c>
      <c r="AB1218" s="35"/>
      <c r="AC1218" s="10"/>
      <c r="AD1218" s="10"/>
    </row>
    <row r="1219" spans="1:30" x14ac:dyDescent="0.25">
      <c r="A1219" t="s">
        <v>4154</v>
      </c>
      <c r="B1219" t="s">
        <v>1538</v>
      </c>
      <c r="C1219" s="1">
        <v>42271</v>
      </c>
      <c r="D1219">
        <v>156</v>
      </c>
      <c r="E1219" t="str">
        <f t="shared" si="479"/>
        <v>_how_big_data_can_fuel_predictive_analytics_engine_</v>
      </c>
      <c r="F1219" s="7">
        <f t="shared" ref="F1219:F1282" si="485">LN(1+D1219)</f>
        <v>5.0562458053483077</v>
      </c>
      <c r="G1219">
        <f t="shared" si="480"/>
        <v>56</v>
      </c>
      <c r="H1219" s="11">
        <f t="shared" ref="H1219:H1282" si="486">IF(YEAR(C1219)&gt;2014,1,0)</f>
        <v>1</v>
      </c>
      <c r="I1219" s="11">
        <f t="shared" si="476"/>
        <v>0</v>
      </c>
      <c r="J1219" s="11">
        <f t="shared" si="476"/>
        <v>1</v>
      </c>
      <c r="K1219" s="11">
        <f t="shared" si="478"/>
        <v>0</v>
      </c>
      <c r="L1219" s="11">
        <f t="shared" si="478"/>
        <v>0</v>
      </c>
      <c r="M1219" s="11">
        <f t="shared" si="478"/>
        <v>0</v>
      </c>
      <c r="N1219" s="11">
        <f t="shared" si="478"/>
        <v>0</v>
      </c>
      <c r="O1219" s="11">
        <f t="shared" si="478"/>
        <v>1</v>
      </c>
      <c r="P1219" s="11">
        <f t="shared" si="478"/>
        <v>1</v>
      </c>
      <c r="Q1219" s="4" t="str">
        <f t="shared" ref="Q1219:Q1282" si="487">CONCATENATE("N-",H1219,I1219,J1219,"-",K1219,L1219,M1219,N1219,O1219,P1219)</f>
        <v>N-101-000011</v>
      </c>
      <c r="R1219">
        <f t="shared" ref="R1219:R1282" si="488">COUNTIF(Q:Q,Q1219)</f>
        <v>56</v>
      </c>
      <c r="S1219" s="8">
        <f t="shared" ref="S1219:S1282" si="489">AVERAGEIF(R:R,R1219,F:F)</f>
        <v>6.7077203067055775</v>
      </c>
      <c r="T1219" s="8">
        <f t="shared" ref="T1219:T1282" si="490">IF(R1219&gt;=10,S1219,AVERAGEIF(R:R,"&lt;10",F:F))</f>
        <v>6.7077203067055775</v>
      </c>
      <c r="U1219" s="10">
        <f t="shared" si="481"/>
        <v>4.8646420879678338</v>
      </c>
      <c r="V1219" s="10">
        <f t="shared" ref="V1219:V1282" si="491">SUMPRODUCT(H1219:P1219,$AH$25:$AP$25)-$AQ$28</f>
        <v>-0.13958391266768105</v>
      </c>
      <c r="W1219" s="10">
        <f t="shared" ref="W1219:W1282" si="492">F1219-AVERAGE(F:F)</f>
        <v>-1.7771463713670475</v>
      </c>
      <c r="X1219" s="10">
        <f t="shared" si="482"/>
        <v>0.19160371738047377</v>
      </c>
      <c r="Y1219" s="22">
        <f t="shared" ref="Y1219:Y1282" si="493">AVERAGE(F:F)-AVERAGE(X:X)+X1219</f>
        <v>6.7408272005097514</v>
      </c>
      <c r="Z1219" s="22">
        <f t="shared" si="483"/>
        <v>6.647636803392051</v>
      </c>
      <c r="AA1219" s="22">
        <f t="shared" si="484"/>
        <v>6.7077203067055775</v>
      </c>
      <c r="AB1219" s="35"/>
      <c r="AC1219" s="10"/>
      <c r="AD1219" s="10"/>
    </row>
    <row r="1220" spans="1:30" x14ac:dyDescent="0.25">
      <c r="A1220" t="s">
        <v>4155</v>
      </c>
      <c r="B1220" t="s">
        <v>1539</v>
      </c>
      <c r="C1220" s="1">
        <v>42501</v>
      </c>
      <c r="D1220">
        <v>127</v>
      </c>
      <c r="E1220" t="str">
        <f t="shared" si="479"/>
        <v>_how_big_data_can_predict_football's_rising_stars_(video)_</v>
      </c>
      <c r="F1220" s="7">
        <f t="shared" si="485"/>
        <v>4.8520302639196169</v>
      </c>
      <c r="G1220">
        <f t="shared" si="480"/>
        <v>43</v>
      </c>
      <c r="H1220" s="11">
        <f t="shared" si="486"/>
        <v>1</v>
      </c>
      <c r="I1220" s="11">
        <f t="shared" si="476"/>
        <v>0</v>
      </c>
      <c r="J1220" s="11">
        <f t="shared" si="476"/>
        <v>1</v>
      </c>
      <c r="K1220" s="11">
        <f t="shared" si="478"/>
        <v>0</v>
      </c>
      <c r="L1220" s="11">
        <f t="shared" si="478"/>
        <v>0</v>
      </c>
      <c r="M1220" s="11">
        <f t="shared" si="478"/>
        <v>0</v>
      </c>
      <c r="N1220" s="11">
        <f t="shared" si="478"/>
        <v>0</v>
      </c>
      <c r="O1220" s="11">
        <f t="shared" si="478"/>
        <v>1</v>
      </c>
      <c r="P1220" s="11">
        <f t="shared" si="478"/>
        <v>0</v>
      </c>
      <c r="Q1220" s="4" t="str">
        <f t="shared" si="487"/>
        <v>N-101-000010</v>
      </c>
      <c r="R1220">
        <f t="shared" si="488"/>
        <v>382</v>
      </c>
      <c r="S1220" s="8">
        <f t="shared" si="489"/>
        <v>6.8802841839920132</v>
      </c>
      <c r="T1220" s="8">
        <f t="shared" si="490"/>
        <v>6.8802841839920132</v>
      </c>
      <c r="U1220" s="10">
        <f t="shared" si="481"/>
        <v>4.4456764034040921</v>
      </c>
      <c r="V1220" s="10">
        <f t="shared" si="491"/>
        <v>0.18424985744159661</v>
      </c>
      <c r="W1220" s="10">
        <f t="shared" si="492"/>
        <v>-1.9813619127957383</v>
      </c>
      <c r="X1220" s="10">
        <f t="shared" si="482"/>
        <v>0.40635386051552441</v>
      </c>
      <c r="Y1220" s="22">
        <f t="shared" si="493"/>
        <v>6.9555773436448023</v>
      </c>
      <c r="Z1220" s="22">
        <f t="shared" si="483"/>
        <v>6.8151536771936527</v>
      </c>
      <c r="AA1220" s="22">
        <f t="shared" si="484"/>
        <v>6.8802841839920132</v>
      </c>
      <c r="AB1220" s="35"/>
      <c r="AC1220" s="10"/>
      <c r="AD1220" s="10"/>
    </row>
    <row r="1221" spans="1:30" x14ac:dyDescent="0.25">
      <c r="A1221" t="s">
        <v>4156</v>
      </c>
      <c r="B1221" t="s">
        <v>1540</v>
      </c>
      <c r="C1221" s="1">
        <v>42118</v>
      </c>
      <c r="D1221">
        <v>244</v>
      </c>
      <c r="E1221" t="str">
        <f t="shared" si="479"/>
        <v>_how_big_data_can_terrorize_global_terrorism_</v>
      </c>
      <c r="F1221" s="7">
        <f t="shared" si="485"/>
        <v>5.5012582105447274</v>
      </c>
      <c r="G1221">
        <f t="shared" si="480"/>
        <v>51</v>
      </c>
      <c r="H1221" s="11">
        <f t="shared" si="486"/>
        <v>1</v>
      </c>
      <c r="I1221" s="11">
        <f t="shared" si="476"/>
        <v>0</v>
      </c>
      <c r="J1221" s="11">
        <f t="shared" si="476"/>
        <v>1</v>
      </c>
      <c r="K1221" s="11">
        <f t="shared" si="478"/>
        <v>0</v>
      </c>
      <c r="L1221" s="11">
        <f t="shared" si="478"/>
        <v>0</v>
      </c>
      <c r="M1221" s="11">
        <f t="shared" si="478"/>
        <v>0</v>
      </c>
      <c r="N1221" s="11">
        <f t="shared" si="478"/>
        <v>0</v>
      </c>
      <c r="O1221" s="11">
        <f t="shared" si="478"/>
        <v>1</v>
      </c>
      <c r="P1221" s="11">
        <f t="shared" si="478"/>
        <v>0</v>
      </c>
      <c r="Q1221" s="4" t="str">
        <f t="shared" si="487"/>
        <v>N-101-000010</v>
      </c>
      <c r="R1221">
        <f t="shared" si="488"/>
        <v>382</v>
      </c>
      <c r="S1221" s="8">
        <f t="shared" si="489"/>
        <v>6.8802841839920132</v>
      </c>
      <c r="T1221" s="8">
        <f t="shared" si="490"/>
        <v>6.8802841839920132</v>
      </c>
      <c r="U1221" s="10">
        <f t="shared" si="481"/>
        <v>5.0949043500292026</v>
      </c>
      <c r="V1221" s="10">
        <f t="shared" si="491"/>
        <v>0.18424985744159661</v>
      </c>
      <c r="W1221" s="10">
        <f t="shared" si="492"/>
        <v>-1.3321339661706277</v>
      </c>
      <c r="X1221" s="10">
        <f t="shared" si="482"/>
        <v>0.40635386051552441</v>
      </c>
      <c r="Y1221" s="22">
        <f t="shared" si="493"/>
        <v>6.9555773436448023</v>
      </c>
      <c r="Z1221" s="22">
        <f t="shared" si="483"/>
        <v>6.8151536771936527</v>
      </c>
      <c r="AA1221" s="22">
        <f t="shared" si="484"/>
        <v>6.8802841839920132</v>
      </c>
      <c r="AB1221" s="35"/>
      <c r="AC1221" s="10"/>
      <c r="AD1221" s="10"/>
    </row>
    <row r="1222" spans="1:30" x14ac:dyDescent="0.25">
      <c r="A1222" t="s">
        <v>4157</v>
      </c>
      <c r="B1222" t="s">
        <v>1541</v>
      </c>
      <c r="C1222" s="1">
        <v>42276</v>
      </c>
      <c r="D1222">
        <v>204</v>
      </c>
      <c r="E1222" t="str">
        <f t="shared" si="479"/>
        <v>_how_big_data_is_affecting_those_facing_disabilities_</v>
      </c>
      <c r="F1222" s="7">
        <f t="shared" si="485"/>
        <v>5.3230099791384085</v>
      </c>
      <c r="G1222">
        <f t="shared" si="480"/>
        <v>40</v>
      </c>
      <c r="H1222" s="11">
        <f t="shared" si="486"/>
        <v>1</v>
      </c>
      <c r="I1222" s="11">
        <f t="shared" ref="I1222:J1241" si="494">IF(ISNUMBER(SEARCH(I$1,$B1222)),1,0)</f>
        <v>0</v>
      </c>
      <c r="J1222" s="11">
        <f t="shared" si="494"/>
        <v>1</v>
      </c>
      <c r="K1222" s="11">
        <f t="shared" ref="K1222:P1231" si="495">IF(ISNUMBER(SEARCH(K$1,$E1222)),1,0)</f>
        <v>0</v>
      </c>
      <c r="L1222" s="11">
        <f t="shared" si="495"/>
        <v>0</v>
      </c>
      <c r="M1222" s="11">
        <f t="shared" si="495"/>
        <v>0</v>
      </c>
      <c r="N1222" s="11">
        <f t="shared" si="495"/>
        <v>0</v>
      </c>
      <c r="O1222" s="11">
        <f t="shared" si="495"/>
        <v>1</v>
      </c>
      <c r="P1222" s="11">
        <f t="shared" si="495"/>
        <v>0</v>
      </c>
      <c r="Q1222" s="4" t="str">
        <f t="shared" si="487"/>
        <v>N-101-000010</v>
      </c>
      <c r="R1222">
        <f t="shared" si="488"/>
        <v>382</v>
      </c>
      <c r="S1222" s="8">
        <f t="shared" si="489"/>
        <v>6.8802841839920132</v>
      </c>
      <c r="T1222" s="8">
        <f t="shared" si="490"/>
        <v>6.8802841839920132</v>
      </c>
      <c r="U1222" s="10">
        <f t="shared" si="481"/>
        <v>4.9166561186228837</v>
      </c>
      <c r="V1222" s="10">
        <f t="shared" si="491"/>
        <v>0.18424985744159661</v>
      </c>
      <c r="W1222" s="10">
        <f t="shared" si="492"/>
        <v>-1.5103821975769467</v>
      </c>
      <c r="X1222" s="10">
        <f t="shared" si="482"/>
        <v>0.40635386051552441</v>
      </c>
      <c r="Y1222" s="22">
        <f t="shared" si="493"/>
        <v>6.9555773436448023</v>
      </c>
      <c r="Z1222" s="22">
        <f t="shared" si="483"/>
        <v>6.8151536771936527</v>
      </c>
      <c r="AA1222" s="22">
        <f t="shared" si="484"/>
        <v>6.8802841839920132</v>
      </c>
      <c r="AB1222" s="35"/>
      <c r="AC1222" s="10"/>
      <c r="AD1222" s="10"/>
    </row>
    <row r="1223" spans="1:30" x14ac:dyDescent="0.25">
      <c r="A1223" t="s">
        <v>4158</v>
      </c>
      <c r="B1223" t="s">
        <v>1542</v>
      </c>
      <c r="C1223" s="1">
        <v>42378</v>
      </c>
      <c r="D1223">
        <v>2241</v>
      </c>
      <c r="E1223" t="str">
        <f t="shared" si="479"/>
        <v>_how_big_data_is_changing_the_way_you_fly_</v>
      </c>
      <c r="F1223" s="7">
        <f t="shared" si="485"/>
        <v>7.7151236036321054</v>
      </c>
      <c r="G1223">
        <f t="shared" si="480"/>
        <v>44</v>
      </c>
      <c r="H1223" s="11">
        <f t="shared" si="486"/>
        <v>1</v>
      </c>
      <c r="I1223" s="11">
        <f t="shared" si="494"/>
        <v>0</v>
      </c>
      <c r="J1223" s="11">
        <f t="shared" si="494"/>
        <v>1</v>
      </c>
      <c r="K1223" s="11">
        <f t="shared" si="495"/>
        <v>0</v>
      </c>
      <c r="L1223" s="11">
        <f t="shared" si="495"/>
        <v>0</v>
      </c>
      <c r="M1223" s="11">
        <f t="shared" si="495"/>
        <v>0</v>
      </c>
      <c r="N1223" s="11">
        <f t="shared" si="495"/>
        <v>0</v>
      </c>
      <c r="O1223" s="11">
        <f t="shared" si="495"/>
        <v>1</v>
      </c>
      <c r="P1223" s="11">
        <f t="shared" si="495"/>
        <v>0</v>
      </c>
      <c r="Q1223" s="4" t="str">
        <f t="shared" si="487"/>
        <v>N-101-000010</v>
      </c>
      <c r="R1223">
        <f t="shared" si="488"/>
        <v>382</v>
      </c>
      <c r="S1223" s="8">
        <f t="shared" si="489"/>
        <v>6.8802841839920132</v>
      </c>
      <c r="T1223" s="8">
        <f t="shared" si="490"/>
        <v>6.8802841839920132</v>
      </c>
      <c r="U1223" s="10">
        <f t="shared" si="481"/>
        <v>7.3087697431165806</v>
      </c>
      <c r="V1223" s="10">
        <f t="shared" si="491"/>
        <v>0.18424985744159661</v>
      </c>
      <c r="W1223" s="10">
        <f t="shared" si="492"/>
        <v>0.88173142691675022</v>
      </c>
      <c r="X1223" s="10">
        <f t="shared" si="482"/>
        <v>0.40635386051552441</v>
      </c>
      <c r="Y1223" s="22">
        <f t="shared" si="493"/>
        <v>6.9555773436448023</v>
      </c>
      <c r="Z1223" s="22">
        <f t="shared" si="483"/>
        <v>6.8151536771936527</v>
      </c>
      <c r="AA1223" s="22">
        <f t="shared" si="484"/>
        <v>6.8802841839920132</v>
      </c>
      <c r="AB1223" s="35"/>
      <c r="AC1223" s="10"/>
      <c r="AD1223" s="10"/>
    </row>
    <row r="1224" spans="1:30" x14ac:dyDescent="0.25">
      <c r="A1224" t="s">
        <v>4159</v>
      </c>
      <c r="B1224" t="s">
        <v>1543</v>
      </c>
      <c r="C1224" s="1">
        <v>42380</v>
      </c>
      <c r="D1224">
        <v>1915</v>
      </c>
      <c r="E1224" t="str">
        <f t="shared" si="479"/>
        <v>_how_big_data_is_changing_the_world_of_soccer_</v>
      </c>
      <c r="F1224" s="7">
        <f t="shared" si="485"/>
        <v>7.5579949585308057</v>
      </c>
      <c r="G1224">
        <f t="shared" si="480"/>
        <v>63</v>
      </c>
      <c r="H1224" s="11">
        <f t="shared" si="486"/>
        <v>1</v>
      </c>
      <c r="I1224" s="11">
        <f t="shared" si="494"/>
        <v>0</v>
      </c>
      <c r="J1224" s="11">
        <f t="shared" si="494"/>
        <v>1</v>
      </c>
      <c r="K1224" s="11">
        <f t="shared" si="495"/>
        <v>0</v>
      </c>
      <c r="L1224" s="11">
        <f t="shared" si="495"/>
        <v>0</v>
      </c>
      <c r="M1224" s="11">
        <f t="shared" si="495"/>
        <v>0</v>
      </c>
      <c r="N1224" s="11">
        <f t="shared" si="495"/>
        <v>0</v>
      </c>
      <c r="O1224" s="11">
        <f t="shared" si="495"/>
        <v>1</v>
      </c>
      <c r="P1224" s="11">
        <f t="shared" si="495"/>
        <v>0</v>
      </c>
      <c r="Q1224" s="4" t="str">
        <f t="shared" si="487"/>
        <v>N-101-000010</v>
      </c>
      <c r="R1224">
        <f t="shared" si="488"/>
        <v>382</v>
      </c>
      <c r="S1224" s="8">
        <f t="shared" si="489"/>
        <v>6.8802841839920132</v>
      </c>
      <c r="T1224" s="8">
        <f t="shared" si="490"/>
        <v>6.8802841839920132</v>
      </c>
      <c r="U1224" s="10">
        <f t="shared" si="481"/>
        <v>7.1516410980152809</v>
      </c>
      <c r="V1224" s="10">
        <f t="shared" si="491"/>
        <v>0.18424985744159661</v>
      </c>
      <c r="W1224" s="10">
        <f t="shared" si="492"/>
        <v>0.72460278181545057</v>
      </c>
      <c r="X1224" s="10">
        <f t="shared" si="482"/>
        <v>0.40635386051552441</v>
      </c>
      <c r="Y1224" s="22">
        <f t="shared" si="493"/>
        <v>6.9555773436448023</v>
      </c>
      <c r="Z1224" s="22">
        <f t="shared" si="483"/>
        <v>6.8151536771936527</v>
      </c>
      <c r="AA1224" s="22">
        <f t="shared" si="484"/>
        <v>6.8802841839920132</v>
      </c>
      <c r="AB1224" s="35"/>
      <c r="AC1224" s="10"/>
      <c r="AD1224" s="10"/>
    </row>
    <row r="1225" spans="1:30" x14ac:dyDescent="0.25">
      <c r="A1225" t="s">
        <v>4160</v>
      </c>
      <c r="B1225" t="s">
        <v>1544</v>
      </c>
      <c r="C1225" s="1">
        <v>42256</v>
      </c>
      <c r="D1225">
        <v>285</v>
      </c>
      <c r="E1225" t="str">
        <f t="shared" si="479"/>
        <v>_how_big_data_is_creating_big_wonders_for_organizations_globally_</v>
      </c>
      <c r="F1225" s="7">
        <f t="shared" si="485"/>
        <v>5.6559918108198524</v>
      </c>
      <c r="G1225">
        <f t="shared" si="480"/>
        <v>43</v>
      </c>
      <c r="H1225" s="11">
        <f t="shared" si="486"/>
        <v>1</v>
      </c>
      <c r="I1225" s="11">
        <f t="shared" si="494"/>
        <v>0</v>
      </c>
      <c r="J1225" s="11">
        <f t="shared" si="494"/>
        <v>1</v>
      </c>
      <c r="K1225" s="11">
        <f t="shared" si="495"/>
        <v>0</v>
      </c>
      <c r="L1225" s="11">
        <f t="shared" si="495"/>
        <v>0</v>
      </c>
      <c r="M1225" s="11">
        <f t="shared" si="495"/>
        <v>0</v>
      </c>
      <c r="N1225" s="11">
        <f t="shared" si="495"/>
        <v>0</v>
      </c>
      <c r="O1225" s="11">
        <f t="shared" si="495"/>
        <v>1</v>
      </c>
      <c r="P1225" s="11">
        <f t="shared" si="495"/>
        <v>0</v>
      </c>
      <c r="Q1225" s="4" t="str">
        <f t="shared" si="487"/>
        <v>N-101-000010</v>
      </c>
      <c r="R1225">
        <f t="shared" si="488"/>
        <v>382</v>
      </c>
      <c r="S1225" s="8">
        <f t="shared" si="489"/>
        <v>6.8802841839920132</v>
      </c>
      <c r="T1225" s="8">
        <f t="shared" si="490"/>
        <v>6.8802841839920132</v>
      </c>
      <c r="U1225" s="10">
        <f t="shared" si="481"/>
        <v>5.2496379503043276</v>
      </c>
      <c r="V1225" s="10">
        <f t="shared" si="491"/>
        <v>0.18424985744159661</v>
      </c>
      <c r="W1225" s="10">
        <f t="shared" si="492"/>
        <v>-1.1774003658955028</v>
      </c>
      <c r="X1225" s="10">
        <f t="shared" si="482"/>
        <v>0.40635386051552441</v>
      </c>
      <c r="Y1225" s="22">
        <f t="shared" si="493"/>
        <v>6.9555773436448023</v>
      </c>
      <c r="Z1225" s="22">
        <f t="shared" si="483"/>
        <v>6.8151536771936527</v>
      </c>
      <c r="AA1225" s="22">
        <f t="shared" si="484"/>
        <v>6.8802841839920132</v>
      </c>
      <c r="AB1225" s="35"/>
      <c r="AC1225" s="10"/>
      <c r="AD1225" s="10"/>
    </row>
    <row r="1226" spans="1:30" x14ac:dyDescent="0.25">
      <c r="A1226" t="s">
        <v>4161</v>
      </c>
      <c r="B1226" t="s">
        <v>1545</v>
      </c>
      <c r="C1226" s="1">
        <v>41898</v>
      </c>
      <c r="D1226">
        <v>1955</v>
      </c>
      <c r="E1226" t="str">
        <f t="shared" si="479"/>
        <v>_how_big_data_is_revolutionizing_real_estate_</v>
      </c>
      <c r="F1226" s="7">
        <f t="shared" si="485"/>
        <v>7.5786568505947622</v>
      </c>
      <c r="G1226">
        <f t="shared" si="480"/>
        <v>52</v>
      </c>
      <c r="H1226" s="11">
        <f t="shared" si="486"/>
        <v>0</v>
      </c>
      <c r="I1226" s="11">
        <f t="shared" si="494"/>
        <v>0</v>
      </c>
      <c r="J1226" s="11">
        <f t="shared" si="494"/>
        <v>1</v>
      </c>
      <c r="K1226" s="11">
        <f t="shared" si="495"/>
        <v>0</v>
      </c>
      <c r="L1226" s="11">
        <f t="shared" si="495"/>
        <v>0</v>
      </c>
      <c r="M1226" s="11">
        <f t="shared" si="495"/>
        <v>0</v>
      </c>
      <c r="N1226" s="11">
        <f t="shared" si="495"/>
        <v>0</v>
      </c>
      <c r="O1226" s="11">
        <f t="shared" si="495"/>
        <v>1</v>
      </c>
      <c r="P1226" s="11">
        <f t="shared" si="495"/>
        <v>0</v>
      </c>
      <c r="Q1226" s="4" t="str">
        <f t="shared" si="487"/>
        <v>N-001-000010</v>
      </c>
      <c r="R1226">
        <f t="shared" si="488"/>
        <v>276</v>
      </c>
      <c r="S1226" s="8">
        <f t="shared" si="489"/>
        <v>7.1371246496698326</v>
      </c>
      <c r="T1226" s="8">
        <f t="shared" si="490"/>
        <v>7.1371246496698326</v>
      </c>
      <c r="U1226" s="10">
        <f t="shared" si="481"/>
        <v>6.9738359357365409</v>
      </c>
      <c r="V1226" s="10">
        <f t="shared" si="491"/>
        <v>0.48352944586012636</v>
      </c>
      <c r="W1226" s="10">
        <f t="shared" si="492"/>
        <v>0.74526467387940709</v>
      </c>
      <c r="X1226" s="10">
        <f t="shared" si="482"/>
        <v>0.60482091485822098</v>
      </c>
      <c r="Y1226" s="22">
        <f t="shared" si="493"/>
        <v>7.1540443979874988</v>
      </c>
      <c r="Z1226" s="22">
        <f t="shared" si="483"/>
        <v>7.1890336202131158</v>
      </c>
      <c r="AA1226" s="22">
        <f t="shared" si="484"/>
        <v>7.1371246496698326</v>
      </c>
      <c r="AB1226" s="35"/>
      <c r="AC1226" s="10"/>
      <c r="AD1226" s="10"/>
    </row>
    <row r="1227" spans="1:30" x14ac:dyDescent="0.25">
      <c r="A1227" t="s">
        <v>4162</v>
      </c>
      <c r="B1227" t="s">
        <v>1546</v>
      </c>
      <c r="C1227" s="1">
        <v>41388</v>
      </c>
      <c r="D1227">
        <v>855</v>
      </c>
      <c r="E1227" t="str">
        <f t="shared" si="479"/>
        <v>_how_big_data_will_disrupt_hr_and_recruiting--podcast_</v>
      </c>
      <c r="F1227" s="7">
        <f t="shared" si="485"/>
        <v>6.752270376141742</v>
      </c>
      <c r="G1227">
        <f t="shared" si="480"/>
        <v>53</v>
      </c>
      <c r="H1227" s="11">
        <f t="shared" si="486"/>
        <v>0</v>
      </c>
      <c r="I1227" s="11">
        <f t="shared" si="494"/>
        <v>0</v>
      </c>
      <c r="J1227" s="11">
        <f t="shared" si="494"/>
        <v>1</v>
      </c>
      <c r="K1227" s="11">
        <f t="shared" si="495"/>
        <v>0</v>
      </c>
      <c r="L1227" s="11">
        <f t="shared" si="495"/>
        <v>0</v>
      </c>
      <c r="M1227" s="11">
        <f t="shared" si="495"/>
        <v>0</v>
      </c>
      <c r="N1227" s="11">
        <f t="shared" si="495"/>
        <v>0</v>
      </c>
      <c r="O1227" s="11">
        <f t="shared" si="495"/>
        <v>1</v>
      </c>
      <c r="P1227" s="11">
        <f t="shared" si="495"/>
        <v>0</v>
      </c>
      <c r="Q1227" s="4" t="str">
        <f t="shared" si="487"/>
        <v>N-001-000010</v>
      </c>
      <c r="R1227">
        <f t="shared" si="488"/>
        <v>276</v>
      </c>
      <c r="S1227" s="8">
        <f t="shared" si="489"/>
        <v>7.1371246496698326</v>
      </c>
      <c r="T1227" s="8">
        <f t="shared" si="490"/>
        <v>7.1371246496698326</v>
      </c>
      <c r="U1227" s="10">
        <f t="shared" si="481"/>
        <v>6.1474494612835207</v>
      </c>
      <c r="V1227" s="10">
        <f t="shared" si="491"/>
        <v>0.48352944586012636</v>
      </c>
      <c r="W1227" s="10">
        <f t="shared" si="492"/>
        <v>-8.1121800573613179E-2</v>
      </c>
      <c r="X1227" s="10">
        <f t="shared" si="482"/>
        <v>0.60482091485822098</v>
      </c>
      <c r="Y1227" s="22">
        <f t="shared" si="493"/>
        <v>7.1540443979874988</v>
      </c>
      <c r="Z1227" s="22">
        <f t="shared" si="483"/>
        <v>7.1890336202131158</v>
      </c>
      <c r="AA1227" s="22">
        <f t="shared" si="484"/>
        <v>7.1371246496698326</v>
      </c>
      <c r="AB1227" s="35"/>
      <c r="AC1227" s="10"/>
      <c r="AD1227" s="10"/>
    </row>
    <row r="1228" spans="1:30" x14ac:dyDescent="0.25">
      <c r="A1228" t="s">
        <v>2773</v>
      </c>
      <c r="B1228" t="s">
        <v>155</v>
      </c>
      <c r="C1228" s="1">
        <v>41366</v>
      </c>
      <c r="D1228">
        <v>156</v>
      </c>
      <c r="E1228" t="str">
        <f t="shared" si="479"/>
        <v>_how_can_desktop_bi_tool_help_to_self-service_bi_tool?_</v>
      </c>
      <c r="F1228" s="7">
        <f t="shared" si="485"/>
        <v>5.0562458053483077</v>
      </c>
      <c r="G1228">
        <f t="shared" si="480"/>
        <v>76</v>
      </c>
      <c r="H1228" s="11">
        <f t="shared" si="486"/>
        <v>0</v>
      </c>
      <c r="I1228" s="11">
        <f t="shared" si="494"/>
        <v>1</v>
      </c>
      <c r="J1228" s="11">
        <f t="shared" si="494"/>
        <v>0</v>
      </c>
      <c r="K1228" s="11">
        <f t="shared" si="495"/>
        <v>0</v>
      </c>
      <c r="L1228" s="11">
        <f t="shared" si="495"/>
        <v>0</v>
      </c>
      <c r="M1228" s="11">
        <f t="shared" si="495"/>
        <v>0</v>
      </c>
      <c r="N1228" s="11">
        <f t="shared" si="495"/>
        <v>0</v>
      </c>
      <c r="O1228" s="11">
        <f t="shared" si="495"/>
        <v>0</v>
      </c>
      <c r="P1228" s="11">
        <f t="shared" si="495"/>
        <v>0</v>
      </c>
      <c r="Q1228" s="4" t="str">
        <f t="shared" si="487"/>
        <v>N-010-000000</v>
      </c>
      <c r="R1228">
        <f t="shared" si="488"/>
        <v>99</v>
      </c>
      <c r="S1228" s="8">
        <f t="shared" si="489"/>
        <v>6.480946823676728</v>
      </c>
      <c r="T1228" s="8">
        <f t="shared" si="490"/>
        <v>6.480946823676728</v>
      </c>
      <c r="U1228" s="10">
        <f t="shared" si="481"/>
        <v>5.4501534460478176</v>
      </c>
      <c r="V1228" s="10">
        <f t="shared" si="491"/>
        <v>-1.0225092870624488</v>
      </c>
      <c r="W1228" s="10">
        <f t="shared" si="492"/>
        <v>-1.7771463713670475</v>
      </c>
      <c r="X1228" s="10">
        <f t="shared" si="482"/>
        <v>-0.39390764069951029</v>
      </c>
      <c r="Y1228" s="22">
        <f t="shared" si="493"/>
        <v>6.1553158424297676</v>
      </c>
      <c r="Z1228" s="22">
        <f t="shared" si="483"/>
        <v>6.3463125243562173</v>
      </c>
      <c r="AA1228" s="22">
        <f t="shared" si="484"/>
        <v>6.480946823676728</v>
      </c>
      <c r="AB1228" s="35"/>
      <c r="AC1228" s="10"/>
      <c r="AD1228" s="10"/>
    </row>
    <row r="1229" spans="1:30" x14ac:dyDescent="0.25">
      <c r="A1229" t="s">
        <v>4163</v>
      </c>
      <c r="B1229" t="s">
        <v>1547</v>
      </c>
      <c r="C1229" s="1">
        <v>41508</v>
      </c>
      <c r="D1229">
        <v>896</v>
      </c>
      <c r="E1229" t="str">
        <f t="shared" si="479"/>
        <v>_how_can_it_innovate?..._innovation_management_with_the_power_of_data_science_</v>
      </c>
      <c r="F1229" s="7">
        <f t="shared" si="485"/>
        <v>6.799055862058796</v>
      </c>
      <c r="G1229">
        <f t="shared" si="480"/>
        <v>70</v>
      </c>
      <c r="H1229" s="11">
        <f t="shared" si="486"/>
        <v>0</v>
      </c>
      <c r="I1229" s="11">
        <f t="shared" si="494"/>
        <v>0</v>
      </c>
      <c r="J1229" s="11">
        <f t="shared" si="494"/>
        <v>1</v>
      </c>
      <c r="K1229" s="11">
        <f t="shared" si="495"/>
        <v>0</v>
      </c>
      <c r="L1229" s="11">
        <f t="shared" si="495"/>
        <v>0</v>
      </c>
      <c r="M1229" s="11">
        <f t="shared" si="495"/>
        <v>0</v>
      </c>
      <c r="N1229" s="11">
        <f t="shared" si="495"/>
        <v>1</v>
      </c>
      <c r="O1229" s="11">
        <f t="shared" si="495"/>
        <v>1</v>
      </c>
      <c r="P1229" s="11">
        <f t="shared" si="495"/>
        <v>0</v>
      </c>
      <c r="Q1229" s="4" t="str">
        <f t="shared" si="487"/>
        <v>N-001-000110</v>
      </c>
      <c r="R1229">
        <f t="shared" si="488"/>
        <v>130</v>
      </c>
      <c r="S1229" s="8">
        <f t="shared" si="489"/>
        <v>7.6818150714618501</v>
      </c>
      <c r="T1229" s="8">
        <f t="shared" si="490"/>
        <v>7.6818150714618501</v>
      </c>
      <c r="U1229" s="10">
        <f t="shared" si="481"/>
        <v>5.8105721108950901</v>
      </c>
      <c r="V1229" s="10">
        <f t="shared" si="491"/>
        <v>1.0620761276823165</v>
      </c>
      <c r="W1229" s="10">
        <f t="shared" si="492"/>
        <v>-3.4336314656559175E-2</v>
      </c>
      <c r="X1229" s="10">
        <f t="shared" si="482"/>
        <v>0.98848375116370624</v>
      </c>
      <c r="Y1229" s="22">
        <f t="shared" si="493"/>
        <v>7.5377072342929834</v>
      </c>
      <c r="Z1229" s="22">
        <f t="shared" si="483"/>
        <v>7.6004759766059404</v>
      </c>
      <c r="AA1229" s="22">
        <f t="shared" si="484"/>
        <v>7.6818150714618501</v>
      </c>
      <c r="AB1229" s="35"/>
      <c r="AC1229" s="10"/>
      <c r="AD1229" s="10"/>
    </row>
    <row r="1230" spans="1:30" x14ac:dyDescent="0.25">
      <c r="A1230" t="s">
        <v>4164</v>
      </c>
      <c r="B1230" t="s">
        <v>1548</v>
      </c>
      <c r="C1230" s="1">
        <v>41731</v>
      </c>
      <c r="D1230">
        <v>814</v>
      </c>
      <c r="E1230" t="str">
        <f t="shared" si="479"/>
        <v>_how_can_social_networks_easily_generate_an_extra_$200_million_per_year_</v>
      </c>
      <c r="F1230" s="7">
        <f t="shared" si="485"/>
        <v>6.7031881132408628</v>
      </c>
      <c r="G1230">
        <f t="shared" si="480"/>
        <v>23</v>
      </c>
      <c r="H1230" s="11">
        <f t="shared" si="486"/>
        <v>0</v>
      </c>
      <c r="I1230" s="11">
        <f t="shared" si="494"/>
        <v>0</v>
      </c>
      <c r="J1230" s="11">
        <f t="shared" si="494"/>
        <v>1</v>
      </c>
      <c r="K1230" s="11">
        <f t="shared" si="495"/>
        <v>0</v>
      </c>
      <c r="L1230" s="11">
        <f t="shared" si="495"/>
        <v>0</v>
      </c>
      <c r="M1230" s="11">
        <f t="shared" si="495"/>
        <v>0</v>
      </c>
      <c r="N1230" s="11">
        <f t="shared" si="495"/>
        <v>0</v>
      </c>
      <c r="O1230" s="11">
        <f t="shared" si="495"/>
        <v>0</v>
      </c>
      <c r="P1230" s="11">
        <f t="shared" si="495"/>
        <v>0</v>
      </c>
      <c r="Q1230" s="4" t="str">
        <f t="shared" si="487"/>
        <v>N-001-000000</v>
      </c>
      <c r="R1230">
        <f t="shared" si="488"/>
        <v>313</v>
      </c>
      <c r="S1230" s="8">
        <f t="shared" si="489"/>
        <v>6.8822553953446945</v>
      </c>
      <c r="T1230" s="8">
        <f t="shared" si="490"/>
        <v>6.8822553953446945</v>
      </c>
      <c r="U1230" s="10">
        <f t="shared" si="481"/>
        <v>6.31625211958211</v>
      </c>
      <c r="V1230" s="10">
        <f t="shared" si="491"/>
        <v>0.15496856831223904</v>
      </c>
      <c r="W1230" s="10">
        <f t="shared" si="492"/>
        <v>-0.13020406347449232</v>
      </c>
      <c r="X1230" s="10">
        <f t="shared" si="482"/>
        <v>0.38693599365875281</v>
      </c>
      <c r="Y1230" s="22">
        <f t="shared" si="493"/>
        <v>6.9361594767880304</v>
      </c>
      <c r="Z1230" s="22">
        <f t="shared" si="483"/>
        <v>6.9661540865059681</v>
      </c>
      <c r="AA1230" s="22">
        <f t="shared" si="484"/>
        <v>6.8822553953446945</v>
      </c>
      <c r="AB1230" s="35"/>
      <c r="AC1230" s="10"/>
      <c r="AD1230" s="10"/>
    </row>
    <row r="1231" spans="1:30" x14ac:dyDescent="0.25">
      <c r="A1231" t="s">
        <v>4165</v>
      </c>
      <c r="B1231" t="s">
        <v>1549</v>
      </c>
      <c r="C1231" s="1">
        <v>42248</v>
      </c>
      <c r="D1231">
        <v>367</v>
      </c>
      <c r="E1231" t="str">
        <f t="shared" si="479"/>
        <v>_how_clean_is_your_data?_</v>
      </c>
      <c r="F1231" s="7">
        <f t="shared" si="485"/>
        <v>5.9080829381689313</v>
      </c>
      <c r="G1231">
        <f t="shared" si="480"/>
        <v>66</v>
      </c>
      <c r="H1231" s="11">
        <f t="shared" si="486"/>
        <v>1</v>
      </c>
      <c r="I1231" s="11">
        <f t="shared" si="494"/>
        <v>0</v>
      </c>
      <c r="J1231" s="11">
        <f t="shared" si="494"/>
        <v>1</v>
      </c>
      <c r="K1231" s="11">
        <f t="shared" si="495"/>
        <v>0</v>
      </c>
      <c r="L1231" s="11">
        <f t="shared" si="495"/>
        <v>0</v>
      </c>
      <c r="M1231" s="11">
        <f t="shared" si="495"/>
        <v>0</v>
      </c>
      <c r="N1231" s="11">
        <f t="shared" si="495"/>
        <v>0</v>
      </c>
      <c r="O1231" s="11">
        <f t="shared" si="495"/>
        <v>0</v>
      </c>
      <c r="P1231" s="11">
        <f t="shared" si="495"/>
        <v>0</v>
      </c>
      <c r="Q1231" s="4" t="str">
        <f t="shared" si="487"/>
        <v>N-101-000000</v>
      </c>
      <c r="R1231">
        <f t="shared" si="488"/>
        <v>419</v>
      </c>
      <c r="S1231" s="8">
        <f t="shared" si="489"/>
        <v>6.5697596378225285</v>
      </c>
      <c r="T1231" s="8">
        <f t="shared" si="490"/>
        <v>6.5697596378225285</v>
      </c>
      <c r="U1231" s="10">
        <f t="shared" si="481"/>
        <v>5.7196139988528749</v>
      </c>
      <c r="V1231" s="10">
        <f t="shared" si="491"/>
        <v>-0.14431102010629077</v>
      </c>
      <c r="W1231" s="10">
        <f t="shared" si="492"/>
        <v>-0.92530923854642388</v>
      </c>
      <c r="X1231" s="10">
        <f t="shared" si="482"/>
        <v>0.18846893931605621</v>
      </c>
      <c r="Y1231" s="22">
        <f t="shared" si="493"/>
        <v>6.7376924224453338</v>
      </c>
      <c r="Z1231" s="22">
        <f t="shared" si="483"/>
        <v>6.5922741434865042</v>
      </c>
      <c r="AA1231" s="22">
        <f t="shared" si="484"/>
        <v>6.5697596378225285</v>
      </c>
      <c r="AB1231" s="35"/>
      <c r="AC1231" s="10"/>
      <c r="AD1231" s="10"/>
    </row>
    <row r="1232" spans="1:30" x14ac:dyDescent="0.25">
      <c r="A1232" t="s">
        <v>2774</v>
      </c>
      <c r="B1232" t="s">
        <v>156</v>
      </c>
      <c r="C1232" s="1">
        <v>41071</v>
      </c>
      <c r="D1232">
        <v>163</v>
      </c>
      <c r="E1232" t="str">
        <f t="shared" si="479"/>
        <v>_how_come_there_is_no_mention_at_all_about_the_underlying_hardware?_</v>
      </c>
      <c r="F1232" s="7">
        <f t="shared" si="485"/>
        <v>5.0998664278241987</v>
      </c>
      <c r="G1232">
        <f t="shared" si="480"/>
        <v>67</v>
      </c>
      <c r="H1232" s="11">
        <f t="shared" si="486"/>
        <v>0</v>
      </c>
      <c r="I1232" s="11">
        <f t="shared" si="494"/>
        <v>1</v>
      </c>
      <c r="J1232" s="11">
        <f t="shared" si="494"/>
        <v>0</v>
      </c>
      <c r="K1232" s="11">
        <f t="shared" ref="K1232:P1241" si="496">IF(ISNUMBER(SEARCH(K$1,$E1232)),1,0)</f>
        <v>0</v>
      </c>
      <c r="L1232" s="11">
        <f t="shared" si="496"/>
        <v>0</v>
      </c>
      <c r="M1232" s="11">
        <f t="shared" si="496"/>
        <v>0</v>
      </c>
      <c r="N1232" s="11">
        <f t="shared" si="496"/>
        <v>0</v>
      </c>
      <c r="O1232" s="11">
        <f t="shared" si="496"/>
        <v>0</v>
      </c>
      <c r="P1232" s="11">
        <f t="shared" si="496"/>
        <v>0</v>
      </c>
      <c r="Q1232" s="4" t="str">
        <f t="shared" si="487"/>
        <v>N-010-000000</v>
      </c>
      <c r="R1232">
        <f t="shared" si="488"/>
        <v>99</v>
      </c>
      <c r="S1232" s="8">
        <f t="shared" si="489"/>
        <v>6.480946823676728</v>
      </c>
      <c r="T1232" s="8">
        <f t="shared" si="490"/>
        <v>6.480946823676728</v>
      </c>
      <c r="U1232" s="10">
        <f t="shared" si="481"/>
        <v>5.4937740685237086</v>
      </c>
      <c r="V1232" s="10">
        <f t="shared" si="491"/>
        <v>-1.0225092870624488</v>
      </c>
      <c r="W1232" s="10">
        <f t="shared" si="492"/>
        <v>-1.7335257488911564</v>
      </c>
      <c r="X1232" s="10">
        <f t="shared" si="482"/>
        <v>-0.39390764069951029</v>
      </c>
      <c r="Y1232" s="22">
        <f t="shared" si="493"/>
        <v>6.1553158424297676</v>
      </c>
      <c r="Z1232" s="22">
        <f t="shared" si="483"/>
        <v>6.3463125243562173</v>
      </c>
      <c r="AA1232" s="22">
        <f t="shared" si="484"/>
        <v>6.480946823676728</v>
      </c>
      <c r="AB1232" s="35"/>
      <c r="AC1232" s="10"/>
      <c r="AD1232" s="10"/>
    </row>
    <row r="1233" spans="1:30" x14ac:dyDescent="0.25">
      <c r="A1233" t="s">
        <v>4166</v>
      </c>
      <c r="B1233" t="s">
        <v>1550</v>
      </c>
      <c r="C1233" s="1">
        <v>41799</v>
      </c>
      <c r="D1233">
        <v>530</v>
      </c>
      <c r="E1233" t="str">
        <f t="shared" si="479"/>
        <v>_how_cross_pollination_helps_organizations_to_ideate_&amp;amp;_innovate?_</v>
      </c>
      <c r="F1233" s="7">
        <f t="shared" si="485"/>
        <v>6.2747620212419388</v>
      </c>
      <c r="G1233">
        <f t="shared" si="480"/>
        <v>62</v>
      </c>
      <c r="H1233" s="11">
        <f t="shared" si="486"/>
        <v>0</v>
      </c>
      <c r="I1233" s="11">
        <f t="shared" si="494"/>
        <v>0</v>
      </c>
      <c r="J1233" s="11">
        <f t="shared" si="494"/>
        <v>1</v>
      </c>
      <c r="K1233" s="11">
        <f t="shared" si="496"/>
        <v>0</v>
      </c>
      <c r="L1233" s="11">
        <f t="shared" si="496"/>
        <v>0</v>
      </c>
      <c r="M1233" s="11">
        <f t="shared" si="496"/>
        <v>0</v>
      </c>
      <c r="N1233" s="11">
        <f t="shared" si="496"/>
        <v>0</v>
      </c>
      <c r="O1233" s="11">
        <f t="shared" si="496"/>
        <v>0</v>
      </c>
      <c r="P1233" s="11">
        <f t="shared" si="496"/>
        <v>0</v>
      </c>
      <c r="Q1233" s="4" t="str">
        <f t="shared" si="487"/>
        <v>N-001-000000</v>
      </c>
      <c r="R1233">
        <f t="shared" si="488"/>
        <v>313</v>
      </c>
      <c r="S1233" s="8">
        <f t="shared" si="489"/>
        <v>6.8822553953446945</v>
      </c>
      <c r="T1233" s="8">
        <f t="shared" si="490"/>
        <v>6.8822553953446945</v>
      </c>
      <c r="U1233" s="10">
        <f t="shared" si="481"/>
        <v>5.887826027583186</v>
      </c>
      <c r="V1233" s="10">
        <f t="shared" si="491"/>
        <v>0.15496856831223904</v>
      </c>
      <c r="W1233" s="10">
        <f t="shared" si="492"/>
        <v>-0.55863015547341632</v>
      </c>
      <c r="X1233" s="10">
        <f t="shared" si="482"/>
        <v>0.38693599365875281</v>
      </c>
      <c r="Y1233" s="22">
        <f t="shared" si="493"/>
        <v>6.9361594767880304</v>
      </c>
      <c r="Z1233" s="22">
        <f t="shared" si="483"/>
        <v>6.9661540865059681</v>
      </c>
      <c r="AA1233" s="22">
        <f t="shared" si="484"/>
        <v>6.8822553953446945</v>
      </c>
      <c r="AB1233" s="35"/>
      <c r="AC1233" s="10"/>
      <c r="AD1233" s="10"/>
    </row>
    <row r="1234" spans="1:30" x14ac:dyDescent="0.25">
      <c r="A1234" t="s">
        <v>4167</v>
      </c>
      <c r="B1234" t="s">
        <v>1551</v>
      </c>
      <c r="C1234" s="1">
        <v>42317</v>
      </c>
      <c r="D1234">
        <v>1833</v>
      </c>
      <c r="E1234" t="str">
        <f t="shared" si="479"/>
        <v>_how_data_analytics_is_becoming_a_field_for_anyone_and_everyone_</v>
      </c>
      <c r="F1234" s="7">
        <f t="shared" si="485"/>
        <v>7.51425465281641</v>
      </c>
      <c r="G1234">
        <f t="shared" si="480"/>
        <v>80</v>
      </c>
      <c r="H1234" s="11">
        <f t="shared" si="486"/>
        <v>1</v>
      </c>
      <c r="I1234" s="11">
        <f t="shared" si="494"/>
        <v>0</v>
      </c>
      <c r="J1234" s="11">
        <f t="shared" si="494"/>
        <v>1</v>
      </c>
      <c r="K1234" s="11">
        <f t="shared" si="496"/>
        <v>0</v>
      </c>
      <c r="L1234" s="11">
        <f t="shared" si="496"/>
        <v>0</v>
      </c>
      <c r="M1234" s="11">
        <f t="shared" si="496"/>
        <v>0</v>
      </c>
      <c r="N1234" s="11">
        <f t="shared" si="496"/>
        <v>0</v>
      </c>
      <c r="O1234" s="11">
        <f t="shared" si="496"/>
        <v>1</v>
      </c>
      <c r="P1234" s="11">
        <f t="shared" si="496"/>
        <v>1</v>
      </c>
      <c r="Q1234" s="4" t="str">
        <f t="shared" si="487"/>
        <v>N-101-000011</v>
      </c>
      <c r="R1234">
        <f t="shared" si="488"/>
        <v>56</v>
      </c>
      <c r="S1234" s="8">
        <f t="shared" si="489"/>
        <v>6.7077203067055775</v>
      </c>
      <c r="T1234" s="8">
        <f t="shared" si="490"/>
        <v>6.7077203067055775</v>
      </c>
      <c r="U1234" s="10">
        <f t="shared" si="481"/>
        <v>7.3226509354359361</v>
      </c>
      <c r="V1234" s="10">
        <f t="shared" si="491"/>
        <v>-0.13958391266768105</v>
      </c>
      <c r="W1234" s="10">
        <f t="shared" si="492"/>
        <v>0.68086247610105488</v>
      </c>
      <c r="X1234" s="10">
        <f t="shared" si="482"/>
        <v>0.19160371738047377</v>
      </c>
      <c r="Y1234" s="22">
        <f t="shared" si="493"/>
        <v>6.7408272005097514</v>
      </c>
      <c r="Z1234" s="22">
        <f t="shared" si="483"/>
        <v>6.647636803392051</v>
      </c>
      <c r="AA1234" s="22">
        <f t="shared" si="484"/>
        <v>6.7077203067055775</v>
      </c>
      <c r="AB1234" s="35"/>
      <c r="AC1234" s="10"/>
      <c r="AD1234" s="10"/>
    </row>
    <row r="1235" spans="1:30" x14ac:dyDescent="0.25">
      <c r="A1235" t="s">
        <v>4168</v>
      </c>
      <c r="B1235" t="s">
        <v>1552</v>
      </c>
      <c r="C1235" s="1">
        <v>42355</v>
      </c>
      <c r="D1235">
        <v>163</v>
      </c>
      <c r="E1235" t="str">
        <f t="shared" si="479"/>
        <v>_how_data_analytics_shows_the_impact_of_the_star_wars_franchise_on_actors'careers_</v>
      </c>
      <c r="F1235" s="7">
        <f t="shared" si="485"/>
        <v>5.0998664278241987</v>
      </c>
      <c r="G1235">
        <f t="shared" si="480"/>
        <v>43</v>
      </c>
      <c r="H1235" s="11">
        <f t="shared" si="486"/>
        <v>1</v>
      </c>
      <c r="I1235" s="11">
        <f t="shared" si="494"/>
        <v>0</v>
      </c>
      <c r="J1235" s="11">
        <f t="shared" si="494"/>
        <v>1</v>
      </c>
      <c r="K1235" s="11">
        <f t="shared" si="496"/>
        <v>0</v>
      </c>
      <c r="L1235" s="11">
        <f t="shared" si="496"/>
        <v>0</v>
      </c>
      <c r="M1235" s="11">
        <f t="shared" si="496"/>
        <v>0</v>
      </c>
      <c r="N1235" s="11">
        <f t="shared" si="496"/>
        <v>0</v>
      </c>
      <c r="O1235" s="11">
        <f t="shared" si="496"/>
        <v>1</v>
      </c>
      <c r="P1235" s="11">
        <f t="shared" si="496"/>
        <v>1</v>
      </c>
      <c r="Q1235" s="4" t="str">
        <f t="shared" si="487"/>
        <v>N-101-000011</v>
      </c>
      <c r="R1235">
        <f t="shared" si="488"/>
        <v>56</v>
      </c>
      <c r="S1235" s="8">
        <f t="shared" si="489"/>
        <v>6.7077203067055775</v>
      </c>
      <c r="T1235" s="8">
        <f t="shared" si="490"/>
        <v>6.7077203067055775</v>
      </c>
      <c r="U1235" s="10">
        <f t="shared" si="481"/>
        <v>4.9082627104437249</v>
      </c>
      <c r="V1235" s="10">
        <f t="shared" si="491"/>
        <v>-0.13958391266768105</v>
      </c>
      <c r="W1235" s="10">
        <f t="shared" si="492"/>
        <v>-1.7335257488911564</v>
      </c>
      <c r="X1235" s="10">
        <f t="shared" si="482"/>
        <v>0.19160371738047377</v>
      </c>
      <c r="Y1235" s="22">
        <f t="shared" si="493"/>
        <v>6.7408272005097514</v>
      </c>
      <c r="Z1235" s="22">
        <f t="shared" si="483"/>
        <v>6.647636803392051</v>
      </c>
      <c r="AA1235" s="22">
        <f t="shared" si="484"/>
        <v>6.7077203067055775</v>
      </c>
      <c r="AB1235" s="35"/>
      <c r="AC1235" s="10"/>
      <c r="AD1235" s="10"/>
    </row>
    <row r="1236" spans="1:30" x14ac:dyDescent="0.25">
      <c r="A1236" t="s">
        <v>4169</v>
      </c>
      <c r="B1236" t="s">
        <v>1553</v>
      </c>
      <c r="C1236" s="1">
        <v>42429</v>
      </c>
      <c r="D1236">
        <v>169</v>
      </c>
      <c r="E1236" t="str">
        <f t="shared" si="479"/>
        <v>_how_data_bonds_sales_and_marketing_together_</v>
      </c>
      <c r="F1236" s="7">
        <f t="shared" si="485"/>
        <v>5.1357984370502621</v>
      </c>
      <c r="G1236">
        <f t="shared" si="480"/>
        <v>75</v>
      </c>
      <c r="H1236" s="11">
        <f t="shared" si="486"/>
        <v>1</v>
      </c>
      <c r="I1236" s="11">
        <f t="shared" si="494"/>
        <v>0</v>
      </c>
      <c r="J1236" s="11">
        <f t="shared" si="494"/>
        <v>1</v>
      </c>
      <c r="K1236" s="11">
        <f t="shared" si="496"/>
        <v>0</v>
      </c>
      <c r="L1236" s="11">
        <f t="shared" si="496"/>
        <v>0</v>
      </c>
      <c r="M1236" s="11">
        <f t="shared" si="496"/>
        <v>0</v>
      </c>
      <c r="N1236" s="11">
        <f t="shared" si="496"/>
        <v>0</v>
      </c>
      <c r="O1236" s="11">
        <f t="shared" si="496"/>
        <v>1</v>
      </c>
      <c r="P1236" s="11">
        <f t="shared" si="496"/>
        <v>0</v>
      </c>
      <c r="Q1236" s="4" t="str">
        <f t="shared" si="487"/>
        <v>N-101-000010</v>
      </c>
      <c r="R1236">
        <f t="shared" si="488"/>
        <v>382</v>
      </c>
      <c r="S1236" s="8">
        <f t="shared" si="489"/>
        <v>6.8802841839920132</v>
      </c>
      <c r="T1236" s="8">
        <f t="shared" si="490"/>
        <v>6.8802841839920132</v>
      </c>
      <c r="U1236" s="10">
        <f t="shared" si="481"/>
        <v>4.7294445765347373</v>
      </c>
      <c r="V1236" s="10">
        <f t="shared" si="491"/>
        <v>0.18424985744159661</v>
      </c>
      <c r="W1236" s="10">
        <f t="shared" si="492"/>
        <v>-1.6975937396650931</v>
      </c>
      <c r="X1236" s="10">
        <f t="shared" si="482"/>
        <v>0.40635386051552441</v>
      </c>
      <c r="Y1236" s="22">
        <f t="shared" si="493"/>
        <v>6.9555773436448023</v>
      </c>
      <c r="Z1236" s="22">
        <f t="shared" si="483"/>
        <v>6.8151536771936527</v>
      </c>
      <c r="AA1236" s="22">
        <f t="shared" si="484"/>
        <v>6.8802841839920132</v>
      </c>
      <c r="AB1236" s="35"/>
      <c r="AC1236" s="10"/>
      <c r="AD1236" s="10"/>
    </row>
    <row r="1237" spans="1:30" x14ac:dyDescent="0.25">
      <c r="A1237" t="s">
        <v>4170</v>
      </c>
      <c r="B1237" t="s">
        <v>1554</v>
      </c>
      <c r="C1237" s="1">
        <v>42072</v>
      </c>
      <c r="D1237">
        <v>774</v>
      </c>
      <c r="E1237" t="str">
        <f t="shared" si="479"/>
        <v>_how_data_can_help_law_school_applicants_get_into_the_program_of_their_dream_</v>
      </c>
      <c r="F1237" s="7">
        <f t="shared" si="485"/>
        <v>6.6528630293533473</v>
      </c>
      <c r="G1237">
        <f t="shared" si="480"/>
        <v>64</v>
      </c>
      <c r="H1237" s="11">
        <f t="shared" si="486"/>
        <v>1</v>
      </c>
      <c r="I1237" s="11">
        <f t="shared" si="494"/>
        <v>0</v>
      </c>
      <c r="J1237" s="11">
        <f t="shared" si="494"/>
        <v>1</v>
      </c>
      <c r="K1237" s="11">
        <f t="shared" si="496"/>
        <v>0</v>
      </c>
      <c r="L1237" s="11">
        <f t="shared" si="496"/>
        <v>0</v>
      </c>
      <c r="M1237" s="11">
        <f t="shared" si="496"/>
        <v>0</v>
      </c>
      <c r="N1237" s="11">
        <f t="shared" si="496"/>
        <v>0</v>
      </c>
      <c r="O1237" s="11">
        <f t="shared" si="496"/>
        <v>1</v>
      </c>
      <c r="P1237" s="11">
        <f t="shared" si="496"/>
        <v>0</v>
      </c>
      <c r="Q1237" s="4" t="str">
        <f t="shared" si="487"/>
        <v>N-101-000010</v>
      </c>
      <c r="R1237">
        <f t="shared" si="488"/>
        <v>382</v>
      </c>
      <c r="S1237" s="8">
        <f t="shared" si="489"/>
        <v>6.8802841839920132</v>
      </c>
      <c r="T1237" s="8">
        <f t="shared" si="490"/>
        <v>6.8802841839920132</v>
      </c>
      <c r="U1237" s="10">
        <f t="shared" si="481"/>
        <v>6.2465091688378225</v>
      </c>
      <c r="V1237" s="10">
        <f t="shared" si="491"/>
        <v>0.18424985744159661</v>
      </c>
      <c r="W1237" s="10">
        <f t="shared" si="492"/>
        <v>-0.18052914736200787</v>
      </c>
      <c r="X1237" s="10">
        <f t="shared" si="482"/>
        <v>0.40635386051552441</v>
      </c>
      <c r="Y1237" s="22">
        <f t="shared" si="493"/>
        <v>6.9555773436448023</v>
      </c>
      <c r="Z1237" s="22">
        <f t="shared" si="483"/>
        <v>6.8151536771936527</v>
      </c>
      <c r="AA1237" s="22">
        <f t="shared" si="484"/>
        <v>6.8802841839920132</v>
      </c>
      <c r="AB1237" s="35"/>
      <c r="AC1237" s="10"/>
      <c r="AD1237" s="10"/>
    </row>
    <row r="1238" spans="1:30" x14ac:dyDescent="0.25">
      <c r="A1238" t="s">
        <v>4171</v>
      </c>
      <c r="B1238" t="s">
        <v>1555</v>
      </c>
      <c r="C1238" s="1">
        <v>41964</v>
      </c>
      <c r="D1238">
        <v>855</v>
      </c>
      <c r="E1238" t="str">
        <f t="shared" si="479"/>
        <v>_how_data_science_can_predict_if_a_controversial_ad_will_backfire_</v>
      </c>
      <c r="F1238" s="7">
        <f t="shared" si="485"/>
        <v>6.752270376141742</v>
      </c>
      <c r="G1238">
        <f t="shared" si="480"/>
        <v>46</v>
      </c>
      <c r="H1238" s="11">
        <f t="shared" si="486"/>
        <v>0</v>
      </c>
      <c r="I1238" s="11">
        <f t="shared" si="494"/>
        <v>0</v>
      </c>
      <c r="J1238" s="11">
        <f t="shared" si="494"/>
        <v>1</v>
      </c>
      <c r="K1238" s="11">
        <f t="shared" si="496"/>
        <v>0</v>
      </c>
      <c r="L1238" s="11">
        <f t="shared" si="496"/>
        <v>0</v>
      </c>
      <c r="M1238" s="11">
        <f t="shared" si="496"/>
        <v>0</v>
      </c>
      <c r="N1238" s="11">
        <f t="shared" si="496"/>
        <v>1</v>
      </c>
      <c r="O1238" s="11">
        <f t="shared" si="496"/>
        <v>1</v>
      </c>
      <c r="P1238" s="11">
        <f t="shared" si="496"/>
        <v>0</v>
      </c>
      <c r="Q1238" s="4" t="str">
        <f t="shared" si="487"/>
        <v>N-001-000110</v>
      </c>
      <c r="R1238">
        <f t="shared" si="488"/>
        <v>130</v>
      </c>
      <c r="S1238" s="8">
        <f t="shared" si="489"/>
        <v>7.6818150714618501</v>
      </c>
      <c r="T1238" s="8">
        <f t="shared" si="490"/>
        <v>7.6818150714618501</v>
      </c>
      <c r="U1238" s="10">
        <f t="shared" si="481"/>
        <v>5.7637866249780361</v>
      </c>
      <c r="V1238" s="10">
        <f t="shared" si="491"/>
        <v>1.0620761276823165</v>
      </c>
      <c r="W1238" s="10">
        <f t="shared" si="492"/>
        <v>-8.1121800573613179E-2</v>
      </c>
      <c r="X1238" s="10">
        <f t="shared" si="482"/>
        <v>0.98848375116370624</v>
      </c>
      <c r="Y1238" s="22">
        <f t="shared" si="493"/>
        <v>7.5377072342929834</v>
      </c>
      <c r="Z1238" s="22">
        <f t="shared" si="483"/>
        <v>7.6004759766059404</v>
      </c>
      <c r="AA1238" s="22">
        <f t="shared" si="484"/>
        <v>7.6818150714618501</v>
      </c>
      <c r="AB1238" s="35"/>
      <c r="AC1238" s="10"/>
      <c r="AD1238" s="10"/>
    </row>
    <row r="1239" spans="1:30" x14ac:dyDescent="0.25">
      <c r="A1239" t="s">
        <v>4172</v>
      </c>
      <c r="B1239" t="s">
        <v>1556</v>
      </c>
      <c r="C1239" s="1">
        <v>42195</v>
      </c>
      <c r="D1239">
        <v>652</v>
      </c>
      <c r="E1239" t="str">
        <f t="shared" si="479"/>
        <v>_how_data_science_is_influencing_buyer_behavior_</v>
      </c>
      <c r="F1239" s="7">
        <f t="shared" si="485"/>
        <v>6.481577129276431</v>
      </c>
      <c r="G1239">
        <f t="shared" si="480"/>
        <v>77</v>
      </c>
      <c r="H1239" s="11">
        <f t="shared" si="486"/>
        <v>1</v>
      </c>
      <c r="I1239" s="11">
        <f t="shared" si="494"/>
        <v>0</v>
      </c>
      <c r="J1239" s="11">
        <f t="shared" si="494"/>
        <v>1</v>
      </c>
      <c r="K1239" s="11">
        <f t="shared" si="496"/>
        <v>0</v>
      </c>
      <c r="L1239" s="11">
        <f t="shared" si="496"/>
        <v>0</v>
      </c>
      <c r="M1239" s="11">
        <f t="shared" si="496"/>
        <v>0</v>
      </c>
      <c r="N1239" s="11">
        <f t="shared" si="496"/>
        <v>1</v>
      </c>
      <c r="O1239" s="11">
        <f t="shared" si="496"/>
        <v>1</v>
      </c>
      <c r="P1239" s="11">
        <f t="shared" si="496"/>
        <v>0</v>
      </c>
      <c r="Q1239" s="4" t="str">
        <f t="shared" si="487"/>
        <v>N-101-000110</v>
      </c>
      <c r="R1239">
        <f t="shared" si="488"/>
        <v>126</v>
      </c>
      <c r="S1239" s="8">
        <f t="shared" si="489"/>
        <v>7.156085089173656</v>
      </c>
      <c r="T1239" s="8">
        <f t="shared" si="490"/>
        <v>7.156085089173656</v>
      </c>
      <c r="U1239" s="10">
        <f t="shared" si="481"/>
        <v>5.6915604324554216</v>
      </c>
      <c r="V1239" s="10">
        <f t="shared" si="491"/>
        <v>0.76279653926378688</v>
      </c>
      <c r="W1239" s="10">
        <f t="shared" si="492"/>
        <v>-0.35181504743892411</v>
      </c>
      <c r="X1239" s="10">
        <f t="shared" si="482"/>
        <v>0.79001669682100972</v>
      </c>
      <c r="Y1239" s="22">
        <f t="shared" si="493"/>
        <v>7.3392401799502869</v>
      </c>
      <c r="Z1239" s="22">
        <f t="shared" si="483"/>
        <v>7.2265960335864765</v>
      </c>
      <c r="AA1239" s="22">
        <f t="shared" si="484"/>
        <v>7.156085089173656</v>
      </c>
      <c r="AB1239" s="35"/>
      <c r="AC1239" s="10"/>
      <c r="AD1239" s="10"/>
    </row>
    <row r="1240" spans="1:30" x14ac:dyDescent="0.25">
      <c r="A1240" t="s">
        <v>3015</v>
      </c>
      <c r="B1240" t="s">
        <v>397</v>
      </c>
      <c r="C1240" s="1">
        <v>42298</v>
      </c>
      <c r="D1240">
        <v>843</v>
      </c>
      <c r="E1240" t="str">
        <f t="shared" si="479"/>
        <v>_how_data_science_is_preventing_college_dropouts_and_advancing_student_success_</v>
      </c>
      <c r="F1240" s="7">
        <f t="shared" si="485"/>
        <v>6.7381524945959574</v>
      </c>
      <c r="G1240">
        <f t="shared" si="480"/>
        <v>43</v>
      </c>
      <c r="H1240" s="11">
        <f t="shared" si="486"/>
        <v>1</v>
      </c>
      <c r="I1240" s="11">
        <f t="shared" si="494"/>
        <v>1</v>
      </c>
      <c r="J1240" s="11">
        <f t="shared" si="494"/>
        <v>0</v>
      </c>
      <c r="K1240" s="11">
        <f t="shared" si="496"/>
        <v>0</v>
      </c>
      <c r="L1240" s="11">
        <f t="shared" si="496"/>
        <v>0</v>
      </c>
      <c r="M1240" s="11">
        <f t="shared" si="496"/>
        <v>0</v>
      </c>
      <c r="N1240" s="11">
        <f t="shared" si="496"/>
        <v>1</v>
      </c>
      <c r="O1240" s="11">
        <f t="shared" si="496"/>
        <v>1</v>
      </c>
      <c r="P1240" s="11">
        <f t="shared" si="496"/>
        <v>0</v>
      </c>
      <c r="Q1240" s="4" t="str">
        <f t="shared" si="487"/>
        <v>N-110-000110</v>
      </c>
      <c r="R1240">
        <f t="shared" si="488"/>
        <v>30</v>
      </c>
      <c r="S1240" s="8">
        <f t="shared" si="489"/>
        <v>6.8313617432708362</v>
      </c>
      <c r="T1240" s="8">
        <f t="shared" si="490"/>
        <v>6.8313617432708362</v>
      </c>
      <c r="U1240" s="10">
        <f t="shared" si="481"/>
        <v>6.7289794321332108</v>
      </c>
      <c r="V1240" s="10">
        <f t="shared" si="491"/>
        <v>-0.41468131611090092</v>
      </c>
      <c r="W1240" s="10">
        <f t="shared" si="492"/>
        <v>-9.5239682119397706E-2</v>
      </c>
      <c r="X1240" s="10">
        <f t="shared" si="482"/>
        <v>9.1730624627465642E-3</v>
      </c>
      <c r="Y1240" s="22">
        <f t="shared" si="493"/>
        <v>6.5583965455920241</v>
      </c>
      <c r="Z1240" s="22">
        <f t="shared" si="483"/>
        <v>6.6067544714367257</v>
      </c>
      <c r="AA1240" s="22">
        <f t="shared" si="484"/>
        <v>6.8313617432708362</v>
      </c>
      <c r="AB1240" s="35"/>
      <c r="AC1240" s="10"/>
      <c r="AD1240" s="10"/>
    </row>
    <row r="1241" spans="1:30" x14ac:dyDescent="0.25">
      <c r="A1241" t="s">
        <v>3222</v>
      </c>
      <c r="B1241" t="s">
        <v>606</v>
      </c>
      <c r="C1241" s="1">
        <v>42478</v>
      </c>
      <c r="D1241">
        <v>81</v>
      </c>
      <c r="E1241" t="str">
        <f t="shared" si="479"/>
        <v>_how_data_security_can_protect_your_business_</v>
      </c>
      <c r="F1241" s="7">
        <f t="shared" si="485"/>
        <v>4.4067192472642533</v>
      </c>
      <c r="G1241">
        <f t="shared" si="480"/>
        <v>60</v>
      </c>
      <c r="H1241" s="11">
        <f t="shared" si="486"/>
        <v>1</v>
      </c>
      <c r="I1241" s="11">
        <f t="shared" si="494"/>
        <v>0</v>
      </c>
      <c r="J1241" s="11">
        <f t="shared" si="494"/>
        <v>1</v>
      </c>
      <c r="K1241" s="11">
        <f t="shared" si="496"/>
        <v>0</v>
      </c>
      <c r="L1241" s="11">
        <f t="shared" si="496"/>
        <v>0</v>
      </c>
      <c r="M1241" s="11">
        <f t="shared" si="496"/>
        <v>0</v>
      </c>
      <c r="N1241" s="11">
        <f t="shared" si="496"/>
        <v>0</v>
      </c>
      <c r="O1241" s="11">
        <f t="shared" si="496"/>
        <v>1</v>
      </c>
      <c r="P1241" s="11">
        <f t="shared" si="496"/>
        <v>0</v>
      </c>
      <c r="Q1241" s="4" t="str">
        <f t="shared" si="487"/>
        <v>N-101-000010</v>
      </c>
      <c r="R1241">
        <f t="shared" si="488"/>
        <v>382</v>
      </c>
      <c r="S1241" s="8">
        <f t="shared" si="489"/>
        <v>6.8802841839920132</v>
      </c>
      <c r="T1241" s="8">
        <f t="shared" si="490"/>
        <v>6.8802841839920132</v>
      </c>
      <c r="U1241" s="10">
        <f t="shared" si="481"/>
        <v>4.0003653867487285</v>
      </c>
      <c r="V1241" s="10">
        <f t="shared" si="491"/>
        <v>0.18424985744159661</v>
      </c>
      <c r="W1241" s="10">
        <f t="shared" si="492"/>
        <v>-2.4266729294511018</v>
      </c>
      <c r="X1241" s="10">
        <f t="shared" si="482"/>
        <v>0.40635386051552441</v>
      </c>
      <c r="Y1241" s="22">
        <f t="shared" si="493"/>
        <v>6.9555773436448023</v>
      </c>
      <c r="Z1241" s="22">
        <f t="shared" si="483"/>
        <v>6.8151536771936527</v>
      </c>
      <c r="AA1241" s="22">
        <f t="shared" si="484"/>
        <v>6.8802841839920132</v>
      </c>
      <c r="AB1241" s="35"/>
      <c r="AC1241" s="10"/>
      <c r="AD1241" s="10"/>
    </row>
    <row r="1242" spans="1:30" x14ac:dyDescent="0.25">
      <c r="A1242" t="s">
        <v>3150</v>
      </c>
      <c r="B1242" t="s">
        <v>534</v>
      </c>
      <c r="C1242" s="1">
        <v>42375</v>
      </c>
      <c r="D1242">
        <v>122</v>
      </c>
      <c r="E1242" t="str">
        <f t="shared" si="479"/>
        <v>_how_data-driven_content_is_driving_5x_more_marketing_revenue_</v>
      </c>
      <c r="F1242" s="7">
        <f t="shared" si="485"/>
        <v>4.8121843553724171</v>
      </c>
      <c r="G1242">
        <f t="shared" si="480"/>
        <v>33</v>
      </c>
      <c r="H1242" s="11">
        <f t="shared" si="486"/>
        <v>1</v>
      </c>
      <c r="I1242" s="11">
        <f t="shared" ref="I1242:J1261" si="497">IF(ISNUMBER(SEARCH(I$1,$B1242)),1,0)</f>
        <v>0</v>
      </c>
      <c r="J1242" s="11">
        <f t="shared" si="497"/>
        <v>1</v>
      </c>
      <c r="K1242" s="11">
        <f t="shared" ref="K1242:P1251" si="498">IF(ISNUMBER(SEARCH(K$1,$E1242)),1,0)</f>
        <v>0</v>
      </c>
      <c r="L1242" s="11">
        <f t="shared" si="498"/>
        <v>0</v>
      </c>
      <c r="M1242" s="11">
        <f t="shared" si="498"/>
        <v>0</v>
      </c>
      <c r="N1242" s="11">
        <f t="shared" si="498"/>
        <v>0</v>
      </c>
      <c r="O1242" s="11">
        <f t="shared" si="498"/>
        <v>0</v>
      </c>
      <c r="P1242" s="11">
        <f t="shared" si="498"/>
        <v>0</v>
      </c>
      <c r="Q1242" s="4" t="str">
        <f t="shared" si="487"/>
        <v>N-101-000000</v>
      </c>
      <c r="R1242">
        <f t="shared" si="488"/>
        <v>419</v>
      </c>
      <c r="S1242" s="8">
        <f t="shared" si="489"/>
        <v>6.5697596378225285</v>
      </c>
      <c r="T1242" s="8">
        <f t="shared" si="490"/>
        <v>6.5697596378225285</v>
      </c>
      <c r="U1242" s="10">
        <f t="shared" si="481"/>
        <v>4.6237154160563607</v>
      </c>
      <c r="V1242" s="10">
        <f t="shared" si="491"/>
        <v>-0.14431102010629077</v>
      </c>
      <c r="W1242" s="10">
        <f t="shared" si="492"/>
        <v>-2.0212078213429381</v>
      </c>
      <c r="X1242" s="10">
        <f t="shared" si="482"/>
        <v>0.18846893931605621</v>
      </c>
      <c r="Y1242" s="22">
        <f t="shared" si="493"/>
        <v>6.7376924224453338</v>
      </c>
      <c r="Z1242" s="22">
        <f t="shared" si="483"/>
        <v>6.5922741434865042</v>
      </c>
      <c r="AA1242" s="22">
        <f t="shared" si="484"/>
        <v>6.5697596378225285</v>
      </c>
      <c r="AB1242" s="35"/>
      <c r="AC1242" s="10"/>
      <c r="AD1242" s="10"/>
    </row>
    <row r="1243" spans="1:30" x14ac:dyDescent="0.25">
      <c r="A1243" t="s">
        <v>4173</v>
      </c>
      <c r="B1243" t="s">
        <v>1557</v>
      </c>
      <c r="C1243" s="1">
        <v>42326</v>
      </c>
      <c r="D1243">
        <v>8106</v>
      </c>
      <c r="E1243" t="str">
        <f t="shared" si="479"/>
        <v>_how_do_i_become_a_data_scientist?_</v>
      </c>
      <c r="F1243" s="7">
        <f t="shared" si="485"/>
        <v>9.000483164987708</v>
      </c>
      <c r="G1243">
        <f t="shared" si="480"/>
        <v>56</v>
      </c>
      <c r="H1243" s="11">
        <f t="shared" si="486"/>
        <v>1</v>
      </c>
      <c r="I1243" s="11">
        <f t="shared" si="497"/>
        <v>0</v>
      </c>
      <c r="J1243" s="11">
        <f t="shared" si="497"/>
        <v>1</v>
      </c>
      <c r="K1243" s="11">
        <f t="shared" si="498"/>
        <v>0</v>
      </c>
      <c r="L1243" s="11">
        <f t="shared" si="498"/>
        <v>0</v>
      </c>
      <c r="M1243" s="11">
        <f t="shared" si="498"/>
        <v>0</v>
      </c>
      <c r="N1243" s="11">
        <f t="shared" si="498"/>
        <v>0</v>
      </c>
      <c r="O1243" s="11">
        <f t="shared" si="498"/>
        <v>1</v>
      </c>
      <c r="P1243" s="11">
        <f t="shared" si="498"/>
        <v>0</v>
      </c>
      <c r="Q1243" s="4" t="str">
        <f t="shared" si="487"/>
        <v>N-101-000010</v>
      </c>
      <c r="R1243">
        <f t="shared" si="488"/>
        <v>382</v>
      </c>
      <c r="S1243" s="8">
        <f t="shared" si="489"/>
        <v>6.8802841839920132</v>
      </c>
      <c r="T1243" s="8">
        <f t="shared" si="490"/>
        <v>6.8802841839920132</v>
      </c>
      <c r="U1243" s="10">
        <f t="shared" si="481"/>
        <v>8.5941293044721832</v>
      </c>
      <c r="V1243" s="10">
        <f t="shared" si="491"/>
        <v>0.18424985744159661</v>
      </c>
      <c r="W1243" s="10">
        <f t="shared" si="492"/>
        <v>2.1670909882723528</v>
      </c>
      <c r="X1243" s="10">
        <f t="shared" si="482"/>
        <v>0.40635386051552441</v>
      </c>
      <c r="Y1243" s="22">
        <f t="shared" si="493"/>
        <v>6.9555773436448023</v>
      </c>
      <c r="Z1243" s="22">
        <f t="shared" si="483"/>
        <v>6.8151536771936527</v>
      </c>
      <c r="AA1243" s="22">
        <f t="shared" si="484"/>
        <v>6.8802841839920132</v>
      </c>
      <c r="AB1243" s="35"/>
      <c r="AC1243" s="10"/>
      <c r="AD1243" s="10"/>
    </row>
    <row r="1244" spans="1:30" x14ac:dyDescent="0.25">
      <c r="A1244" t="s">
        <v>4174</v>
      </c>
      <c r="B1244" t="s">
        <v>1558</v>
      </c>
      <c r="C1244" s="1">
        <v>42144</v>
      </c>
      <c r="D1244">
        <v>3059</v>
      </c>
      <c r="E1244" t="str">
        <f t="shared" si="479"/>
        <v>_how_do_i_become_a_data_scientist?_/_data_science_aspects_</v>
      </c>
      <c r="F1244" s="7">
        <f t="shared" si="485"/>
        <v>8.0261701949464257</v>
      </c>
      <c r="G1244">
        <f t="shared" si="480"/>
        <v>32</v>
      </c>
      <c r="H1244" s="11">
        <f t="shared" si="486"/>
        <v>1</v>
      </c>
      <c r="I1244" s="11">
        <f t="shared" si="497"/>
        <v>0</v>
      </c>
      <c r="J1244" s="11">
        <f t="shared" si="497"/>
        <v>1</v>
      </c>
      <c r="K1244" s="11">
        <f t="shared" si="498"/>
        <v>0</v>
      </c>
      <c r="L1244" s="11">
        <f t="shared" si="498"/>
        <v>0</v>
      </c>
      <c r="M1244" s="11">
        <f t="shared" si="498"/>
        <v>0</v>
      </c>
      <c r="N1244" s="11">
        <f t="shared" si="498"/>
        <v>1</v>
      </c>
      <c r="O1244" s="11">
        <f t="shared" si="498"/>
        <v>1</v>
      </c>
      <c r="P1244" s="11">
        <f t="shared" si="498"/>
        <v>0</v>
      </c>
      <c r="Q1244" s="4" t="str">
        <f t="shared" si="487"/>
        <v>N-101-000110</v>
      </c>
      <c r="R1244">
        <f t="shared" si="488"/>
        <v>126</v>
      </c>
      <c r="S1244" s="8">
        <f t="shared" si="489"/>
        <v>7.156085089173656</v>
      </c>
      <c r="T1244" s="8">
        <f t="shared" si="490"/>
        <v>7.156085089173656</v>
      </c>
      <c r="U1244" s="10">
        <f t="shared" si="481"/>
        <v>7.2361534981254163</v>
      </c>
      <c r="V1244" s="10">
        <f t="shared" si="491"/>
        <v>0.76279653926378688</v>
      </c>
      <c r="W1244" s="10">
        <f t="shared" si="492"/>
        <v>1.1927780182310705</v>
      </c>
      <c r="X1244" s="10">
        <f t="shared" si="482"/>
        <v>0.79001669682100972</v>
      </c>
      <c r="Y1244" s="22">
        <f t="shared" si="493"/>
        <v>7.3392401799502869</v>
      </c>
      <c r="Z1244" s="22">
        <f t="shared" si="483"/>
        <v>7.2265960335864765</v>
      </c>
      <c r="AA1244" s="22">
        <f t="shared" si="484"/>
        <v>7.156085089173656</v>
      </c>
      <c r="AB1244" s="35"/>
      <c r="AC1244" s="10"/>
      <c r="AD1244" s="10"/>
    </row>
    <row r="1245" spans="1:30" x14ac:dyDescent="0.25">
      <c r="A1245" t="s">
        <v>4175</v>
      </c>
      <c r="B1245" t="s">
        <v>1559</v>
      </c>
      <c r="C1245" s="1">
        <v>42113</v>
      </c>
      <c r="D1245">
        <v>10224</v>
      </c>
      <c r="E1245" t="str">
        <f t="shared" si="479"/>
        <v>_how_do_i_learn_machine_learning?_</v>
      </c>
      <c r="F1245" s="7">
        <f t="shared" si="485"/>
        <v>9.2325909809110023</v>
      </c>
      <c r="G1245">
        <f t="shared" si="480"/>
        <v>31</v>
      </c>
      <c r="H1245" s="11">
        <f t="shared" si="486"/>
        <v>1</v>
      </c>
      <c r="I1245" s="11">
        <f t="shared" si="497"/>
        <v>0</v>
      </c>
      <c r="J1245" s="11">
        <f t="shared" si="497"/>
        <v>1</v>
      </c>
      <c r="K1245" s="11">
        <f t="shared" si="498"/>
        <v>0</v>
      </c>
      <c r="L1245" s="11">
        <f t="shared" si="498"/>
        <v>0</v>
      </c>
      <c r="M1245" s="11">
        <f t="shared" si="498"/>
        <v>0</v>
      </c>
      <c r="N1245" s="11">
        <f t="shared" si="498"/>
        <v>0</v>
      </c>
      <c r="O1245" s="11">
        <f t="shared" si="498"/>
        <v>0</v>
      </c>
      <c r="P1245" s="11">
        <f t="shared" si="498"/>
        <v>0</v>
      </c>
      <c r="Q1245" s="4" t="str">
        <f t="shared" si="487"/>
        <v>N-101-000000</v>
      </c>
      <c r="R1245">
        <f t="shared" si="488"/>
        <v>419</v>
      </c>
      <c r="S1245" s="8">
        <f t="shared" si="489"/>
        <v>6.5697596378225285</v>
      </c>
      <c r="T1245" s="8">
        <f t="shared" si="490"/>
        <v>6.5697596378225285</v>
      </c>
      <c r="U1245" s="10">
        <f t="shared" si="481"/>
        <v>9.0441220415949459</v>
      </c>
      <c r="V1245" s="10">
        <f t="shared" si="491"/>
        <v>-0.14431102010629077</v>
      </c>
      <c r="W1245" s="10">
        <f t="shared" si="492"/>
        <v>2.3991988041956471</v>
      </c>
      <c r="X1245" s="10">
        <f t="shared" si="482"/>
        <v>0.18846893931605621</v>
      </c>
      <c r="Y1245" s="22">
        <f t="shared" si="493"/>
        <v>6.7376924224453338</v>
      </c>
      <c r="Z1245" s="22">
        <f t="shared" si="483"/>
        <v>6.5922741434865042</v>
      </c>
      <c r="AA1245" s="22">
        <f t="shared" si="484"/>
        <v>6.5697596378225285</v>
      </c>
      <c r="AB1245" s="35"/>
      <c r="AC1245" s="10"/>
      <c r="AD1245" s="10"/>
    </row>
    <row r="1246" spans="1:30" x14ac:dyDescent="0.25">
      <c r="A1246" t="s">
        <v>4176</v>
      </c>
      <c r="B1246" t="s">
        <v>1560</v>
      </c>
      <c r="C1246" s="1">
        <v>41543</v>
      </c>
      <c r="D1246">
        <v>774</v>
      </c>
      <c r="E1246" t="str">
        <f t="shared" si="479"/>
        <v>_how_do_i_start_learning_hadoop?_</v>
      </c>
      <c r="F1246" s="7">
        <f t="shared" si="485"/>
        <v>6.6528630293533473</v>
      </c>
      <c r="G1246">
        <f t="shared" si="480"/>
        <v>44</v>
      </c>
      <c r="H1246" s="11">
        <f t="shared" si="486"/>
        <v>0</v>
      </c>
      <c r="I1246" s="11">
        <f t="shared" si="497"/>
        <v>0</v>
      </c>
      <c r="J1246" s="11">
        <f t="shared" si="497"/>
        <v>1</v>
      </c>
      <c r="K1246" s="11">
        <f t="shared" si="498"/>
        <v>0</v>
      </c>
      <c r="L1246" s="11">
        <f t="shared" si="498"/>
        <v>0</v>
      </c>
      <c r="M1246" s="11">
        <f t="shared" si="498"/>
        <v>0</v>
      </c>
      <c r="N1246" s="11">
        <f t="shared" si="498"/>
        <v>0</v>
      </c>
      <c r="O1246" s="11">
        <f t="shared" si="498"/>
        <v>0</v>
      </c>
      <c r="P1246" s="11">
        <f t="shared" si="498"/>
        <v>0</v>
      </c>
      <c r="Q1246" s="4" t="str">
        <f t="shared" si="487"/>
        <v>N-001-000000</v>
      </c>
      <c r="R1246">
        <f t="shared" si="488"/>
        <v>313</v>
      </c>
      <c r="S1246" s="8">
        <f t="shared" si="489"/>
        <v>6.8822553953446945</v>
      </c>
      <c r="T1246" s="8">
        <f t="shared" si="490"/>
        <v>6.8822553953446945</v>
      </c>
      <c r="U1246" s="10">
        <f t="shared" si="481"/>
        <v>6.2659270356945944</v>
      </c>
      <c r="V1246" s="10">
        <f t="shared" si="491"/>
        <v>0.15496856831223904</v>
      </c>
      <c r="W1246" s="10">
        <f t="shared" si="492"/>
        <v>-0.18052914736200787</v>
      </c>
      <c r="X1246" s="10">
        <f t="shared" si="482"/>
        <v>0.38693599365875281</v>
      </c>
      <c r="Y1246" s="22">
        <f t="shared" si="493"/>
        <v>6.9361594767880304</v>
      </c>
      <c r="Z1246" s="22">
        <f t="shared" si="483"/>
        <v>6.9661540865059681</v>
      </c>
      <c r="AA1246" s="22">
        <f t="shared" si="484"/>
        <v>6.8822553953446945</v>
      </c>
      <c r="AB1246" s="35"/>
      <c r="AC1246" s="10"/>
      <c r="AD1246" s="10"/>
    </row>
    <row r="1247" spans="1:30" x14ac:dyDescent="0.25">
      <c r="A1247" t="s">
        <v>4177</v>
      </c>
      <c r="B1247" t="s">
        <v>1561</v>
      </c>
      <c r="C1247" s="1">
        <v>41107</v>
      </c>
      <c r="D1247">
        <v>692</v>
      </c>
      <c r="E1247" t="str">
        <f t="shared" si="479"/>
        <v>_how_do_i_update_my_resume_on_analytictalent?_</v>
      </c>
      <c r="F1247" s="7">
        <f t="shared" si="485"/>
        <v>6.5410299991899032</v>
      </c>
      <c r="G1247">
        <f t="shared" si="480"/>
        <v>49</v>
      </c>
      <c r="H1247" s="11">
        <f t="shared" si="486"/>
        <v>0</v>
      </c>
      <c r="I1247" s="11">
        <f t="shared" si="497"/>
        <v>0</v>
      </c>
      <c r="J1247" s="11">
        <f t="shared" si="497"/>
        <v>1</v>
      </c>
      <c r="K1247" s="11">
        <f t="shared" si="498"/>
        <v>0</v>
      </c>
      <c r="L1247" s="11">
        <f t="shared" si="498"/>
        <v>0</v>
      </c>
      <c r="M1247" s="11">
        <f t="shared" si="498"/>
        <v>0</v>
      </c>
      <c r="N1247" s="11">
        <f t="shared" si="498"/>
        <v>0</v>
      </c>
      <c r="O1247" s="11">
        <f t="shared" si="498"/>
        <v>0</v>
      </c>
      <c r="P1247" s="11">
        <f t="shared" si="498"/>
        <v>1</v>
      </c>
      <c r="Q1247" s="4" t="str">
        <f t="shared" si="487"/>
        <v>N-001-000001</v>
      </c>
      <c r="R1247">
        <f t="shared" si="488"/>
        <v>75</v>
      </c>
      <c r="S1247" s="8">
        <f t="shared" si="489"/>
        <v>6.7053553975541869</v>
      </c>
      <c r="T1247" s="8">
        <f t="shared" si="490"/>
        <v>6.7053553975541869</v>
      </c>
      <c r="U1247" s="10">
        <f t="shared" si="481"/>
        <v>6.3688441486662013</v>
      </c>
      <c r="V1247" s="10">
        <f t="shared" si="491"/>
        <v>-0.16886520179703862</v>
      </c>
      <c r="W1247" s="10">
        <f t="shared" si="492"/>
        <v>-0.29236217752545191</v>
      </c>
      <c r="X1247" s="10">
        <f t="shared" si="482"/>
        <v>0.17218585052370217</v>
      </c>
      <c r="Y1247" s="22">
        <f t="shared" si="493"/>
        <v>6.7214093336529794</v>
      </c>
      <c r="Z1247" s="22">
        <f t="shared" si="483"/>
        <v>6.7986372127043664</v>
      </c>
      <c r="AA1247" s="22">
        <f t="shared" si="484"/>
        <v>6.7053553975541869</v>
      </c>
      <c r="AB1247" s="35"/>
      <c r="AC1247" s="10"/>
      <c r="AD1247" s="10"/>
    </row>
    <row r="1248" spans="1:30" x14ac:dyDescent="0.25">
      <c r="A1248" t="s">
        <v>4031</v>
      </c>
      <c r="B1248" t="s">
        <v>1415</v>
      </c>
      <c r="C1248" s="1">
        <v>41453</v>
      </c>
      <c r="D1248">
        <v>489</v>
      </c>
      <c r="E1248" t="str">
        <f t="shared" si="479"/>
        <v>_how_do_school_ratings_correlate_with_home_prices?_</v>
      </c>
      <c r="F1248" s="7">
        <f t="shared" si="485"/>
        <v>6.1944053911046719</v>
      </c>
      <c r="G1248">
        <f t="shared" si="480"/>
        <v>24</v>
      </c>
      <c r="H1248" s="11">
        <f t="shared" si="486"/>
        <v>0</v>
      </c>
      <c r="I1248" s="11">
        <f t="shared" si="497"/>
        <v>0</v>
      </c>
      <c r="J1248" s="11">
        <f t="shared" si="497"/>
        <v>1</v>
      </c>
      <c r="K1248" s="11">
        <f t="shared" si="498"/>
        <v>0</v>
      </c>
      <c r="L1248" s="11">
        <f t="shared" si="498"/>
        <v>0</v>
      </c>
      <c r="M1248" s="11">
        <f t="shared" si="498"/>
        <v>0</v>
      </c>
      <c r="N1248" s="11">
        <f t="shared" si="498"/>
        <v>0</v>
      </c>
      <c r="O1248" s="11">
        <f t="shared" si="498"/>
        <v>0</v>
      </c>
      <c r="P1248" s="11">
        <f t="shared" si="498"/>
        <v>0</v>
      </c>
      <c r="Q1248" s="4" t="str">
        <f t="shared" si="487"/>
        <v>N-001-000000</v>
      </c>
      <c r="R1248">
        <f t="shared" si="488"/>
        <v>313</v>
      </c>
      <c r="S1248" s="8">
        <f t="shared" si="489"/>
        <v>6.8822553953446945</v>
      </c>
      <c r="T1248" s="8">
        <f t="shared" si="490"/>
        <v>6.8822553953446945</v>
      </c>
      <c r="U1248" s="10">
        <f t="shared" si="481"/>
        <v>5.8074693974459191</v>
      </c>
      <c r="V1248" s="10">
        <f t="shared" si="491"/>
        <v>0.15496856831223904</v>
      </c>
      <c r="W1248" s="10">
        <f t="shared" si="492"/>
        <v>-0.63898678561068323</v>
      </c>
      <c r="X1248" s="10">
        <f t="shared" si="482"/>
        <v>0.38693599365875281</v>
      </c>
      <c r="Y1248" s="22">
        <f t="shared" si="493"/>
        <v>6.9361594767880304</v>
      </c>
      <c r="Z1248" s="22">
        <f t="shared" si="483"/>
        <v>6.9661540865059681</v>
      </c>
      <c r="AA1248" s="22">
        <f t="shared" si="484"/>
        <v>6.8822553953446945</v>
      </c>
      <c r="AB1248" s="35"/>
      <c r="AC1248" s="10"/>
      <c r="AD1248" s="10"/>
    </row>
    <row r="1249" spans="1:30" x14ac:dyDescent="0.25">
      <c r="A1249" t="s">
        <v>2776</v>
      </c>
      <c r="B1249" t="s">
        <v>158</v>
      </c>
      <c r="C1249" s="1">
        <v>41444</v>
      </c>
      <c r="D1249">
        <v>2078</v>
      </c>
      <c r="E1249" t="str">
        <f t="shared" si="479"/>
        <v>_how_do_you_average_text?_</v>
      </c>
      <c r="F1249" s="7">
        <f t="shared" si="485"/>
        <v>7.6396422878580132</v>
      </c>
      <c r="G1249">
        <f t="shared" si="480"/>
        <v>62</v>
      </c>
      <c r="H1249" s="11">
        <f t="shared" si="486"/>
        <v>0</v>
      </c>
      <c r="I1249" s="11">
        <f t="shared" si="497"/>
        <v>1</v>
      </c>
      <c r="J1249" s="11">
        <f t="shared" si="497"/>
        <v>0</v>
      </c>
      <c r="K1249" s="11">
        <f t="shared" si="498"/>
        <v>0</v>
      </c>
      <c r="L1249" s="11">
        <f t="shared" si="498"/>
        <v>0</v>
      </c>
      <c r="M1249" s="11">
        <f t="shared" si="498"/>
        <v>0</v>
      </c>
      <c r="N1249" s="11">
        <f t="shared" si="498"/>
        <v>0</v>
      </c>
      <c r="O1249" s="11">
        <f t="shared" si="498"/>
        <v>0</v>
      </c>
      <c r="P1249" s="11">
        <f t="shared" si="498"/>
        <v>0</v>
      </c>
      <c r="Q1249" s="4" t="str">
        <f t="shared" si="487"/>
        <v>N-010-000000</v>
      </c>
      <c r="R1249">
        <f t="shared" si="488"/>
        <v>99</v>
      </c>
      <c r="S1249" s="8">
        <f t="shared" si="489"/>
        <v>6.480946823676728</v>
      </c>
      <c r="T1249" s="8">
        <f t="shared" si="490"/>
        <v>6.480946823676728</v>
      </c>
      <c r="U1249" s="10">
        <f t="shared" si="481"/>
        <v>8.0335499285575231</v>
      </c>
      <c r="V1249" s="10">
        <f t="shared" si="491"/>
        <v>-1.0225092870624488</v>
      </c>
      <c r="W1249" s="10">
        <f t="shared" si="492"/>
        <v>0.8062501111426581</v>
      </c>
      <c r="X1249" s="10">
        <f t="shared" si="482"/>
        <v>-0.39390764069951029</v>
      </c>
      <c r="Y1249" s="22">
        <f t="shared" si="493"/>
        <v>6.1553158424297676</v>
      </c>
      <c r="Z1249" s="22">
        <f t="shared" si="483"/>
        <v>6.3463125243562173</v>
      </c>
      <c r="AA1249" s="22">
        <f t="shared" si="484"/>
        <v>6.480946823676728</v>
      </c>
      <c r="AB1249" s="35"/>
      <c r="AC1249" s="10"/>
      <c r="AD1249" s="10"/>
    </row>
    <row r="1250" spans="1:30" x14ac:dyDescent="0.25">
      <c r="A1250" t="s">
        <v>2777</v>
      </c>
      <c r="B1250" t="s">
        <v>159</v>
      </c>
      <c r="C1250" s="1">
        <v>41420</v>
      </c>
      <c r="D1250">
        <v>1059</v>
      </c>
      <c r="E1250" t="str">
        <f t="shared" si="479"/>
        <v>_how_do_you_collect_and_blend_structured_and_unstructured_data?_</v>
      </c>
      <c r="F1250" s="7">
        <f t="shared" si="485"/>
        <v>6.9660241871061128</v>
      </c>
      <c r="G1250">
        <f t="shared" si="480"/>
        <v>71</v>
      </c>
      <c r="H1250" s="11">
        <f t="shared" si="486"/>
        <v>0</v>
      </c>
      <c r="I1250" s="11">
        <f t="shared" si="497"/>
        <v>1</v>
      </c>
      <c r="J1250" s="11">
        <f t="shared" si="497"/>
        <v>0</v>
      </c>
      <c r="K1250" s="11">
        <f t="shared" si="498"/>
        <v>0</v>
      </c>
      <c r="L1250" s="11">
        <f t="shared" si="498"/>
        <v>0</v>
      </c>
      <c r="M1250" s="11">
        <f t="shared" si="498"/>
        <v>0</v>
      </c>
      <c r="N1250" s="11">
        <f t="shared" si="498"/>
        <v>0</v>
      </c>
      <c r="O1250" s="11">
        <f t="shared" si="498"/>
        <v>0</v>
      </c>
      <c r="P1250" s="11">
        <f t="shared" si="498"/>
        <v>0</v>
      </c>
      <c r="Q1250" s="4" t="str">
        <f t="shared" si="487"/>
        <v>N-010-000000</v>
      </c>
      <c r="R1250">
        <f t="shared" si="488"/>
        <v>99</v>
      </c>
      <c r="S1250" s="8">
        <f t="shared" si="489"/>
        <v>6.480946823676728</v>
      </c>
      <c r="T1250" s="8">
        <f t="shared" si="490"/>
        <v>6.480946823676728</v>
      </c>
      <c r="U1250" s="10">
        <f t="shared" si="481"/>
        <v>7.3599318278056227</v>
      </c>
      <c r="V1250" s="10">
        <f t="shared" si="491"/>
        <v>-1.0225092870624488</v>
      </c>
      <c r="W1250" s="10">
        <f t="shared" si="492"/>
        <v>0.13263201039075767</v>
      </c>
      <c r="X1250" s="10">
        <f t="shared" si="482"/>
        <v>-0.39390764069951029</v>
      </c>
      <c r="Y1250" s="22">
        <f t="shared" si="493"/>
        <v>6.1553158424297676</v>
      </c>
      <c r="Z1250" s="22">
        <f t="shared" si="483"/>
        <v>6.3463125243562173</v>
      </c>
      <c r="AA1250" s="22">
        <f t="shared" si="484"/>
        <v>6.480946823676728</v>
      </c>
      <c r="AB1250" s="35"/>
      <c r="AC1250" s="10"/>
      <c r="AD1250" s="10"/>
    </row>
    <row r="1251" spans="1:30" x14ac:dyDescent="0.25">
      <c r="A1251" t="s">
        <v>4178</v>
      </c>
      <c r="B1251" t="s">
        <v>1562</v>
      </c>
      <c r="C1251" s="1">
        <v>42332</v>
      </c>
      <c r="D1251">
        <v>530</v>
      </c>
      <c r="E1251" t="str">
        <f t="shared" si="479"/>
        <v>_how_do_you_measure_employee's_perception_of_inclusion_at_the_workplace?_</v>
      </c>
      <c r="F1251" s="7">
        <f t="shared" si="485"/>
        <v>6.2747620212419388</v>
      </c>
      <c r="G1251">
        <f t="shared" si="480"/>
        <v>61</v>
      </c>
      <c r="H1251" s="11">
        <f t="shared" si="486"/>
        <v>1</v>
      </c>
      <c r="I1251" s="11">
        <f t="shared" si="497"/>
        <v>0</v>
      </c>
      <c r="J1251" s="11">
        <f t="shared" si="497"/>
        <v>1</v>
      </c>
      <c r="K1251" s="11">
        <f t="shared" si="498"/>
        <v>0</v>
      </c>
      <c r="L1251" s="11">
        <f t="shared" si="498"/>
        <v>0</v>
      </c>
      <c r="M1251" s="11">
        <f t="shared" si="498"/>
        <v>0</v>
      </c>
      <c r="N1251" s="11">
        <f t="shared" si="498"/>
        <v>0</v>
      </c>
      <c r="O1251" s="11">
        <f t="shared" si="498"/>
        <v>0</v>
      </c>
      <c r="P1251" s="11">
        <f t="shared" si="498"/>
        <v>0</v>
      </c>
      <c r="Q1251" s="4" t="str">
        <f t="shared" si="487"/>
        <v>N-101-000000</v>
      </c>
      <c r="R1251">
        <f t="shared" si="488"/>
        <v>419</v>
      </c>
      <c r="S1251" s="8">
        <f t="shared" si="489"/>
        <v>6.5697596378225285</v>
      </c>
      <c r="T1251" s="8">
        <f t="shared" si="490"/>
        <v>6.5697596378225285</v>
      </c>
      <c r="U1251" s="10">
        <f t="shared" si="481"/>
        <v>6.0862930819258825</v>
      </c>
      <c r="V1251" s="10">
        <f t="shared" si="491"/>
        <v>-0.14431102010629077</v>
      </c>
      <c r="W1251" s="10">
        <f t="shared" si="492"/>
        <v>-0.55863015547341632</v>
      </c>
      <c r="X1251" s="10">
        <f t="shared" si="482"/>
        <v>0.18846893931605621</v>
      </c>
      <c r="Y1251" s="22">
        <f t="shared" si="493"/>
        <v>6.7376924224453338</v>
      </c>
      <c r="Z1251" s="22">
        <f t="shared" si="483"/>
        <v>6.5922741434865042</v>
      </c>
      <c r="AA1251" s="22">
        <f t="shared" si="484"/>
        <v>6.5697596378225285</v>
      </c>
      <c r="AB1251" s="35"/>
      <c r="AC1251" s="10"/>
      <c r="AD1251" s="10"/>
    </row>
    <row r="1252" spans="1:30" x14ac:dyDescent="0.25">
      <c r="A1252" t="s">
        <v>2778</v>
      </c>
      <c r="B1252" t="s">
        <v>160</v>
      </c>
      <c r="C1252" s="1">
        <v>41286</v>
      </c>
      <c r="D1252">
        <v>156</v>
      </c>
      <c r="E1252" t="str">
        <f t="shared" si="479"/>
        <v>_how_do_you_measure_the_popularity_of_an_article_or_blog_post?_</v>
      </c>
      <c r="F1252" s="7">
        <f t="shared" si="485"/>
        <v>5.0562458053483077</v>
      </c>
      <c r="G1252">
        <f t="shared" si="480"/>
        <v>39</v>
      </c>
      <c r="H1252" s="11">
        <f t="shared" si="486"/>
        <v>0</v>
      </c>
      <c r="I1252" s="11">
        <f t="shared" si="497"/>
        <v>1</v>
      </c>
      <c r="J1252" s="11">
        <f t="shared" si="497"/>
        <v>0</v>
      </c>
      <c r="K1252" s="11">
        <f t="shared" ref="K1252:P1261" si="499">IF(ISNUMBER(SEARCH(K$1,$E1252)),1,0)</f>
        <v>0</v>
      </c>
      <c r="L1252" s="11">
        <f t="shared" si="499"/>
        <v>0</v>
      </c>
      <c r="M1252" s="11">
        <f t="shared" si="499"/>
        <v>0</v>
      </c>
      <c r="N1252" s="11">
        <f t="shared" si="499"/>
        <v>0</v>
      </c>
      <c r="O1252" s="11">
        <f t="shared" si="499"/>
        <v>0</v>
      </c>
      <c r="P1252" s="11">
        <f t="shared" si="499"/>
        <v>0</v>
      </c>
      <c r="Q1252" s="4" t="str">
        <f t="shared" si="487"/>
        <v>N-010-000000</v>
      </c>
      <c r="R1252">
        <f t="shared" si="488"/>
        <v>99</v>
      </c>
      <c r="S1252" s="8">
        <f t="shared" si="489"/>
        <v>6.480946823676728</v>
      </c>
      <c r="T1252" s="8">
        <f t="shared" si="490"/>
        <v>6.480946823676728</v>
      </c>
      <c r="U1252" s="10">
        <f t="shared" si="481"/>
        <v>5.4501534460478176</v>
      </c>
      <c r="V1252" s="10">
        <f t="shared" si="491"/>
        <v>-1.0225092870624488</v>
      </c>
      <c r="W1252" s="10">
        <f t="shared" si="492"/>
        <v>-1.7771463713670475</v>
      </c>
      <c r="X1252" s="10">
        <f t="shared" si="482"/>
        <v>-0.39390764069951029</v>
      </c>
      <c r="Y1252" s="22">
        <f t="shared" si="493"/>
        <v>6.1553158424297676</v>
      </c>
      <c r="Z1252" s="22">
        <f t="shared" si="483"/>
        <v>6.3463125243562173</v>
      </c>
      <c r="AA1252" s="22">
        <f t="shared" si="484"/>
        <v>6.480946823676728</v>
      </c>
      <c r="AB1252" s="35"/>
      <c r="AC1252" s="10"/>
      <c r="AD1252" s="10"/>
    </row>
    <row r="1253" spans="1:30" x14ac:dyDescent="0.25">
      <c r="A1253" t="s">
        <v>4179</v>
      </c>
      <c r="B1253" t="s">
        <v>1563</v>
      </c>
      <c r="C1253" s="1">
        <v>42244</v>
      </c>
      <c r="D1253">
        <v>156</v>
      </c>
      <c r="E1253" t="str">
        <f t="shared" si="479"/>
        <v>_how_do_your_statistics_boss_you_around?_</v>
      </c>
      <c r="F1253" s="7">
        <f t="shared" si="485"/>
        <v>5.0562458053483077</v>
      </c>
      <c r="G1253">
        <f t="shared" si="480"/>
        <v>51</v>
      </c>
      <c r="H1253" s="11">
        <f t="shared" si="486"/>
        <v>1</v>
      </c>
      <c r="I1253" s="11">
        <f t="shared" si="497"/>
        <v>0</v>
      </c>
      <c r="J1253" s="11">
        <f t="shared" si="497"/>
        <v>1</v>
      </c>
      <c r="K1253" s="11">
        <f t="shared" si="499"/>
        <v>0</v>
      </c>
      <c r="L1253" s="11">
        <f t="shared" si="499"/>
        <v>0</v>
      </c>
      <c r="M1253" s="11">
        <f t="shared" si="499"/>
        <v>0</v>
      </c>
      <c r="N1253" s="11">
        <f t="shared" si="499"/>
        <v>0</v>
      </c>
      <c r="O1253" s="11">
        <f t="shared" si="499"/>
        <v>0</v>
      </c>
      <c r="P1253" s="11">
        <f t="shared" si="499"/>
        <v>0</v>
      </c>
      <c r="Q1253" s="4" t="str">
        <f t="shared" si="487"/>
        <v>N-101-000000</v>
      </c>
      <c r="R1253">
        <f t="shared" si="488"/>
        <v>419</v>
      </c>
      <c r="S1253" s="8">
        <f t="shared" si="489"/>
        <v>6.5697596378225285</v>
      </c>
      <c r="T1253" s="8">
        <f t="shared" si="490"/>
        <v>6.5697596378225285</v>
      </c>
      <c r="U1253" s="10">
        <f t="shared" si="481"/>
        <v>4.8677768660322513</v>
      </c>
      <c r="V1253" s="10">
        <f t="shared" si="491"/>
        <v>-0.14431102010629077</v>
      </c>
      <c r="W1253" s="10">
        <f t="shared" si="492"/>
        <v>-1.7771463713670475</v>
      </c>
      <c r="X1253" s="10">
        <f t="shared" si="482"/>
        <v>0.18846893931605621</v>
      </c>
      <c r="Y1253" s="22">
        <f t="shared" si="493"/>
        <v>6.7376924224453338</v>
      </c>
      <c r="Z1253" s="22">
        <f t="shared" si="483"/>
        <v>6.5922741434865042</v>
      </c>
      <c r="AA1253" s="22">
        <f t="shared" si="484"/>
        <v>6.5697596378225285</v>
      </c>
      <c r="AB1253" s="35"/>
      <c r="AC1253" s="10"/>
      <c r="AD1253" s="10"/>
    </row>
    <row r="1254" spans="1:30" x14ac:dyDescent="0.25">
      <c r="A1254" t="s">
        <v>2775</v>
      </c>
      <c r="B1254" t="s">
        <v>157</v>
      </c>
      <c r="C1254" s="1">
        <v>41133</v>
      </c>
      <c r="D1254">
        <v>367</v>
      </c>
      <c r="E1254" t="str">
        <f t="shared" si="479"/>
        <v>_how_does_google_detect_original_content_vs._a_copy?_</v>
      </c>
      <c r="F1254" s="7">
        <f t="shared" si="485"/>
        <v>5.9080829381689313</v>
      </c>
      <c r="G1254">
        <f t="shared" si="480"/>
        <v>60</v>
      </c>
      <c r="H1254" s="11">
        <f t="shared" si="486"/>
        <v>0</v>
      </c>
      <c r="I1254" s="11">
        <f t="shared" si="497"/>
        <v>1</v>
      </c>
      <c r="J1254" s="11">
        <f t="shared" si="497"/>
        <v>0</v>
      </c>
      <c r="K1254" s="11">
        <f t="shared" si="499"/>
        <v>0</v>
      </c>
      <c r="L1254" s="11">
        <f t="shared" si="499"/>
        <v>0</v>
      </c>
      <c r="M1254" s="11">
        <f t="shared" si="499"/>
        <v>0</v>
      </c>
      <c r="N1254" s="11">
        <f t="shared" si="499"/>
        <v>0</v>
      </c>
      <c r="O1254" s="11">
        <f t="shared" si="499"/>
        <v>0</v>
      </c>
      <c r="P1254" s="11">
        <f t="shared" si="499"/>
        <v>0</v>
      </c>
      <c r="Q1254" s="4" t="str">
        <f t="shared" si="487"/>
        <v>N-010-000000</v>
      </c>
      <c r="R1254">
        <f t="shared" si="488"/>
        <v>99</v>
      </c>
      <c r="S1254" s="8">
        <f t="shared" si="489"/>
        <v>6.480946823676728</v>
      </c>
      <c r="T1254" s="8">
        <f t="shared" si="490"/>
        <v>6.480946823676728</v>
      </c>
      <c r="U1254" s="10">
        <f t="shared" si="481"/>
        <v>6.3019905788684412</v>
      </c>
      <c r="V1254" s="10">
        <f t="shared" si="491"/>
        <v>-1.0225092870624488</v>
      </c>
      <c r="W1254" s="10">
        <f t="shared" si="492"/>
        <v>-0.92530923854642388</v>
      </c>
      <c r="X1254" s="10">
        <f t="shared" si="482"/>
        <v>-0.39390764069951029</v>
      </c>
      <c r="Y1254" s="22">
        <f t="shared" si="493"/>
        <v>6.1553158424297676</v>
      </c>
      <c r="Z1254" s="22">
        <f t="shared" si="483"/>
        <v>6.3463125243562173</v>
      </c>
      <c r="AA1254" s="22">
        <f t="shared" si="484"/>
        <v>6.480946823676728</v>
      </c>
      <c r="AB1254" s="35"/>
      <c r="AC1254" s="10"/>
      <c r="AD1254" s="10"/>
    </row>
    <row r="1255" spans="1:30" x14ac:dyDescent="0.25">
      <c r="A1255" t="s">
        <v>4180</v>
      </c>
      <c r="B1255" t="s">
        <v>1564</v>
      </c>
      <c r="C1255" s="1">
        <v>42305</v>
      </c>
      <c r="D1255">
        <v>407</v>
      </c>
      <c r="E1255" t="str">
        <f t="shared" si="479"/>
        <v>_how_effective_is_hadoop_distribution_for_big_data_analytics?_</v>
      </c>
      <c r="F1255" s="7">
        <f t="shared" si="485"/>
        <v>6.0112671744041615</v>
      </c>
      <c r="G1255">
        <f t="shared" si="480"/>
        <v>53</v>
      </c>
      <c r="H1255" s="11">
        <f t="shared" si="486"/>
        <v>1</v>
      </c>
      <c r="I1255" s="11">
        <f t="shared" si="497"/>
        <v>0</v>
      </c>
      <c r="J1255" s="11">
        <f t="shared" si="497"/>
        <v>1</v>
      </c>
      <c r="K1255" s="11">
        <f t="shared" si="499"/>
        <v>0</v>
      </c>
      <c r="L1255" s="11">
        <f t="shared" si="499"/>
        <v>0</v>
      </c>
      <c r="M1255" s="11">
        <f t="shared" si="499"/>
        <v>0</v>
      </c>
      <c r="N1255" s="11">
        <f t="shared" si="499"/>
        <v>0</v>
      </c>
      <c r="O1255" s="11">
        <f t="shared" si="499"/>
        <v>1</v>
      </c>
      <c r="P1255" s="11">
        <f t="shared" si="499"/>
        <v>1</v>
      </c>
      <c r="Q1255" s="4" t="str">
        <f t="shared" si="487"/>
        <v>N-101-000011</v>
      </c>
      <c r="R1255">
        <f t="shared" si="488"/>
        <v>56</v>
      </c>
      <c r="S1255" s="8">
        <f t="shared" si="489"/>
        <v>6.7077203067055775</v>
      </c>
      <c r="T1255" s="8">
        <f t="shared" si="490"/>
        <v>6.7077203067055775</v>
      </c>
      <c r="U1255" s="10">
        <f t="shared" si="481"/>
        <v>5.8196634570236876</v>
      </c>
      <c r="V1255" s="10">
        <f t="shared" si="491"/>
        <v>-0.13958391266768105</v>
      </c>
      <c r="W1255" s="10">
        <f t="shared" si="492"/>
        <v>-0.82212500231119368</v>
      </c>
      <c r="X1255" s="10">
        <f t="shared" si="482"/>
        <v>0.19160371738047377</v>
      </c>
      <c r="Y1255" s="22">
        <f t="shared" si="493"/>
        <v>6.7408272005097514</v>
      </c>
      <c r="Z1255" s="22">
        <f t="shared" si="483"/>
        <v>6.647636803392051</v>
      </c>
      <c r="AA1255" s="22">
        <f t="shared" si="484"/>
        <v>6.7077203067055775</v>
      </c>
      <c r="AB1255" s="35"/>
      <c r="AC1255" s="10"/>
      <c r="AD1255" s="10"/>
    </row>
    <row r="1256" spans="1:30" x14ac:dyDescent="0.25">
      <c r="A1256" t="s">
        <v>4181</v>
      </c>
      <c r="B1256" t="s">
        <v>1565</v>
      </c>
      <c r="C1256" s="1">
        <v>42293</v>
      </c>
      <c r="D1256">
        <v>2865</v>
      </c>
      <c r="E1256" t="str">
        <f t="shared" si="479"/>
        <v>_how_eleven_tech_companies_built_their_big_data_stacks_</v>
      </c>
      <c r="F1256" s="7">
        <f t="shared" si="485"/>
        <v>7.9606726083881174</v>
      </c>
      <c r="G1256">
        <f t="shared" si="480"/>
        <v>30</v>
      </c>
      <c r="H1256" s="11">
        <f t="shared" si="486"/>
        <v>1</v>
      </c>
      <c r="I1256" s="11">
        <f t="shared" si="497"/>
        <v>0</v>
      </c>
      <c r="J1256" s="11">
        <f t="shared" si="497"/>
        <v>1</v>
      </c>
      <c r="K1256" s="11">
        <f t="shared" si="499"/>
        <v>0</v>
      </c>
      <c r="L1256" s="11">
        <f t="shared" si="499"/>
        <v>0</v>
      </c>
      <c r="M1256" s="11">
        <f t="shared" si="499"/>
        <v>0</v>
      </c>
      <c r="N1256" s="11">
        <f t="shared" si="499"/>
        <v>0</v>
      </c>
      <c r="O1256" s="11">
        <f t="shared" si="499"/>
        <v>1</v>
      </c>
      <c r="P1256" s="11">
        <f t="shared" si="499"/>
        <v>0</v>
      </c>
      <c r="Q1256" s="4" t="str">
        <f t="shared" si="487"/>
        <v>N-101-000010</v>
      </c>
      <c r="R1256">
        <f t="shared" si="488"/>
        <v>382</v>
      </c>
      <c r="S1256" s="8">
        <f t="shared" si="489"/>
        <v>6.8802841839920132</v>
      </c>
      <c r="T1256" s="8">
        <f t="shared" si="490"/>
        <v>6.8802841839920132</v>
      </c>
      <c r="U1256" s="10">
        <f t="shared" si="481"/>
        <v>7.5543187478725926</v>
      </c>
      <c r="V1256" s="10">
        <f t="shared" si="491"/>
        <v>0.18424985744159661</v>
      </c>
      <c r="W1256" s="10">
        <f t="shared" si="492"/>
        <v>1.1272804316727623</v>
      </c>
      <c r="X1256" s="10">
        <f t="shared" si="482"/>
        <v>0.40635386051552441</v>
      </c>
      <c r="Y1256" s="22">
        <f t="shared" si="493"/>
        <v>6.9555773436448023</v>
      </c>
      <c r="Z1256" s="22">
        <f t="shared" si="483"/>
        <v>6.8151536771936527</v>
      </c>
      <c r="AA1256" s="22">
        <f t="shared" si="484"/>
        <v>6.8802841839920132</v>
      </c>
      <c r="AB1256" s="35"/>
      <c r="AC1256" s="10"/>
      <c r="AD1256" s="10"/>
    </row>
    <row r="1257" spans="1:30" x14ac:dyDescent="0.25">
      <c r="A1257" t="s">
        <v>4182</v>
      </c>
      <c r="B1257" t="s">
        <v>1566</v>
      </c>
      <c r="C1257" s="1">
        <v>42233</v>
      </c>
      <c r="D1257">
        <v>652</v>
      </c>
      <c r="E1257" t="str">
        <f t="shared" si="479"/>
        <v>_how_experian_is_using_big_data_</v>
      </c>
      <c r="F1257" s="7">
        <f t="shared" si="485"/>
        <v>6.481577129276431</v>
      </c>
      <c r="G1257">
        <f t="shared" si="480"/>
        <v>85</v>
      </c>
      <c r="H1257" s="11">
        <f t="shared" si="486"/>
        <v>1</v>
      </c>
      <c r="I1257" s="11">
        <f t="shared" si="497"/>
        <v>0</v>
      </c>
      <c r="J1257" s="11">
        <f t="shared" si="497"/>
        <v>1</v>
      </c>
      <c r="K1257" s="11">
        <f t="shared" si="499"/>
        <v>0</v>
      </c>
      <c r="L1257" s="11">
        <f t="shared" si="499"/>
        <v>0</v>
      </c>
      <c r="M1257" s="11">
        <f t="shared" si="499"/>
        <v>0</v>
      </c>
      <c r="N1257" s="11">
        <f t="shared" si="499"/>
        <v>0</v>
      </c>
      <c r="O1257" s="11">
        <f t="shared" si="499"/>
        <v>1</v>
      </c>
      <c r="P1257" s="11">
        <f t="shared" si="499"/>
        <v>0</v>
      </c>
      <c r="Q1257" s="4" t="str">
        <f t="shared" si="487"/>
        <v>N-101-000010</v>
      </c>
      <c r="R1257">
        <f t="shared" si="488"/>
        <v>382</v>
      </c>
      <c r="S1257" s="8">
        <f t="shared" si="489"/>
        <v>6.8802841839920132</v>
      </c>
      <c r="T1257" s="8">
        <f t="shared" si="490"/>
        <v>6.8802841839920132</v>
      </c>
      <c r="U1257" s="10">
        <f t="shared" si="481"/>
        <v>6.0752232687609062</v>
      </c>
      <c r="V1257" s="10">
        <f t="shared" si="491"/>
        <v>0.18424985744159661</v>
      </c>
      <c r="W1257" s="10">
        <f t="shared" si="492"/>
        <v>-0.35181504743892411</v>
      </c>
      <c r="X1257" s="10">
        <f t="shared" si="482"/>
        <v>0.40635386051552441</v>
      </c>
      <c r="Y1257" s="22">
        <f t="shared" si="493"/>
        <v>6.9555773436448023</v>
      </c>
      <c r="Z1257" s="22">
        <f t="shared" si="483"/>
        <v>6.8151536771936527</v>
      </c>
      <c r="AA1257" s="22">
        <f t="shared" si="484"/>
        <v>6.8802841839920132</v>
      </c>
      <c r="AB1257" s="35"/>
      <c r="AC1257" s="10"/>
      <c r="AD1257" s="10"/>
    </row>
    <row r="1258" spans="1:30" x14ac:dyDescent="0.25">
      <c r="A1258" t="s">
        <v>5207</v>
      </c>
      <c r="B1258" t="s">
        <v>2593</v>
      </c>
      <c r="C1258" s="1">
        <v>42353</v>
      </c>
      <c r="D1258">
        <v>297</v>
      </c>
      <c r="E1258" t="str">
        <f t="shared" si="479"/>
        <v>_how_flextronics_uses_data_visualization_and_analytics_to_improve_customersatisfaction_</v>
      </c>
      <c r="F1258" s="7">
        <f t="shared" si="485"/>
        <v>5.6970934865054046</v>
      </c>
      <c r="G1258">
        <f t="shared" si="480"/>
        <v>52</v>
      </c>
      <c r="H1258" s="11">
        <f t="shared" si="486"/>
        <v>1</v>
      </c>
      <c r="I1258" s="11">
        <f t="shared" si="497"/>
        <v>0</v>
      </c>
      <c r="J1258" s="11">
        <f t="shared" si="497"/>
        <v>0</v>
      </c>
      <c r="K1258" s="11">
        <f t="shared" si="499"/>
        <v>0</v>
      </c>
      <c r="L1258" s="11">
        <f t="shared" si="499"/>
        <v>0</v>
      </c>
      <c r="M1258" s="11">
        <f t="shared" si="499"/>
        <v>0</v>
      </c>
      <c r="N1258" s="11">
        <f t="shared" si="499"/>
        <v>0</v>
      </c>
      <c r="O1258" s="11">
        <f t="shared" si="499"/>
        <v>1</v>
      </c>
      <c r="P1258" s="11">
        <f t="shared" si="499"/>
        <v>1</v>
      </c>
      <c r="Q1258" s="4" t="str">
        <f t="shared" si="487"/>
        <v>N-100-000011</v>
      </c>
      <c r="R1258">
        <f t="shared" si="488"/>
        <v>5</v>
      </c>
      <c r="S1258" s="8">
        <f t="shared" si="489"/>
        <v>7.3171745205203251</v>
      </c>
      <c r="T1258" s="8">
        <f t="shared" si="490"/>
        <v>7.3546782491486216</v>
      </c>
      <c r="U1258" s="10">
        <f t="shared" si="481"/>
        <v>5.8924257627836836</v>
      </c>
      <c r="V1258" s="10">
        <f t="shared" si="491"/>
        <v>-0.72306637180948385</v>
      </c>
      <c r="W1258" s="10">
        <f t="shared" si="492"/>
        <v>-1.1362986902099506</v>
      </c>
      <c r="X1258" s="10">
        <f t="shared" si="482"/>
        <v>-0.19533227627827901</v>
      </c>
      <c r="Y1258" s="22">
        <f t="shared" si="493"/>
        <v>6.3538912068509985</v>
      </c>
      <c r="Z1258" s="22">
        <f t="shared" si="483"/>
        <v>6.2911603476744657</v>
      </c>
      <c r="AA1258" s="22">
        <f t="shared" si="484"/>
        <v>7.3171745205203251</v>
      </c>
      <c r="AB1258" s="35"/>
      <c r="AC1258" s="10"/>
      <c r="AD1258" s="10"/>
    </row>
    <row r="1259" spans="1:30" x14ac:dyDescent="0.25">
      <c r="A1259" t="s">
        <v>4183</v>
      </c>
      <c r="B1259" t="s">
        <v>1567</v>
      </c>
      <c r="C1259" s="1">
        <v>42327</v>
      </c>
      <c r="D1259">
        <v>285</v>
      </c>
      <c r="E1259" t="str">
        <f t="shared" si="479"/>
        <v>_how_google's_results_page_has_changed_over_the_years_</v>
      </c>
      <c r="F1259" s="7">
        <f t="shared" si="485"/>
        <v>5.6559918108198524</v>
      </c>
      <c r="G1259">
        <f t="shared" si="480"/>
        <v>63</v>
      </c>
      <c r="H1259" s="11">
        <f t="shared" si="486"/>
        <v>1</v>
      </c>
      <c r="I1259" s="11">
        <f t="shared" si="497"/>
        <v>0</v>
      </c>
      <c r="J1259" s="11">
        <f t="shared" si="497"/>
        <v>1</v>
      </c>
      <c r="K1259" s="11">
        <f t="shared" si="499"/>
        <v>0</v>
      </c>
      <c r="L1259" s="11">
        <f t="shared" si="499"/>
        <v>0</v>
      </c>
      <c r="M1259" s="11">
        <f t="shared" si="499"/>
        <v>0</v>
      </c>
      <c r="N1259" s="11">
        <f t="shared" si="499"/>
        <v>0</v>
      </c>
      <c r="O1259" s="11">
        <f t="shared" si="499"/>
        <v>0</v>
      </c>
      <c r="P1259" s="11">
        <f t="shared" si="499"/>
        <v>0</v>
      </c>
      <c r="Q1259" s="4" t="str">
        <f t="shared" si="487"/>
        <v>N-101-000000</v>
      </c>
      <c r="R1259">
        <f t="shared" si="488"/>
        <v>419</v>
      </c>
      <c r="S1259" s="8">
        <f t="shared" si="489"/>
        <v>6.5697596378225285</v>
      </c>
      <c r="T1259" s="8">
        <f t="shared" si="490"/>
        <v>6.5697596378225285</v>
      </c>
      <c r="U1259" s="10">
        <f t="shared" si="481"/>
        <v>5.467522871503796</v>
      </c>
      <c r="V1259" s="10">
        <f t="shared" si="491"/>
        <v>-0.14431102010629077</v>
      </c>
      <c r="W1259" s="10">
        <f t="shared" si="492"/>
        <v>-1.1774003658955028</v>
      </c>
      <c r="X1259" s="10">
        <f t="shared" si="482"/>
        <v>0.18846893931605621</v>
      </c>
      <c r="Y1259" s="22">
        <f t="shared" si="493"/>
        <v>6.7376924224453338</v>
      </c>
      <c r="Z1259" s="22">
        <f t="shared" si="483"/>
        <v>6.5922741434865042</v>
      </c>
      <c r="AA1259" s="22">
        <f t="shared" si="484"/>
        <v>6.5697596378225285</v>
      </c>
      <c r="AB1259" s="35"/>
      <c r="AC1259" s="10"/>
      <c r="AD1259" s="10"/>
    </row>
    <row r="1260" spans="1:30" x14ac:dyDescent="0.25">
      <c r="A1260" t="s">
        <v>3233</v>
      </c>
      <c r="B1260" t="s">
        <v>617</v>
      </c>
      <c r="C1260" s="1">
        <v>42506</v>
      </c>
      <c r="D1260">
        <v>254</v>
      </c>
      <c r="E1260" t="str">
        <f t="shared" si="479"/>
        <v>_how_healthcare_industry_will_benefit_by_embracing_data_sciences_</v>
      </c>
      <c r="F1260" s="7">
        <f t="shared" si="485"/>
        <v>5.5412635451584258</v>
      </c>
      <c r="G1260">
        <f t="shared" si="480"/>
        <v>48</v>
      </c>
      <c r="H1260" s="11">
        <f t="shared" si="486"/>
        <v>1</v>
      </c>
      <c r="I1260" s="11">
        <f t="shared" si="497"/>
        <v>0</v>
      </c>
      <c r="J1260" s="11">
        <f t="shared" si="497"/>
        <v>1</v>
      </c>
      <c r="K1260" s="11">
        <f t="shared" si="499"/>
        <v>0</v>
      </c>
      <c r="L1260" s="11">
        <f t="shared" si="499"/>
        <v>0</v>
      </c>
      <c r="M1260" s="11">
        <f t="shared" si="499"/>
        <v>0</v>
      </c>
      <c r="N1260" s="11">
        <f t="shared" si="499"/>
        <v>0</v>
      </c>
      <c r="O1260" s="11">
        <f t="shared" si="499"/>
        <v>1</v>
      </c>
      <c r="P1260" s="11">
        <f t="shared" si="499"/>
        <v>0</v>
      </c>
      <c r="Q1260" s="4" t="str">
        <f t="shared" si="487"/>
        <v>N-101-000010</v>
      </c>
      <c r="R1260">
        <f t="shared" si="488"/>
        <v>382</v>
      </c>
      <c r="S1260" s="8">
        <f t="shared" si="489"/>
        <v>6.8802841839920132</v>
      </c>
      <c r="T1260" s="8">
        <f t="shared" si="490"/>
        <v>6.8802841839920132</v>
      </c>
      <c r="U1260" s="10">
        <f t="shared" si="481"/>
        <v>5.134909684642901</v>
      </c>
      <c r="V1260" s="10">
        <f t="shared" si="491"/>
        <v>0.18424985744159661</v>
      </c>
      <c r="W1260" s="10">
        <f t="shared" si="492"/>
        <v>-1.2921286315569294</v>
      </c>
      <c r="X1260" s="10">
        <f t="shared" si="482"/>
        <v>0.40635386051552441</v>
      </c>
      <c r="Y1260" s="22">
        <f t="shared" si="493"/>
        <v>6.9555773436448023</v>
      </c>
      <c r="Z1260" s="22">
        <f t="shared" si="483"/>
        <v>6.8151536771936527</v>
      </c>
      <c r="AA1260" s="22">
        <f t="shared" si="484"/>
        <v>6.8802841839920132</v>
      </c>
      <c r="AB1260" s="35"/>
      <c r="AC1260" s="10"/>
      <c r="AD1260" s="10"/>
    </row>
    <row r="1261" spans="1:30" x14ac:dyDescent="0.25">
      <c r="A1261" t="s">
        <v>4184</v>
      </c>
      <c r="B1261" t="s">
        <v>1568</v>
      </c>
      <c r="C1261" s="1">
        <v>42409</v>
      </c>
      <c r="D1261">
        <v>4026</v>
      </c>
      <c r="E1261" t="str">
        <f t="shared" si="479"/>
        <v>_how_hotels_use_big_data_to_generate_new_revenues_</v>
      </c>
      <c r="F1261" s="7">
        <f t="shared" si="485"/>
        <v>8.3007769608514543</v>
      </c>
      <c r="G1261">
        <f t="shared" si="480"/>
        <v>78</v>
      </c>
      <c r="H1261" s="11">
        <f t="shared" si="486"/>
        <v>1</v>
      </c>
      <c r="I1261" s="11">
        <f t="shared" si="497"/>
        <v>0</v>
      </c>
      <c r="J1261" s="11">
        <f t="shared" si="497"/>
        <v>1</v>
      </c>
      <c r="K1261" s="11">
        <f t="shared" si="499"/>
        <v>0</v>
      </c>
      <c r="L1261" s="11">
        <f t="shared" si="499"/>
        <v>0</v>
      </c>
      <c r="M1261" s="11">
        <f t="shared" si="499"/>
        <v>0</v>
      </c>
      <c r="N1261" s="11">
        <f t="shared" si="499"/>
        <v>0</v>
      </c>
      <c r="O1261" s="11">
        <f t="shared" si="499"/>
        <v>1</v>
      </c>
      <c r="P1261" s="11">
        <f t="shared" si="499"/>
        <v>0</v>
      </c>
      <c r="Q1261" s="4" t="str">
        <f t="shared" si="487"/>
        <v>N-101-000010</v>
      </c>
      <c r="R1261">
        <f t="shared" si="488"/>
        <v>382</v>
      </c>
      <c r="S1261" s="8">
        <f t="shared" si="489"/>
        <v>6.8802841839920132</v>
      </c>
      <c r="T1261" s="8">
        <f t="shared" si="490"/>
        <v>6.8802841839920132</v>
      </c>
      <c r="U1261" s="10">
        <f t="shared" si="481"/>
        <v>7.8944231003359295</v>
      </c>
      <c r="V1261" s="10">
        <f t="shared" si="491"/>
        <v>0.18424985744159661</v>
      </c>
      <c r="W1261" s="10">
        <f t="shared" si="492"/>
        <v>1.4673847841360992</v>
      </c>
      <c r="X1261" s="10">
        <f t="shared" si="482"/>
        <v>0.40635386051552441</v>
      </c>
      <c r="Y1261" s="22">
        <f t="shared" si="493"/>
        <v>6.9555773436448023</v>
      </c>
      <c r="Z1261" s="22">
        <f t="shared" si="483"/>
        <v>6.8151536771936527</v>
      </c>
      <c r="AA1261" s="22">
        <f t="shared" si="484"/>
        <v>6.8802841839920132</v>
      </c>
      <c r="AB1261" s="35"/>
      <c r="AC1261" s="10"/>
      <c r="AD1261" s="10"/>
    </row>
    <row r="1262" spans="1:30" x14ac:dyDescent="0.25">
      <c r="A1262" t="s">
        <v>4188</v>
      </c>
      <c r="B1262" t="s">
        <v>1572</v>
      </c>
      <c r="C1262" s="1">
        <v>42317</v>
      </c>
      <c r="D1262">
        <v>1955</v>
      </c>
      <c r="E1262" t="str">
        <f t="shared" si="479"/>
        <v>_how_i_start_my_journey_to_data_science_and_some_great_resources_to_getstarted._</v>
      </c>
      <c r="F1262" s="7">
        <f t="shared" si="485"/>
        <v>7.5786568505947622</v>
      </c>
      <c r="G1262">
        <f t="shared" si="480"/>
        <v>50</v>
      </c>
      <c r="H1262" s="11">
        <f t="shared" si="486"/>
        <v>1</v>
      </c>
      <c r="I1262" s="11">
        <f t="shared" ref="I1262:J1281" si="500">IF(ISNUMBER(SEARCH(I$1,$B1262)),1,0)</f>
        <v>0</v>
      </c>
      <c r="J1262" s="11">
        <f t="shared" si="500"/>
        <v>1</v>
      </c>
      <c r="K1262" s="11">
        <f t="shared" ref="K1262:P1271" si="501">IF(ISNUMBER(SEARCH(K$1,$E1262)),1,0)</f>
        <v>0</v>
      </c>
      <c r="L1262" s="11">
        <f t="shared" si="501"/>
        <v>0</v>
      </c>
      <c r="M1262" s="11">
        <f t="shared" si="501"/>
        <v>0</v>
      </c>
      <c r="N1262" s="11">
        <f t="shared" si="501"/>
        <v>1</v>
      </c>
      <c r="O1262" s="11">
        <f t="shared" si="501"/>
        <v>1</v>
      </c>
      <c r="P1262" s="11">
        <f t="shared" si="501"/>
        <v>0</v>
      </c>
      <c r="Q1262" s="4" t="str">
        <f t="shared" si="487"/>
        <v>N-101-000110</v>
      </c>
      <c r="R1262">
        <f t="shared" si="488"/>
        <v>126</v>
      </c>
      <c r="S1262" s="8">
        <f t="shared" si="489"/>
        <v>7.156085089173656</v>
      </c>
      <c r="T1262" s="8">
        <f t="shared" si="490"/>
        <v>7.156085089173656</v>
      </c>
      <c r="U1262" s="10">
        <f t="shared" si="481"/>
        <v>6.7886401537737528</v>
      </c>
      <c r="V1262" s="10">
        <f t="shared" si="491"/>
        <v>0.76279653926378688</v>
      </c>
      <c r="W1262" s="10">
        <f t="shared" si="492"/>
        <v>0.74526467387940709</v>
      </c>
      <c r="X1262" s="10">
        <f t="shared" si="482"/>
        <v>0.79001669682100972</v>
      </c>
      <c r="Y1262" s="22">
        <f t="shared" si="493"/>
        <v>7.3392401799502869</v>
      </c>
      <c r="Z1262" s="22">
        <f t="shared" si="483"/>
        <v>7.2265960335864765</v>
      </c>
      <c r="AA1262" s="22">
        <f t="shared" si="484"/>
        <v>7.156085089173656</v>
      </c>
      <c r="AB1262" s="35"/>
      <c r="AC1262" s="10"/>
      <c r="AD1262" s="10"/>
    </row>
    <row r="1263" spans="1:30" x14ac:dyDescent="0.25">
      <c r="A1263" t="s">
        <v>2779</v>
      </c>
      <c r="B1263" t="s">
        <v>161</v>
      </c>
      <c r="C1263" s="1">
        <v>41825</v>
      </c>
      <c r="D1263">
        <v>163</v>
      </c>
      <c r="E1263" t="str">
        <f t="shared" si="479"/>
        <v>_how_important_is_data_quality_for_analytics_vs_bi?_</v>
      </c>
      <c r="F1263" s="7">
        <f t="shared" si="485"/>
        <v>5.0998664278241987</v>
      </c>
      <c r="G1263">
        <f t="shared" si="480"/>
        <v>67</v>
      </c>
      <c r="H1263" s="11">
        <f t="shared" si="486"/>
        <v>0</v>
      </c>
      <c r="I1263" s="11">
        <f t="shared" si="500"/>
        <v>1</v>
      </c>
      <c r="J1263" s="11">
        <f t="shared" si="500"/>
        <v>0</v>
      </c>
      <c r="K1263" s="11">
        <f t="shared" si="501"/>
        <v>0</v>
      </c>
      <c r="L1263" s="11">
        <f t="shared" si="501"/>
        <v>0</v>
      </c>
      <c r="M1263" s="11">
        <f t="shared" si="501"/>
        <v>0</v>
      </c>
      <c r="N1263" s="11">
        <f t="shared" si="501"/>
        <v>0</v>
      </c>
      <c r="O1263" s="11">
        <f t="shared" si="501"/>
        <v>1</v>
      </c>
      <c r="P1263" s="11">
        <f t="shared" si="501"/>
        <v>1</v>
      </c>
      <c r="Q1263" s="4" t="str">
        <f t="shared" si="487"/>
        <v>N-010-000011</v>
      </c>
      <c r="R1263">
        <f t="shared" si="488"/>
        <v>14</v>
      </c>
      <c r="S1263" s="8">
        <f t="shared" si="489"/>
        <v>6.4801746765319432</v>
      </c>
      <c r="T1263" s="8">
        <f t="shared" si="490"/>
        <v>6.4801746765319432</v>
      </c>
      <c r="U1263" s="10">
        <f t="shared" si="481"/>
        <v>5.4906392904592911</v>
      </c>
      <c r="V1263" s="10">
        <f t="shared" si="491"/>
        <v>-1.0177821796238389</v>
      </c>
      <c r="W1263" s="10">
        <f t="shared" si="492"/>
        <v>-1.7335257488911564</v>
      </c>
      <c r="X1263" s="10">
        <f t="shared" si="482"/>
        <v>-0.39077286263509275</v>
      </c>
      <c r="Y1263" s="22">
        <f t="shared" si="493"/>
        <v>6.1584506204941851</v>
      </c>
      <c r="Z1263" s="22">
        <f t="shared" si="483"/>
        <v>6.4016751842617632</v>
      </c>
      <c r="AA1263" s="22">
        <f t="shared" si="484"/>
        <v>6.4801746765319432</v>
      </c>
      <c r="AB1263" s="35"/>
      <c r="AC1263" s="10"/>
      <c r="AD1263" s="10"/>
    </row>
    <row r="1264" spans="1:30" x14ac:dyDescent="0.25">
      <c r="A1264" t="s">
        <v>4185</v>
      </c>
      <c r="B1264" t="s">
        <v>1569</v>
      </c>
      <c r="C1264" s="1">
        <v>41758</v>
      </c>
      <c r="D1264">
        <v>285</v>
      </c>
      <c r="E1264" t="str">
        <f t="shared" si="479"/>
        <v>_how_invisible_data_could_provide_the_tobacco_industry_a_second_life_</v>
      </c>
      <c r="F1264" s="7">
        <f t="shared" si="485"/>
        <v>5.6559918108198524</v>
      </c>
      <c r="G1264">
        <f t="shared" si="480"/>
        <v>35</v>
      </c>
      <c r="H1264" s="11">
        <f t="shared" si="486"/>
        <v>0</v>
      </c>
      <c r="I1264" s="11">
        <f t="shared" si="500"/>
        <v>0</v>
      </c>
      <c r="J1264" s="11">
        <f t="shared" si="500"/>
        <v>1</v>
      </c>
      <c r="K1264" s="11">
        <f t="shared" si="501"/>
        <v>0</v>
      </c>
      <c r="L1264" s="11">
        <f t="shared" si="501"/>
        <v>0</v>
      </c>
      <c r="M1264" s="11">
        <f t="shared" si="501"/>
        <v>0</v>
      </c>
      <c r="N1264" s="11">
        <f t="shared" si="501"/>
        <v>0</v>
      </c>
      <c r="O1264" s="11">
        <f t="shared" si="501"/>
        <v>1</v>
      </c>
      <c r="P1264" s="11">
        <f t="shared" si="501"/>
        <v>0</v>
      </c>
      <c r="Q1264" s="4" t="str">
        <f t="shared" si="487"/>
        <v>N-001-000010</v>
      </c>
      <c r="R1264">
        <f t="shared" si="488"/>
        <v>276</v>
      </c>
      <c r="S1264" s="8">
        <f t="shared" si="489"/>
        <v>7.1371246496698326</v>
      </c>
      <c r="T1264" s="8">
        <f t="shared" si="490"/>
        <v>7.1371246496698326</v>
      </c>
      <c r="U1264" s="10">
        <f t="shared" si="481"/>
        <v>5.051170895961631</v>
      </c>
      <c r="V1264" s="10">
        <f t="shared" si="491"/>
        <v>0.48352944586012636</v>
      </c>
      <c r="W1264" s="10">
        <f t="shared" si="492"/>
        <v>-1.1774003658955028</v>
      </c>
      <c r="X1264" s="10">
        <f t="shared" si="482"/>
        <v>0.60482091485822098</v>
      </c>
      <c r="Y1264" s="22">
        <f t="shared" si="493"/>
        <v>7.1540443979874988</v>
      </c>
      <c r="Z1264" s="22">
        <f t="shared" si="483"/>
        <v>7.1890336202131158</v>
      </c>
      <c r="AA1264" s="22">
        <f t="shared" si="484"/>
        <v>7.1371246496698326</v>
      </c>
      <c r="AB1264" s="35"/>
      <c r="AC1264" s="10"/>
      <c r="AD1264" s="10"/>
    </row>
    <row r="1265" spans="1:30" x14ac:dyDescent="0.25">
      <c r="A1265" t="s">
        <v>4186</v>
      </c>
      <c r="B1265" t="s">
        <v>1570</v>
      </c>
      <c r="C1265" s="1">
        <v>42163</v>
      </c>
      <c r="D1265">
        <v>1955</v>
      </c>
      <c r="E1265" t="str">
        <f t="shared" si="479"/>
        <v>_how_is_big_data_changing_the_world?_</v>
      </c>
      <c r="F1265" s="7">
        <f t="shared" si="485"/>
        <v>7.5786568505947622</v>
      </c>
      <c r="G1265">
        <f t="shared" si="480"/>
        <v>54</v>
      </c>
      <c r="H1265" s="11">
        <f t="shared" si="486"/>
        <v>1</v>
      </c>
      <c r="I1265" s="11">
        <f t="shared" si="500"/>
        <v>0</v>
      </c>
      <c r="J1265" s="11">
        <f t="shared" si="500"/>
        <v>1</v>
      </c>
      <c r="K1265" s="11">
        <f t="shared" si="501"/>
        <v>0</v>
      </c>
      <c r="L1265" s="11">
        <f t="shared" si="501"/>
        <v>0</v>
      </c>
      <c r="M1265" s="11">
        <f t="shared" si="501"/>
        <v>0</v>
      </c>
      <c r="N1265" s="11">
        <f t="shared" si="501"/>
        <v>0</v>
      </c>
      <c r="O1265" s="11">
        <f t="shared" si="501"/>
        <v>1</v>
      </c>
      <c r="P1265" s="11">
        <f t="shared" si="501"/>
        <v>0</v>
      </c>
      <c r="Q1265" s="4" t="str">
        <f t="shared" si="487"/>
        <v>N-101-000010</v>
      </c>
      <c r="R1265">
        <f t="shared" si="488"/>
        <v>382</v>
      </c>
      <c r="S1265" s="8">
        <f t="shared" si="489"/>
        <v>6.8802841839920132</v>
      </c>
      <c r="T1265" s="8">
        <f t="shared" si="490"/>
        <v>6.8802841839920132</v>
      </c>
      <c r="U1265" s="10">
        <f t="shared" si="481"/>
        <v>7.1723029900792374</v>
      </c>
      <c r="V1265" s="10">
        <f t="shared" si="491"/>
        <v>0.18424985744159661</v>
      </c>
      <c r="W1265" s="10">
        <f t="shared" si="492"/>
        <v>0.74526467387940709</v>
      </c>
      <c r="X1265" s="10">
        <f t="shared" si="482"/>
        <v>0.40635386051552441</v>
      </c>
      <c r="Y1265" s="22">
        <f t="shared" si="493"/>
        <v>6.9555773436448023</v>
      </c>
      <c r="Z1265" s="22">
        <f t="shared" si="483"/>
        <v>6.8151536771936527</v>
      </c>
      <c r="AA1265" s="22">
        <f t="shared" si="484"/>
        <v>6.8802841839920132</v>
      </c>
      <c r="AB1265" s="35"/>
      <c r="AC1265" s="10"/>
      <c r="AD1265" s="10"/>
    </row>
    <row r="1266" spans="1:30" x14ac:dyDescent="0.25">
      <c r="A1266" t="s">
        <v>4187</v>
      </c>
      <c r="B1266" t="s">
        <v>1571</v>
      </c>
      <c r="C1266" s="1">
        <v>42276</v>
      </c>
      <c r="D1266">
        <v>372</v>
      </c>
      <c r="E1266" t="str">
        <f t="shared" si="479"/>
        <v>_how_is_knowing_the_business_important_to_data_science?_</v>
      </c>
      <c r="F1266" s="7">
        <f t="shared" si="485"/>
        <v>5.9215784196438159</v>
      </c>
      <c r="G1266">
        <f t="shared" si="480"/>
        <v>58</v>
      </c>
      <c r="H1266" s="11">
        <f t="shared" si="486"/>
        <v>1</v>
      </c>
      <c r="I1266" s="11">
        <f t="shared" si="500"/>
        <v>0</v>
      </c>
      <c r="J1266" s="11">
        <f t="shared" si="500"/>
        <v>1</v>
      </c>
      <c r="K1266" s="11">
        <f t="shared" si="501"/>
        <v>0</v>
      </c>
      <c r="L1266" s="11">
        <f t="shared" si="501"/>
        <v>0</v>
      </c>
      <c r="M1266" s="11">
        <f t="shared" si="501"/>
        <v>0</v>
      </c>
      <c r="N1266" s="11">
        <f t="shared" si="501"/>
        <v>0</v>
      </c>
      <c r="O1266" s="11">
        <f t="shared" si="501"/>
        <v>1</v>
      </c>
      <c r="P1266" s="11">
        <f t="shared" si="501"/>
        <v>0</v>
      </c>
      <c r="Q1266" s="4" t="str">
        <f t="shared" si="487"/>
        <v>N-101-000010</v>
      </c>
      <c r="R1266">
        <f t="shared" si="488"/>
        <v>382</v>
      </c>
      <c r="S1266" s="8">
        <f t="shared" si="489"/>
        <v>6.8802841839920132</v>
      </c>
      <c r="T1266" s="8">
        <f t="shared" si="490"/>
        <v>6.8802841839920132</v>
      </c>
      <c r="U1266" s="10">
        <f t="shared" si="481"/>
        <v>5.5152245591282911</v>
      </c>
      <c r="V1266" s="10">
        <f t="shared" si="491"/>
        <v>0.18424985744159661</v>
      </c>
      <c r="W1266" s="10">
        <f t="shared" si="492"/>
        <v>-0.91181375707153922</v>
      </c>
      <c r="X1266" s="10">
        <f t="shared" si="482"/>
        <v>0.40635386051552441</v>
      </c>
      <c r="Y1266" s="22">
        <f t="shared" si="493"/>
        <v>6.9555773436448023</v>
      </c>
      <c r="Z1266" s="22">
        <f t="shared" si="483"/>
        <v>6.8151536771936527</v>
      </c>
      <c r="AA1266" s="22">
        <f t="shared" si="484"/>
        <v>6.8802841839920132</v>
      </c>
      <c r="AB1266" s="35"/>
      <c r="AC1266" s="10"/>
      <c r="AD1266" s="10"/>
    </row>
    <row r="1267" spans="1:30" x14ac:dyDescent="0.25">
      <c r="A1267" t="s">
        <v>2780</v>
      </c>
      <c r="B1267" t="s">
        <v>162</v>
      </c>
      <c r="C1267" s="1">
        <v>41345</v>
      </c>
      <c r="D1267">
        <v>1916</v>
      </c>
      <c r="E1267" t="str">
        <f t="shared" si="479"/>
        <v>_how_long_will_i_live?_interesting_predictive_modeling_app._</v>
      </c>
      <c r="F1267" s="7">
        <f t="shared" si="485"/>
        <v>7.5585167430456446</v>
      </c>
      <c r="G1267">
        <f t="shared" si="480"/>
        <v>68</v>
      </c>
      <c r="H1267" s="11">
        <f t="shared" si="486"/>
        <v>0</v>
      </c>
      <c r="I1267" s="11">
        <f t="shared" si="500"/>
        <v>1</v>
      </c>
      <c r="J1267" s="11">
        <f t="shared" si="500"/>
        <v>0</v>
      </c>
      <c r="K1267" s="11">
        <f t="shared" si="501"/>
        <v>0</v>
      </c>
      <c r="L1267" s="11">
        <f t="shared" si="501"/>
        <v>0</v>
      </c>
      <c r="M1267" s="11">
        <f t="shared" si="501"/>
        <v>0</v>
      </c>
      <c r="N1267" s="11">
        <f t="shared" si="501"/>
        <v>0</v>
      </c>
      <c r="O1267" s="11">
        <f t="shared" si="501"/>
        <v>0</v>
      </c>
      <c r="P1267" s="11">
        <f t="shared" si="501"/>
        <v>0</v>
      </c>
      <c r="Q1267" s="4" t="str">
        <f t="shared" si="487"/>
        <v>N-010-000000</v>
      </c>
      <c r="R1267">
        <f t="shared" si="488"/>
        <v>99</v>
      </c>
      <c r="S1267" s="8">
        <f t="shared" si="489"/>
        <v>6.480946823676728</v>
      </c>
      <c r="T1267" s="8">
        <f t="shared" si="490"/>
        <v>6.480946823676728</v>
      </c>
      <c r="U1267" s="10">
        <f t="shared" si="481"/>
        <v>7.9524243837451545</v>
      </c>
      <c r="V1267" s="10">
        <f t="shared" si="491"/>
        <v>-1.0225092870624488</v>
      </c>
      <c r="W1267" s="10">
        <f t="shared" si="492"/>
        <v>0.72512456633028943</v>
      </c>
      <c r="X1267" s="10">
        <f t="shared" si="482"/>
        <v>-0.39390764069951029</v>
      </c>
      <c r="Y1267" s="22">
        <f t="shared" si="493"/>
        <v>6.1553158424297676</v>
      </c>
      <c r="Z1267" s="22">
        <f t="shared" si="483"/>
        <v>6.3463125243562173</v>
      </c>
      <c r="AA1267" s="22">
        <f t="shared" si="484"/>
        <v>6.480946823676728</v>
      </c>
      <c r="AB1267" s="35"/>
      <c r="AC1267" s="10"/>
      <c r="AD1267" s="10"/>
    </row>
    <row r="1268" spans="1:30" x14ac:dyDescent="0.25">
      <c r="A1268" t="s">
        <v>4191</v>
      </c>
      <c r="B1268" t="s">
        <v>1575</v>
      </c>
      <c r="C1268" s="1">
        <v>41943</v>
      </c>
      <c r="D1268">
        <v>6880</v>
      </c>
      <c r="E1268" t="str">
        <f t="shared" si="479"/>
        <v>_how_many_"v's"_in_big_data?_the_characteristics_that_define_big_data_</v>
      </c>
      <c r="F1268" s="7">
        <f t="shared" si="485"/>
        <v>8.8365192692024799</v>
      </c>
      <c r="G1268">
        <f t="shared" si="480"/>
        <v>39</v>
      </c>
      <c r="H1268" s="11">
        <f t="shared" si="486"/>
        <v>0</v>
      </c>
      <c r="I1268" s="11">
        <f t="shared" si="500"/>
        <v>0</v>
      </c>
      <c r="J1268" s="11">
        <f t="shared" si="500"/>
        <v>1</v>
      </c>
      <c r="K1268" s="11">
        <f t="shared" si="501"/>
        <v>0</v>
      </c>
      <c r="L1268" s="11">
        <f t="shared" si="501"/>
        <v>0</v>
      </c>
      <c r="M1268" s="11">
        <f t="shared" si="501"/>
        <v>0</v>
      </c>
      <c r="N1268" s="11">
        <f t="shared" si="501"/>
        <v>0</v>
      </c>
      <c r="O1268" s="11">
        <f t="shared" si="501"/>
        <v>1</v>
      </c>
      <c r="P1268" s="11">
        <f t="shared" si="501"/>
        <v>0</v>
      </c>
      <c r="Q1268" s="4" t="str">
        <f t="shared" si="487"/>
        <v>N-001-000010</v>
      </c>
      <c r="R1268">
        <f t="shared" si="488"/>
        <v>276</v>
      </c>
      <c r="S1268" s="8">
        <f t="shared" si="489"/>
        <v>7.1371246496698326</v>
      </c>
      <c r="T1268" s="8">
        <f t="shared" si="490"/>
        <v>7.1371246496698326</v>
      </c>
      <c r="U1268" s="10">
        <f t="shared" si="481"/>
        <v>8.2316983543442586</v>
      </c>
      <c r="V1268" s="10">
        <f t="shared" si="491"/>
        <v>0.48352944586012636</v>
      </c>
      <c r="W1268" s="10">
        <f t="shared" si="492"/>
        <v>2.0031270924871247</v>
      </c>
      <c r="X1268" s="10">
        <f t="shared" si="482"/>
        <v>0.60482091485822098</v>
      </c>
      <c r="Y1268" s="22">
        <f t="shared" si="493"/>
        <v>7.1540443979874988</v>
      </c>
      <c r="Z1268" s="22">
        <f t="shared" si="483"/>
        <v>7.1890336202131158</v>
      </c>
      <c r="AA1268" s="22">
        <f t="shared" si="484"/>
        <v>7.1371246496698326</v>
      </c>
      <c r="AB1268" s="35"/>
      <c r="AC1268" s="10"/>
      <c r="AD1268" s="10"/>
    </row>
    <row r="1269" spans="1:30" x14ac:dyDescent="0.25">
      <c r="A1269" t="s">
        <v>4189</v>
      </c>
      <c r="B1269" t="s">
        <v>1573</v>
      </c>
      <c r="C1269" s="1">
        <v>42268</v>
      </c>
      <c r="D1269">
        <v>2103</v>
      </c>
      <c r="E1269" t="str">
        <f t="shared" si="479"/>
        <v>_how_many_analytics_companies_are_there?_</v>
      </c>
      <c r="F1269" s="7">
        <f t="shared" si="485"/>
        <v>7.6515955738576009</v>
      </c>
      <c r="G1269">
        <f t="shared" si="480"/>
        <v>29</v>
      </c>
      <c r="H1269" s="11">
        <f t="shared" si="486"/>
        <v>1</v>
      </c>
      <c r="I1269" s="11">
        <f t="shared" si="500"/>
        <v>0</v>
      </c>
      <c r="J1269" s="11">
        <f t="shared" si="500"/>
        <v>1</v>
      </c>
      <c r="K1269" s="11">
        <f t="shared" si="501"/>
        <v>0</v>
      </c>
      <c r="L1269" s="11">
        <f t="shared" si="501"/>
        <v>0</v>
      </c>
      <c r="M1269" s="11">
        <f t="shared" si="501"/>
        <v>0</v>
      </c>
      <c r="N1269" s="11">
        <f t="shared" si="501"/>
        <v>0</v>
      </c>
      <c r="O1269" s="11">
        <f t="shared" si="501"/>
        <v>0</v>
      </c>
      <c r="P1269" s="11">
        <f t="shared" si="501"/>
        <v>1</v>
      </c>
      <c r="Q1269" s="4" t="str">
        <f t="shared" si="487"/>
        <v>N-101-000001</v>
      </c>
      <c r="R1269">
        <f t="shared" si="488"/>
        <v>109</v>
      </c>
      <c r="S1269" s="8">
        <f t="shared" si="489"/>
        <v>6.5598547021339648</v>
      </c>
      <c r="T1269" s="8">
        <f t="shared" si="490"/>
        <v>6.5598547021339648</v>
      </c>
      <c r="U1269" s="10">
        <f t="shared" si="481"/>
        <v>7.6778767776765955</v>
      </c>
      <c r="V1269" s="10">
        <f t="shared" si="491"/>
        <v>-0.46814479021556843</v>
      </c>
      <c r="W1269" s="10">
        <f t="shared" si="492"/>
        <v>0.81820339714224577</v>
      </c>
      <c r="X1269" s="10">
        <f t="shared" si="482"/>
        <v>-2.6281203818994407E-2</v>
      </c>
      <c r="Y1269" s="22">
        <f t="shared" si="493"/>
        <v>6.5229422793102829</v>
      </c>
      <c r="Z1269" s="22">
        <f t="shared" si="483"/>
        <v>6.4247572696849025</v>
      </c>
      <c r="AA1269" s="22">
        <f t="shared" si="484"/>
        <v>6.5598547021339648</v>
      </c>
      <c r="AB1269" s="35"/>
      <c r="AC1269" s="10"/>
      <c r="AD1269" s="10"/>
    </row>
    <row r="1270" spans="1:30" x14ac:dyDescent="0.25">
      <c r="A1270" t="s">
        <v>4190</v>
      </c>
      <c r="B1270" t="s">
        <v>1574</v>
      </c>
      <c r="C1270" s="1">
        <v>42221</v>
      </c>
      <c r="D1270">
        <v>530</v>
      </c>
      <c r="E1270" t="str">
        <f t="shared" si="479"/>
        <v>_how_many_experts_does_it_take_</v>
      </c>
      <c r="F1270" s="7">
        <f t="shared" si="485"/>
        <v>6.2747620212419388</v>
      </c>
      <c r="G1270">
        <f t="shared" si="480"/>
        <v>40</v>
      </c>
      <c r="H1270" s="11">
        <f t="shared" si="486"/>
        <v>1</v>
      </c>
      <c r="I1270" s="11">
        <f t="shared" si="500"/>
        <v>0</v>
      </c>
      <c r="J1270" s="11">
        <f t="shared" si="500"/>
        <v>1</v>
      </c>
      <c r="K1270" s="11">
        <f t="shared" si="501"/>
        <v>0</v>
      </c>
      <c r="L1270" s="11">
        <f t="shared" si="501"/>
        <v>0</v>
      </c>
      <c r="M1270" s="11">
        <f t="shared" si="501"/>
        <v>0</v>
      </c>
      <c r="N1270" s="11">
        <f t="shared" si="501"/>
        <v>0</v>
      </c>
      <c r="O1270" s="11">
        <f t="shared" si="501"/>
        <v>0</v>
      </c>
      <c r="P1270" s="11">
        <f t="shared" si="501"/>
        <v>0</v>
      </c>
      <c r="Q1270" s="4" t="str">
        <f t="shared" si="487"/>
        <v>N-101-000000</v>
      </c>
      <c r="R1270">
        <f t="shared" si="488"/>
        <v>419</v>
      </c>
      <c r="S1270" s="8">
        <f t="shared" si="489"/>
        <v>6.5697596378225285</v>
      </c>
      <c r="T1270" s="8">
        <f t="shared" si="490"/>
        <v>6.5697596378225285</v>
      </c>
      <c r="U1270" s="10">
        <f t="shared" si="481"/>
        <v>6.0862930819258825</v>
      </c>
      <c r="V1270" s="10">
        <f t="shared" si="491"/>
        <v>-0.14431102010629077</v>
      </c>
      <c r="W1270" s="10">
        <f t="shared" si="492"/>
        <v>-0.55863015547341632</v>
      </c>
      <c r="X1270" s="10">
        <f t="shared" si="482"/>
        <v>0.18846893931605621</v>
      </c>
      <c r="Y1270" s="22">
        <f t="shared" si="493"/>
        <v>6.7376924224453338</v>
      </c>
      <c r="Z1270" s="22">
        <f t="shared" si="483"/>
        <v>6.5922741434865042</v>
      </c>
      <c r="AA1270" s="22">
        <f t="shared" si="484"/>
        <v>6.5697596378225285</v>
      </c>
      <c r="AB1270" s="35"/>
      <c r="AC1270" s="10"/>
      <c r="AD1270" s="10"/>
    </row>
    <row r="1271" spans="1:30" x14ac:dyDescent="0.25">
      <c r="A1271" t="s">
        <v>3419</v>
      </c>
      <c r="B1271" t="s">
        <v>803</v>
      </c>
      <c r="C1271" s="1">
        <v>41840</v>
      </c>
      <c r="D1271">
        <v>1939</v>
      </c>
      <c r="E1271" t="str">
        <f t="shared" si="479"/>
        <v>_how_many_of_us_think_big_data_is_big_bs?_</v>
      </c>
      <c r="F1271" s="7">
        <f t="shared" si="485"/>
        <v>7.5704432520573741</v>
      </c>
      <c r="G1271">
        <f t="shared" si="480"/>
        <v>52</v>
      </c>
      <c r="H1271" s="11">
        <f t="shared" si="486"/>
        <v>0</v>
      </c>
      <c r="I1271" s="11">
        <f t="shared" si="500"/>
        <v>0</v>
      </c>
      <c r="J1271" s="11">
        <f t="shared" si="500"/>
        <v>1</v>
      </c>
      <c r="K1271" s="11">
        <f t="shared" si="501"/>
        <v>0</v>
      </c>
      <c r="L1271" s="11">
        <f t="shared" si="501"/>
        <v>0</v>
      </c>
      <c r="M1271" s="11">
        <f t="shared" si="501"/>
        <v>0</v>
      </c>
      <c r="N1271" s="11">
        <f t="shared" si="501"/>
        <v>0</v>
      </c>
      <c r="O1271" s="11">
        <f t="shared" si="501"/>
        <v>1</v>
      </c>
      <c r="P1271" s="11">
        <f t="shared" si="501"/>
        <v>0</v>
      </c>
      <c r="Q1271" s="4" t="str">
        <f t="shared" si="487"/>
        <v>N-001-000010</v>
      </c>
      <c r="R1271">
        <f t="shared" si="488"/>
        <v>276</v>
      </c>
      <c r="S1271" s="8">
        <f t="shared" si="489"/>
        <v>7.1371246496698326</v>
      </c>
      <c r="T1271" s="8">
        <f t="shared" si="490"/>
        <v>7.1371246496698326</v>
      </c>
      <c r="U1271" s="10">
        <f t="shared" si="481"/>
        <v>6.9656223371991528</v>
      </c>
      <c r="V1271" s="10">
        <f t="shared" si="491"/>
        <v>0.48352944586012636</v>
      </c>
      <c r="W1271" s="10">
        <f t="shared" si="492"/>
        <v>0.73705107534201897</v>
      </c>
      <c r="X1271" s="10">
        <f t="shared" si="482"/>
        <v>0.60482091485822098</v>
      </c>
      <c r="Y1271" s="22">
        <f t="shared" si="493"/>
        <v>7.1540443979874988</v>
      </c>
      <c r="Z1271" s="22">
        <f t="shared" si="483"/>
        <v>7.1890336202131158</v>
      </c>
      <c r="AA1271" s="22">
        <f t="shared" si="484"/>
        <v>7.1371246496698326</v>
      </c>
      <c r="AB1271" s="35"/>
      <c r="AC1271" s="10"/>
      <c r="AD1271" s="10"/>
    </row>
    <row r="1272" spans="1:30" x14ac:dyDescent="0.25">
      <c r="A1272" t="s">
        <v>3016</v>
      </c>
      <c r="B1272" t="s">
        <v>398</v>
      </c>
      <c r="C1272" s="1">
        <v>42206</v>
      </c>
      <c r="D1272">
        <v>163</v>
      </c>
      <c r="E1272" t="str">
        <f t="shared" si="479"/>
        <v>_how_measurement_drives_behavior_-_tableau_whitepaper_</v>
      </c>
      <c r="F1272" s="7">
        <f t="shared" si="485"/>
        <v>5.0998664278241987</v>
      </c>
      <c r="G1272">
        <f t="shared" si="480"/>
        <v>41</v>
      </c>
      <c r="H1272" s="11">
        <f t="shared" si="486"/>
        <v>1</v>
      </c>
      <c r="I1272" s="11">
        <f t="shared" si="500"/>
        <v>1</v>
      </c>
      <c r="J1272" s="11">
        <f t="shared" si="500"/>
        <v>0</v>
      </c>
      <c r="K1272" s="11">
        <f t="shared" ref="K1272:P1281" si="502">IF(ISNUMBER(SEARCH(K$1,$E1272)),1,0)</f>
        <v>0</v>
      </c>
      <c r="L1272" s="11">
        <f t="shared" si="502"/>
        <v>0</v>
      </c>
      <c r="M1272" s="11">
        <f t="shared" si="502"/>
        <v>0</v>
      </c>
      <c r="N1272" s="11">
        <f t="shared" si="502"/>
        <v>0</v>
      </c>
      <c r="O1272" s="11">
        <f t="shared" si="502"/>
        <v>0</v>
      </c>
      <c r="P1272" s="11">
        <f t="shared" si="502"/>
        <v>0</v>
      </c>
      <c r="Q1272" s="4" t="str">
        <f t="shared" si="487"/>
        <v>N-110-000000</v>
      </c>
      <c r="R1272">
        <f t="shared" si="488"/>
        <v>84</v>
      </c>
      <c r="S1272" s="8">
        <f t="shared" si="489"/>
        <v>6.1102020039575136</v>
      </c>
      <c r="T1272" s="8">
        <f t="shared" si="490"/>
        <v>6.1102020039575136</v>
      </c>
      <c r="U1272" s="10">
        <f t="shared" si="481"/>
        <v>5.692241122866406</v>
      </c>
      <c r="V1272" s="10">
        <f t="shared" si="491"/>
        <v>-1.3217888754809786</v>
      </c>
      <c r="W1272" s="10">
        <f t="shared" si="492"/>
        <v>-1.7335257488911564</v>
      </c>
      <c r="X1272" s="10">
        <f t="shared" si="482"/>
        <v>-0.59237469504220686</v>
      </c>
      <c r="Y1272" s="22">
        <f t="shared" si="493"/>
        <v>5.9568487880870702</v>
      </c>
      <c r="Z1272" s="22">
        <f t="shared" si="483"/>
        <v>5.9724325813367543</v>
      </c>
      <c r="AA1272" s="22">
        <f t="shared" si="484"/>
        <v>6.1102020039575136</v>
      </c>
      <c r="AB1272" s="35"/>
      <c r="AC1272" s="10"/>
      <c r="AD1272" s="10"/>
    </row>
    <row r="1273" spans="1:30" x14ac:dyDescent="0.25">
      <c r="A1273" t="s">
        <v>2781</v>
      </c>
      <c r="B1273" t="s">
        <v>163</v>
      </c>
      <c r="C1273" s="1">
        <v>42400</v>
      </c>
      <c r="D1273">
        <v>285</v>
      </c>
      <c r="E1273" t="str">
        <f t="shared" si="479"/>
        <v>_how_much_a_blog_post_or_article_is_worth?_</v>
      </c>
      <c r="F1273" s="7">
        <f t="shared" si="485"/>
        <v>5.6559918108198524</v>
      </c>
      <c r="G1273">
        <f t="shared" si="480"/>
        <v>48</v>
      </c>
      <c r="H1273" s="11">
        <f t="shared" si="486"/>
        <v>1</v>
      </c>
      <c r="I1273" s="11">
        <f t="shared" si="500"/>
        <v>1</v>
      </c>
      <c r="J1273" s="11">
        <f t="shared" si="500"/>
        <v>0</v>
      </c>
      <c r="K1273" s="11">
        <f t="shared" si="502"/>
        <v>0</v>
      </c>
      <c r="L1273" s="11">
        <f t="shared" si="502"/>
        <v>0</v>
      </c>
      <c r="M1273" s="11">
        <f t="shared" si="502"/>
        <v>0</v>
      </c>
      <c r="N1273" s="11">
        <f t="shared" si="502"/>
        <v>0</v>
      </c>
      <c r="O1273" s="11">
        <f t="shared" si="502"/>
        <v>0</v>
      </c>
      <c r="P1273" s="11">
        <f t="shared" si="502"/>
        <v>0</v>
      </c>
      <c r="Q1273" s="4" t="str">
        <f t="shared" si="487"/>
        <v>N-110-000000</v>
      </c>
      <c r="R1273">
        <f t="shared" si="488"/>
        <v>84</v>
      </c>
      <c r="S1273" s="8">
        <f t="shared" si="489"/>
        <v>6.1102020039575136</v>
      </c>
      <c r="T1273" s="8">
        <f t="shared" si="490"/>
        <v>6.1102020039575136</v>
      </c>
      <c r="U1273" s="10">
        <f t="shared" si="481"/>
        <v>6.2483665058620588</v>
      </c>
      <c r="V1273" s="10">
        <f t="shared" si="491"/>
        <v>-1.3217888754809786</v>
      </c>
      <c r="W1273" s="10">
        <f t="shared" si="492"/>
        <v>-1.1774003658955028</v>
      </c>
      <c r="X1273" s="10">
        <f t="shared" si="482"/>
        <v>-0.59237469504220686</v>
      </c>
      <c r="Y1273" s="22">
        <f t="shared" si="493"/>
        <v>5.9568487880870702</v>
      </c>
      <c r="Z1273" s="22">
        <f t="shared" si="483"/>
        <v>5.9724325813367543</v>
      </c>
      <c r="AA1273" s="22">
        <f t="shared" si="484"/>
        <v>6.1102020039575136</v>
      </c>
      <c r="AB1273" s="35"/>
      <c r="AC1273" s="10"/>
      <c r="AD1273" s="10"/>
    </row>
    <row r="1274" spans="1:30" x14ac:dyDescent="0.25">
      <c r="A1274" t="s">
        <v>4192</v>
      </c>
      <c r="B1274" t="s">
        <v>1576</v>
      </c>
      <c r="C1274" s="1">
        <v>42121</v>
      </c>
      <c r="D1274">
        <v>8391</v>
      </c>
      <c r="E1274" t="str">
        <f t="shared" si="479"/>
        <v>_how_nosql_fundamentally_changed_machine_learning_</v>
      </c>
      <c r="F1274" s="7">
        <f t="shared" si="485"/>
        <v>9.0350341500761324</v>
      </c>
      <c r="G1274">
        <f t="shared" si="480"/>
        <v>56</v>
      </c>
      <c r="H1274" s="11">
        <f t="shared" si="486"/>
        <v>1</v>
      </c>
      <c r="I1274" s="11">
        <f t="shared" si="500"/>
        <v>0</v>
      </c>
      <c r="J1274" s="11">
        <f t="shared" si="500"/>
        <v>1</v>
      </c>
      <c r="K1274" s="11">
        <f t="shared" si="502"/>
        <v>0</v>
      </c>
      <c r="L1274" s="11">
        <f t="shared" si="502"/>
        <v>0</v>
      </c>
      <c r="M1274" s="11">
        <f t="shared" si="502"/>
        <v>1</v>
      </c>
      <c r="N1274" s="11">
        <f t="shared" si="502"/>
        <v>0</v>
      </c>
      <c r="O1274" s="11">
        <f t="shared" si="502"/>
        <v>0</v>
      </c>
      <c r="P1274" s="11">
        <f t="shared" si="502"/>
        <v>0</v>
      </c>
      <c r="Q1274" s="4" t="str">
        <f t="shared" si="487"/>
        <v>N-101-001000</v>
      </c>
      <c r="R1274">
        <f t="shared" si="488"/>
        <v>46</v>
      </c>
      <c r="S1274" s="8">
        <f t="shared" si="489"/>
        <v>7.5093650636194917</v>
      </c>
      <c r="T1274" s="8">
        <f t="shared" si="490"/>
        <v>7.5093650636194917</v>
      </c>
      <c r="U1274" s="10">
        <f t="shared" si="481"/>
        <v>8.368645954484192</v>
      </c>
      <c r="V1274" s="10">
        <f t="shared" si="491"/>
        <v>0.57637019718311244</v>
      </c>
      <c r="W1274" s="10">
        <f t="shared" si="492"/>
        <v>2.2016419733607773</v>
      </c>
      <c r="X1274" s="10">
        <f t="shared" si="482"/>
        <v>0.66638819559194107</v>
      </c>
      <c r="Y1274" s="22">
        <f t="shared" si="493"/>
        <v>7.2156116787212188</v>
      </c>
      <c r="Z1274" s="22">
        <f t="shared" si="483"/>
        <v>7.4284478707448081</v>
      </c>
      <c r="AA1274" s="22">
        <f t="shared" si="484"/>
        <v>7.5093650636194917</v>
      </c>
      <c r="AB1274" s="35"/>
      <c r="AC1274" s="10"/>
      <c r="AD1274" s="10"/>
    </row>
    <row r="1275" spans="1:30" x14ac:dyDescent="0.25">
      <c r="A1275" t="s">
        <v>4193</v>
      </c>
      <c r="B1275" t="s">
        <v>1577</v>
      </c>
      <c r="C1275" s="1">
        <v>42360</v>
      </c>
      <c r="D1275">
        <v>149</v>
      </c>
      <c r="E1275" t="str">
        <f t="shared" si="479"/>
        <v>_how_open_information_can_help_you_to_pick_a_spot_to_live_</v>
      </c>
      <c r="F1275" s="7">
        <f t="shared" si="485"/>
        <v>5.0106352940962555</v>
      </c>
      <c r="G1275">
        <f t="shared" si="480"/>
        <v>108</v>
      </c>
      <c r="H1275" s="11">
        <f t="shared" si="486"/>
        <v>1</v>
      </c>
      <c r="I1275" s="11">
        <f t="shared" si="500"/>
        <v>0</v>
      </c>
      <c r="J1275" s="11">
        <f t="shared" si="500"/>
        <v>1</v>
      </c>
      <c r="K1275" s="11">
        <f t="shared" si="502"/>
        <v>0</v>
      </c>
      <c r="L1275" s="11">
        <f t="shared" si="502"/>
        <v>0</v>
      </c>
      <c r="M1275" s="11">
        <f t="shared" si="502"/>
        <v>0</v>
      </c>
      <c r="N1275" s="11">
        <f t="shared" si="502"/>
        <v>0</v>
      </c>
      <c r="O1275" s="11">
        <f t="shared" si="502"/>
        <v>0</v>
      </c>
      <c r="P1275" s="11">
        <f t="shared" si="502"/>
        <v>0</v>
      </c>
      <c r="Q1275" s="4" t="str">
        <f t="shared" si="487"/>
        <v>N-101-000000</v>
      </c>
      <c r="R1275">
        <f t="shared" si="488"/>
        <v>419</v>
      </c>
      <c r="S1275" s="8">
        <f t="shared" si="489"/>
        <v>6.5697596378225285</v>
      </c>
      <c r="T1275" s="8">
        <f t="shared" si="490"/>
        <v>6.5697596378225285</v>
      </c>
      <c r="U1275" s="10">
        <f t="shared" si="481"/>
        <v>4.8221663547801992</v>
      </c>
      <c r="V1275" s="10">
        <f t="shared" si="491"/>
        <v>-0.14431102010629077</v>
      </c>
      <c r="W1275" s="10">
        <f t="shared" si="492"/>
        <v>-1.8227568826190996</v>
      </c>
      <c r="X1275" s="10">
        <f t="shared" si="482"/>
        <v>0.18846893931605621</v>
      </c>
      <c r="Y1275" s="22">
        <f t="shared" si="493"/>
        <v>6.7376924224453338</v>
      </c>
      <c r="Z1275" s="22">
        <f t="shared" si="483"/>
        <v>6.5922741434865042</v>
      </c>
      <c r="AA1275" s="22">
        <f t="shared" si="484"/>
        <v>6.5697596378225285</v>
      </c>
      <c r="AB1275" s="35"/>
      <c r="AC1275" s="10"/>
      <c r="AD1275" s="10"/>
    </row>
    <row r="1276" spans="1:30" x14ac:dyDescent="0.25">
      <c r="A1276" t="s">
        <v>4194</v>
      </c>
      <c r="B1276" t="s">
        <v>1578</v>
      </c>
      <c r="C1276" s="1">
        <v>42287</v>
      </c>
      <c r="D1276">
        <v>85</v>
      </c>
      <c r="E1276" t="str">
        <f t="shared" si="479"/>
        <v>_how_proc_sql_and_sas??_macro_programming_made_my_statistical_analysis_easy?_acase_study_on_linear_regression_</v>
      </c>
      <c r="F1276" s="7">
        <f t="shared" si="485"/>
        <v>4.4543472962535073</v>
      </c>
      <c r="G1276">
        <f t="shared" si="480"/>
        <v>57</v>
      </c>
      <c r="H1276" s="11">
        <f t="shared" si="486"/>
        <v>1</v>
      </c>
      <c r="I1276" s="11">
        <f t="shared" si="500"/>
        <v>0</v>
      </c>
      <c r="J1276" s="11">
        <f t="shared" si="500"/>
        <v>1</v>
      </c>
      <c r="K1276" s="11">
        <f t="shared" si="502"/>
        <v>0</v>
      </c>
      <c r="L1276" s="11">
        <f t="shared" si="502"/>
        <v>0</v>
      </c>
      <c r="M1276" s="11">
        <f t="shared" si="502"/>
        <v>0</v>
      </c>
      <c r="N1276" s="11">
        <f t="shared" si="502"/>
        <v>0</v>
      </c>
      <c r="O1276" s="11">
        <f t="shared" si="502"/>
        <v>0</v>
      </c>
      <c r="P1276" s="11">
        <f t="shared" si="502"/>
        <v>1</v>
      </c>
      <c r="Q1276" s="4" t="str">
        <f t="shared" si="487"/>
        <v>N-101-000001</v>
      </c>
      <c r="R1276">
        <f t="shared" si="488"/>
        <v>109</v>
      </c>
      <c r="S1276" s="8">
        <f t="shared" si="489"/>
        <v>6.5598547021339648</v>
      </c>
      <c r="T1276" s="8">
        <f t="shared" si="490"/>
        <v>6.5598547021339648</v>
      </c>
      <c r="U1276" s="10">
        <f t="shared" si="481"/>
        <v>4.4806285000725019</v>
      </c>
      <c r="V1276" s="10">
        <f t="shared" si="491"/>
        <v>-0.46814479021556843</v>
      </c>
      <c r="W1276" s="10">
        <f t="shared" si="492"/>
        <v>-2.3790448804618478</v>
      </c>
      <c r="X1276" s="10">
        <f t="shared" si="482"/>
        <v>-2.6281203818994407E-2</v>
      </c>
      <c r="Y1276" s="22">
        <f t="shared" si="493"/>
        <v>6.5229422793102829</v>
      </c>
      <c r="Z1276" s="22">
        <f t="shared" si="483"/>
        <v>6.4247572696849025</v>
      </c>
      <c r="AA1276" s="22">
        <f t="shared" si="484"/>
        <v>6.5598547021339648</v>
      </c>
      <c r="AB1276" s="35"/>
      <c r="AC1276" s="10"/>
      <c r="AD1276" s="10"/>
    </row>
    <row r="1277" spans="1:30" x14ac:dyDescent="0.25">
      <c r="A1277" t="s">
        <v>4195</v>
      </c>
      <c r="B1277" t="s">
        <v>1579</v>
      </c>
      <c r="C1277" s="1">
        <v>42325</v>
      </c>
      <c r="D1277">
        <v>652</v>
      </c>
      <c r="E1277" t="str">
        <f t="shared" si="479"/>
        <v>_how_publishers_utilize_big_data_for_audience_segmentation_</v>
      </c>
      <c r="F1277" s="7">
        <f t="shared" si="485"/>
        <v>6.481577129276431</v>
      </c>
      <c r="G1277">
        <f t="shared" si="480"/>
        <v>47</v>
      </c>
      <c r="H1277" s="11">
        <f t="shared" si="486"/>
        <v>1</v>
      </c>
      <c r="I1277" s="11">
        <f t="shared" si="500"/>
        <v>0</v>
      </c>
      <c r="J1277" s="11">
        <f t="shared" si="500"/>
        <v>1</v>
      </c>
      <c r="K1277" s="11">
        <f t="shared" si="502"/>
        <v>0</v>
      </c>
      <c r="L1277" s="11">
        <f t="shared" si="502"/>
        <v>0</v>
      </c>
      <c r="M1277" s="11">
        <f t="shared" si="502"/>
        <v>0</v>
      </c>
      <c r="N1277" s="11">
        <f t="shared" si="502"/>
        <v>0</v>
      </c>
      <c r="O1277" s="11">
        <f t="shared" si="502"/>
        <v>1</v>
      </c>
      <c r="P1277" s="11">
        <f t="shared" si="502"/>
        <v>0</v>
      </c>
      <c r="Q1277" s="4" t="str">
        <f t="shared" si="487"/>
        <v>N-101-000010</v>
      </c>
      <c r="R1277">
        <f t="shared" si="488"/>
        <v>382</v>
      </c>
      <c r="S1277" s="8">
        <f t="shared" si="489"/>
        <v>6.8802841839920132</v>
      </c>
      <c r="T1277" s="8">
        <f t="shared" si="490"/>
        <v>6.8802841839920132</v>
      </c>
      <c r="U1277" s="10">
        <f t="shared" si="481"/>
        <v>6.0752232687609062</v>
      </c>
      <c r="V1277" s="10">
        <f t="shared" si="491"/>
        <v>0.18424985744159661</v>
      </c>
      <c r="W1277" s="10">
        <f t="shared" si="492"/>
        <v>-0.35181504743892411</v>
      </c>
      <c r="X1277" s="10">
        <f t="shared" si="482"/>
        <v>0.40635386051552441</v>
      </c>
      <c r="Y1277" s="22">
        <f t="shared" si="493"/>
        <v>6.9555773436448023</v>
      </c>
      <c r="Z1277" s="22">
        <f t="shared" si="483"/>
        <v>6.8151536771936527</v>
      </c>
      <c r="AA1277" s="22">
        <f t="shared" si="484"/>
        <v>6.8802841839920132</v>
      </c>
      <c r="AB1277" s="35"/>
      <c r="AC1277" s="10"/>
      <c r="AD1277" s="10"/>
    </row>
    <row r="1278" spans="1:30" x14ac:dyDescent="0.25">
      <c r="A1278" t="s">
        <v>4196</v>
      </c>
      <c r="B1278" t="s">
        <v>1580</v>
      </c>
      <c r="C1278" s="1">
        <v>41849</v>
      </c>
      <c r="D1278">
        <v>1916</v>
      </c>
      <c r="E1278" t="str">
        <f t="shared" si="479"/>
        <v>_how_self-service_bi_can_make_you_a_data_analyst_</v>
      </c>
      <c r="F1278" s="7">
        <f t="shared" si="485"/>
        <v>7.5585167430456446</v>
      </c>
      <c r="G1278">
        <f t="shared" si="480"/>
        <v>43</v>
      </c>
      <c r="H1278" s="11">
        <f t="shared" si="486"/>
        <v>0</v>
      </c>
      <c r="I1278" s="11">
        <f t="shared" si="500"/>
        <v>0</v>
      </c>
      <c r="J1278" s="11">
        <f t="shared" si="500"/>
        <v>1</v>
      </c>
      <c r="K1278" s="11">
        <f t="shared" si="502"/>
        <v>0</v>
      </c>
      <c r="L1278" s="11">
        <f t="shared" si="502"/>
        <v>0</v>
      </c>
      <c r="M1278" s="11">
        <f t="shared" si="502"/>
        <v>0</v>
      </c>
      <c r="N1278" s="11">
        <f t="shared" si="502"/>
        <v>0</v>
      </c>
      <c r="O1278" s="11">
        <f t="shared" si="502"/>
        <v>1</v>
      </c>
      <c r="P1278" s="11">
        <f t="shared" si="502"/>
        <v>1</v>
      </c>
      <c r="Q1278" s="4" t="str">
        <f t="shared" si="487"/>
        <v>N-001-000011</v>
      </c>
      <c r="R1278">
        <f t="shared" si="488"/>
        <v>44</v>
      </c>
      <c r="S1278" s="8">
        <f t="shared" si="489"/>
        <v>7.1577607103781817</v>
      </c>
      <c r="T1278" s="8">
        <f t="shared" si="490"/>
        <v>7.1577607103781817</v>
      </c>
      <c r="U1278" s="10">
        <f t="shared" si="481"/>
        <v>7.1684459713224742</v>
      </c>
      <c r="V1278" s="10">
        <f t="shared" si="491"/>
        <v>0.15969567575084864</v>
      </c>
      <c r="W1278" s="10">
        <f t="shared" si="492"/>
        <v>0.72512456633028943</v>
      </c>
      <c r="X1278" s="10">
        <f t="shared" si="482"/>
        <v>0.39007077172317028</v>
      </c>
      <c r="Y1278" s="22">
        <f t="shared" si="493"/>
        <v>6.9392942548524479</v>
      </c>
      <c r="Z1278" s="22">
        <f t="shared" si="483"/>
        <v>7.021516746411514</v>
      </c>
      <c r="AA1278" s="22">
        <f t="shared" si="484"/>
        <v>7.1577607103781817</v>
      </c>
      <c r="AB1278" s="35"/>
      <c r="AC1278" s="10"/>
      <c r="AD1278" s="10"/>
    </row>
    <row r="1279" spans="1:30" x14ac:dyDescent="0.25">
      <c r="A1279" t="s">
        <v>4197</v>
      </c>
      <c r="B1279" t="s">
        <v>1581</v>
      </c>
      <c r="C1279" s="1">
        <v>42286</v>
      </c>
      <c r="D1279">
        <v>204</v>
      </c>
      <c r="E1279" t="str">
        <f t="shared" si="479"/>
        <v>_how_semantics_is_creating_a_better_internet_</v>
      </c>
      <c r="F1279" s="7">
        <f t="shared" si="485"/>
        <v>5.3230099791384085</v>
      </c>
      <c r="G1279">
        <f t="shared" si="480"/>
        <v>69</v>
      </c>
      <c r="H1279" s="11">
        <f t="shared" si="486"/>
        <v>1</v>
      </c>
      <c r="I1279" s="11">
        <f t="shared" si="500"/>
        <v>0</v>
      </c>
      <c r="J1279" s="11">
        <f t="shared" si="500"/>
        <v>1</v>
      </c>
      <c r="K1279" s="11">
        <f t="shared" si="502"/>
        <v>0</v>
      </c>
      <c r="L1279" s="11">
        <f t="shared" si="502"/>
        <v>0</v>
      </c>
      <c r="M1279" s="11">
        <f t="shared" si="502"/>
        <v>0</v>
      </c>
      <c r="N1279" s="11">
        <f t="shared" si="502"/>
        <v>0</v>
      </c>
      <c r="O1279" s="11">
        <f t="shared" si="502"/>
        <v>0</v>
      </c>
      <c r="P1279" s="11">
        <f t="shared" si="502"/>
        <v>0</v>
      </c>
      <c r="Q1279" s="4" t="str">
        <f t="shared" si="487"/>
        <v>N-101-000000</v>
      </c>
      <c r="R1279">
        <f t="shared" si="488"/>
        <v>419</v>
      </c>
      <c r="S1279" s="8">
        <f t="shared" si="489"/>
        <v>6.5697596378225285</v>
      </c>
      <c r="T1279" s="8">
        <f t="shared" si="490"/>
        <v>6.5697596378225285</v>
      </c>
      <c r="U1279" s="10">
        <f t="shared" si="481"/>
        <v>5.1345410398223521</v>
      </c>
      <c r="V1279" s="10">
        <f t="shared" si="491"/>
        <v>-0.14431102010629077</v>
      </c>
      <c r="W1279" s="10">
        <f t="shared" si="492"/>
        <v>-1.5103821975769467</v>
      </c>
      <c r="X1279" s="10">
        <f t="shared" si="482"/>
        <v>0.18846893931605621</v>
      </c>
      <c r="Y1279" s="22">
        <f t="shared" si="493"/>
        <v>6.7376924224453338</v>
      </c>
      <c r="Z1279" s="22">
        <f t="shared" si="483"/>
        <v>6.5922741434865042</v>
      </c>
      <c r="AA1279" s="22">
        <f t="shared" si="484"/>
        <v>6.5697596378225285</v>
      </c>
      <c r="AB1279" s="35"/>
      <c r="AC1279" s="10"/>
      <c r="AD1279" s="10"/>
    </row>
    <row r="1280" spans="1:30" x14ac:dyDescent="0.25">
      <c r="A1280" t="s">
        <v>4198</v>
      </c>
      <c r="B1280" t="s">
        <v>1582</v>
      </c>
      <c r="C1280" s="1">
        <v>42395</v>
      </c>
      <c r="D1280">
        <v>122</v>
      </c>
      <c r="E1280" t="str">
        <f t="shared" si="479"/>
        <v>_how_severe_is_the_impact_of_global_warming_and_global_climate_change?_</v>
      </c>
      <c r="F1280" s="7">
        <f t="shared" si="485"/>
        <v>4.8121843553724171</v>
      </c>
      <c r="G1280">
        <f t="shared" si="480"/>
        <v>50</v>
      </c>
      <c r="H1280" s="11">
        <f t="shared" si="486"/>
        <v>1</v>
      </c>
      <c r="I1280" s="11">
        <f t="shared" si="500"/>
        <v>0</v>
      </c>
      <c r="J1280" s="11">
        <f t="shared" si="500"/>
        <v>1</v>
      </c>
      <c r="K1280" s="11">
        <f t="shared" si="502"/>
        <v>0</v>
      </c>
      <c r="L1280" s="11">
        <f t="shared" si="502"/>
        <v>0</v>
      </c>
      <c r="M1280" s="11">
        <f t="shared" si="502"/>
        <v>0</v>
      </c>
      <c r="N1280" s="11">
        <f t="shared" si="502"/>
        <v>0</v>
      </c>
      <c r="O1280" s="11">
        <f t="shared" si="502"/>
        <v>0</v>
      </c>
      <c r="P1280" s="11">
        <f t="shared" si="502"/>
        <v>0</v>
      </c>
      <c r="Q1280" s="4" t="str">
        <f t="shared" si="487"/>
        <v>N-101-000000</v>
      </c>
      <c r="R1280">
        <f t="shared" si="488"/>
        <v>419</v>
      </c>
      <c r="S1280" s="8">
        <f t="shared" si="489"/>
        <v>6.5697596378225285</v>
      </c>
      <c r="T1280" s="8">
        <f t="shared" si="490"/>
        <v>6.5697596378225285</v>
      </c>
      <c r="U1280" s="10">
        <f t="shared" si="481"/>
        <v>4.6237154160563607</v>
      </c>
      <c r="V1280" s="10">
        <f t="shared" si="491"/>
        <v>-0.14431102010629077</v>
      </c>
      <c r="W1280" s="10">
        <f t="shared" si="492"/>
        <v>-2.0212078213429381</v>
      </c>
      <c r="X1280" s="10">
        <f t="shared" si="482"/>
        <v>0.18846893931605621</v>
      </c>
      <c r="Y1280" s="22">
        <f t="shared" si="493"/>
        <v>6.7376924224453338</v>
      </c>
      <c r="Z1280" s="22">
        <f t="shared" si="483"/>
        <v>6.5922741434865042</v>
      </c>
      <c r="AA1280" s="22">
        <f t="shared" si="484"/>
        <v>6.5697596378225285</v>
      </c>
      <c r="AB1280" s="35"/>
      <c r="AC1280" s="10"/>
      <c r="AD1280" s="10"/>
    </row>
    <row r="1281" spans="1:30" x14ac:dyDescent="0.25">
      <c r="A1281" t="s">
        <v>4199</v>
      </c>
      <c r="B1281" t="s">
        <v>1583</v>
      </c>
      <c r="C1281" s="1">
        <v>42264</v>
      </c>
      <c r="D1281">
        <v>1752</v>
      </c>
      <c r="E1281" t="str">
        <f t="shared" si="479"/>
        <v>_how_shell_uses_analytics_to_drive_business_success_</v>
      </c>
      <c r="F1281" s="7">
        <f t="shared" si="485"/>
        <v>7.4690838849212344</v>
      </c>
      <c r="G1281">
        <f t="shared" si="480"/>
        <v>40</v>
      </c>
      <c r="H1281" s="11">
        <f t="shared" si="486"/>
        <v>1</v>
      </c>
      <c r="I1281" s="11">
        <f t="shared" si="500"/>
        <v>0</v>
      </c>
      <c r="J1281" s="11">
        <f t="shared" si="500"/>
        <v>1</v>
      </c>
      <c r="K1281" s="11">
        <f t="shared" si="502"/>
        <v>0</v>
      </c>
      <c r="L1281" s="11">
        <f t="shared" si="502"/>
        <v>0</v>
      </c>
      <c r="M1281" s="11">
        <f t="shared" si="502"/>
        <v>0</v>
      </c>
      <c r="N1281" s="11">
        <f t="shared" si="502"/>
        <v>0</v>
      </c>
      <c r="O1281" s="11">
        <f t="shared" si="502"/>
        <v>0</v>
      </c>
      <c r="P1281" s="11">
        <f t="shared" si="502"/>
        <v>1</v>
      </c>
      <c r="Q1281" s="4" t="str">
        <f t="shared" si="487"/>
        <v>N-101-000001</v>
      </c>
      <c r="R1281">
        <f t="shared" si="488"/>
        <v>109</v>
      </c>
      <c r="S1281" s="8">
        <f t="shared" si="489"/>
        <v>6.5598547021339648</v>
      </c>
      <c r="T1281" s="8">
        <f t="shared" si="490"/>
        <v>6.5598547021339648</v>
      </c>
      <c r="U1281" s="10">
        <f t="shared" si="481"/>
        <v>7.495365088740229</v>
      </c>
      <c r="V1281" s="10">
        <f t="shared" si="491"/>
        <v>-0.46814479021556843</v>
      </c>
      <c r="W1281" s="10">
        <f t="shared" si="492"/>
        <v>0.63569170820587928</v>
      </c>
      <c r="X1281" s="10">
        <f t="shared" si="482"/>
        <v>-2.6281203818994407E-2</v>
      </c>
      <c r="Y1281" s="22">
        <f t="shared" si="493"/>
        <v>6.5229422793102829</v>
      </c>
      <c r="Z1281" s="22">
        <f t="shared" si="483"/>
        <v>6.4247572696849025</v>
      </c>
      <c r="AA1281" s="22">
        <f t="shared" si="484"/>
        <v>6.5598547021339648</v>
      </c>
      <c r="AB1281" s="35"/>
      <c r="AC1281" s="10"/>
      <c r="AD1281" s="10"/>
    </row>
    <row r="1282" spans="1:30" x14ac:dyDescent="0.25">
      <c r="A1282" t="s">
        <v>4200</v>
      </c>
      <c r="B1282" t="s">
        <v>1584</v>
      </c>
      <c r="C1282" s="1">
        <v>41935</v>
      </c>
      <c r="D1282">
        <v>407</v>
      </c>
      <c r="E1282" t="str">
        <f t="shared" ref="E1282:E1345" si="503">CONCATENATE("_",LOWER(A1282),"_")</f>
        <v>_how_should_a_financial_report_look_like?_</v>
      </c>
      <c r="F1282" s="7">
        <f t="shared" si="485"/>
        <v>6.0112671744041615</v>
      </c>
      <c r="G1282">
        <f t="shared" ref="G1282:G1345" si="504">LEN(A1283)</f>
        <v>50</v>
      </c>
      <c r="H1282" s="11">
        <f t="shared" si="486"/>
        <v>0</v>
      </c>
      <c r="I1282" s="11">
        <f t="shared" ref="I1282:J1301" si="505">IF(ISNUMBER(SEARCH(I$1,$B1282)),1,0)</f>
        <v>0</v>
      </c>
      <c r="J1282" s="11">
        <f t="shared" si="505"/>
        <v>1</v>
      </c>
      <c r="K1282" s="11">
        <f t="shared" ref="K1282:P1291" si="506">IF(ISNUMBER(SEARCH(K$1,$E1282)),1,0)</f>
        <v>0</v>
      </c>
      <c r="L1282" s="11">
        <f t="shared" si="506"/>
        <v>0</v>
      </c>
      <c r="M1282" s="11">
        <f t="shared" si="506"/>
        <v>0</v>
      </c>
      <c r="N1282" s="11">
        <f t="shared" si="506"/>
        <v>0</v>
      </c>
      <c r="O1282" s="11">
        <f t="shared" si="506"/>
        <v>0</v>
      </c>
      <c r="P1282" s="11">
        <f t="shared" si="506"/>
        <v>0</v>
      </c>
      <c r="Q1282" s="4" t="str">
        <f t="shared" si="487"/>
        <v>N-001-000000</v>
      </c>
      <c r="R1282">
        <f t="shared" si="488"/>
        <v>313</v>
      </c>
      <c r="S1282" s="8">
        <f t="shared" si="489"/>
        <v>6.8822553953446945</v>
      </c>
      <c r="T1282" s="8">
        <f t="shared" si="490"/>
        <v>6.8822553953446945</v>
      </c>
      <c r="U1282" s="10">
        <f t="shared" ref="U1282:U1345" si="507">F1282-$AQ$29*SUMPRODUCT(H1282:P1282,$AH$25:$AP$25)</f>
        <v>5.6243311807454086</v>
      </c>
      <c r="V1282" s="10">
        <f t="shared" si="491"/>
        <v>0.15496856831223904</v>
      </c>
      <c r="W1282" s="10">
        <f t="shared" si="492"/>
        <v>-0.82212500231119368</v>
      </c>
      <c r="X1282" s="10">
        <f t="shared" ref="X1282:X1345" si="508">$AQ$29*SUMPRODUCT(H1282:P1282,$AH$25:$AP$25)</f>
        <v>0.38693599365875281</v>
      </c>
      <c r="Y1282" s="22">
        <f t="shared" si="493"/>
        <v>6.9361594767880304</v>
      </c>
      <c r="Z1282" s="22">
        <f t="shared" ref="Z1282:Z1345" si="509">$AG$36+SUMPRODUCT($AH$36:$AP$36,H1282:P1282)</f>
        <v>6.9661540865059681</v>
      </c>
      <c r="AA1282" s="22">
        <f t="shared" ref="AA1282:AA1345" si="510">IF(R1282&gt;=$AC$2,S1282,Y1282)</f>
        <v>6.8822553953446945</v>
      </c>
      <c r="AB1282" s="35"/>
      <c r="AC1282" s="10"/>
      <c r="AD1282" s="10"/>
    </row>
    <row r="1283" spans="1:30" x14ac:dyDescent="0.25">
      <c r="A1283" t="s">
        <v>4622</v>
      </c>
      <c r="B1283" t="s">
        <v>2006</v>
      </c>
      <c r="C1283" s="1">
        <v>42430</v>
      </c>
      <c r="D1283">
        <v>5015</v>
      </c>
      <c r="E1283" t="str">
        <f t="shared" si="503"/>
        <v>_how_should_one_start_a_career_in_machine_learning?_</v>
      </c>
      <c r="F1283" s="7">
        <f t="shared" ref="F1283:F1346" si="511">LN(1+D1283)</f>
        <v>8.5203880823127562</v>
      </c>
      <c r="G1283">
        <f t="shared" si="504"/>
        <v>62</v>
      </c>
      <c r="H1283" s="11">
        <f t="shared" ref="H1283:H1346" si="512">IF(YEAR(C1283)&gt;2014,1,0)</f>
        <v>1</v>
      </c>
      <c r="I1283" s="11">
        <f t="shared" si="505"/>
        <v>0</v>
      </c>
      <c r="J1283" s="11">
        <f t="shared" si="505"/>
        <v>1</v>
      </c>
      <c r="K1283" s="11">
        <f t="shared" si="506"/>
        <v>0</v>
      </c>
      <c r="L1283" s="11">
        <f t="shared" si="506"/>
        <v>0</v>
      </c>
      <c r="M1283" s="11">
        <f t="shared" si="506"/>
        <v>0</v>
      </c>
      <c r="N1283" s="11">
        <f t="shared" si="506"/>
        <v>0</v>
      </c>
      <c r="O1283" s="11">
        <f t="shared" si="506"/>
        <v>0</v>
      </c>
      <c r="P1283" s="11">
        <f t="shared" si="506"/>
        <v>0</v>
      </c>
      <c r="Q1283" s="4" t="str">
        <f t="shared" ref="Q1283:Q1346" si="513">CONCATENATE("N-",H1283,I1283,J1283,"-",K1283,L1283,M1283,N1283,O1283,P1283)</f>
        <v>N-101-000000</v>
      </c>
      <c r="R1283">
        <f t="shared" ref="R1283:R1346" si="514">COUNTIF(Q:Q,Q1283)</f>
        <v>419</v>
      </c>
      <c r="S1283" s="8">
        <f t="shared" ref="S1283:S1346" si="515">AVERAGEIF(R:R,R1283,F:F)</f>
        <v>6.5697596378225285</v>
      </c>
      <c r="T1283" s="8">
        <f t="shared" ref="T1283:T1346" si="516">IF(R1283&gt;=10,S1283,AVERAGEIF(R:R,"&lt;10",F:F))</f>
        <v>6.5697596378225285</v>
      </c>
      <c r="U1283" s="10">
        <f t="shared" si="507"/>
        <v>8.3319191429966999</v>
      </c>
      <c r="V1283" s="10">
        <f t="shared" ref="V1283:V1346" si="517">SUMPRODUCT(H1283:P1283,$AH$25:$AP$25)-$AQ$28</f>
        <v>-0.14431102010629077</v>
      </c>
      <c r="W1283" s="10">
        <f t="shared" ref="W1283:W1346" si="518">F1283-AVERAGE(F:F)</f>
        <v>1.6869959055974011</v>
      </c>
      <c r="X1283" s="10">
        <f t="shared" si="508"/>
        <v>0.18846893931605621</v>
      </c>
      <c r="Y1283" s="22">
        <f t="shared" ref="Y1283:Y1346" si="519">AVERAGE(F:F)-AVERAGE(X:X)+X1283</f>
        <v>6.7376924224453338</v>
      </c>
      <c r="Z1283" s="22">
        <f t="shared" si="509"/>
        <v>6.5922741434865042</v>
      </c>
      <c r="AA1283" s="22">
        <f t="shared" si="510"/>
        <v>6.5697596378225285</v>
      </c>
      <c r="AB1283" s="35"/>
      <c r="AC1283" s="10"/>
      <c r="AD1283" s="10"/>
    </row>
    <row r="1284" spans="1:30" x14ac:dyDescent="0.25">
      <c r="A1284" t="s">
        <v>4201</v>
      </c>
      <c r="B1284" t="s">
        <v>1585</v>
      </c>
      <c r="C1284" s="1">
        <v>41765</v>
      </c>
      <c r="D1284">
        <v>1858</v>
      </c>
      <c r="E1284" t="str">
        <f t="shared" si="503"/>
        <v>_how_the_gap_between_data_science_and_statistics_grew_over_time_</v>
      </c>
      <c r="F1284" s="7">
        <f t="shared" si="511"/>
        <v>7.5277939877214441</v>
      </c>
      <c r="G1284">
        <f t="shared" si="504"/>
        <v>49</v>
      </c>
      <c r="H1284" s="11">
        <f t="shared" si="512"/>
        <v>0</v>
      </c>
      <c r="I1284" s="11">
        <f t="shared" si="505"/>
        <v>0</v>
      </c>
      <c r="J1284" s="11">
        <f t="shared" si="505"/>
        <v>1</v>
      </c>
      <c r="K1284" s="11">
        <f t="shared" si="506"/>
        <v>0</v>
      </c>
      <c r="L1284" s="11">
        <f t="shared" si="506"/>
        <v>0</v>
      </c>
      <c r="M1284" s="11">
        <f t="shared" si="506"/>
        <v>0</v>
      </c>
      <c r="N1284" s="11">
        <f t="shared" si="506"/>
        <v>1</v>
      </c>
      <c r="O1284" s="11">
        <f t="shared" si="506"/>
        <v>1</v>
      </c>
      <c r="P1284" s="11">
        <f t="shared" si="506"/>
        <v>0</v>
      </c>
      <c r="Q1284" s="4" t="str">
        <f t="shared" si="513"/>
        <v>N-001-000110</v>
      </c>
      <c r="R1284">
        <f t="shared" si="514"/>
        <v>130</v>
      </c>
      <c r="S1284" s="8">
        <f t="shared" si="515"/>
        <v>7.6818150714618501</v>
      </c>
      <c r="T1284" s="8">
        <f t="shared" si="516"/>
        <v>7.6818150714618501</v>
      </c>
      <c r="U1284" s="10">
        <f t="shared" si="507"/>
        <v>6.5393102365577382</v>
      </c>
      <c r="V1284" s="10">
        <f t="shared" si="517"/>
        <v>1.0620761276823165</v>
      </c>
      <c r="W1284" s="10">
        <f t="shared" si="518"/>
        <v>0.694401811006089</v>
      </c>
      <c r="X1284" s="10">
        <f t="shared" si="508"/>
        <v>0.98848375116370624</v>
      </c>
      <c r="Y1284" s="22">
        <f t="shared" si="519"/>
        <v>7.5377072342929834</v>
      </c>
      <c r="Z1284" s="22">
        <f t="shared" si="509"/>
        <v>7.6004759766059404</v>
      </c>
      <c r="AA1284" s="22">
        <f t="shared" si="510"/>
        <v>7.6818150714618501</v>
      </c>
      <c r="AB1284" s="35"/>
      <c r="AC1284" s="10"/>
      <c r="AD1284" s="10"/>
    </row>
    <row r="1285" spans="1:30" x14ac:dyDescent="0.25">
      <c r="A1285" t="s">
        <v>3153</v>
      </c>
      <c r="B1285" t="s">
        <v>537</v>
      </c>
      <c r="C1285" s="1">
        <v>42378</v>
      </c>
      <c r="D1285">
        <v>41</v>
      </c>
      <c r="E1285" t="str">
        <f t="shared" si="503"/>
        <v>_how_the_right_data_positively_impacts_ppc_success_</v>
      </c>
      <c r="F1285" s="7">
        <f t="shared" si="511"/>
        <v>3.7376696182833684</v>
      </c>
      <c r="G1285">
        <f t="shared" si="504"/>
        <v>60</v>
      </c>
      <c r="H1285" s="11">
        <f t="shared" si="512"/>
        <v>1</v>
      </c>
      <c r="I1285" s="11">
        <f t="shared" si="505"/>
        <v>0</v>
      </c>
      <c r="J1285" s="11">
        <f t="shared" si="505"/>
        <v>1</v>
      </c>
      <c r="K1285" s="11">
        <f t="shared" si="506"/>
        <v>0</v>
      </c>
      <c r="L1285" s="11">
        <f t="shared" si="506"/>
        <v>0</v>
      </c>
      <c r="M1285" s="11">
        <f t="shared" si="506"/>
        <v>0</v>
      </c>
      <c r="N1285" s="11">
        <f t="shared" si="506"/>
        <v>0</v>
      </c>
      <c r="O1285" s="11">
        <f t="shared" si="506"/>
        <v>1</v>
      </c>
      <c r="P1285" s="11">
        <f t="shared" si="506"/>
        <v>0</v>
      </c>
      <c r="Q1285" s="4" t="str">
        <f t="shared" si="513"/>
        <v>N-101-000010</v>
      </c>
      <c r="R1285">
        <f t="shared" si="514"/>
        <v>382</v>
      </c>
      <c r="S1285" s="8">
        <f t="shared" si="515"/>
        <v>6.8802841839920132</v>
      </c>
      <c r="T1285" s="8">
        <f t="shared" si="516"/>
        <v>6.8802841839920132</v>
      </c>
      <c r="U1285" s="10">
        <f t="shared" si="507"/>
        <v>3.3313157577678441</v>
      </c>
      <c r="V1285" s="10">
        <f t="shared" si="517"/>
        <v>0.18424985744159661</v>
      </c>
      <c r="W1285" s="10">
        <f t="shared" si="518"/>
        <v>-3.0957225584319867</v>
      </c>
      <c r="X1285" s="10">
        <f t="shared" si="508"/>
        <v>0.40635386051552441</v>
      </c>
      <c r="Y1285" s="22">
        <f t="shared" si="519"/>
        <v>6.9555773436448023</v>
      </c>
      <c r="Z1285" s="22">
        <f t="shared" si="509"/>
        <v>6.8151536771936527</v>
      </c>
      <c r="AA1285" s="22">
        <f t="shared" si="510"/>
        <v>6.8802841839920132</v>
      </c>
      <c r="AB1285" s="35"/>
      <c r="AC1285" s="10"/>
      <c r="AD1285" s="10"/>
    </row>
    <row r="1286" spans="1:30" x14ac:dyDescent="0.25">
      <c r="A1286" t="s">
        <v>3017</v>
      </c>
      <c r="B1286" t="s">
        <v>399</v>
      </c>
      <c r="C1286" s="1">
        <v>42293</v>
      </c>
      <c r="D1286">
        <v>508</v>
      </c>
      <c r="E1286" t="str">
        <f t="shared" si="503"/>
        <v>_how_tinder_hook_up_their_event_data_for_behavioral_analytics_</v>
      </c>
      <c r="F1286" s="7">
        <f t="shared" si="511"/>
        <v>6.2324480165505225</v>
      </c>
      <c r="G1286">
        <f t="shared" si="504"/>
        <v>52</v>
      </c>
      <c r="H1286" s="11">
        <f t="shared" si="512"/>
        <v>1</v>
      </c>
      <c r="I1286" s="11">
        <f t="shared" si="505"/>
        <v>1</v>
      </c>
      <c r="J1286" s="11">
        <f t="shared" si="505"/>
        <v>0</v>
      </c>
      <c r="K1286" s="11">
        <f t="shared" si="506"/>
        <v>0</v>
      </c>
      <c r="L1286" s="11">
        <f t="shared" si="506"/>
        <v>0</v>
      </c>
      <c r="M1286" s="11">
        <f t="shared" si="506"/>
        <v>0</v>
      </c>
      <c r="N1286" s="11">
        <f t="shared" si="506"/>
        <v>0</v>
      </c>
      <c r="O1286" s="11">
        <f t="shared" si="506"/>
        <v>1</v>
      </c>
      <c r="P1286" s="11">
        <f t="shared" si="506"/>
        <v>1</v>
      </c>
      <c r="Q1286" s="4" t="str">
        <f t="shared" si="513"/>
        <v>N-110-000011</v>
      </c>
      <c r="R1286">
        <f t="shared" si="514"/>
        <v>21</v>
      </c>
      <c r="S1286" s="8">
        <f t="shared" si="515"/>
        <v>5.7614925343121861</v>
      </c>
      <c r="T1286" s="8">
        <f t="shared" si="516"/>
        <v>5.7614925343121861</v>
      </c>
      <c r="U1286" s="10">
        <f t="shared" si="507"/>
        <v>6.8216879335283114</v>
      </c>
      <c r="V1286" s="10">
        <f t="shared" si="517"/>
        <v>-1.3170617680423686</v>
      </c>
      <c r="W1286" s="10">
        <f t="shared" si="518"/>
        <v>-0.60094416016483265</v>
      </c>
      <c r="X1286" s="10">
        <f t="shared" si="508"/>
        <v>-0.58923991697778932</v>
      </c>
      <c r="Y1286" s="22">
        <f t="shared" si="519"/>
        <v>5.9599835661514877</v>
      </c>
      <c r="Z1286" s="22">
        <f t="shared" si="509"/>
        <v>6.0277952412423002</v>
      </c>
      <c r="AA1286" s="22">
        <f t="shared" si="510"/>
        <v>5.7614925343121861</v>
      </c>
      <c r="AB1286" s="35"/>
      <c r="AC1286" s="10"/>
      <c r="AD1286" s="10"/>
    </row>
    <row r="1287" spans="1:30" x14ac:dyDescent="0.25">
      <c r="A1287" t="s">
        <v>4239</v>
      </c>
      <c r="B1287" t="s">
        <v>1623</v>
      </c>
      <c r="C1287" s="1">
        <v>42032</v>
      </c>
      <c r="D1287">
        <v>3910</v>
      </c>
      <c r="E1287" t="str">
        <f t="shared" si="503"/>
        <v>_how_to:_parallel_programming_in_r_and_python_[video]_</v>
      </c>
      <c r="F1287" s="7">
        <f t="shared" si="511"/>
        <v>8.2715483747555147</v>
      </c>
      <c r="G1287">
        <f t="shared" si="504"/>
        <v>68</v>
      </c>
      <c r="H1287" s="11">
        <f t="shared" si="512"/>
        <v>1</v>
      </c>
      <c r="I1287" s="11">
        <f t="shared" si="505"/>
        <v>0</v>
      </c>
      <c r="J1287" s="11">
        <f t="shared" si="505"/>
        <v>1</v>
      </c>
      <c r="K1287" s="11">
        <f t="shared" si="506"/>
        <v>1</v>
      </c>
      <c r="L1287" s="11">
        <f t="shared" si="506"/>
        <v>1</v>
      </c>
      <c r="M1287" s="11">
        <f t="shared" si="506"/>
        <v>0</v>
      </c>
      <c r="N1287" s="11">
        <f t="shared" si="506"/>
        <v>0</v>
      </c>
      <c r="O1287" s="11">
        <f t="shared" si="506"/>
        <v>0</v>
      </c>
      <c r="P1287" s="11">
        <f t="shared" si="506"/>
        <v>0</v>
      </c>
      <c r="Q1287" s="4" t="str">
        <f t="shared" si="513"/>
        <v>N-101-110000</v>
      </c>
      <c r="R1287">
        <f t="shared" si="514"/>
        <v>3</v>
      </c>
      <c r="S1287" s="8">
        <f t="shared" si="515"/>
        <v>7.1733051535383199</v>
      </c>
      <c r="T1287" s="8">
        <f t="shared" si="516"/>
        <v>7.3546782491486216</v>
      </c>
      <c r="U1287" s="10">
        <f t="shared" si="507"/>
        <v>6.8491680045113572</v>
      </c>
      <c r="V1287" s="10">
        <f t="shared" si="517"/>
        <v>1.7163731444071364</v>
      </c>
      <c r="W1287" s="10">
        <f t="shared" si="518"/>
        <v>1.4381561980401596</v>
      </c>
      <c r="X1287" s="10">
        <f t="shared" si="508"/>
        <v>1.4223803702441573</v>
      </c>
      <c r="Y1287" s="22">
        <f t="shared" si="519"/>
        <v>7.971603853373435</v>
      </c>
      <c r="Z1287" s="22">
        <f t="shared" si="509"/>
        <v>8.6240758979960539</v>
      </c>
      <c r="AA1287" s="22">
        <f t="shared" si="510"/>
        <v>7.971603853373435</v>
      </c>
      <c r="AB1287" s="35"/>
      <c r="AC1287" s="10"/>
      <c r="AD1287" s="10"/>
    </row>
    <row r="1288" spans="1:30" x14ac:dyDescent="0.25">
      <c r="A1288" t="s">
        <v>5208</v>
      </c>
      <c r="B1288" t="s">
        <v>2594</v>
      </c>
      <c r="C1288" s="1">
        <v>41183</v>
      </c>
      <c r="D1288">
        <v>692</v>
      </c>
      <c r="E1288" t="str">
        <f t="shared" si="503"/>
        <v>_how_to_achieve_accelerated_decision_making_with_predictive_analytics_</v>
      </c>
      <c r="F1288" s="7">
        <f t="shared" si="511"/>
        <v>6.5410299991899032</v>
      </c>
      <c r="G1288">
        <f t="shared" si="504"/>
        <v>62</v>
      </c>
      <c r="H1288" s="11">
        <f t="shared" si="512"/>
        <v>0</v>
      </c>
      <c r="I1288" s="11">
        <f t="shared" si="505"/>
        <v>0</v>
      </c>
      <c r="J1288" s="11">
        <f t="shared" si="505"/>
        <v>0</v>
      </c>
      <c r="K1288" s="11">
        <f t="shared" si="506"/>
        <v>0</v>
      </c>
      <c r="L1288" s="11">
        <f t="shared" si="506"/>
        <v>0</v>
      </c>
      <c r="M1288" s="11">
        <f t="shared" si="506"/>
        <v>0</v>
      </c>
      <c r="N1288" s="11">
        <f t="shared" si="506"/>
        <v>0</v>
      </c>
      <c r="O1288" s="11">
        <f t="shared" si="506"/>
        <v>0</v>
      </c>
      <c r="P1288" s="11">
        <f t="shared" si="506"/>
        <v>1</v>
      </c>
      <c r="Q1288" s="4" t="str">
        <f t="shared" si="513"/>
        <v>N-000-000001</v>
      </c>
      <c r="R1288">
        <f t="shared" si="514"/>
        <v>5</v>
      </c>
      <c r="S1288" s="8">
        <f t="shared" si="515"/>
        <v>7.3171745205203251</v>
      </c>
      <c r="T1288" s="8">
        <f t="shared" si="516"/>
        <v>7.3546782491486216</v>
      </c>
      <c r="U1288" s="10">
        <f t="shared" si="507"/>
        <v>6.7557801423249542</v>
      </c>
      <c r="V1288" s="10">
        <f t="shared" si="517"/>
        <v>-0.75234766093884131</v>
      </c>
      <c r="W1288" s="10">
        <f t="shared" si="518"/>
        <v>-0.29236217752545191</v>
      </c>
      <c r="X1288" s="10">
        <f t="shared" si="508"/>
        <v>-0.21475014313505064</v>
      </c>
      <c r="Y1288" s="22">
        <f t="shared" si="519"/>
        <v>6.3344733399942266</v>
      </c>
      <c r="Z1288" s="22">
        <f t="shared" si="509"/>
        <v>6.4421607569867811</v>
      </c>
      <c r="AA1288" s="22">
        <f t="shared" si="510"/>
        <v>7.3171745205203251</v>
      </c>
      <c r="AB1288" s="35"/>
      <c r="AC1288" s="10"/>
      <c r="AD1288" s="10"/>
    </row>
    <row r="1289" spans="1:30" x14ac:dyDescent="0.25">
      <c r="A1289" t="s">
        <v>2782</v>
      </c>
      <c r="B1289" t="s">
        <v>164</v>
      </c>
      <c r="C1289" s="1">
        <v>42341</v>
      </c>
      <c r="D1289">
        <v>186</v>
      </c>
      <c r="E1289" t="str">
        <f t="shared" si="503"/>
        <v>_how_to_add_a_data_science_search_engine_to_your_blog:_solution_</v>
      </c>
      <c r="F1289" s="7">
        <f t="shared" si="511"/>
        <v>5.2311086168545868</v>
      </c>
      <c r="G1289">
        <f t="shared" si="504"/>
        <v>42</v>
      </c>
      <c r="H1289" s="11">
        <f t="shared" si="512"/>
        <v>1</v>
      </c>
      <c r="I1289" s="11">
        <f t="shared" si="505"/>
        <v>1</v>
      </c>
      <c r="J1289" s="11">
        <f t="shared" si="505"/>
        <v>0</v>
      </c>
      <c r="K1289" s="11">
        <f t="shared" si="506"/>
        <v>0</v>
      </c>
      <c r="L1289" s="11">
        <f t="shared" si="506"/>
        <v>0</v>
      </c>
      <c r="M1289" s="11">
        <f t="shared" si="506"/>
        <v>0</v>
      </c>
      <c r="N1289" s="11">
        <f t="shared" si="506"/>
        <v>1</v>
      </c>
      <c r="O1289" s="11">
        <f t="shared" si="506"/>
        <v>1</v>
      </c>
      <c r="P1289" s="11">
        <f t="shared" si="506"/>
        <v>0</v>
      </c>
      <c r="Q1289" s="4" t="str">
        <f t="shared" si="513"/>
        <v>N-110-000110</v>
      </c>
      <c r="R1289">
        <f t="shared" si="514"/>
        <v>30</v>
      </c>
      <c r="S1289" s="8">
        <f t="shared" si="515"/>
        <v>6.8313617432708362</v>
      </c>
      <c r="T1289" s="8">
        <f t="shared" si="516"/>
        <v>6.8313617432708362</v>
      </c>
      <c r="U1289" s="10">
        <f t="shared" si="507"/>
        <v>5.2219355543918402</v>
      </c>
      <c r="V1289" s="10">
        <f t="shared" si="517"/>
        <v>-0.41468131611090092</v>
      </c>
      <c r="W1289" s="10">
        <f t="shared" si="518"/>
        <v>-1.6022835598607683</v>
      </c>
      <c r="X1289" s="10">
        <f t="shared" si="508"/>
        <v>9.1730624627465642E-3</v>
      </c>
      <c r="Y1289" s="22">
        <f t="shared" si="519"/>
        <v>6.5583965455920241</v>
      </c>
      <c r="Z1289" s="22">
        <f t="shared" si="509"/>
        <v>6.6067544714367257</v>
      </c>
      <c r="AA1289" s="22">
        <f t="shared" si="510"/>
        <v>6.8313617432708362</v>
      </c>
      <c r="AB1289" s="35"/>
      <c r="AC1289" s="10"/>
      <c r="AD1289" s="10"/>
    </row>
    <row r="1290" spans="1:30" x14ac:dyDescent="0.25">
      <c r="A1290" t="s">
        <v>4202</v>
      </c>
      <c r="B1290" t="s">
        <v>1586</v>
      </c>
      <c r="C1290" s="1">
        <v>41102</v>
      </c>
      <c r="D1290">
        <v>1670</v>
      </c>
      <c r="E1290" t="str">
        <f t="shared" si="503"/>
        <v>_how_to_analyze_data_without_sql_experience_</v>
      </c>
      <c r="F1290" s="7">
        <f t="shared" si="511"/>
        <v>7.4211775285953934</v>
      </c>
      <c r="G1290">
        <f t="shared" si="504"/>
        <v>55</v>
      </c>
      <c r="H1290" s="11">
        <f t="shared" si="512"/>
        <v>0</v>
      </c>
      <c r="I1290" s="11">
        <f t="shared" si="505"/>
        <v>0</v>
      </c>
      <c r="J1290" s="11">
        <f t="shared" si="505"/>
        <v>1</v>
      </c>
      <c r="K1290" s="11">
        <f t="shared" si="506"/>
        <v>0</v>
      </c>
      <c r="L1290" s="11">
        <f t="shared" si="506"/>
        <v>0</v>
      </c>
      <c r="M1290" s="11">
        <f t="shared" si="506"/>
        <v>0</v>
      </c>
      <c r="N1290" s="11">
        <f t="shared" si="506"/>
        <v>0</v>
      </c>
      <c r="O1290" s="11">
        <f t="shared" si="506"/>
        <v>1</v>
      </c>
      <c r="P1290" s="11">
        <f t="shared" si="506"/>
        <v>1</v>
      </c>
      <c r="Q1290" s="4" t="str">
        <f t="shared" si="513"/>
        <v>N-001-000011</v>
      </c>
      <c r="R1290">
        <f t="shared" si="514"/>
        <v>44</v>
      </c>
      <c r="S1290" s="8">
        <f t="shared" si="515"/>
        <v>7.1577607103781817</v>
      </c>
      <c r="T1290" s="8">
        <f t="shared" si="516"/>
        <v>7.1577607103781817</v>
      </c>
      <c r="U1290" s="10">
        <f t="shared" si="507"/>
        <v>7.031106756872223</v>
      </c>
      <c r="V1290" s="10">
        <f t="shared" si="517"/>
        <v>0.15969567575084864</v>
      </c>
      <c r="W1290" s="10">
        <f t="shared" si="518"/>
        <v>0.58778535188003822</v>
      </c>
      <c r="X1290" s="10">
        <f t="shared" si="508"/>
        <v>0.39007077172317028</v>
      </c>
      <c r="Y1290" s="22">
        <f t="shared" si="519"/>
        <v>6.9392942548524479</v>
      </c>
      <c r="Z1290" s="22">
        <f t="shared" si="509"/>
        <v>7.021516746411514</v>
      </c>
      <c r="AA1290" s="22">
        <f t="shared" si="510"/>
        <v>7.1577607103781817</v>
      </c>
      <c r="AB1290" s="35"/>
      <c r="AC1290" s="10"/>
      <c r="AD1290" s="10"/>
    </row>
    <row r="1291" spans="1:30" x14ac:dyDescent="0.25">
      <c r="A1291" t="s">
        <v>3120</v>
      </c>
      <c r="B1291" t="s">
        <v>504</v>
      </c>
      <c r="C1291" s="1">
        <v>42130</v>
      </c>
      <c r="D1291">
        <v>1858</v>
      </c>
      <c r="E1291" t="str">
        <f t="shared" si="503"/>
        <v>_how_to_analyze_your_predictable_data:_anomaly_detection_</v>
      </c>
      <c r="F1291" s="7">
        <f t="shared" si="511"/>
        <v>7.5277939877214441</v>
      </c>
      <c r="G1291">
        <f t="shared" si="504"/>
        <v>74</v>
      </c>
      <c r="H1291" s="11">
        <f t="shared" si="512"/>
        <v>1</v>
      </c>
      <c r="I1291" s="11">
        <f t="shared" si="505"/>
        <v>0</v>
      </c>
      <c r="J1291" s="11">
        <f t="shared" si="505"/>
        <v>1</v>
      </c>
      <c r="K1291" s="11">
        <f t="shared" si="506"/>
        <v>0</v>
      </c>
      <c r="L1291" s="11">
        <f t="shared" si="506"/>
        <v>0</v>
      </c>
      <c r="M1291" s="11">
        <f t="shared" si="506"/>
        <v>0</v>
      </c>
      <c r="N1291" s="11">
        <f t="shared" si="506"/>
        <v>0</v>
      </c>
      <c r="O1291" s="11">
        <f t="shared" si="506"/>
        <v>0</v>
      </c>
      <c r="P1291" s="11">
        <f t="shared" si="506"/>
        <v>1</v>
      </c>
      <c r="Q1291" s="4" t="str">
        <f t="shared" si="513"/>
        <v>N-101-000001</v>
      </c>
      <c r="R1291">
        <f t="shared" si="514"/>
        <v>109</v>
      </c>
      <c r="S1291" s="8">
        <f t="shared" si="515"/>
        <v>6.5598547021339648</v>
      </c>
      <c r="T1291" s="8">
        <f t="shared" si="516"/>
        <v>6.5598547021339648</v>
      </c>
      <c r="U1291" s="10">
        <f t="shared" si="507"/>
        <v>7.5540751915404387</v>
      </c>
      <c r="V1291" s="10">
        <f t="shared" si="517"/>
        <v>-0.46814479021556843</v>
      </c>
      <c r="W1291" s="10">
        <f t="shared" si="518"/>
        <v>0.694401811006089</v>
      </c>
      <c r="X1291" s="10">
        <f t="shared" si="508"/>
        <v>-2.6281203818994407E-2</v>
      </c>
      <c r="Y1291" s="22">
        <f t="shared" si="519"/>
        <v>6.5229422793102829</v>
      </c>
      <c r="Z1291" s="22">
        <f t="shared" si="509"/>
        <v>6.4247572696849025</v>
      </c>
      <c r="AA1291" s="22">
        <f t="shared" si="510"/>
        <v>6.5598547021339648</v>
      </c>
      <c r="AB1291" s="35"/>
      <c r="AC1291" s="10"/>
      <c r="AD1291" s="10"/>
    </row>
    <row r="1292" spans="1:30" x14ac:dyDescent="0.25">
      <c r="A1292" t="s">
        <v>4203</v>
      </c>
      <c r="B1292" t="s">
        <v>1587</v>
      </c>
      <c r="C1292" s="1">
        <v>42465</v>
      </c>
      <c r="D1292">
        <v>448</v>
      </c>
      <c r="E1292" t="str">
        <f t="shared" si="503"/>
        <v>_how_to_answer_the_biggest_questions_about_big_data_--_in_3_minutes_or_less_</v>
      </c>
      <c r="F1292" s="7">
        <f t="shared" si="511"/>
        <v>6.1070228877422545</v>
      </c>
      <c r="G1292">
        <f t="shared" si="504"/>
        <v>69</v>
      </c>
      <c r="H1292" s="11">
        <f t="shared" si="512"/>
        <v>1</v>
      </c>
      <c r="I1292" s="11">
        <f t="shared" si="505"/>
        <v>0</v>
      </c>
      <c r="J1292" s="11">
        <f t="shared" si="505"/>
        <v>1</v>
      </c>
      <c r="K1292" s="11">
        <f t="shared" ref="K1292:P1301" si="520">IF(ISNUMBER(SEARCH(K$1,$E1292)),1,0)</f>
        <v>0</v>
      </c>
      <c r="L1292" s="11">
        <f t="shared" si="520"/>
        <v>0</v>
      </c>
      <c r="M1292" s="11">
        <f t="shared" si="520"/>
        <v>0</v>
      </c>
      <c r="N1292" s="11">
        <f t="shared" si="520"/>
        <v>0</v>
      </c>
      <c r="O1292" s="11">
        <f t="shared" si="520"/>
        <v>1</v>
      </c>
      <c r="P1292" s="11">
        <f t="shared" si="520"/>
        <v>0</v>
      </c>
      <c r="Q1292" s="4" t="str">
        <f t="shared" si="513"/>
        <v>N-101-000010</v>
      </c>
      <c r="R1292">
        <f t="shared" si="514"/>
        <v>382</v>
      </c>
      <c r="S1292" s="8">
        <f t="shared" si="515"/>
        <v>6.8802841839920132</v>
      </c>
      <c r="T1292" s="8">
        <f t="shared" si="516"/>
        <v>6.8802841839920132</v>
      </c>
      <c r="U1292" s="10">
        <f t="shared" si="507"/>
        <v>5.7006690272267297</v>
      </c>
      <c r="V1292" s="10">
        <f t="shared" si="517"/>
        <v>0.18424985744159661</v>
      </c>
      <c r="W1292" s="10">
        <f t="shared" si="518"/>
        <v>-0.7263692889731006</v>
      </c>
      <c r="X1292" s="10">
        <f t="shared" si="508"/>
        <v>0.40635386051552441</v>
      </c>
      <c r="Y1292" s="22">
        <f t="shared" si="519"/>
        <v>6.9555773436448023</v>
      </c>
      <c r="Z1292" s="22">
        <f t="shared" si="509"/>
        <v>6.8151536771936527</v>
      </c>
      <c r="AA1292" s="22">
        <f t="shared" si="510"/>
        <v>6.8802841839920132</v>
      </c>
      <c r="AB1292" s="35"/>
      <c r="AC1292" s="10"/>
      <c r="AD1292" s="10"/>
    </row>
    <row r="1293" spans="1:30" x14ac:dyDescent="0.25">
      <c r="A1293" t="s">
        <v>3228</v>
      </c>
      <c r="B1293" t="s">
        <v>612</v>
      </c>
      <c r="C1293" s="1">
        <v>42495</v>
      </c>
      <c r="D1293">
        <v>254</v>
      </c>
      <c r="E1293" t="str">
        <f t="shared" si="503"/>
        <v>_how_to_architect_a_big_data_application_to_unleash_its_full_potential_</v>
      </c>
      <c r="F1293" s="7">
        <f t="shared" si="511"/>
        <v>5.5412635451584258</v>
      </c>
      <c r="G1293">
        <f t="shared" si="504"/>
        <v>32</v>
      </c>
      <c r="H1293" s="11">
        <f t="shared" si="512"/>
        <v>1</v>
      </c>
      <c r="I1293" s="11">
        <f t="shared" si="505"/>
        <v>0</v>
      </c>
      <c r="J1293" s="11">
        <f t="shared" si="505"/>
        <v>1</v>
      </c>
      <c r="K1293" s="11">
        <f t="shared" si="520"/>
        <v>0</v>
      </c>
      <c r="L1293" s="11">
        <f t="shared" si="520"/>
        <v>0</v>
      </c>
      <c r="M1293" s="11">
        <f t="shared" si="520"/>
        <v>0</v>
      </c>
      <c r="N1293" s="11">
        <f t="shared" si="520"/>
        <v>0</v>
      </c>
      <c r="O1293" s="11">
        <f t="shared" si="520"/>
        <v>1</v>
      </c>
      <c r="P1293" s="11">
        <f t="shared" si="520"/>
        <v>0</v>
      </c>
      <c r="Q1293" s="4" t="str">
        <f t="shared" si="513"/>
        <v>N-101-000010</v>
      </c>
      <c r="R1293">
        <f t="shared" si="514"/>
        <v>382</v>
      </c>
      <c r="S1293" s="8">
        <f t="shared" si="515"/>
        <v>6.8802841839920132</v>
      </c>
      <c r="T1293" s="8">
        <f t="shared" si="516"/>
        <v>6.8802841839920132</v>
      </c>
      <c r="U1293" s="10">
        <f t="shared" si="507"/>
        <v>5.134909684642901</v>
      </c>
      <c r="V1293" s="10">
        <f t="shared" si="517"/>
        <v>0.18424985744159661</v>
      </c>
      <c r="W1293" s="10">
        <f t="shared" si="518"/>
        <v>-1.2921286315569294</v>
      </c>
      <c r="X1293" s="10">
        <f t="shared" si="508"/>
        <v>0.40635386051552441</v>
      </c>
      <c r="Y1293" s="22">
        <f t="shared" si="519"/>
        <v>6.9555773436448023</v>
      </c>
      <c r="Z1293" s="22">
        <f t="shared" si="509"/>
        <v>6.8151536771936527</v>
      </c>
      <c r="AA1293" s="22">
        <f t="shared" si="510"/>
        <v>6.8802841839920132</v>
      </c>
      <c r="AB1293" s="35"/>
      <c r="AC1293" s="10"/>
      <c r="AD1293" s="10"/>
    </row>
    <row r="1294" spans="1:30" x14ac:dyDescent="0.25">
      <c r="A1294" t="s">
        <v>4204</v>
      </c>
      <c r="B1294" t="s">
        <v>1588</v>
      </c>
      <c r="C1294" s="1">
        <v>42082</v>
      </c>
      <c r="D1294">
        <v>489</v>
      </c>
      <c r="E1294" t="str">
        <f t="shared" si="503"/>
        <v>_how_to_ask_an_analyst_a_question_</v>
      </c>
      <c r="F1294" s="7">
        <f t="shared" si="511"/>
        <v>6.1944053911046719</v>
      </c>
      <c r="G1294">
        <f t="shared" si="504"/>
        <v>81</v>
      </c>
      <c r="H1294" s="11">
        <f t="shared" si="512"/>
        <v>1</v>
      </c>
      <c r="I1294" s="11">
        <f t="shared" si="505"/>
        <v>0</v>
      </c>
      <c r="J1294" s="11">
        <f t="shared" si="505"/>
        <v>1</v>
      </c>
      <c r="K1294" s="11">
        <f t="shared" si="520"/>
        <v>0</v>
      </c>
      <c r="L1294" s="11">
        <f t="shared" si="520"/>
        <v>0</v>
      </c>
      <c r="M1294" s="11">
        <f t="shared" si="520"/>
        <v>0</v>
      </c>
      <c r="N1294" s="11">
        <f t="shared" si="520"/>
        <v>0</v>
      </c>
      <c r="O1294" s="11">
        <f t="shared" si="520"/>
        <v>0</v>
      </c>
      <c r="P1294" s="11">
        <f t="shared" si="520"/>
        <v>1</v>
      </c>
      <c r="Q1294" s="4" t="str">
        <f t="shared" si="513"/>
        <v>N-101-000001</v>
      </c>
      <c r="R1294">
        <f t="shared" si="514"/>
        <v>109</v>
      </c>
      <c r="S1294" s="8">
        <f t="shared" si="515"/>
        <v>6.5598547021339648</v>
      </c>
      <c r="T1294" s="8">
        <f t="shared" si="516"/>
        <v>6.5598547021339648</v>
      </c>
      <c r="U1294" s="10">
        <f t="shared" si="507"/>
        <v>6.2206865949236665</v>
      </c>
      <c r="V1294" s="10">
        <f t="shared" si="517"/>
        <v>-0.46814479021556843</v>
      </c>
      <c r="W1294" s="10">
        <f t="shared" si="518"/>
        <v>-0.63898678561068323</v>
      </c>
      <c r="X1294" s="10">
        <f t="shared" si="508"/>
        <v>-2.6281203818994407E-2</v>
      </c>
      <c r="Y1294" s="22">
        <f t="shared" si="519"/>
        <v>6.5229422793102829</v>
      </c>
      <c r="Z1294" s="22">
        <f t="shared" si="509"/>
        <v>6.4247572696849025</v>
      </c>
      <c r="AA1294" s="22">
        <f t="shared" si="510"/>
        <v>6.5598547021339648</v>
      </c>
      <c r="AB1294" s="35"/>
      <c r="AC1294" s="10"/>
      <c r="AD1294" s="10"/>
    </row>
    <row r="1295" spans="1:30" x14ac:dyDescent="0.25">
      <c r="A1295" t="s">
        <v>4205</v>
      </c>
      <c r="B1295" t="s">
        <v>1589</v>
      </c>
      <c r="C1295" s="1">
        <v>42186</v>
      </c>
      <c r="D1295">
        <v>611</v>
      </c>
      <c r="E1295" t="str">
        <f t="shared" si="503"/>
        <v>_how_to_assess_quality_and_correctness_of_classification_models?_part_4_-_roccurve_</v>
      </c>
      <c r="F1295" s="7">
        <f t="shared" si="511"/>
        <v>6.4167322825123261</v>
      </c>
      <c r="G1295">
        <f t="shared" si="504"/>
        <v>41</v>
      </c>
      <c r="H1295" s="11">
        <f t="shared" si="512"/>
        <v>1</v>
      </c>
      <c r="I1295" s="11">
        <f t="shared" si="505"/>
        <v>0</v>
      </c>
      <c r="J1295" s="11">
        <f t="shared" si="505"/>
        <v>1</v>
      </c>
      <c r="K1295" s="11">
        <f t="shared" si="520"/>
        <v>0</v>
      </c>
      <c r="L1295" s="11">
        <f t="shared" si="520"/>
        <v>0</v>
      </c>
      <c r="M1295" s="11">
        <f t="shared" si="520"/>
        <v>0</v>
      </c>
      <c r="N1295" s="11">
        <f t="shared" si="520"/>
        <v>0</v>
      </c>
      <c r="O1295" s="11">
        <f t="shared" si="520"/>
        <v>0</v>
      </c>
      <c r="P1295" s="11">
        <f t="shared" si="520"/>
        <v>0</v>
      </c>
      <c r="Q1295" s="4" t="str">
        <f t="shared" si="513"/>
        <v>N-101-000000</v>
      </c>
      <c r="R1295">
        <f t="shared" si="514"/>
        <v>419</v>
      </c>
      <c r="S1295" s="8">
        <f t="shared" si="515"/>
        <v>6.5697596378225285</v>
      </c>
      <c r="T1295" s="8">
        <f t="shared" si="516"/>
        <v>6.5697596378225285</v>
      </c>
      <c r="U1295" s="10">
        <f t="shared" si="507"/>
        <v>6.2282633431962697</v>
      </c>
      <c r="V1295" s="10">
        <f t="shared" si="517"/>
        <v>-0.14431102010629077</v>
      </c>
      <c r="W1295" s="10">
        <f t="shared" si="518"/>
        <v>-0.41665989420302907</v>
      </c>
      <c r="X1295" s="10">
        <f t="shared" si="508"/>
        <v>0.18846893931605621</v>
      </c>
      <c r="Y1295" s="22">
        <f t="shared" si="519"/>
        <v>6.7376924224453338</v>
      </c>
      <c r="Z1295" s="22">
        <f t="shared" si="509"/>
        <v>6.5922741434865042</v>
      </c>
      <c r="AA1295" s="22">
        <f t="shared" si="510"/>
        <v>6.5697596378225285</v>
      </c>
      <c r="AB1295" s="35"/>
      <c r="AC1295" s="10"/>
      <c r="AD1295" s="10"/>
    </row>
    <row r="1296" spans="1:30" x14ac:dyDescent="0.25">
      <c r="A1296" t="s">
        <v>4206</v>
      </c>
      <c r="B1296" t="s">
        <v>1590</v>
      </c>
      <c r="C1296" s="1">
        <v>42170</v>
      </c>
      <c r="D1296">
        <v>2189</v>
      </c>
      <c r="E1296" t="str">
        <f t="shared" si="503"/>
        <v>_how_to_avoid_a_data_disaster-_infographic_</v>
      </c>
      <c r="F1296" s="7">
        <f t="shared" si="511"/>
        <v>7.6916568228105469</v>
      </c>
      <c r="G1296">
        <f t="shared" si="504"/>
        <v>39</v>
      </c>
      <c r="H1296" s="11">
        <f t="shared" si="512"/>
        <v>1</v>
      </c>
      <c r="I1296" s="11">
        <f t="shared" si="505"/>
        <v>0</v>
      </c>
      <c r="J1296" s="11">
        <f t="shared" si="505"/>
        <v>1</v>
      </c>
      <c r="K1296" s="11">
        <f t="shared" si="520"/>
        <v>0</v>
      </c>
      <c r="L1296" s="11">
        <f t="shared" si="520"/>
        <v>0</v>
      </c>
      <c r="M1296" s="11">
        <f t="shared" si="520"/>
        <v>0</v>
      </c>
      <c r="N1296" s="11">
        <f t="shared" si="520"/>
        <v>0</v>
      </c>
      <c r="O1296" s="11">
        <f t="shared" si="520"/>
        <v>1</v>
      </c>
      <c r="P1296" s="11">
        <f t="shared" si="520"/>
        <v>0</v>
      </c>
      <c r="Q1296" s="4" t="str">
        <f t="shared" si="513"/>
        <v>N-101-000010</v>
      </c>
      <c r="R1296">
        <f t="shared" si="514"/>
        <v>382</v>
      </c>
      <c r="S1296" s="8">
        <f t="shared" si="515"/>
        <v>6.8802841839920132</v>
      </c>
      <c r="T1296" s="8">
        <f t="shared" si="516"/>
        <v>6.8802841839920132</v>
      </c>
      <c r="U1296" s="10">
        <f t="shared" si="507"/>
        <v>7.2853029622950221</v>
      </c>
      <c r="V1296" s="10">
        <f t="shared" si="517"/>
        <v>0.18424985744159661</v>
      </c>
      <c r="W1296" s="10">
        <f t="shared" si="518"/>
        <v>0.85826464609519171</v>
      </c>
      <c r="X1296" s="10">
        <f t="shared" si="508"/>
        <v>0.40635386051552441</v>
      </c>
      <c r="Y1296" s="22">
        <f t="shared" si="519"/>
        <v>6.9555773436448023</v>
      </c>
      <c r="Z1296" s="22">
        <f t="shared" si="509"/>
        <v>6.8151536771936527</v>
      </c>
      <c r="AA1296" s="22">
        <f t="shared" si="510"/>
        <v>6.8802841839920132</v>
      </c>
      <c r="AB1296" s="35"/>
      <c r="AC1296" s="10"/>
      <c r="AD1296" s="10"/>
    </row>
    <row r="1297" spans="1:30" x14ac:dyDescent="0.25">
      <c r="A1297" t="s">
        <v>4207</v>
      </c>
      <c r="B1297" t="s">
        <v>1591</v>
      </c>
      <c r="C1297" s="1">
        <v>42499</v>
      </c>
      <c r="D1297">
        <v>381</v>
      </c>
      <c r="E1297" t="str">
        <f t="shared" si="503"/>
        <v>_how_to_avoid_data_breaches_in_the_cloud_</v>
      </c>
      <c r="F1297" s="7">
        <f t="shared" si="511"/>
        <v>5.9454206086065753</v>
      </c>
      <c r="G1297">
        <f t="shared" si="504"/>
        <v>57</v>
      </c>
      <c r="H1297" s="11">
        <f t="shared" si="512"/>
        <v>1</v>
      </c>
      <c r="I1297" s="11">
        <f t="shared" si="505"/>
        <v>0</v>
      </c>
      <c r="J1297" s="11">
        <f t="shared" si="505"/>
        <v>1</v>
      </c>
      <c r="K1297" s="11">
        <f t="shared" si="520"/>
        <v>0</v>
      </c>
      <c r="L1297" s="11">
        <f t="shared" si="520"/>
        <v>0</v>
      </c>
      <c r="M1297" s="11">
        <f t="shared" si="520"/>
        <v>0</v>
      </c>
      <c r="N1297" s="11">
        <f t="shared" si="520"/>
        <v>0</v>
      </c>
      <c r="O1297" s="11">
        <f t="shared" si="520"/>
        <v>1</v>
      </c>
      <c r="P1297" s="11">
        <f t="shared" si="520"/>
        <v>0</v>
      </c>
      <c r="Q1297" s="4" t="str">
        <f t="shared" si="513"/>
        <v>N-101-000010</v>
      </c>
      <c r="R1297">
        <f t="shared" si="514"/>
        <v>382</v>
      </c>
      <c r="S1297" s="8">
        <f t="shared" si="515"/>
        <v>6.8802841839920132</v>
      </c>
      <c r="T1297" s="8">
        <f t="shared" si="516"/>
        <v>6.8802841839920132</v>
      </c>
      <c r="U1297" s="10">
        <f t="shared" si="507"/>
        <v>5.5390667480910505</v>
      </c>
      <c r="V1297" s="10">
        <f t="shared" si="517"/>
        <v>0.18424985744159661</v>
      </c>
      <c r="W1297" s="10">
        <f t="shared" si="518"/>
        <v>-0.88797156810877986</v>
      </c>
      <c r="X1297" s="10">
        <f t="shared" si="508"/>
        <v>0.40635386051552441</v>
      </c>
      <c r="Y1297" s="22">
        <f t="shared" si="519"/>
        <v>6.9555773436448023</v>
      </c>
      <c r="Z1297" s="22">
        <f t="shared" si="509"/>
        <v>6.8151536771936527</v>
      </c>
      <c r="AA1297" s="22">
        <f t="shared" si="510"/>
        <v>6.8802841839920132</v>
      </c>
      <c r="AB1297" s="35"/>
      <c r="AC1297" s="10"/>
      <c r="AD1297" s="10"/>
    </row>
    <row r="1298" spans="1:30" x14ac:dyDescent="0.25">
      <c r="A1298" t="s">
        <v>4208</v>
      </c>
      <c r="B1298" t="s">
        <v>1592</v>
      </c>
      <c r="C1298" s="1">
        <v>41485</v>
      </c>
      <c r="D1298">
        <v>937</v>
      </c>
      <c r="E1298" t="str">
        <f t="shared" si="503"/>
        <v>_how_to_avoid_political_blunders_in_analytical_discussions_</v>
      </c>
      <c r="F1298" s="7">
        <f t="shared" si="511"/>
        <v>6.8437499490062246</v>
      </c>
      <c r="G1298">
        <f t="shared" si="504"/>
        <v>35</v>
      </c>
      <c r="H1298" s="11">
        <f t="shared" si="512"/>
        <v>0</v>
      </c>
      <c r="I1298" s="11">
        <f t="shared" si="505"/>
        <v>0</v>
      </c>
      <c r="J1298" s="11">
        <f t="shared" si="505"/>
        <v>1</v>
      </c>
      <c r="K1298" s="11">
        <f t="shared" si="520"/>
        <v>0</v>
      </c>
      <c r="L1298" s="11">
        <f t="shared" si="520"/>
        <v>0</v>
      </c>
      <c r="M1298" s="11">
        <f t="shared" si="520"/>
        <v>0</v>
      </c>
      <c r="N1298" s="11">
        <f t="shared" si="520"/>
        <v>0</v>
      </c>
      <c r="O1298" s="11">
        <f t="shared" si="520"/>
        <v>0</v>
      </c>
      <c r="P1298" s="11">
        <f t="shared" si="520"/>
        <v>1</v>
      </c>
      <c r="Q1298" s="4" t="str">
        <f t="shared" si="513"/>
        <v>N-001-000001</v>
      </c>
      <c r="R1298">
        <f t="shared" si="514"/>
        <v>75</v>
      </c>
      <c r="S1298" s="8">
        <f t="shared" si="515"/>
        <v>6.7053553975541869</v>
      </c>
      <c r="T1298" s="8">
        <f t="shared" si="516"/>
        <v>6.7053553975541869</v>
      </c>
      <c r="U1298" s="10">
        <f t="shared" si="507"/>
        <v>6.6715640984825226</v>
      </c>
      <c r="V1298" s="10">
        <f t="shared" si="517"/>
        <v>-0.16886520179703862</v>
      </c>
      <c r="W1298" s="10">
        <f t="shared" si="518"/>
        <v>1.0357772290869427E-2</v>
      </c>
      <c r="X1298" s="10">
        <f t="shared" si="508"/>
        <v>0.17218585052370217</v>
      </c>
      <c r="Y1298" s="22">
        <f t="shared" si="519"/>
        <v>6.7214093336529794</v>
      </c>
      <c r="Z1298" s="22">
        <f t="shared" si="509"/>
        <v>6.7986372127043664</v>
      </c>
      <c r="AA1298" s="22">
        <f t="shared" si="510"/>
        <v>6.7053553975541869</v>
      </c>
      <c r="AB1298" s="35"/>
      <c r="AC1298" s="10"/>
      <c r="AD1298" s="10"/>
    </row>
    <row r="1299" spans="1:30" x14ac:dyDescent="0.25">
      <c r="A1299" t="s">
        <v>4209</v>
      </c>
      <c r="B1299" t="s">
        <v>1593</v>
      </c>
      <c r="C1299" s="1">
        <v>41487</v>
      </c>
      <c r="D1299">
        <v>626</v>
      </c>
      <c r="E1299" t="str">
        <f t="shared" si="503"/>
        <v>_how_to_avoid_the_big_data_quicksand_</v>
      </c>
      <c r="F1299" s="7">
        <f t="shared" si="511"/>
        <v>6.4409465406329209</v>
      </c>
      <c r="G1299">
        <f t="shared" si="504"/>
        <v>43</v>
      </c>
      <c r="H1299" s="11">
        <f t="shared" si="512"/>
        <v>0</v>
      </c>
      <c r="I1299" s="11">
        <f t="shared" si="505"/>
        <v>0</v>
      </c>
      <c r="J1299" s="11">
        <f t="shared" si="505"/>
        <v>1</v>
      </c>
      <c r="K1299" s="11">
        <f t="shared" si="520"/>
        <v>0</v>
      </c>
      <c r="L1299" s="11">
        <f t="shared" si="520"/>
        <v>0</v>
      </c>
      <c r="M1299" s="11">
        <f t="shared" si="520"/>
        <v>0</v>
      </c>
      <c r="N1299" s="11">
        <f t="shared" si="520"/>
        <v>0</v>
      </c>
      <c r="O1299" s="11">
        <f t="shared" si="520"/>
        <v>1</v>
      </c>
      <c r="P1299" s="11">
        <f t="shared" si="520"/>
        <v>0</v>
      </c>
      <c r="Q1299" s="4" t="str">
        <f t="shared" si="513"/>
        <v>N-001-000010</v>
      </c>
      <c r="R1299">
        <f t="shared" si="514"/>
        <v>276</v>
      </c>
      <c r="S1299" s="8">
        <f t="shared" si="515"/>
        <v>7.1371246496698326</v>
      </c>
      <c r="T1299" s="8">
        <f t="shared" si="516"/>
        <v>7.1371246496698326</v>
      </c>
      <c r="U1299" s="10">
        <f t="shared" si="507"/>
        <v>5.8361256257746996</v>
      </c>
      <c r="V1299" s="10">
        <f t="shared" si="517"/>
        <v>0.48352944586012636</v>
      </c>
      <c r="W1299" s="10">
        <f t="shared" si="518"/>
        <v>-0.39244563608243421</v>
      </c>
      <c r="X1299" s="10">
        <f t="shared" si="508"/>
        <v>0.60482091485822098</v>
      </c>
      <c r="Y1299" s="22">
        <f t="shared" si="519"/>
        <v>7.1540443979874988</v>
      </c>
      <c r="Z1299" s="22">
        <f t="shared" si="509"/>
        <v>7.1890336202131158</v>
      </c>
      <c r="AA1299" s="22">
        <f t="shared" si="510"/>
        <v>7.1371246496698326</v>
      </c>
      <c r="AB1299" s="35"/>
      <c r="AC1299" s="10"/>
      <c r="AD1299" s="10"/>
    </row>
    <row r="1300" spans="1:30" x14ac:dyDescent="0.25">
      <c r="A1300" t="s">
        <v>4210</v>
      </c>
      <c r="B1300" t="s">
        <v>1594</v>
      </c>
      <c r="C1300" s="1">
        <v>42254</v>
      </c>
      <c r="D1300">
        <v>978</v>
      </c>
      <c r="E1300" t="str">
        <f t="shared" si="503"/>
        <v>_how_to_balance_the_five_analytic_dimensions_</v>
      </c>
      <c r="F1300" s="7">
        <f t="shared" si="511"/>
        <v>6.8865316425305103</v>
      </c>
      <c r="G1300">
        <f t="shared" si="504"/>
        <v>30</v>
      </c>
      <c r="H1300" s="11">
        <f t="shared" si="512"/>
        <v>1</v>
      </c>
      <c r="I1300" s="11">
        <f t="shared" si="505"/>
        <v>0</v>
      </c>
      <c r="J1300" s="11">
        <f t="shared" si="505"/>
        <v>1</v>
      </c>
      <c r="K1300" s="11">
        <f t="shared" si="520"/>
        <v>0</v>
      </c>
      <c r="L1300" s="11">
        <f t="shared" si="520"/>
        <v>0</v>
      </c>
      <c r="M1300" s="11">
        <f t="shared" si="520"/>
        <v>0</v>
      </c>
      <c r="N1300" s="11">
        <f t="shared" si="520"/>
        <v>0</v>
      </c>
      <c r="O1300" s="11">
        <f t="shared" si="520"/>
        <v>0</v>
      </c>
      <c r="P1300" s="11">
        <f t="shared" si="520"/>
        <v>1</v>
      </c>
      <c r="Q1300" s="4" t="str">
        <f t="shared" si="513"/>
        <v>N-101-000001</v>
      </c>
      <c r="R1300">
        <f t="shared" si="514"/>
        <v>109</v>
      </c>
      <c r="S1300" s="8">
        <f t="shared" si="515"/>
        <v>6.5598547021339648</v>
      </c>
      <c r="T1300" s="8">
        <f t="shared" si="516"/>
        <v>6.5598547021339648</v>
      </c>
      <c r="U1300" s="10">
        <f t="shared" si="507"/>
        <v>6.9128128463495049</v>
      </c>
      <c r="V1300" s="10">
        <f t="shared" si="517"/>
        <v>-0.46814479021556843</v>
      </c>
      <c r="W1300" s="10">
        <f t="shared" si="518"/>
        <v>5.3139465815155162E-2</v>
      </c>
      <c r="X1300" s="10">
        <f t="shared" si="508"/>
        <v>-2.6281203818994407E-2</v>
      </c>
      <c r="Y1300" s="22">
        <f t="shared" si="519"/>
        <v>6.5229422793102829</v>
      </c>
      <c r="Z1300" s="22">
        <f t="shared" si="509"/>
        <v>6.4247572696849025</v>
      </c>
      <c r="AA1300" s="22">
        <f t="shared" si="510"/>
        <v>6.5598547021339648</v>
      </c>
      <c r="AB1300" s="35"/>
      <c r="AC1300" s="10"/>
      <c r="AD1300" s="10"/>
    </row>
    <row r="1301" spans="1:30" x14ac:dyDescent="0.25">
      <c r="A1301" t="s">
        <v>2783</v>
      </c>
      <c r="B1301" t="s">
        <v>165</v>
      </c>
      <c r="C1301" s="1">
        <v>42183</v>
      </c>
      <c r="D1301">
        <v>22181</v>
      </c>
      <c r="E1301" t="str">
        <f t="shared" si="503"/>
        <v>_how_to_become_a_data_scientist_</v>
      </c>
      <c r="F1301" s="7">
        <f t="shared" si="511"/>
        <v>10.007036428164687</v>
      </c>
      <c r="G1301">
        <f t="shared" si="504"/>
        <v>106</v>
      </c>
      <c r="H1301" s="11">
        <f t="shared" si="512"/>
        <v>1</v>
      </c>
      <c r="I1301" s="11">
        <f t="shared" si="505"/>
        <v>1</v>
      </c>
      <c r="J1301" s="11">
        <f t="shared" si="505"/>
        <v>0</v>
      </c>
      <c r="K1301" s="11">
        <f t="shared" si="520"/>
        <v>0</v>
      </c>
      <c r="L1301" s="11">
        <f t="shared" si="520"/>
        <v>0</v>
      </c>
      <c r="M1301" s="11">
        <f t="shared" si="520"/>
        <v>0</v>
      </c>
      <c r="N1301" s="11">
        <f t="shared" si="520"/>
        <v>0</v>
      </c>
      <c r="O1301" s="11">
        <f t="shared" si="520"/>
        <v>1</v>
      </c>
      <c r="P1301" s="11">
        <f t="shared" si="520"/>
        <v>0</v>
      </c>
      <c r="Q1301" s="4" t="str">
        <f t="shared" si="513"/>
        <v>N-110-000010</v>
      </c>
      <c r="R1301">
        <f t="shared" si="514"/>
        <v>58</v>
      </c>
      <c r="S1301" s="8">
        <f t="shared" si="515"/>
        <v>5.7492453157171877</v>
      </c>
      <c r="T1301" s="8">
        <f t="shared" si="516"/>
        <v>5.7492453157171877</v>
      </c>
      <c r="U1301" s="10">
        <f t="shared" si="507"/>
        <v>10.381526202007425</v>
      </c>
      <c r="V1301" s="10">
        <f t="shared" si="517"/>
        <v>-0.99322799793309102</v>
      </c>
      <c r="W1301" s="10">
        <f t="shared" si="518"/>
        <v>3.1736442514493319</v>
      </c>
      <c r="X1301" s="10">
        <f t="shared" si="508"/>
        <v>-0.37448977384273863</v>
      </c>
      <c r="Y1301" s="22">
        <f t="shared" si="519"/>
        <v>6.1747337092865386</v>
      </c>
      <c r="Z1301" s="22">
        <f t="shared" si="509"/>
        <v>6.1953121150439019</v>
      </c>
      <c r="AA1301" s="22">
        <f t="shared" si="510"/>
        <v>5.7492453157171877</v>
      </c>
      <c r="AB1301" s="35"/>
      <c r="AC1301" s="10"/>
      <c r="AD1301" s="10"/>
    </row>
    <row r="1302" spans="1:30" x14ac:dyDescent="0.25">
      <c r="A1302" t="s">
        <v>5209</v>
      </c>
      <c r="B1302" t="s">
        <v>2595</v>
      </c>
      <c r="C1302" s="1">
        <v>41828</v>
      </c>
      <c r="D1302">
        <v>3177</v>
      </c>
      <c r="E1302" t="str">
        <f t="shared" si="503"/>
        <v>_how_to_become_a_data_scientist_and_things_i_learned_in_my_first_year_as_a_datascientist_--_sf_data_science_</v>
      </c>
      <c r="F1302" s="7">
        <f t="shared" si="511"/>
        <v>8.0640073470966609</v>
      </c>
      <c r="G1302">
        <f t="shared" si="504"/>
        <v>39</v>
      </c>
      <c r="H1302" s="11">
        <f t="shared" si="512"/>
        <v>0</v>
      </c>
      <c r="I1302" s="11">
        <f t="shared" ref="I1302:J1321" si="521">IF(ISNUMBER(SEARCH(I$1,$B1302)),1,0)</f>
        <v>0</v>
      </c>
      <c r="J1302" s="11">
        <f t="shared" si="521"/>
        <v>0</v>
      </c>
      <c r="K1302" s="11">
        <f t="shared" ref="K1302:P1311" si="522">IF(ISNUMBER(SEARCH(K$1,$E1302)),1,0)</f>
        <v>0</v>
      </c>
      <c r="L1302" s="11">
        <f t="shared" si="522"/>
        <v>0</v>
      </c>
      <c r="M1302" s="11">
        <f t="shared" si="522"/>
        <v>0</v>
      </c>
      <c r="N1302" s="11">
        <f t="shared" si="522"/>
        <v>1</v>
      </c>
      <c r="O1302" s="11">
        <f t="shared" si="522"/>
        <v>1</v>
      </c>
      <c r="P1302" s="11">
        <f t="shared" si="522"/>
        <v>0</v>
      </c>
      <c r="Q1302" s="4" t="str">
        <f t="shared" si="513"/>
        <v>N-000-000110</v>
      </c>
      <c r="R1302">
        <f t="shared" si="514"/>
        <v>3</v>
      </c>
      <c r="S1302" s="8">
        <f t="shared" si="515"/>
        <v>7.1733051535383199</v>
      </c>
      <c r="T1302" s="8">
        <f t="shared" si="516"/>
        <v>7.3546782491486216</v>
      </c>
      <c r="U1302" s="10">
        <f t="shared" si="507"/>
        <v>7.4624595895917079</v>
      </c>
      <c r="V1302" s="10">
        <f t="shared" si="517"/>
        <v>0.47859366854051377</v>
      </c>
      <c r="W1302" s="10">
        <f t="shared" si="518"/>
        <v>1.2306151703813057</v>
      </c>
      <c r="X1302" s="10">
        <f t="shared" si="508"/>
        <v>0.60154775750495337</v>
      </c>
      <c r="Y1302" s="22">
        <f t="shared" si="519"/>
        <v>7.1507712406342305</v>
      </c>
      <c r="Z1302" s="22">
        <f t="shared" si="509"/>
        <v>7.2439995208883552</v>
      </c>
      <c r="AA1302" s="22">
        <f t="shared" si="510"/>
        <v>7.1507712406342305</v>
      </c>
      <c r="AB1302" s="35"/>
      <c r="AC1302" s="10"/>
      <c r="AD1302" s="10"/>
    </row>
    <row r="1303" spans="1:30" x14ac:dyDescent="0.25">
      <c r="A1303" t="s">
        <v>4211</v>
      </c>
      <c r="B1303" t="s">
        <v>1595</v>
      </c>
      <c r="C1303" s="1">
        <v>42091</v>
      </c>
      <c r="D1303">
        <v>101646</v>
      </c>
      <c r="E1303" t="str">
        <f t="shared" si="503"/>
        <v>_how_to_become_a_data_scientist_for_free_</v>
      </c>
      <c r="F1303" s="7">
        <f t="shared" si="511"/>
        <v>11.529261305586051</v>
      </c>
      <c r="G1303">
        <f t="shared" si="504"/>
        <v>46</v>
      </c>
      <c r="H1303" s="11">
        <f t="shared" si="512"/>
        <v>1</v>
      </c>
      <c r="I1303" s="11">
        <f t="shared" si="521"/>
        <v>0</v>
      </c>
      <c r="J1303" s="11">
        <f t="shared" si="521"/>
        <v>1</v>
      </c>
      <c r="K1303" s="11">
        <f t="shared" si="522"/>
        <v>0</v>
      </c>
      <c r="L1303" s="11">
        <f t="shared" si="522"/>
        <v>0</v>
      </c>
      <c r="M1303" s="11">
        <f t="shared" si="522"/>
        <v>0</v>
      </c>
      <c r="N1303" s="11">
        <f t="shared" si="522"/>
        <v>0</v>
      </c>
      <c r="O1303" s="11">
        <f t="shared" si="522"/>
        <v>1</v>
      </c>
      <c r="P1303" s="11">
        <f t="shared" si="522"/>
        <v>0</v>
      </c>
      <c r="Q1303" s="4" t="str">
        <f t="shared" si="513"/>
        <v>N-101-000010</v>
      </c>
      <c r="R1303">
        <f t="shared" si="514"/>
        <v>382</v>
      </c>
      <c r="S1303" s="8">
        <f t="shared" si="515"/>
        <v>6.8802841839920132</v>
      </c>
      <c r="T1303" s="8">
        <f t="shared" si="516"/>
        <v>6.8802841839920132</v>
      </c>
      <c r="U1303" s="10">
        <f t="shared" si="507"/>
        <v>11.122907445070526</v>
      </c>
      <c r="V1303" s="10">
        <f t="shared" si="517"/>
        <v>0.18424985744159661</v>
      </c>
      <c r="W1303" s="10">
        <f t="shared" si="518"/>
        <v>4.6958691288706955</v>
      </c>
      <c r="X1303" s="10">
        <f t="shared" si="508"/>
        <v>0.40635386051552441</v>
      </c>
      <c r="Y1303" s="22">
        <f t="shared" si="519"/>
        <v>6.9555773436448023</v>
      </c>
      <c r="Z1303" s="22">
        <f t="shared" si="509"/>
        <v>6.8151536771936527</v>
      </c>
      <c r="AA1303" s="22">
        <f t="shared" si="510"/>
        <v>6.8802841839920132</v>
      </c>
      <c r="AB1303" s="35"/>
      <c r="AC1303" s="10"/>
      <c r="AD1303" s="10"/>
    </row>
    <row r="1304" spans="1:30" x14ac:dyDescent="0.25">
      <c r="A1304" t="s">
        <v>4213</v>
      </c>
      <c r="B1304" t="s">
        <v>1597</v>
      </c>
      <c r="C1304" s="1">
        <v>42275</v>
      </c>
      <c r="D1304">
        <v>2998</v>
      </c>
      <c r="E1304" t="str">
        <f t="shared" si="503"/>
        <v>_how_to_become_a_data_scientist_on_a_shoestring_</v>
      </c>
      <c r="F1304" s="7">
        <f t="shared" si="511"/>
        <v>8.0060341787490099</v>
      </c>
      <c r="G1304">
        <f t="shared" si="504"/>
        <v>29</v>
      </c>
      <c r="H1304" s="11">
        <f t="shared" si="512"/>
        <v>1</v>
      </c>
      <c r="I1304" s="11">
        <f t="shared" si="521"/>
        <v>0</v>
      </c>
      <c r="J1304" s="11">
        <f t="shared" si="521"/>
        <v>1</v>
      </c>
      <c r="K1304" s="11">
        <f t="shared" si="522"/>
        <v>0</v>
      </c>
      <c r="L1304" s="11">
        <f t="shared" si="522"/>
        <v>0</v>
      </c>
      <c r="M1304" s="11">
        <f t="shared" si="522"/>
        <v>0</v>
      </c>
      <c r="N1304" s="11">
        <f t="shared" si="522"/>
        <v>0</v>
      </c>
      <c r="O1304" s="11">
        <f t="shared" si="522"/>
        <v>1</v>
      </c>
      <c r="P1304" s="11">
        <f t="shared" si="522"/>
        <v>0</v>
      </c>
      <c r="Q1304" s="4" t="str">
        <f t="shared" si="513"/>
        <v>N-101-000010</v>
      </c>
      <c r="R1304">
        <f t="shared" si="514"/>
        <v>382</v>
      </c>
      <c r="S1304" s="8">
        <f t="shared" si="515"/>
        <v>6.8802841839920132</v>
      </c>
      <c r="T1304" s="8">
        <f t="shared" si="516"/>
        <v>6.8802841839920132</v>
      </c>
      <c r="U1304" s="10">
        <f t="shared" si="507"/>
        <v>7.5996803182334851</v>
      </c>
      <c r="V1304" s="10">
        <f t="shared" si="517"/>
        <v>0.18424985744159661</v>
      </c>
      <c r="W1304" s="10">
        <f t="shared" si="518"/>
        <v>1.1726420020336548</v>
      </c>
      <c r="X1304" s="10">
        <f t="shared" si="508"/>
        <v>0.40635386051552441</v>
      </c>
      <c r="Y1304" s="22">
        <f t="shared" si="519"/>
        <v>6.9555773436448023</v>
      </c>
      <c r="Z1304" s="22">
        <f t="shared" si="509"/>
        <v>6.8151536771936527</v>
      </c>
      <c r="AA1304" s="22">
        <f t="shared" si="510"/>
        <v>6.8802841839920132</v>
      </c>
      <c r="AB1304" s="35"/>
      <c r="AC1304" s="10"/>
      <c r="AD1304" s="10"/>
    </row>
    <row r="1305" spans="1:30" x14ac:dyDescent="0.25">
      <c r="A1305" t="s">
        <v>3018</v>
      </c>
      <c r="B1305" t="s">
        <v>400</v>
      </c>
      <c r="C1305" s="1">
        <v>42404</v>
      </c>
      <c r="D1305">
        <v>937</v>
      </c>
      <c r="E1305" t="str">
        <f t="shared" si="503"/>
        <v>_how_to_become_an_r_power_user_</v>
      </c>
      <c r="F1305" s="7">
        <f t="shared" si="511"/>
        <v>6.8437499490062246</v>
      </c>
      <c r="G1305">
        <f t="shared" si="504"/>
        <v>61</v>
      </c>
      <c r="H1305" s="11">
        <f t="shared" si="512"/>
        <v>1</v>
      </c>
      <c r="I1305" s="11">
        <f t="shared" si="521"/>
        <v>1</v>
      </c>
      <c r="J1305" s="11">
        <f t="shared" si="521"/>
        <v>0</v>
      </c>
      <c r="K1305" s="11">
        <f t="shared" si="522"/>
        <v>0</v>
      </c>
      <c r="L1305" s="11">
        <f t="shared" si="522"/>
        <v>1</v>
      </c>
      <c r="M1305" s="11">
        <f t="shared" si="522"/>
        <v>0</v>
      </c>
      <c r="N1305" s="11">
        <f t="shared" si="522"/>
        <v>0</v>
      </c>
      <c r="O1305" s="11">
        <f t="shared" si="522"/>
        <v>0</v>
      </c>
      <c r="P1305" s="11">
        <f t="shared" si="522"/>
        <v>0</v>
      </c>
      <c r="Q1305" s="4" t="str">
        <f t="shared" si="513"/>
        <v>N-110-010000</v>
      </c>
      <c r="R1305">
        <f t="shared" si="514"/>
        <v>5</v>
      </c>
      <c r="S1305" s="8">
        <f t="shared" si="515"/>
        <v>7.3171745205203251</v>
      </c>
      <c r="T1305" s="8">
        <f t="shared" si="516"/>
        <v>7.3546782491486216</v>
      </c>
      <c r="U1305" s="10">
        <f t="shared" si="507"/>
        <v>7.1424316138130246</v>
      </c>
      <c r="V1305" s="10">
        <f t="shared" si="517"/>
        <v>-0.87891270391009813</v>
      </c>
      <c r="W1305" s="10">
        <f t="shared" si="518"/>
        <v>1.0357772290869427E-2</v>
      </c>
      <c r="X1305" s="10">
        <f t="shared" si="508"/>
        <v>-0.29868166480680025</v>
      </c>
      <c r="Y1305" s="22">
        <f t="shared" si="519"/>
        <v>6.2505418183224775</v>
      </c>
      <c r="Z1305" s="22">
        <f t="shared" si="509"/>
        <v>6.5182971047776688</v>
      </c>
      <c r="AA1305" s="22">
        <f t="shared" si="510"/>
        <v>7.3171745205203251</v>
      </c>
      <c r="AB1305" s="35"/>
      <c r="AC1305" s="10"/>
      <c r="AD1305" s="10"/>
    </row>
    <row r="1306" spans="1:30" x14ac:dyDescent="0.25">
      <c r="A1306" t="s">
        <v>2784</v>
      </c>
      <c r="B1306" t="s">
        <v>166</v>
      </c>
      <c r="C1306" s="1">
        <v>42108</v>
      </c>
      <c r="D1306">
        <v>244</v>
      </c>
      <c r="E1306" t="str">
        <f t="shared" si="503"/>
        <v>_how_to_better_predict_social_security_expenses_over_100_years_</v>
      </c>
      <c r="F1306" s="7">
        <f t="shared" si="511"/>
        <v>5.5012582105447274</v>
      </c>
      <c r="G1306">
        <f t="shared" si="504"/>
        <v>85</v>
      </c>
      <c r="H1306" s="11">
        <f t="shared" si="512"/>
        <v>1</v>
      </c>
      <c r="I1306" s="11">
        <f t="shared" si="521"/>
        <v>1</v>
      </c>
      <c r="J1306" s="11">
        <f t="shared" si="521"/>
        <v>0</v>
      </c>
      <c r="K1306" s="11">
        <f t="shared" si="522"/>
        <v>0</v>
      </c>
      <c r="L1306" s="11">
        <f t="shared" si="522"/>
        <v>0</v>
      </c>
      <c r="M1306" s="11">
        <f t="shared" si="522"/>
        <v>0</v>
      </c>
      <c r="N1306" s="11">
        <f t="shared" si="522"/>
        <v>0</v>
      </c>
      <c r="O1306" s="11">
        <f t="shared" si="522"/>
        <v>0</v>
      </c>
      <c r="P1306" s="11">
        <f t="shared" si="522"/>
        <v>0</v>
      </c>
      <c r="Q1306" s="4" t="str">
        <f t="shared" si="513"/>
        <v>N-110-000000</v>
      </c>
      <c r="R1306">
        <f t="shared" si="514"/>
        <v>84</v>
      </c>
      <c r="S1306" s="8">
        <f t="shared" si="515"/>
        <v>6.1102020039575136</v>
      </c>
      <c r="T1306" s="8">
        <f t="shared" si="516"/>
        <v>6.1102020039575136</v>
      </c>
      <c r="U1306" s="10">
        <f t="shared" si="507"/>
        <v>6.0936329055869347</v>
      </c>
      <c r="V1306" s="10">
        <f t="shared" si="517"/>
        <v>-1.3217888754809786</v>
      </c>
      <c r="W1306" s="10">
        <f t="shared" si="518"/>
        <v>-1.3321339661706277</v>
      </c>
      <c r="X1306" s="10">
        <f t="shared" si="508"/>
        <v>-0.59237469504220686</v>
      </c>
      <c r="Y1306" s="22">
        <f t="shared" si="519"/>
        <v>5.9568487880870702</v>
      </c>
      <c r="Z1306" s="22">
        <f t="shared" si="509"/>
        <v>5.9724325813367543</v>
      </c>
      <c r="AA1306" s="22">
        <f t="shared" si="510"/>
        <v>6.1102020039575136</v>
      </c>
      <c r="AB1306" s="35"/>
      <c r="AC1306" s="10"/>
      <c r="AD1306" s="10"/>
    </row>
    <row r="1307" spans="1:30" x14ac:dyDescent="0.25">
      <c r="A1307" t="s">
        <v>3207</v>
      </c>
      <c r="B1307" t="s">
        <v>591</v>
      </c>
      <c r="C1307" s="1">
        <v>42452</v>
      </c>
      <c r="D1307">
        <v>1688</v>
      </c>
      <c r="E1307" t="str">
        <f t="shared" si="503"/>
        <v>_how_to_bin_or_convert_numerical_variables_to_categorical_variables_withdecision_trees_</v>
      </c>
      <c r="F1307" s="7">
        <f t="shared" si="511"/>
        <v>7.4318919168077997</v>
      </c>
      <c r="G1307">
        <f t="shared" si="504"/>
        <v>56</v>
      </c>
      <c r="H1307" s="11">
        <f t="shared" si="512"/>
        <v>1</v>
      </c>
      <c r="I1307" s="11">
        <f t="shared" si="521"/>
        <v>0</v>
      </c>
      <c r="J1307" s="11">
        <f t="shared" si="521"/>
        <v>1</v>
      </c>
      <c r="K1307" s="11">
        <f t="shared" si="522"/>
        <v>0</v>
      </c>
      <c r="L1307" s="11">
        <f t="shared" si="522"/>
        <v>0</v>
      </c>
      <c r="M1307" s="11">
        <f t="shared" si="522"/>
        <v>0</v>
      </c>
      <c r="N1307" s="11">
        <f t="shared" si="522"/>
        <v>0</v>
      </c>
      <c r="O1307" s="11">
        <f t="shared" si="522"/>
        <v>0</v>
      </c>
      <c r="P1307" s="11">
        <f t="shared" si="522"/>
        <v>0</v>
      </c>
      <c r="Q1307" s="4" t="str">
        <f t="shared" si="513"/>
        <v>N-101-000000</v>
      </c>
      <c r="R1307">
        <f t="shared" si="514"/>
        <v>419</v>
      </c>
      <c r="S1307" s="8">
        <f t="shared" si="515"/>
        <v>6.5697596378225285</v>
      </c>
      <c r="T1307" s="8">
        <f t="shared" si="516"/>
        <v>6.5697596378225285</v>
      </c>
      <c r="U1307" s="10">
        <f t="shared" si="507"/>
        <v>7.2434229774917434</v>
      </c>
      <c r="V1307" s="10">
        <f t="shared" si="517"/>
        <v>-0.14431102010629077</v>
      </c>
      <c r="W1307" s="10">
        <f t="shared" si="518"/>
        <v>0.59849974009244455</v>
      </c>
      <c r="X1307" s="10">
        <f t="shared" si="508"/>
        <v>0.18846893931605621</v>
      </c>
      <c r="Y1307" s="22">
        <f t="shared" si="519"/>
        <v>6.7376924224453338</v>
      </c>
      <c r="Z1307" s="22">
        <f t="shared" si="509"/>
        <v>6.5922741434865042</v>
      </c>
      <c r="AA1307" s="22">
        <f t="shared" si="510"/>
        <v>6.5697596378225285</v>
      </c>
      <c r="AB1307" s="35"/>
      <c r="AC1307" s="10"/>
      <c r="AD1307" s="10"/>
    </row>
    <row r="1308" spans="1:30" x14ac:dyDescent="0.25">
      <c r="A1308" t="s">
        <v>2785</v>
      </c>
      <c r="B1308" t="s">
        <v>167</v>
      </c>
      <c r="C1308" s="1">
        <v>42291</v>
      </c>
      <c r="D1308">
        <v>326</v>
      </c>
      <c r="E1308" t="str">
        <f t="shared" si="503"/>
        <v>_how_to_build_dashboards_that_persuade,_inform_and_engage_</v>
      </c>
      <c r="F1308" s="7">
        <f t="shared" si="511"/>
        <v>5.7899601708972535</v>
      </c>
      <c r="G1308">
        <f t="shared" si="504"/>
        <v>66</v>
      </c>
      <c r="H1308" s="11">
        <f t="shared" si="512"/>
        <v>1</v>
      </c>
      <c r="I1308" s="11">
        <f t="shared" si="521"/>
        <v>1</v>
      </c>
      <c r="J1308" s="11">
        <f t="shared" si="521"/>
        <v>0</v>
      </c>
      <c r="K1308" s="11">
        <f t="shared" si="522"/>
        <v>0</v>
      </c>
      <c r="L1308" s="11">
        <f t="shared" si="522"/>
        <v>0</v>
      </c>
      <c r="M1308" s="11">
        <f t="shared" si="522"/>
        <v>0</v>
      </c>
      <c r="N1308" s="11">
        <f t="shared" si="522"/>
        <v>0</v>
      </c>
      <c r="O1308" s="11">
        <f t="shared" si="522"/>
        <v>0</v>
      </c>
      <c r="P1308" s="11">
        <f t="shared" si="522"/>
        <v>0</v>
      </c>
      <c r="Q1308" s="4" t="str">
        <f t="shared" si="513"/>
        <v>N-110-000000</v>
      </c>
      <c r="R1308">
        <f t="shared" si="514"/>
        <v>84</v>
      </c>
      <c r="S1308" s="8">
        <f t="shared" si="515"/>
        <v>6.1102020039575136</v>
      </c>
      <c r="T1308" s="8">
        <f t="shared" si="516"/>
        <v>6.1102020039575136</v>
      </c>
      <c r="U1308" s="10">
        <f t="shared" si="507"/>
        <v>6.3823348659394608</v>
      </c>
      <c r="V1308" s="10">
        <f t="shared" si="517"/>
        <v>-1.3217888754809786</v>
      </c>
      <c r="W1308" s="10">
        <f t="shared" si="518"/>
        <v>-1.0434320058181017</v>
      </c>
      <c r="X1308" s="10">
        <f t="shared" si="508"/>
        <v>-0.59237469504220686</v>
      </c>
      <c r="Y1308" s="22">
        <f t="shared" si="519"/>
        <v>5.9568487880870702</v>
      </c>
      <c r="Z1308" s="22">
        <f t="shared" si="509"/>
        <v>5.9724325813367543</v>
      </c>
      <c r="AA1308" s="22">
        <f t="shared" si="510"/>
        <v>6.1102020039575136</v>
      </c>
      <c r="AB1308" s="35"/>
      <c r="AC1308" s="10"/>
      <c r="AD1308" s="10"/>
    </row>
    <row r="1309" spans="1:30" x14ac:dyDescent="0.25">
      <c r="A1309" t="s">
        <v>2786</v>
      </c>
      <c r="B1309" t="s">
        <v>168</v>
      </c>
      <c r="C1309" s="1">
        <v>41802</v>
      </c>
      <c r="D1309">
        <v>423</v>
      </c>
      <c r="E1309" t="str">
        <f t="shared" si="503"/>
        <v>_how_to_build_dashboards_that_persuade,_inform_and_engage_-_tableau_</v>
      </c>
      <c r="F1309" s="7">
        <f t="shared" si="511"/>
        <v>6.0497334552319577</v>
      </c>
      <c r="G1309">
        <f t="shared" si="504"/>
        <v>31</v>
      </c>
      <c r="H1309" s="11">
        <f t="shared" si="512"/>
        <v>0</v>
      </c>
      <c r="I1309" s="11">
        <f t="shared" si="521"/>
        <v>1</v>
      </c>
      <c r="J1309" s="11">
        <f t="shared" si="521"/>
        <v>0</v>
      </c>
      <c r="K1309" s="11">
        <f t="shared" si="522"/>
        <v>0</v>
      </c>
      <c r="L1309" s="11">
        <f t="shared" si="522"/>
        <v>0</v>
      </c>
      <c r="M1309" s="11">
        <f t="shared" si="522"/>
        <v>0</v>
      </c>
      <c r="N1309" s="11">
        <f t="shared" si="522"/>
        <v>0</v>
      </c>
      <c r="O1309" s="11">
        <f t="shared" si="522"/>
        <v>0</v>
      </c>
      <c r="P1309" s="11">
        <f t="shared" si="522"/>
        <v>0</v>
      </c>
      <c r="Q1309" s="4" t="str">
        <f t="shared" si="513"/>
        <v>N-010-000000</v>
      </c>
      <c r="R1309">
        <f t="shared" si="514"/>
        <v>99</v>
      </c>
      <c r="S1309" s="8">
        <f t="shared" si="515"/>
        <v>6.480946823676728</v>
      </c>
      <c r="T1309" s="8">
        <f t="shared" si="516"/>
        <v>6.480946823676728</v>
      </c>
      <c r="U1309" s="10">
        <f t="shared" si="507"/>
        <v>6.4436410959314676</v>
      </c>
      <c r="V1309" s="10">
        <f t="shared" si="517"/>
        <v>-1.0225092870624488</v>
      </c>
      <c r="W1309" s="10">
        <f t="shared" si="518"/>
        <v>-0.78365872148339744</v>
      </c>
      <c r="X1309" s="10">
        <f t="shared" si="508"/>
        <v>-0.39390764069951029</v>
      </c>
      <c r="Y1309" s="22">
        <f t="shared" si="519"/>
        <v>6.1553158424297676</v>
      </c>
      <c r="Z1309" s="22">
        <f t="shared" si="509"/>
        <v>6.3463125243562173</v>
      </c>
      <c r="AA1309" s="22">
        <f t="shared" si="510"/>
        <v>6.480946823676728</v>
      </c>
      <c r="AB1309" s="35"/>
      <c r="AC1309" s="10"/>
      <c r="AD1309" s="10"/>
    </row>
    <row r="1310" spans="1:30" x14ac:dyDescent="0.25">
      <c r="A1310" t="s">
        <v>4214</v>
      </c>
      <c r="B1310" t="s">
        <v>1598</v>
      </c>
      <c r="C1310" s="1">
        <v>42339</v>
      </c>
      <c r="D1310">
        <v>693</v>
      </c>
      <c r="E1310" t="str">
        <f t="shared" si="503"/>
        <v>_how_to_build_data_science_teams_</v>
      </c>
      <c r="F1310" s="7">
        <f t="shared" si="511"/>
        <v>6.5424719605068047</v>
      </c>
      <c r="G1310">
        <f t="shared" si="504"/>
        <v>56</v>
      </c>
      <c r="H1310" s="11">
        <f t="shared" si="512"/>
        <v>1</v>
      </c>
      <c r="I1310" s="11">
        <f t="shared" si="521"/>
        <v>0</v>
      </c>
      <c r="J1310" s="11">
        <f t="shared" si="521"/>
        <v>1</v>
      </c>
      <c r="K1310" s="11">
        <f t="shared" si="522"/>
        <v>0</v>
      </c>
      <c r="L1310" s="11">
        <f t="shared" si="522"/>
        <v>0</v>
      </c>
      <c r="M1310" s="11">
        <f t="shared" si="522"/>
        <v>0</v>
      </c>
      <c r="N1310" s="11">
        <f t="shared" si="522"/>
        <v>1</v>
      </c>
      <c r="O1310" s="11">
        <f t="shared" si="522"/>
        <v>1</v>
      </c>
      <c r="P1310" s="11">
        <f t="shared" si="522"/>
        <v>0</v>
      </c>
      <c r="Q1310" s="4" t="str">
        <f t="shared" si="513"/>
        <v>N-101-000110</v>
      </c>
      <c r="R1310">
        <f t="shared" si="514"/>
        <v>126</v>
      </c>
      <c r="S1310" s="8">
        <f t="shared" si="515"/>
        <v>7.156085089173656</v>
      </c>
      <c r="T1310" s="8">
        <f t="shared" si="516"/>
        <v>7.156085089173656</v>
      </c>
      <c r="U1310" s="10">
        <f t="shared" si="507"/>
        <v>5.7524552636857953</v>
      </c>
      <c r="V1310" s="10">
        <f t="shared" si="517"/>
        <v>0.76279653926378688</v>
      </c>
      <c r="W1310" s="10">
        <f t="shared" si="518"/>
        <v>-0.29092021620855046</v>
      </c>
      <c r="X1310" s="10">
        <f t="shared" si="508"/>
        <v>0.79001669682100972</v>
      </c>
      <c r="Y1310" s="22">
        <f t="shared" si="519"/>
        <v>7.3392401799502869</v>
      </c>
      <c r="Z1310" s="22">
        <f t="shared" si="509"/>
        <v>7.2265960335864765</v>
      </c>
      <c r="AA1310" s="22">
        <f t="shared" si="510"/>
        <v>7.156085089173656</v>
      </c>
      <c r="AB1310" s="35"/>
      <c r="AC1310" s="10"/>
      <c r="AD1310" s="10"/>
    </row>
    <row r="1311" spans="1:30" x14ac:dyDescent="0.25">
      <c r="A1311" t="s">
        <v>4215</v>
      </c>
      <c r="B1311" t="s">
        <v>1599</v>
      </c>
      <c r="C1311" s="1">
        <v>42398</v>
      </c>
      <c r="D1311">
        <v>1792</v>
      </c>
      <c r="E1311" t="str">
        <f t="shared" si="503"/>
        <v>_how_to_check_hypotheses_with_bootstrap_and_apache_spark?_</v>
      </c>
      <c r="F1311" s="7">
        <f t="shared" si="511"/>
        <v>7.491645473605133</v>
      </c>
      <c r="G1311">
        <f t="shared" si="504"/>
        <v>33</v>
      </c>
      <c r="H1311" s="11">
        <f t="shared" si="512"/>
        <v>1</v>
      </c>
      <c r="I1311" s="11">
        <f t="shared" si="521"/>
        <v>0</v>
      </c>
      <c r="J1311" s="11">
        <f t="shared" si="521"/>
        <v>1</v>
      </c>
      <c r="K1311" s="11">
        <f t="shared" si="522"/>
        <v>0</v>
      </c>
      <c r="L1311" s="11">
        <f t="shared" si="522"/>
        <v>0</v>
      </c>
      <c r="M1311" s="11">
        <f t="shared" si="522"/>
        <v>0</v>
      </c>
      <c r="N1311" s="11">
        <f t="shared" si="522"/>
        <v>0</v>
      </c>
      <c r="O1311" s="11">
        <f t="shared" si="522"/>
        <v>0</v>
      </c>
      <c r="P1311" s="11">
        <f t="shared" si="522"/>
        <v>0</v>
      </c>
      <c r="Q1311" s="4" t="str">
        <f t="shared" si="513"/>
        <v>N-101-000000</v>
      </c>
      <c r="R1311">
        <f t="shared" si="514"/>
        <v>419</v>
      </c>
      <c r="S1311" s="8">
        <f t="shared" si="515"/>
        <v>6.5697596378225285</v>
      </c>
      <c r="T1311" s="8">
        <f t="shared" si="516"/>
        <v>6.5697596378225285</v>
      </c>
      <c r="U1311" s="10">
        <f t="shared" si="507"/>
        <v>7.3031765342890766</v>
      </c>
      <c r="V1311" s="10">
        <f t="shared" si="517"/>
        <v>-0.14431102010629077</v>
      </c>
      <c r="W1311" s="10">
        <f t="shared" si="518"/>
        <v>0.65825329688977785</v>
      </c>
      <c r="X1311" s="10">
        <f t="shared" si="508"/>
        <v>0.18846893931605621</v>
      </c>
      <c r="Y1311" s="22">
        <f t="shared" si="519"/>
        <v>6.7376924224453338</v>
      </c>
      <c r="Z1311" s="22">
        <f t="shared" si="509"/>
        <v>6.5922741434865042</v>
      </c>
      <c r="AA1311" s="22">
        <f t="shared" si="510"/>
        <v>6.5697596378225285</v>
      </c>
      <c r="AB1311" s="35"/>
      <c r="AC1311" s="10"/>
      <c r="AD1311" s="10"/>
    </row>
    <row r="1312" spans="1:30" x14ac:dyDescent="0.25">
      <c r="A1312" t="s">
        <v>4216</v>
      </c>
      <c r="B1312" t="s">
        <v>1600</v>
      </c>
      <c r="C1312" s="1">
        <v>42178</v>
      </c>
      <c r="D1312">
        <v>8799</v>
      </c>
      <c r="E1312" t="str">
        <f t="shared" si="503"/>
        <v>_how_to_choose_a_statistical_model_</v>
      </c>
      <c r="F1312" s="7">
        <f t="shared" si="511"/>
        <v>9.0825070004662987</v>
      </c>
      <c r="G1312">
        <f t="shared" si="504"/>
        <v>55</v>
      </c>
      <c r="H1312" s="11">
        <f t="shared" si="512"/>
        <v>1</v>
      </c>
      <c r="I1312" s="11">
        <f t="shared" si="521"/>
        <v>0</v>
      </c>
      <c r="J1312" s="11">
        <f t="shared" si="521"/>
        <v>1</v>
      </c>
      <c r="K1312" s="11">
        <f t="shared" ref="K1312:P1321" si="523">IF(ISNUMBER(SEARCH(K$1,$E1312)),1,0)</f>
        <v>0</v>
      </c>
      <c r="L1312" s="11">
        <f t="shared" si="523"/>
        <v>0</v>
      </c>
      <c r="M1312" s="11">
        <f t="shared" si="523"/>
        <v>0</v>
      </c>
      <c r="N1312" s="11">
        <f t="shared" si="523"/>
        <v>0</v>
      </c>
      <c r="O1312" s="11">
        <f t="shared" si="523"/>
        <v>0</v>
      </c>
      <c r="P1312" s="11">
        <f t="shared" si="523"/>
        <v>0</v>
      </c>
      <c r="Q1312" s="4" t="str">
        <f t="shared" si="513"/>
        <v>N-101-000000</v>
      </c>
      <c r="R1312">
        <f t="shared" si="514"/>
        <v>419</v>
      </c>
      <c r="S1312" s="8">
        <f t="shared" si="515"/>
        <v>6.5697596378225285</v>
      </c>
      <c r="T1312" s="8">
        <f t="shared" si="516"/>
        <v>6.5697596378225285</v>
      </c>
      <c r="U1312" s="10">
        <f t="shared" si="507"/>
        <v>8.8940380611502423</v>
      </c>
      <c r="V1312" s="10">
        <f t="shared" si="517"/>
        <v>-0.14431102010629077</v>
      </c>
      <c r="W1312" s="10">
        <f t="shared" si="518"/>
        <v>2.2491148237509435</v>
      </c>
      <c r="X1312" s="10">
        <f t="shared" si="508"/>
        <v>0.18846893931605621</v>
      </c>
      <c r="Y1312" s="22">
        <f t="shared" si="519"/>
        <v>6.7376924224453338</v>
      </c>
      <c r="Z1312" s="22">
        <f t="shared" si="509"/>
        <v>6.5922741434865042</v>
      </c>
      <c r="AA1312" s="22">
        <f t="shared" si="510"/>
        <v>6.5697596378225285</v>
      </c>
      <c r="AB1312" s="35"/>
      <c r="AC1312" s="10"/>
      <c r="AD1312" s="10"/>
    </row>
    <row r="1313" spans="1:30" x14ac:dyDescent="0.25">
      <c r="A1313" t="s">
        <v>2788</v>
      </c>
      <c r="B1313" t="s">
        <v>170</v>
      </c>
      <c r="C1313" s="1">
        <v>41982</v>
      </c>
      <c r="D1313">
        <v>2111</v>
      </c>
      <c r="E1313" t="str">
        <f t="shared" si="503"/>
        <v>_how_to_choose_a_university_-_graduate_school_admissions_</v>
      </c>
      <c r="F1313" s="7">
        <f t="shared" si="511"/>
        <v>7.6553906448261522</v>
      </c>
      <c r="G1313">
        <f t="shared" si="504"/>
        <v>48</v>
      </c>
      <c r="H1313" s="11">
        <f t="shared" si="512"/>
        <v>0</v>
      </c>
      <c r="I1313" s="11">
        <f t="shared" si="521"/>
        <v>1</v>
      </c>
      <c r="J1313" s="11">
        <f t="shared" si="521"/>
        <v>0</v>
      </c>
      <c r="K1313" s="11">
        <f t="shared" si="523"/>
        <v>0</v>
      </c>
      <c r="L1313" s="11">
        <f t="shared" si="523"/>
        <v>0</v>
      </c>
      <c r="M1313" s="11">
        <f t="shared" si="523"/>
        <v>0</v>
      </c>
      <c r="N1313" s="11">
        <f t="shared" si="523"/>
        <v>0</v>
      </c>
      <c r="O1313" s="11">
        <f t="shared" si="523"/>
        <v>0</v>
      </c>
      <c r="P1313" s="11">
        <f t="shared" si="523"/>
        <v>0</v>
      </c>
      <c r="Q1313" s="4" t="str">
        <f t="shared" si="513"/>
        <v>N-010-000000</v>
      </c>
      <c r="R1313">
        <f t="shared" si="514"/>
        <v>99</v>
      </c>
      <c r="S1313" s="8">
        <f t="shared" si="515"/>
        <v>6.480946823676728</v>
      </c>
      <c r="T1313" s="8">
        <f t="shared" si="516"/>
        <v>6.480946823676728</v>
      </c>
      <c r="U1313" s="10">
        <f t="shared" si="507"/>
        <v>8.0492982855256621</v>
      </c>
      <c r="V1313" s="10">
        <f t="shared" si="517"/>
        <v>-1.0225092870624488</v>
      </c>
      <c r="W1313" s="10">
        <f t="shared" si="518"/>
        <v>0.82199846811079702</v>
      </c>
      <c r="X1313" s="10">
        <f t="shared" si="508"/>
        <v>-0.39390764069951029</v>
      </c>
      <c r="Y1313" s="22">
        <f t="shared" si="519"/>
        <v>6.1553158424297676</v>
      </c>
      <c r="Z1313" s="22">
        <f t="shared" si="509"/>
        <v>6.3463125243562173</v>
      </c>
      <c r="AA1313" s="22">
        <f t="shared" si="510"/>
        <v>6.480946823676728</v>
      </c>
      <c r="AB1313" s="35"/>
      <c r="AC1313" s="10"/>
      <c r="AD1313" s="10"/>
    </row>
    <row r="1314" spans="1:30" x14ac:dyDescent="0.25">
      <c r="A1314" t="s">
        <v>4217</v>
      </c>
      <c r="B1314" t="s">
        <v>1601</v>
      </c>
      <c r="C1314" s="1">
        <v>42264</v>
      </c>
      <c r="D1314">
        <v>7405</v>
      </c>
      <c r="E1314" t="str">
        <f t="shared" si="503"/>
        <v>_how_to_choose_between_learning_python_or_r_first_</v>
      </c>
      <c r="F1314" s="7">
        <f t="shared" si="511"/>
        <v>8.9100457614735582</v>
      </c>
      <c r="G1314">
        <f t="shared" si="504"/>
        <v>46</v>
      </c>
      <c r="H1314" s="11">
        <f t="shared" si="512"/>
        <v>1</v>
      </c>
      <c r="I1314" s="11">
        <f t="shared" si="521"/>
        <v>0</v>
      </c>
      <c r="J1314" s="11">
        <f t="shared" si="521"/>
        <v>1</v>
      </c>
      <c r="K1314" s="11">
        <f t="shared" si="523"/>
        <v>1</v>
      </c>
      <c r="L1314" s="11">
        <f t="shared" si="523"/>
        <v>1</v>
      </c>
      <c r="M1314" s="11">
        <f t="shared" si="523"/>
        <v>0</v>
      </c>
      <c r="N1314" s="11">
        <f t="shared" si="523"/>
        <v>0</v>
      </c>
      <c r="O1314" s="11">
        <f t="shared" si="523"/>
        <v>0</v>
      </c>
      <c r="P1314" s="11">
        <f t="shared" si="523"/>
        <v>0</v>
      </c>
      <c r="Q1314" s="4" t="str">
        <f t="shared" si="513"/>
        <v>N-101-110000</v>
      </c>
      <c r="R1314">
        <f t="shared" si="514"/>
        <v>3</v>
      </c>
      <c r="S1314" s="8">
        <f t="shared" si="515"/>
        <v>7.1733051535383199</v>
      </c>
      <c r="T1314" s="8">
        <f t="shared" si="516"/>
        <v>7.3546782491486216</v>
      </c>
      <c r="U1314" s="10">
        <f t="shared" si="507"/>
        <v>7.4876653912294007</v>
      </c>
      <c r="V1314" s="10">
        <f t="shared" si="517"/>
        <v>1.7163731444071364</v>
      </c>
      <c r="W1314" s="10">
        <f t="shared" si="518"/>
        <v>2.0766535847582031</v>
      </c>
      <c r="X1314" s="10">
        <f t="shared" si="508"/>
        <v>1.4223803702441573</v>
      </c>
      <c r="Y1314" s="22">
        <f t="shared" si="519"/>
        <v>7.971603853373435</v>
      </c>
      <c r="Z1314" s="22">
        <f t="shared" si="509"/>
        <v>8.6240758979960539</v>
      </c>
      <c r="AA1314" s="22">
        <f t="shared" si="510"/>
        <v>7.971603853373435</v>
      </c>
      <c r="AB1314" s="35"/>
      <c r="AC1314" s="10"/>
      <c r="AD1314" s="10"/>
    </row>
    <row r="1315" spans="1:30" x14ac:dyDescent="0.25">
      <c r="A1315" t="s">
        <v>4218</v>
      </c>
      <c r="B1315" t="s">
        <v>1602</v>
      </c>
      <c r="C1315" s="1">
        <v>41594</v>
      </c>
      <c r="D1315">
        <v>1486</v>
      </c>
      <c r="E1315" t="str">
        <f t="shared" si="503"/>
        <v>_how_to_compare_and_rank_data_science_programs?_</v>
      </c>
      <c r="F1315" s="7">
        <f t="shared" si="511"/>
        <v>7.304515946460155</v>
      </c>
      <c r="G1315">
        <f t="shared" si="504"/>
        <v>56</v>
      </c>
      <c r="H1315" s="11">
        <f t="shared" si="512"/>
        <v>0</v>
      </c>
      <c r="I1315" s="11">
        <f t="shared" si="521"/>
        <v>0</v>
      </c>
      <c r="J1315" s="11">
        <f t="shared" si="521"/>
        <v>1</v>
      </c>
      <c r="K1315" s="11">
        <f t="shared" si="523"/>
        <v>0</v>
      </c>
      <c r="L1315" s="11">
        <f t="shared" si="523"/>
        <v>0</v>
      </c>
      <c r="M1315" s="11">
        <f t="shared" si="523"/>
        <v>0</v>
      </c>
      <c r="N1315" s="11">
        <f t="shared" si="523"/>
        <v>1</v>
      </c>
      <c r="O1315" s="11">
        <f t="shared" si="523"/>
        <v>1</v>
      </c>
      <c r="P1315" s="11">
        <f t="shared" si="523"/>
        <v>0</v>
      </c>
      <c r="Q1315" s="4" t="str">
        <f t="shared" si="513"/>
        <v>N-001-000110</v>
      </c>
      <c r="R1315">
        <f t="shared" si="514"/>
        <v>130</v>
      </c>
      <c r="S1315" s="8">
        <f t="shared" si="515"/>
        <v>7.6818150714618501</v>
      </c>
      <c r="T1315" s="8">
        <f t="shared" si="516"/>
        <v>7.6818150714618501</v>
      </c>
      <c r="U1315" s="10">
        <f t="shared" si="507"/>
        <v>6.3160321952964491</v>
      </c>
      <c r="V1315" s="10">
        <f t="shared" si="517"/>
        <v>1.0620761276823165</v>
      </c>
      <c r="W1315" s="10">
        <f t="shared" si="518"/>
        <v>0.47112376974479986</v>
      </c>
      <c r="X1315" s="10">
        <f t="shared" si="508"/>
        <v>0.98848375116370624</v>
      </c>
      <c r="Y1315" s="22">
        <f t="shared" si="519"/>
        <v>7.5377072342929834</v>
      </c>
      <c r="Z1315" s="22">
        <f t="shared" si="509"/>
        <v>7.6004759766059404</v>
      </c>
      <c r="AA1315" s="22">
        <f t="shared" si="510"/>
        <v>7.6818150714618501</v>
      </c>
      <c r="AB1315" s="35"/>
      <c r="AC1315" s="10"/>
      <c r="AD1315" s="10"/>
    </row>
    <row r="1316" spans="1:30" x14ac:dyDescent="0.25">
      <c r="A1316" t="s">
        <v>4219</v>
      </c>
      <c r="B1316" t="s">
        <v>1603</v>
      </c>
      <c r="C1316" s="1">
        <v>41701</v>
      </c>
      <c r="D1316">
        <v>17231</v>
      </c>
      <c r="E1316" t="str">
        <f t="shared" si="503"/>
        <v>_how_to_compete_against_data_scientists_charging_$30/hour_</v>
      </c>
      <c r="F1316" s="7">
        <f t="shared" si="511"/>
        <v>9.7545233993961702</v>
      </c>
      <c r="G1316">
        <f t="shared" si="504"/>
        <v>60</v>
      </c>
      <c r="H1316" s="11">
        <f t="shared" si="512"/>
        <v>0</v>
      </c>
      <c r="I1316" s="11">
        <f t="shared" si="521"/>
        <v>0</v>
      </c>
      <c r="J1316" s="11">
        <f t="shared" si="521"/>
        <v>1</v>
      </c>
      <c r="K1316" s="11">
        <f t="shared" si="523"/>
        <v>0</v>
      </c>
      <c r="L1316" s="11">
        <f t="shared" si="523"/>
        <v>0</v>
      </c>
      <c r="M1316" s="11">
        <f t="shared" si="523"/>
        <v>0</v>
      </c>
      <c r="N1316" s="11">
        <f t="shared" si="523"/>
        <v>0</v>
      </c>
      <c r="O1316" s="11">
        <f t="shared" si="523"/>
        <v>1</v>
      </c>
      <c r="P1316" s="11">
        <f t="shared" si="523"/>
        <v>0</v>
      </c>
      <c r="Q1316" s="4" t="str">
        <f t="shared" si="513"/>
        <v>N-001-000010</v>
      </c>
      <c r="R1316">
        <f t="shared" si="514"/>
        <v>276</v>
      </c>
      <c r="S1316" s="8">
        <f t="shared" si="515"/>
        <v>7.1371246496698326</v>
      </c>
      <c r="T1316" s="8">
        <f t="shared" si="516"/>
        <v>7.1371246496698326</v>
      </c>
      <c r="U1316" s="10">
        <f t="shared" si="507"/>
        <v>9.1497024845379489</v>
      </c>
      <c r="V1316" s="10">
        <f t="shared" si="517"/>
        <v>0.48352944586012636</v>
      </c>
      <c r="W1316" s="10">
        <f t="shared" si="518"/>
        <v>2.921131222680815</v>
      </c>
      <c r="X1316" s="10">
        <f t="shared" si="508"/>
        <v>0.60482091485822098</v>
      </c>
      <c r="Y1316" s="22">
        <f t="shared" si="519"/>
        <v>7.1540443979874988</v>
      </c>
      <c r="Z1316" s="22">
        <f t="shared" si="509"/>
        <v>7.1890336202131158</v>
      </c>
      <c r="AA1316" s="22">
        <f t="shared" si="510"/>
        <v>7.1371246496698326</v>
      </c>
      <c r="AB1316" s="35"/>
      <c r="AC1316" s="10"/>
      <c r="AD1316" s="10"/>
    </row>
    <row r="1317" spans="1:30" x14ac:dyDescent="0.25">
      <c r="A1317" t="s">
        <v>4220</v>
      </c>
      <c r="B1317" t="s">
        <v>1604</v>
      </c>
      <c r="C1317" s="1">
        <v>42361</v>
      </c>
      <c r="D1317">
        <v>1792</v>
      </c>
      <c r="E1317" t="str">
        <f t="shared" si="503"/>
        <v>_how_to_create_a_twitter_sentiment_analysis_using_r_and_shiny_</v>
      </c>
      <c r="F1317" s="7">
        <f t="shared" si="511"/>
        <v>7.491645473605133</v>
      </c>
      <c r="G1317">
        <f t="shared" si="504"/>
        <v>47</v>
      </c>
      <c r="H1317" s="11">
        <f t="shared" si="512"/>
        <v>1</v>
      </c>
      <c r="I1317" s="11">
        <f t="shared" si="521"/>
        <v>0</v>
      </c>
      <c r="J1317" s="11">
        <f t="shared" si="521"/>
        <v>1</v>
      </c>
      <c r="K1317" s="11">
        <f t="shared" si="523"/>
        <v>0</v>
      </c>
      <c r="L1317" s="11">
        <f t="shared" si="523"/>
        <v>1</v>
      </c>
      <c r="M1317" s="11">
        <f t="shared" si="523"/>
        <v>0</v>
      </c>
      <c r="N1317" s="11">
        <f t="shared" si="523"/>
        <v>0</v>
      </c>
      <c r="O1317" s="11">
        <f t="shared" si="523"/>
        <v>0</v>
      </c>
      <c r="P1317" s="11">
        <f t="shared" si="523"/>
        <v>1</v>
      </c>
      <c r="Q1317" s="4" t="str">
        <f t="shared" si="513"/>
        <v>N-101-010001</v>
      </c>
      <c r="R1317">
        <f t="shared" si="514"/>
        <v>3</v>
      </c>
      <c r="S1317" s="8">
        <f t="shared" si="515"/>
        <v>7.1733051535383199</v>
      </c>
      <c r="T1317" s="8">
        <f t="shared" si="516"/>
        <v>7.3546782491486216</v>
      </c>
      <c r="U1317" s="10">
        <f t="shared" si="507"/>
        <v>7.2242336471887212</v>
      </c>
      <c r="V1317" s="10">
        <f t="shared" si="517"/>
        <v>-2.5268618644688046E-2</v>
      </c>
      <c r="W1317" s="10">
        <f t="shared" si="518"/>
        <v>0.65825329688977785</v>
      </c>
      <c r="X1317" s="10">
        <f t="shared" si="508"/>
        <v>0.2674118264164122</v>
      </c>
      <c r="Y1317" s="22">
        <f t="shared" si="519"/>
        <v>6.8166353095456893</v>
      </c>
      <c r="Z1317" s="22">
        <f t="shared" si="509"/>
        <v>6.9706217931258179</v>
      </c>
      <c r="AA1317" s="22">
        <f t="shared" si="510"/>
        <v>6.8166353095456893</v>
      </c>
      <c r="AB1317" s="35"/>
      <c r="AC1317" s="10"/>
      <c r="AD1317" s="10"/>
    </row>
    <row r="1318" spans="1:30" x14ac:dyDescent="0.25">
      <c r="A1318" t="s">
        <v>4221</v>
      </c>
      <c r="B1318" t="s">
        <v>1605</v>
      </c>
      <c r="C1318" s="1">
        <v>42137</v>
      </c>
      <c r="D1318">
        <v>127</v>
      </c>
      <c r="E1318" t="str">
        <f t="shared" si="503"/>
        <v>_how_to_cross_link_data_and_why_you_should_do_so_</v>
      </c>
      <c r="F1318" s="7">
        <f t="shared" si="511"/>
        <v>4.8520302639196169</v>
      </c>
      <c r="G1318">
        <f t="shared" si="504"/>
        <v>50</v>
      </c>
      <c r="H1318" s="11">
        <f t="shared" si="512"/>
        <v>1</v>
      </c>
      <c r="I1318" s="11">
        <f t="shared" si="521"/>
        <v>0</v>
      </c>
      <c r="J1318" s="11">
        <f t="shared" si="521"/>
        <v>1</v>
      </c>
      <c r="K1318" s="11">
        <f t="shared" si="523"/>
        <v>0</v>
      </c>
      <c r="L1318" s="11">
        <f t="shared" si="523"/>
        <v>0</v>
      </c>
      <c r="M1318" s="11">
        <f t="shared" si="523"/>
        <v>0</v>
      </c>
      <c r="N1318" s="11">
        <f t="shared" si="523"/>
        <v>0</v>
      </c>
      <c r="O1318" s="11">
        <f t="shared" si="523"/>
        <v>1</v>
      </c>
      <c r="P1318" s="11">
        <f t="shared" si="523"/>
        <v>0</v>
      </c>
      <c r="Q1318" s="4" t="str">
        <f t="shared" si="513"/>
        <v>N-101-000010</v>
      </c>
      <c r="R1318">
        <f t="shared" si="514"/>
        <v>382</v>
      </c>
      <c r="S1318" s="8">
        <f t="shared" si="515"/>
        <v>6.8802841839920132</v>
      </c>
      <c r="T1318" s="8">
        <f t="shared" si="516"/>
        <v>6.8802841839920132</v>
      </c>
      <c r="U1318" s="10">
        <f t="shared" si="507"/>
        <v>4.4456764034040921</v>
      </c>
      <c r="V1318" s="10">
        <f t="shared" si="517"/>
        <v>0.18424985744159661</v>
      </c>
      <c r="W1318" s="10">
        <f t="shared" si="518"/>
        <v>-1.9813619127957383</v>
      </c>
      <c r="X1318" s="10">
        <f t="shared" si="508"/>
        <v>0.40635386051552441</v>
      </c>
      <c r="Y1318" s="22">
        <f t="shared" si="519"/>
        <v>6.9555773436448023</v>
      </c>
      <c r="Z1318" s="22">
        <f t="shared" si="509"/>
        <v>6.8151536771936527</v>
      </c>
      <c r="AA1318" s="22">
        <f t="shared" si="510"/>
        <v>6.8802841839920132</v>
      </c>
      <c r="AB1318" s="35"/>
      <c r="AC1318" s="10"/>
      <c r="AD1318" s="10"/>
    </row>
    <row r="1319" spans="1:30" x14ac:dyDescent="0.25">
      <c r="A1319" t="s">
        <v>2789</v>
      </c>
      <c r="B1319" t="s">
        <v>171</v>
      </c>
      <c r="C1319" s="1">
        <v>41615</v>
      </c>
      <c r="D1319">
        <v>1955</v>
      </c>
      <c r="E1319" t="str">
        <f t="shared" si="503"/>
        <v>_how_to_cut_everyone's_commute_time_by_a_factor_two_</v>
      </c>
      <c r="F1319" s="7">
        <f t="shared" si="511"/>
        <v>7.5786568505947622</v>
      </c>
      <c r="G1319">
        <f t="shared" si="504"/>
        <v>65</v>
      </c>
      <c r="H1319" s="11">
        <f t="shared" si="512"/>
        <v>0</v>
      </c>
      <c r="I1319" s="11">
        <f t="shared" si="521"/>
        <v>1</v>
      </c>
      <c r="J1319" s="11">
        <f t="shared" si="521"/>
        <v>0</v>
      </c>
      <c r="K1319" s="11">
        <f t="shared" si="523"/>
        <v>0</v>
      </c>
      <c r="L1319" s="11">
        <f t="shared" si="523"/>
        <v>0</v>
      </c>
      <c r="M1319" s="11">
        <f t="shared" si="523"/>
        <v>0</v>
      </c>
      <c r="N1319" s="11">
        <f t="shared" si="523"/>
        <v>0</v>
      </c>
      <c r="O1319" s="11">
        <f t="shared" si="523"/>
        <v>0</v>
      </c>
      <c r="P1319" s="11">
        <f t="shared" si="523"/>
        <v>0</v>
      </c>
      <c r="Q1319" s="4" t="str">
        <f t="shared" si="513"/>
        <v>N-010-000000</v>
      </c>
      <c r="R1319">
        <f t="shared" si="514"/>
        <v>99</v>
      </c>
      <c r="S1319" s="8">
        <f t="shared" si="515"/>
        <v>6.480946823676728</v>
      </c>
      <c r="T1319" s="8">
        <f t="shared" si="516"/>
        <v>6.480946823676728</v>
      </c>
      <c r="U1319" s="10">
        <f t="shared" si="507"/>
        <v>7.9725644912942721</v>
      </c>
      <c r="V1319" s="10">
        <f t="shared" si="517"/>
        <v>-1.0225092870624488</v>
      </c>
      <c r="W1319" s="10">
        <f t="shared" si="518"/>
        <v>0.74526467387940709</v>
      </c>
      <c r="X1319" s="10">
        <f t="shared" si="508"/>
        <v>-0.39390764069951029</v>
      </c>
      <c r="Y1319" s="22">
        <f t="shared" si="519"/>
        <v>6.1553158424297676</v>
      </c>
      <c r="Z1319" s="22">
        <f t="shared" si="509"/>
        <v>6.3463125243562173</v>
      </c>
      <c r="AA1319" s="22">
        <f t="shared" si="510"/>
        <v>6.480946823676728</v>
      </c>
      <c r="AB1319" s="35"/>
      <c r="AC1319" s="10"/>
      <c r="AD1319" s="10"/>
    </row>
    <row r="1320" spans="1:30" x14ac:dyDescent="0.25">
      <c r="A1320" t="s">
        <v>3084</v>
      </c>
      <c r="B1320" t="s">
        <v>468</v>
      </c>
      <c r="C1320" s="1">
        <v>41619</v>
      </c>
      <c r="D1320">
        <v>163</v>
      </c>
      <c r="E1320" t="str">
        <f t="shared" si="503"/>
        <v>_how_to_deal_with_multiple_class_roc_analysis_in_r_(proc_package)?_</v>
      </c>
      <c r="F1320" s="7">
        <f t="shared" si="511"/>
        <v>5.0998664278241987</v>
      </c>
      <c r="G1320">
        <f t="shared" si="504"/>
        <v>66</v>
      </c>
      <c r="H1320" s="11">
        <f t="shared" si="512"/>
        <v>0</v>
      </c>
      <c r="I1320" s="11">
        <f t="shared" si="521"/>
        <v>1</v>
      </c>
      <c r="J1320" s="11">
        <f t="shared" si="521"/>
        <v>0</v>
      </c>
      <c r="K1320" s="11">
        <f t="shared" si="523"/>
        <v>0</v>
      </c>
      <c r="L1320" s="11">
        <f t="shared" si="523"/>
        <v>1</v>
      </c>
      <c r="M1320" s="11">
        <f t="shared" si="523"/>
        <v>0</v>
      </c>
      <c r="N1320" s="11">
        <f t="shared" si="523"/>
        <v>0</v>
      </c>
      <c r="O1320" s="11">
        <f t="shared" si="523"/>
        <v>0</v>
      </c>
      <c r="P1320" s="11">
        <f t="shared" si="523"/>
        <v>1</v>
      </c>
      <c r="Q1320" s="4" t="str">
        <f t="shared" si="513"/>
        <v>N-010-010001</v>
      </c>
      <c r="R1320">
        <f t="shared" si="514"/>
        <v>2</v>
      </c>
      <c r="S1320" s="8">
        <f t="shared" si="515"/>
        <v>7.600207430413267</v>
      </c>
      <c r="T1320" s="8">
        <f t="shared" si="516"/>
        <v>7.3546782491486216</v>
      </c>
      <c r="U1320" s="10">
        <f t="shared" si="507"/>
        <v>5.4148311814233532</v>
      </c>
      <c r="V1320" s="10">
        <f t="shared" si="517"/>
        <v>-0.90346688560084609</v>
      </c>
      <c r="W1320" s="10">
        <f t="shared" si="518"/>
        <v>-1.7335257488911564</v>
      </c>
      <c r="X1320" s="10">
        <f t="shared" si="508"/>
        <v>-0.31496475359915438</v>
      </c>
      <c r="Y1320" s="22">
        <f t="shared" si="519"/>
        <v>6.2342587295301231</v>
      </c>
      <c r="Z1320" s="22">
        <f t="shared" si="509"/>
        <v>6.724660173995531</v>
      </c>
      <c r="AA1320" s="22">
        <f t="shared" si="510"/>
        <v>6.2342587295301231</v>
      </c>
      <c r="AB1320" s="35"/>
      <c r="AC1320" s="10"/>
      <c r="AD1320" s="10"/>
    </row>
    <row r="1321" spans="1:30" x14ac:dyDescent="0.25">
      <c r="A1321" t="s">
        <v>2796</v>
      </c>
      <c r="B1321" t="s">
        <v>178</v>
      </c>
      <c r="C1321" s="1">
        <v>42442</v>
      </c>
      <c r="D1321">
        <v>339</v>
      </c>
      <c r="E1321" t="str">
        <f t="shared" si="503"/>
        <v>_how_to_design_computer_systems_that_keep_data_alive_for_100_years?_</v>
      </c>
      <c r="F1321" s="7">
        <f t="shared" si="511"/>
        <v>5.8289456176102075</v>
      </c>
      <c r="G1321">
        <f t="shared" si="504"/>
        <v>35</v>
      </c>
      <c r="H1321" s="11">
        <f t="shared" si="512"/>
        <v>1</v>
      </c>
      <c r="I1321" s="11">
        <f t="shared" si="521"/>
        <v>1</v>
      </c>
      <c r="J1321" s="11">
        <f t="shared" si="521"/>
        <v>0</v>
      </c>
      <c r="K1321" s="11">
        <f t="shared" si="523"/>
        <v>0</v>
      </c>
      <c r="L1321" s="11">
        <f t="shared" si="523"/>
        <v>0</v>
      </c>
      <c r="M1321" s="11">
        <f t="shared" si="523"/>
        <v>0</v>
      </c>
      <c r="N1321" s="11">
        <f t="shared" si="523"/>
        <v>0</v>
      </c>
      <c r="O1321" s="11">
        <f t="shared" si="523"/>
        <v>1</v>
      </c>
      <c r="P1321" s="11">
        <f t="shared" si="523"/>
        <v>0</v>
      </c>
      <c r="Q1321" s="4" t="str">
        <f t="shared" si="513"/>
        <v>N-110-000010</v>
      </c>
      <c r="R1321">
        <f t="shared" si="514"/>
        <v>58</v>
      </c>
      <c r="S1321" s="8">
        <f t="shared" si="515"/>
        <v>5.7492453157171877</v>
      </c>
      <c r="T1321" s="8">
        <f t="shared" si="516"/>
        <v>5.7492453157171877</v>
      </c>
      <c r="U1321" s="10">
        <f t="shared" si="507"/>
        <v>6.2034353914529463</v>
      </c>
      <c r="V1321" s="10">
        <f t="shared" si="517"/>
        <v>-0.99322799793309102</v>
      </c>
      <c r="W1321" s="10">
        <f t="shared" si="518"/>
        <v>-1.0044465591051477</v>
      </c>
      <c r="X1321" s="10">
        <f t="shared" si="508"/>
        <v>-0.37448977384273863</v>
      </c>
      <c r="Y1321" s="22">
        <f t="shared" si="519"/>
        <v>6.1747337092865386</v>
      </c>
      <c r="Z1321" s="22">
        <f t="shared" si="509"/>
        <v>6.1953121150439019</v>
      </c>
      <c r="AA1321" s="22">
        <f t="shared" si="510"/>
        <v>5.7492453157171877</v>
      </c>
      <c r="AB1321" s="35"/>
      <c r="AC1321" s="10"/>
      <c r="AD1321" s="10"/>
    </row>
    <row r="1322" spans="1:30" x14ac:dyDescent="0.25">
      <c r="A1322" t="s">
        <v>2790</v>
      </c>
      <c r="B1322" t="s">
        <v>172</v>
      </c>
      <c r="C1322" s="1">
        <v>41188</v>
      </c>
      <c r="D1322">
        <v>204</v>
      </c>
      <c r="E1322" t="str">
        <f t="shared" si="503"/>
        <v>_how_to_detect_political_propaganda?_</v>
      </c>
      <c r="F1322" s="7">
        <f t="shared" si="511"/>
        <v>5.3230099791384085</v>
      </c>
      <c r="G1322">
        <f t="shared" si="504"/>
        <v>66</v>
      </c>
      <c r="H1322" s="11">
        <f t="shared" si="512"/>
        <v>0</v>
      </c>
      <c r="I1322" s="11">
        <f t="shared" ref="I1322:J1341" si="524">IF(ISNUMBER(SEARCH(I$1,$B1322)),1,0)</f>
        <v>1</v>
      </c>
      <c r="J1322" s="11">
        <f t="shared" si="524"/>
        <v>0</v>
      </c>
      <c r="K1322" s="11">
        <f t="shared" ref="K1322:P1331" si="525">IF(ISNUMBER(SEARCH(K$1,$E1322)),1,0)</f>
        <v>0</v>
      </c>
      <c r="L1322" s="11">
        <f t="shared" si="525"/>
        <v>0</v>
      </c>
      <c r="M1322" s="11">
        <f t="shared" si="525"/>
        <v>0</v>
      </c>
      <c r="N1322" s="11">
        <f t="shared" si="525"/>
        <v>0</v>
      </c>
      <c r="O1322" s="11">
        <f t="shared" si="525"/>
        <v>0</v>
      </c>
      <c r="P1322" s="11">
        <f t="shared" si="525"/>
        <v>0</v>
      </c>
      <c r="Q1322" s="4" t="str">
        <f t="shared" si="513"/>
        <v>N-010-000000</v>
      </c>
      <c r="R1322">
        <f t="shared" si="514"/>
        <v>99</v>
      </c>
      <c r="S1322" s="8">
        <f t="shared" si="515"/>
        <v>6.480946823676728</v>
      </c>
      <c r="T1322" s="8">
        <f t="shared" si="516"/>
        <v>6.480946823676728</v>
      </c>
      <c r="U1322" s="10">
        <f t="shared" si="507"/>
        <v>5.7169176198379184</v>
      </c>
      <c r="V1322" s="10">
        <f t="shared" si="517"/>
        <v>-1.0225092870624488</v>
      </c>
      <c r="W1322" s="10">
        <f t="shared" si="518"/>
        <v>-1.5103821975769467</v>
      </c>
      <c r="X1322" s="10">
        <f t="shared" si="508"/>
        <v>-0.39390764069951029</v>
      </c>
      <c r="Y1322" s="22">
        <f t="shared" si="519"/>
        <v>6.1553158424297676</v>
      </c>
      <c r="Z1322" s="22">
        <f t="shared" si="509"/>
        <v>6.3463125243562173</v>
      </c>
      <c r="AA1322" s="22">
        <f t="shared" si="510"/>
        <v>6.480946823676728</v>
      </c>
      <c r="AB1322" s="35"/>
      <c r="AC1322" s="10"/>
      <c r="AD1322" s="10"/>
    </row>
    <row r="1323" spans="1:30" x14ac:dyDescent="0.25">
      <c r="A1323" t="s">
        <v>2791</v>
      </c>
      <c r="B1323" t="s">
        <v>173</v>
      </c>
      <c r="C1323" s="1">
        <v>41785</v>
      </c>
      <c r="D1323">
        <v>2786</v>
      </c>
      <c r="E1323" t="str">
        <f t="shared" si="503"/>
        <v>_how_to_detect_spurious_correlations,_and_how_to_find_the_real_ones_</v>
      </c>
      <c r="F1323" s="7">
        <f t="shared" si="511"/>
        <v>7.9327210274819482</v>
      </c>
      <c r="G1323">
        <f t="shared" si="504"/>
        <v>55</v>
      </c>
      <c r="H1323" s="11">
        <f t="shared" si="512"/>
        <v>0</v>
      </c>
      <c r="I1323" s="11">
        <f t="shared" si="524"/>
        <v>1</v>
      </c>
      <c r="J1323" s="11">
        <f t="shared" si="524"/>
        <v>0</v>
      </c>
      <c r="K1323" s="11">
        <f t="shared" si="525"/>
        <v>0</v>
      </c>
      <c r="L1323" s="11">
        <f t="shared" si="525"/>
        <v>0</v>
      </c>
      <c r="M1323" s="11">
        <f t="shared" si="525"/>
        <v>0</v>
      </c>
      <c r="N1323" s="11">
        <f t="shared" si="525"/>
        <v>0</v>
      </c>
      <c r="O1323" s="11">
        <f t="shared" si="525"/>
        <v>0</v>
      </c>
      <c r="P1323" s="11">
        <f t="shared" si="525"/>
        <v>0</v>
      </c>
      <c r="Q1323" s="4" t="str">
        <f t="shared" si="513"/>
        <v>N-010-000000</v>
      </c>
      <c r="R1323">
        <f t="shared" si="514"/>
        <v>99</v>
      </c>
      <c r="S1323" s="8">
        <f t="shared" si="515"/>
        <v>6.480946823676728</v>
      </c>
      <c r="T1323" s="8">
        <f t="shared" si="516"/>
        <v>6.480946823676728</v>
      </c>
      <c r="U1323" s="10">
        <f t="shared" si="507"/>
        <v>8.3266286681814581</v>
      </c>
      <c r="V1323" s="10">
        <f t="shared" si="517"/>
        <v>-1.0225092870624488</v>
      </c>
      <c r="W1323" s="10">
        <f t="shared" si="518"/>
        <v>1.099328850766593</v>
      </c>
      <c r="X1323" s="10">
        <f t="shared" si="508"/>
        <v>-0.39390764069951029</v>
      </c>
      <c r="Y1323" s="22">
        <f t="shared" si="519"/>
        <v>6.1553158424297676</v>
      </c>
      <c r="Z1323" s="22">
        <f t="shared" si="509"/>
        <v>6.3463125243562173</v>
      </c>
      <c r="AA1323" s="22">
        <f t="shared" si="510"/>
        <v>6.480946823676728</v>
      </c>
      <c r="AB1323" s="35"/>
      <c r="AC1323" s="10"/>
      <c r="AD1323" s="10"/>
    </row>
    <row r="1324" spans="1:30" x14ac:dyDescent="0.25">
      <c r="A1324" t="s">
        <v>2792</v>
      </c>
      <c r="B1324" t="s">
        <v>174</v>
      </c>
      <c r="C1324" s="1">
        <v>41833</v>
      </c>
      <c r="D1324">
        <v>122</v>
      </c>
      <c r="E1324" t="str">
        <f t="shared" si="503"/>
        <v>_how_to_detect_the_best_prospects,_based_on_data_science_</v>
      </c>
      <c r="F1324" s="7">
        <f t="shared" si="511"/>
        <v>4.8121843553724171</v>
      </c>
      <c r="G1324">
        <f t="shared" si="504"/>
        <v>72</v>
      </c>
      <c r="H1324" s="11">
        <f t="shared" si="512"/>
        <v>0</v>
      </c>
      <c r="I1324" s="11">
        <f t="shared" si="524"/>
        <v>1</v>
      </c>
      <c r="J1324" s="11">
        <f t="shared" si="524"/>
        <v>0</v>
      </c>
      <c r="K1324" s="11">
        <f t="shared" si="525"/>
        <v>0</v>
      </c>
      <c r="L1324" s="11">
        <f t="shared" si="525"/>
        <v>0</v>
      </c>
      <c r="M1324" s="11">
        <f t="shared" si="525"/>
        <v>0</v>
      </c>
      <c r="N1324" s="11">
        <f t="shared" si="525"/>
        <v>1</v>
      </c>
      <c r="O1324" s="11">
        <f t="shared" si="525"/>
        <v>1</v>
      </c>
      <c r="P1324" s="11">
        <f t="shared" si="525"/>
        <v>0</v>
      </c>
      <c r="Q1324" s="4" t="str">
        <f t="shared" si="513"/>
        <v>N-010-000110</v>
      </c>
      <c r="R1324">
        <f t="shared" si="514"/>
        <v>30</v>
      </c>
      <c r="S1324" s="8">
        <f t="shared" si="515"/>
        <v>6.8313617432708362</v>
      </c>
      <c r="T1324" s="8">
        <f t="shared" si="516"/>
        <v>6.8313617432708362</v>
      </c>
      <c r="U1324" s="10">
        <f t="shared" si="507"/>
        <v>4.6045442385669739</v>
      </c>
      <c r="V1324" s="10">
        <f t="shared" si="517"/>
        <v>-0.11540172769237117</v>
      </c>
      <c r="W1324" s="10">
        <f t="shared" si="518"/>
        <v>-2.0212078213429381</v>
      </c>
      <c r="X1324" s="10">
        <f t="shared" si="508"/>
        <v>0.20764011680544309</v>
      </c>
      <c r="Y1324" s="22">
        <f t="shared" si="519"/>
        <v>6.7568635999347206</v>
      </c>
      <c r="Z1324" s="22">
        <f t="shared" si="509"/>
        <v>6.9806344144561896</v>
      </c>
      <c r="AA1324" s="22">
        <f t="shared" si="510"/>
        <v>6.8313617432708362</v>
      </c>
      <c r="AB1324" s="35"/>
      <c r="AC1324" s="10"/>
      <c r="AD1324" s="10"/>
    </row>
    <row r="1325" spans="1:30" x14ac:dyDescent="0.25">
      <c r="A1325" t="s">
        <v>3681</v>
      </c>
      <c r="B1325" t="s">
        <v>1065</v>
      </c>
      <c r="C1325" s="1">
        <v>41435</v>
      </c>
      <c r="D1325">
        <v>1507</v>
      </c>
      <c r="E1325" t="str">
        <f t="shared" si="503"/>
        <v>_how_to_detect_three_types_of_hidden_data,_to_eliminate_opportunity_costs_</v>
      </c>
      <c r="F1325" s="7">
        <f t="shared" si="511"/>
        <v>7.3185395485679017</v>
      </c>
      <c r="G1325">
        <f t="shared" si="504"/>
        <v>49</v>
      </c>
      <c r="H1325" s="11">
        <f t="shared" si="512"/>
        <v>0</v>
      </c>
      <c r="I1325" s="11">
        <f t="shared" si="524"/>
        <v>0</v>
      </c>
      <c r="J1325" s="11">
        <f t="shared" si="524"/>
        <v>1</v>
      </c>
      <c r="K1325" s="11">
        <f t="shared" si="525"/>
        <v>0</v>
      </c>
      <c r="L1325" s="11">
        <f t="shared" si="525"/>
        <v>0</v>
      </c>
      <c r="M1325" s="11">
        <f t="shared" si="525"/>
        <v>0</v>
      </c>
      <c r="N1325" s="11">
        <f t="shared" si="525"/>
        <v>0</v>
      </c>
      <c r="O1325" s="11">
        <f t="shared" si="525"/>
        <v>0</v>
      </c>
      <c r="P1325" s="11">
        <f t="shared" si="525"/>
        <v>0</v>
      </c>
      <c r="Q1325" s="4" t="str">
        <f t="shared" si="513"/>
        <v>N-001-000000</v>
      </c>
      <c r="R1325">
        <f t="shared" si="514"/>
        <v>313</v>
      </c>
      <c r="S1325" s="8">
        <f t="shared" si="515"/>
        <v>6.8822553953446945</v>
      </c>
      <c r="T1325" s="8">
        <f t="shared" si="516"/>
        <v>6.8822553953446945</v>
      </c>
      <c r="U1325" s="10">
        <f t="shared" si="507"/>
        <v>6.9316035549091488</v>
      </c>
      <c r="V1325" s="10">
        <f t="shared" si="517"/>
        <v>0.15496856831223904</v>
      </c>
      <c r="W1325" s="10">
        <f t="shared" si="518"/>
        <v>0.48514737185254653</v>
      </c>
      <c r="X1325" s="10">
        <f t="shared" si="508"/>
        <v>0.38693599365875281</v>
      </c>
      <c r="Y1325" s="22">
        <f t="shared" si="519"/>
        <v>6.9361594767880304</v>
      </c>
      <c r="Z1325" s="22">
        <f t="shared" si="509"/>
        <v>6.9661540865059681</v>
      </c>
      <c r="AA1325" s="22">
        <f t="shared" si="510"/>
        <v>6.8822553953446945</v>
      </c>
      <c r="AB1325" s="35"/>
      <c r="AC1325" s="10"/>
      <c r="AD1325" s="10"/>
    </row>
    <row r="1326" spans="1:30" x14ac:dyDescent="0.25">
      <c r="A1326" t="s">
        <v>2793</v>
      </c>
      <c r="B1326" t="s">
        <v>175</v>
      </c>
      <c r="C1326" s="1">
        <v>42141</v>
      </c>
      <c r="D1326">
        <v>1019</v>
      </c>
      <c r="E1326" t="str">
        <f t="shared" si="503"/>
        <v>_how_to_determine_the_optimum_number_of_variables?_</v>
      </c>
      <c r="F1326" s="7">
        <f t="shared" si="511"/>
        <v>6.9275579062783166</v>
      </c>
      <c r="G1326">
        <f t="shared" si="504"/>
        <v>110</v>
      </c>
      <c r="H1326" s="11">
        <f t="shared" si="512"/>
        <v>1</v>
      </c>
      <c r="I1326" s="11">
        <f t="shared" si="524"/>
        <v>1</v>
      </c>
      <c r="J1326" s="11">
        <f t="shared" si="524"/>
        <v>0</v>
      </c>
      <c r="K1326" s="11">
        <f t="shared" si="525"/>
        <v>0</v>
      </c>
      <c r="L1326" s="11">
        <f t="shared" si="525"/>
        <v>0</v>
      </c>
      <c r="M1326" s="11">
        <f t="shared" si="525"/>
        <v>0</v>
      </c>
      <c r="N1326" s="11">
        <f t="shared" si="525"/>
        <v>0</v>
      </c>
      <c r="O1326" s="11">
        <f t="shared" si="525"/>
        <v>0</v>
      </c>
      <c r="P1326" s="11">
        <f t="shared" si="525"/>
        <v>0</v>
      </c>
      <c r="Q1326" s="4" t="str">
        <f t="shared" si="513"/>
        <v>N-110-000000</v>
      </c>
      <c r="R1326">
        <f t="shared" si="514"/>
        <v>84</v>
      </c>
      <c r="S1326" s="8">
        <f t="shared" si="515"/>
        <v>6.1102020039575136</v>
      </c>
      <c r="T1326" s="8">
        <f t="shared" si="516"/>
        <v>6.1102020039575136</v>
      </c>
      <c r="U1326" s="10">
        <f t="shared" si="507"/>
        <v>7.519932601320523</v>
      </c>
      <c r="V1326" s="10">
        <f t="shared" si="517"/>
        <v>-1.3217888754809786</v>
      </c>
      <c r="W1326" s="10">
        <f t="shared" si="518"/>
        <v>9.4165729562961431E-2</v>
      </c>
      <c r="X1326" s="10">
        <f t="shared" si="508"/>
        <v>-0.59237469504220686</v>
      </c>
      <c r="Y1326" s="22">
        <f t="shared" si="519"/>
        <v>5.9568487880870702</v>
      </c>
      <c r="Z1326" s="22">
        <f t="shared" si="509"/>
        <v>5.9724325813367543</v>
      </c>
      <c r="AA1326" s="22">
        <f t="shared" si="510"/>
        <v>6.1102020039575136</v>
      </c>
      <c r="AB1326" s="35"/>
      <c r="AC1326" s="10"/>
      <c r="AD1326" s="10"/>
    </row>
    <row r="1327" spans="1:30" x14ac:dyDescent="0.25">
      <c r="A1327" t="s">
        <v>4222</v>
      </c>
      <c r="B1327" t="s">
        <v>1606</v>
      </c>
      <c r="C1327" s="1">
        <v>42147</v>
      </c>
      <c r="D1327">
        <v>965</v>
      </c>
      <c r="E1327" t="str">
        <f t="shared" si="503"/>
        <v>_how_to_determine_the_quality_and_correctness_of_classification_models?_part_2-_quantitative_quality_indicators_</v>
      </c>
      <c r="F1327" s="7">
        <f t="shared" si="511"/>
        <v>6.8731638342125176</v>
      </c>
      <c r="G1327">
        <f t="shared" si="504"/>
        <v>52</v>
      </c>
      <c r="H1327" s="11">
        <f t="shared" si="512"/>
        <v>1</v>
      </c>
      <c r="I1327" s="11">
        <f t="shared" si="524"/>
        <v>0</v>
      </c>
      <c r="J1327" s="11">
        <f t="shared" si="524"/>
        <v>1</v>
      </c>
      <c r="K1327" s="11">
        <f t="shared" si="525"/>
        <v>0</v>
      </c>
      <c r="L1327" s="11">
        <f t="shared" si="525"/>
        <v>0</v>
      </c>
      <c r="M1327" s="11">
        <f t="shared" si="525"/>
        <v>0</v>
      </c>
      <c r="N1327" s="11">
        <f t="shared" si="525"/>
        <v>0</v>
      </c>
      <c r="O1327" s="11">
        <f t="shared" si="525"/>
        <v>0</v>
      </c>
      <c r="P1327" s="11">
        <f t="shared" si="525"/>
        <v>0</v>
      </c>
      <c r="Q1327" s="4" t="str">
        <f t="shared" si="513"/>
        <v>N-101-000000</v>
      </c>
      <c r="R1327">
        <f t="shared" si="514"/>
        <v>419</v>
      </c>
      <c r="S1327" s="8">
        <f t="shared" si="515"/>
        <v>6.5697596378225285</v>
      </c>
      <c r="T1327" s="8">
        <f t="shared" si="516"/>
        <v>6.5697596378225285</v>
      </c>
      <c r="U1327" s="10">
        <f t="shared" si="507"/>
        <v>6.6846948948964613</v>
      </c>
      <c r="V1327" s="10">
        <f t="shared" si="517"/>
        <v>-0.14431102010629077</v>
      </c>
      <c r="W1327" s="10">
        <f t="shared" si="518"/>
        <v>3.9771657497162494E-2</v>
      </c>
      <c r="X1327" s="10">
        <f t="shared" si="508"/>
        <v>0.18846893931605621</v>
      </c>
      <c r="Y1327" s="22">
        <f t="shared" si="519"/>
        <v>6.7376924224453338</v>
      </c>
      <c r="Z1327" s="22">
        <f t="shared" si="509"/>
        <v>6.5922741434865042</v>
      </c>
      <c r="AA1327" s="22">
        <f t="shared" si="510"/>
        <v>6.5697596378225285</v>
      </c>
      <c r="AB1327" s="35"/>
      <c r="AC1327" s="10"/>
      <c r="AD1327" s="10"/>
    </row>
    <row r="1328" spans="1:30" x14ac:dyDescent="0.25">
      <c r="A1328" t="s">
        <v>5210</v>
      </c>
      <c r="B1328" t="s">
        <v>2596</v>
      </c>
      <c r="C1328" s="1">
        <v>41166</v>
      </c>
      <c r="D1328">
        <v>1385</v>
      </c>
      <c r="E1328" t="str">
        <f t="shared" si="503"/>
        <v>_how_to_develop_big_data_solutions_with_apache_hadoop_</v>
      </c>
      <c r="F1328" s="7">
        <f t="shared" si="511"/>
        <v>7.2341771797498486</v>
      </c>
      <c r="G1328">
        <f t="shared" si="504"/>
        <v>55</v>
      </c>
      <c r="H1328" s="11">
        <f t="shared" si="512"/>
        <v>0</v>
      </c>
      <c r="I1328" s="11">
        <f t="shared" si="524"/>
        <v>0</v>
      </c>
      <c r="J1328" s="11">
        <f t="shared" si="524"/>
        <v>0</v>
      </c>
      <c r="K1328" s="11">
        <f t="shared" si="525"/>
        <v>0</v>
      </c>
      <c r="L1328" s="11">
        <f t="shared" si="525"/>
        <v>0</v>
      </c>
      <c r="M1328" s="11">
        <f t="shared" si="525"/>
        <v>0</v>
      </c>
      <c r="N1328" s="11">
        <f t="shared" si="525"/>
        <v>0</v>
      </c>
      <c r="O1328" s="11">
        <f t="shared" si="525"/>
        <v>1</v>
      </c>
      <c r="P1328" s="11">
        <f t="shared" si="525"/>
        <v>0</v>
      </c>
      <c r="Q1328" s="4" t="str">
        <f t="shared" si="513"/>
        <v>N-000-000010</v>
      </c>
      <c r="R1328">
        <f t="shared" si="514"/>
        <v>8</v>
      </c>
      <c r="S1328" s="8">
        <f t="shared" si="515"/>
        <v>6.9872647124089218</v>
      </c>
      <c r="T1328" s="8">
        <f t="shared" si="516"/>
        <v>7.3546782491486216</v>
      </c>
      <c r="U1328" s="10">
        <f t="shared" si="507"/>
        <v>7.0162922585503802</v>
      </c>
      <c r="V1328" s="10">
        <f t="shared" si="517"/>
        <v>-9.9953013281676328E-2</v>
      </c>
      <c r="W1328" s="10">
        <f t="shared" si="518"/>
        <v>0.40078500303449349</v>
      </c>
      <c r="X1328" s="10">
        <f t="shared" si="508"/>
        <v>0.21788492119946817</v>
      </c>
      <c r="Y1328" s="22">
        <f t="shared" si="519"/>
        <v>6.7671084043287459</v>
      </c>
      <c r="Z1328" s="22">
        <f t="shared" si="509"/>
        <v>6.8325571644955314</v>
      </c>
      <c r="AA1328" s="22">
        <f t="shared" si="510"/>
        <v>6.9872647124089218</v>
      </c>
      <c r="AB1328" s="35"/>
      <c r="AC1328" s="10"/>
      <c r="AD1328" s="10"/>
    </row>
    <row r="1329" spans="1:30" x14ac:dyDescent="0.25">
      <c r="A1329" t="s">
        <v>4223</v>
      </c>
      <c r="B1329" t="s">
        <v>1607</v>
      </c>
      <c r="C1329" s="1">
        <v>41515</v>
      </c>
      <c r="D1329">
        <v>2450</v>
      </c>
      <c r="E1329" t="str">
        <f t="shared" si="503"/>
        <v>_how_to_eliminate_a_trillion_dollars_in_healthcare_costs_</v>
      </c>
      <c r="F1329" s="7">
        <f t="shared" si="511"/>
        <v>7.8042513835281122</v>
      </c>
      <c r="G1329">
        <f t="shared" si="504"/>
        <v>34</v>
      </c>
      <c r="H1329" s="11">
        <f t="shared" si="512"/>
        <v>0</v>
      </c>
      <c r="I1329" s="11">
        <f t="shared" si="524"/>
        <v>0</v>
      </c>
      <c r="J1329" s="11">
        <f t="shared" si="524"/>
        <v>1</v>
      </c>
      <c r="K1329" s="11">
        <f t="shared" si="525"/>
        <v>0</v>
      </c>
      <c r="L1329" s="11">
        <f t="shared" si="525"/>
        <v>0</v>
      </c>
      <c r="M1329" s="11">
        <f t="shared" si="525"/>
        <v>0</v>
      </c>
      <c r="N1329" s="11">
        <f t="shared" si="525"/>
        <v>0</v>
      </c>
      <c r="O1329" s="11">
        <f t="shared" si="525"/>
        <v>0</v>
      </c>
      <c r="P1329" s="11">
        <f t="shared" si="525"/>
        <v>0</v>
      </c>
      <c r="Q1329" s="4" t="str">
        <f t="shared" si="513"/>
        <v>N-001-000000</v>
      </c>
      <c r="R1329">
        <f t="shared" si="514"/>
        <v>313</v>
      </c>
      <c r="S1329" s="8">
        <f t="shared" si="515"/>
        <v>6.8822553953446945</v>
      </c>
      <c r="T1329" s="8">
        <f t="shared" si="516"/>
        <v>6.8822553953446945</v>
      </c>
      <c r="U1329" s="10">
        <f t="shared" si="507"/>
        <v>7.4173153898693593</v>
      </c>
      <c r="V1329" s="10">
        <f t="shared" si="517"/>
        <v>0.15496856831223904</v>
      </c>
      <c r="W1329" s="10">
        <f t="shared" si="518"/>
        <v>0.97085920681275706</v>
      </c>
      <c r="X1329" s="10">
        <f t="shared" si="508"/>
        <v>0.38693599365875281</v>
      </c>
      <c r="Y1329" s="22">
        <f t="shared" si="519"/>
        <v>6.9361594767880304</v>
      </c>
      <c r="Z1329" s="22">
        <f t="shared" si="509"/>
        <v>6.9661540865059681</v>
      </c>
      <c r="AA1329" s="22">
        <f t="shared" si="510"/>
        <v>6.8822553953446945</v>
      </c>
      <c r="AB1329" s="35"/>
      <c r="AC1329" s="10"/>
      <c r="AD1329" s="10"/>
    </row>
    <row r="1330" spans="1:30" x14ac:dyDescent="0.25">
      <c r="A1330" t="s">
        <v>4224</v>
      </c>
      <c r="B1330" t="s">
        <v>1608</v>
      </c>
      <c r="C1330" s="1">
        <v>42216</v>
      </c>
      <c r="D1330">
        <v>297</v>
      </c>
      <c r="E1330" t="str">
        <f t="shared" si="503"/>
        <v>_how_to_ensure_a_high_data_iq_score_</v>
      </c>
      <c r="F1330" s="7">
        <f t="shared" si="511"/>
        <v>5.6970934865054046</v>
      </c>
      <c r="G1330">
        <f t="shared" si="504"/>
        <v>102</v>
      </c>
      <c r="H1330" s="11">
        <f t="shared" si="512"/>
        <v>1</v>
      </c>
      <c r="I1330" s="11">
        <f t="shared" si="524"/>
        <v>0</v>
      </c>
      <c r="J1330" s="11">
        <f t="shared" si="524"/>
        <v>1</v>
      </c>
      <c r="K1330" s="11">
        <f t="shared" si="525"/>
        <v>0</v>
      </c>
      <c r="L1330" s="11">
        <f t="shared" si="525"/>
        <v>0</v>
      </c>
      <c r="M1330" s="11">
        <f t="shared" si="525"/>
        <v>0</v>
      </c>
      <c r="N1330" s="11">
        <f t="shared" si="525"/>
        <v>0</v>
      </c>
      <c r="O1330" s="11">
        <f t="shared" si="525"/>
        <v>1</v>
      </c>
      <c r="P1330" s="11">
        <f t="shared" si="525"/>
        <v>0</v>
      </c>
      <c r="Q1330" s="4" t="str">
        <f t="shared" si="513"/>
        <v>N-101-000010</v>
      </c>
      <c r="R1330">
        <f t="shared" si="514"/>
        <v>382</v>
      </c>
      <c r="S1330" s="8">
        <f t="shared" si="515"/>
        <v>6.8802841839920132</v>
      </c>
      <c r="T1330" s="8">
        <f t="shared" si="516"/>
        <v>6.8802841839920132</v>
      </c>
      <c r="U1330" s="10">
        <f t="shared" si="507"/>
        <v>5.2907396259898798</v>
      </c>
      <c r="V1330" s="10">
        <f t="shared" si="517"/>
        <v>0.18424985744159661</v>
      </c>
      <c r="W1330" s="10">
        <f t="shared" si="518"/>
        <v>-1.1362986902099506</v>
      </c>
      <c r="X1330" s="10">
        <f t="shared" si="508"/>
        <v>0.40635386051552441</v>
      </c>
      <c r="Y1330" s="22">
        <f t="shared" si="519"/>
        <v>6.9555773436448023</v>
      </c>
      <c r="Z1330" s="22">
        <f t="shared" si="509"/>
        <v>6.8151536771936527</v>
      </c>
      <c r="AA1330" s="22">
        <f t="shared" si="510"/>
        <v>6.8802841839920132</v>
      </c>
      <c r="AB1330" s="35"/>
      <c r="AC1330" s="10"/>
      <c r="AD1330" s="10"/>
    </row>
    <row r="1331" spans="1:30" x14ac:dyDescent="0.25">
      <c r="A1331" t="s">
        <v>2794</v>
      </c>
      <c r="B1331" t="s">
        <v>176</v>
      </c>
      <c r="C1331" s="1">
        <v>41396</v>
      </c>
      <c r="D1331">
        <v>652</v>
      </c>
      <c r="E1331" t="str">
        <f t="shared" si="503"/>
        <v>_how_to_find_first_order_effects,_second_order_effects_and_theirsignificance/causality_in_data_analysis_</v>
      </c>
      <c r="F1331" s="7">
        <f t="shared" si="511"/>
        <v>6.481577129276431</v>
      </c>
      <c r="G1331">
        <f t="shared" si="504"/>
        <v>34</v>
      </c>
      <c r="H1331" s="11">
        <f t="shared" si="512"/>
        <v>0</v>
      </c>
      <c r="I1331" s="11">
        <f t="shared" si="524"/>
        <v>1</v>
      </c>
      <c r="J1331" s="11">
        <f t="shared" si="524"/>
        <v>0</v>
      </c>
      <c r="K1331" s="11">
        <f t="shared" si="525"/>
        <v>0</v>
      </c>
      <c r="L1331" s="11">
        <f t="shared" si="525"/>
        <v>0</v>
      </c>
      <c r="M1331" s="11">
        <f t="shared" si="525"/>
        <v>0</v>
      </c>
      <c r="N1331" s="11">
        <f t="shared" si="525"/>
        <v>0</v>
      </c>
      <c r="O1331" s="11">
        <f t="shared" si="525"/>
        <v>1</v>
      </c>
      <c r="P1331" s="11">
        <f t="shared" si="525"/>
        <v>1</v>
      </c>
      <c r="Q1331" s="4" t="str">
        <f t="shared" si="513"/>
        <v>N-010-000011</v>
      </c>
      <c r="R1331">
        <f t="shared" si="514"/>
        <v>14</v>
      </c>
      <c r="S1331" s="8">
        <f t="shared" si="515"/>
        <v>6.4801746765319432</v>
      </c>
      <c r="T1331" s="8">
        <f t="shared" si="516"/>
        <v>6.4801746765319432</v>
      </c>
      <c r="U1331" s="10">
        <f t="shared" si="507"/>
        <v>6.8723499919115234</v>
      </c>
      <c r="V1331" s="10">
        <f t="shared" si="517"/>
        <v>-1.0177821796238389</v>
      </c>
      <c r="W1331" s="10">
        <f t="shared" si="518"/>
        <v>-0.35181504743892411</v>
      </c>
      <c r="X1331" s="10">
        <f t="shared" si="508"/>
        <v>-0.39077286263509275</v>
      </c>
      <c r="Y1331" s="22">
        <f t="shared" si="519"/>
        <v>6.1584506204941851</v>
      </c>
      <c r="Z1331" s="22">
        <f t="shared" si="509"/>
        <v>6.4016751842617632</v>
      </c>
      <c r="AA1331" s="22">
        <f t="shared" si="510"/>
        <v>6.4801746765319432</v>
      </c>
      <c r="AB1331" s="35"/>
      <c r="AC1331" s="10"/>
      <c r="AD1331" s="10"/>
    </row>
    <row r="1332" spans="1:30" x14ac:dyDescent="0.25">
      <c r="A1332" t="s">
        <v>4226</v>
      </c>
      <c r="B1332" t="s">
        <v>1610</v>
      </c>
      <c r="C1332" s="1">
        <v>42336</v>
      </c>
      <c r="D1332">
        <v>2200</v>
      </c>
      <c r="E1332" t="str">
        <f t="shared" si="503"/>
        <v>_how_to_find_the_best_big_data_jobs_</v>
      </c>
      <c r="F1332" s="7">
        <f t="shared" si="511"/>
        <v>7.6966670815264617</v>
      </c>
      <c r="G1332">
        <f t="shared" si="504"/>
        <v>69</v>
      </c>
      <c r="H1332" s="11">
        <f t="shared" si="512"/>
        <v>1</v>
      </c>
      <c r="I1332" s="11">
        <f t="shared" si="524"/>
        <v>0</v>
      </c>
      <c r="J1332" s="11">
        <f t="shared" si="524"/>
        <v>1</v>
      </c>
      <c r="K1332" s="11">
        <f t="shared" ref="K1332:P1341" si="526">IF(ISNUMBER(SEARCH(K$1,$E1332)),1,0)</f>
        <v>0</v>
      </c>
      <c r="L1332" s="11">
        <f t="shared" si="526"/>
        <v>0</v>
      </c>
      <c r="M1332" s="11">
        <f t="shared" si="526"/>
        <v>0</v>
      </c>
      <c r="N1332" s="11">
        <f t="shared" si="526"/>
        <v>0</v>
      </c>
      <c r="O1332" s="11">
        <f t="shared" si="526"/>
        <v>1</v>
      </c>
      <c r="P1332" s="11">
        <f t="shared" si="526"/>
        <v>0</v>
      </c>
      <c r="Q1332" s="4" t="str">
        <f t="shared" si="513"/>
        <v>N-101-000010</v>
      </c>
      <c r="R1332">
        <f t="shared" si="514"/>
        <v>382</v>
      </c>
      <c r="S1332" s="8">
        <f t="shared" si="515"/>
        <v>6.8802841839920132</v>
      </c>
      <c r="T1332" s="8">
        <f t="shared" si="516"/>
        <v>6.8802841839920132</v>
      </c>
      <c r="U1332" s="10">
        <f t="shared" si="507"/>
        <v>7.2903132210109369</v>
      </c>
      <c r="V1332" s="10">
        <f t="shared" si="517"/>
        <v>0.18424985744159661</v>
      </c>
      <c r="W1332" s="10">
        <f t="shared" si="518"/>
        <v>0.86327490481110658</v>
      </c>
      <c r="X1332" s="10">
        <f t="shared" si="508"/>
        <v>0.40635386051552441</v>
      </c>
      <c r="Y1332" s="22">
        <f t="shared" si="519"/>
        <v>6.9555773436448023</v>
      </c>
      <c r="Z1332" s="22">
        <f t="shared" si="509"/>
        <v>6.8151536771936527</v>
      </c>
      <c r="AA1332" s="22">
        <f t="shared" si="510"/>
        <v>6.8802841839920132</v>
      </c>
      <c r="AB1332" s="35"/>
      <c r="AC1332" s="10"/>
      <c r="AD1332" s="10"/>
    </row>
    <row r="1333" spans="1:30" x14ac:dyDescent="0.25">
      <c r="A1333" t="s">
        <v>2795</v>
      </c>
      <c r="B1333" t="s">
        <v>177</v>
      </c>
      <c r="C1333" s="1">
        <v>41899</v>
      </c>
      <c r="D1333">
        <v>821</v>
      </c>
      <c r="E1333" t="str">
        <f t="shared" si="503"/>
        <v>_how_to_find_the_real_web_domain_hidden_behind_a_bit.ly_shortened_url?_</v>
      </c>
      <c r="F1333" s="7">
        <f t="shared" si="511"/>
        <v>6.7117403950561796</v>
      </c>
      <c r="G1333">
        <f t="shared" si="504"/>
        <v>63</v>
      </c>
      <c r="H1333" s="11">
        <f t="shared" si="512"/>
        <v>0</v>
      </c>
      <c r="I1333" s="11">
        <f t="shared" si="524"/>
        <v>1</v>
      </c>
      <c r="J1333" s="11">
        <f t="shared" si="524"/>
        <v>0</v>
      </c>
      <c r="K1333" s="11">
        <f t="shared" si="526"/>
        <v>0</v>
      </c>
      <c r="L1333" s="11">
        <f t="shared" si="526"/>
        <v>0</v>
      </c>
      <c r="M1333" s="11">
        <f t="shared" si="526"/>
        <v>0</v>
      </c>
      <c r="N1333" s="11">
        <f t="shared" si="526"/>
        <v>0</v>
      </c>
      <c r="O1333" s="11">
        <f t="shared" si="526"/>
        <v>0</v>
      </c>
      <c r="P1333" s="11">
        <f t="shared" si="526"/>
        <v>0</v>
      </c>
      <c r="Q1333" s="4" t="str">
        <f t="shared" si="513"/>
        <v>N-010-000000</v>
      </c>
      <c r="R1333">
        <f t="shared" si="514"/>
        <v>99</v>
      </c>
      <c r="S1333" s="8">
        <f t="shared" si="515"/>
        <v>6.480946823676728</v>
      </c>
      <c r="T1333" s="8">
        <f t="shared" si="516"/>
        <v>6.480946823676728</v>
      </c>
      <c r="U1333" s="10">
        <f t="shared" si="507"/>
        <v>7.1056480357556895</v>
      </c>
      <c r="V1333" s="10">
        <f t="shared" si="517"/>
        <v>-1.0225092870624488</v>
      </c>
      <c r="W1333" s="10">
        <f t="shared" si="518"/>
        <v>-0.12165178165917556</v>
      </c>
      <c r="X1333" s="10">
        <f t="shared" si="508"/>
        <v>-0.39390764069951029</v>
      </c>
      <c r="Y1333" s="22">
        <f t="shared" si="519"/>
        <v>6.1553158424297676</v>
      </c>
      <c r="Z1333" s="22">
        <f t="shared" si="509"/>
        <v>6.3463125243562173</v>
      </c>
      <c r="AA1333" s="22">
        <f t="shared" si="510"/>
        <v>6.480946823676728</v>
      </c>
      <c r="AB1333" s="35"/>
      <c r="AC1333" s="10"/>
      <c r="AD1333" s="10"/>
    </row>
    <row r="1334" spans="1:30" x14ac:dyDescent="0.25">
      <c r="A1334" t="s">
        <v>4227</v>
      </c>
      <c r="B1334" t="s">
        <v>1611</v>
      </c>
      <c r="C1334" s="1">
        <v>42269</v>
      </c>
      <c r="D1334">
        <v>1956</v>
      </c>
      <c r="E1334" t="str">
        <f t="shared" si="503"/>
        <v>_how_to_forecast_time_series_data_with_multiple_seasonal_periods_</v>
      </c>
      <c r="F1334" s="7">
        <f t="shared" si="511"/>
        <v>7.5791679673960761</v>
      </c>
      <c r="G1334">
        <f t="shared" si="504"/>
        <v>46</v>
      </c>
      <c r="H1334" s="11">
        <f t="shared" si="512"/>
        <v>1</v>
      </c>
      <c r="I1334" s="11">
        <f t="shared" si="524"/>
        <v>0</v>
      </c>
      <c r="J1334" s="11">
        <f t="shared" si="524"/>
        <v>1</v>
      </c>
      <c r="K1334" s="11">
        <f t="shared" si="526"/>
        <v>0</v>
      </c>
      <c r="L1334" s="11">
        <f t="shared" si="526"/>
        <v>0</v>
      </c>
      <c r="M1334" s="11">
        <f t="shared" si="526"/>
        <v>0</v>
      </c>
      <c r="N1334" s="11">
        <f t="shared" si="526"/>
        <v>0</v>
      </c>
      <c r="O1334" s="11">
        <f t="shared" si="526"/>
        <v>1</v>
      </c>
      <c r="P1334" s="11">
        <f t="shared" si="526"/>
        <v>0</v>
      </c>
      <c r="Q1334" s="4" t="str">
        <f t="shared" si="513"/>
        <v>N-101-000010</v>
      </c>
      <c r="R1334">
        <f t="shared" si="514"/>
        <v>382</v>
      </c>
      <c r="S1334" s="8">
        <f t="shared" si="515"/>
        <v>6.8802841839920132</v>
      </c>
      <c r="T1334" s="8">
        <f t="shared" si="516"/>
        <v>6.8802841839920132</v>
      </c>
      <c r="U1334" s="10">
        <f t="shared" si="507"/>
        <v>7.1728141068805513</v>
      </c>
      <c r="V1334" s="10">
        <f t="shared" si="517"/>
        <v>0.18424985744159661</v>
      </c>
      <c r="W1334" s="10">
        <f t="shared" si="518"/>
        <v>0.74577579068072097</v>
      </c>
      <c r="X1334" s="10">
        <f t="shared" si="508"/>
        <v>0.40635386051552441</v>
      </c>
      <c r="Y1334" s="22">
        <f t="shared" si="519"/>
        <v>6.9555773436448023</v>
      </c>
      <c r="Z1334" s="22">
        <f t="shared" si="509"/>
        <v>6.8151536771936527</v>
      </c>
      <c r="AA1334" s="22">
        <f t="shared" si="510"/>
        <v>6.8802841839920132</v>
      </c>
      <c r="AB1334" s="35"/>
      <c r="AC1334" s="10"/>
      <c r="AD1334" s="10"/>
    </row>
    <row r="1335" spans="1:30" x14ac:dyDescent="0.25">
      <c r="A1335" t="s">
        <v>4228</v>
      </c>
      <c r="B1335" t="s">
        <v>1612</v>
      </c>
      <c r="C1335" s="1">
        <v>42457</v>
      </c>
      <c r="D1335">
        <v>626</v>
      </c>
      <c r="E1335" t="str">
        <f t="shared" si="503"/>
        <v>_how_to_forecast_using_regression_analysis_in_r_</v>
      </c>
      <c r="F1335" s="7">
        <f t="shared" si="511"/>
        <v>6.4409465406329209</v>
      </c>
      <c r="G1335">
        <f t="shared" si="504"/>
        <v>53</v>
      </c>
      <c r="H1335" s="11">
        <f t="shared" si="512"/>
        <v>1</v>
      </c>
      <c r="I1335" s="11">
        <f t="shared" si="524"/>
        <v>0</v>
      </c>
      <c r="J1335" s="11">
        <f t="shared" si="524"/>
        <v>1</v>
      </c>
      <c r="K1335" s="11">
        <f t="shared" si="526"/>
        <v>0</v>
      </c>
      <c r="L1335" s="11">
        <f t="shared" si="526"/>
        <v>1</v>
      </c>
      <c r="M1335" s="11">
        <f t="shared" si="526"/>
        <v>0</v>
      </c>
      <c r="N1335" s="11">
        <f t="shared" si="526"/>
        <v>0</v>
      </c>
      <c r="O1335" s="11">
        <f t="shared" si="526"/>
        <v>0</v>
      </c>
      <c r="P1335" s="11">
        <f t="shared" si="526"/>
        <v>1</v>
      </c>
      <c r="Q1335" s="4" t="str">
        <f t="shared" si="513"/>
        <v>N-101-010001</v>
      </c>
      <c r="R1335">
        <f t="shared" si="514"/>
        <v>3</v>
      </c>
      <c r="S1335" s="8">
        <f t="shared" si="515"/>
        <v>7.1733051535383199</v>
      </c>
      <c r="T1335" s="8">
        <f t="shared" si="516"/>
        <v>7.3546782491486216</v>
      </c>
      <c r="U1335" s="10">
        <f t="shared" si="507"/>
        <v>6.1735347142165091</v>
      </c>
      <c r="V1335" s="10">
        <f t="shared" si="517"/>
        <v>-2.5268618644688046E-2</v>
      </c>
      <c r="W1335" s="10">
        <f t="shared" si="518"/>
        <v>-0.39244563608243421</v>
      </c>
      <c r="X1335" s="10">
        <f t="shared" si="508"/>
        <v>0.2674118264164122</v>
      </c>
      <c r="Y1335" s="22">
        <f t="shared" si="519"/>
        <v>6.8166353095456893</v>
      </c>
      <c r="Z1335" s="22">
        <f t="shared" si="509"/>
        <v>6.9706217931258179</v>
      </c>
      <c r="AA1335" s="22">
        <f t="shared" si="510"/>
        <v>6.8166353095456893</v>
      </c>
      <c r="AB1335" s="35"/>
      <c r="AC1335" s="10"/>
      <c r="AD1335" s="10"/>
    </row>
    <row r="1336" spans="1:30" x14ac:dyDescent="0.25">
      <c r="A1336" t="s">
        <v>4229</v>
      </c>
      <c r="B1336" t="s">
        <v>1613</v>
      </c>
      <c r="C1336" s="1">
        <v>42487</v>
      </c>
      <c r="D1336">
        <v>339</v>
      </c>
      <c r="E1336" t="str">
        <f t="shared" si="503"/>
        <v>_how_to_get_capm_in_the_stock_market_&amp;amp;_equity_beta_</v>
      </c>
      <c r="F1336" s="7">
        <f t="shared" si="511"/>
        <v>5.8289456176102075</v>
      </c>
      <c r="G1336">
        <f t="shared" si="504"/>
        <v>61</v>
      </c>
      <c r="H1336" s="11">
        <f t="shared" si="512"/>
        <v>1</v>
      </c>
      <c r="I1336" s="11">
        <f t="shared" si="524"/>
        <v>0</v>
      </c>
      <c r="J1336" s="11">
        <f t="shared" si="524"/>
        <v>1</v>
      </c>
      <c r="K1336" s="11">
        <f t="shared" si="526"/>
        <v>0</v>
      </c>
      <c r="L1336" s="11">
        <f t="shared" si="526"/>
        <v>0</v>
      </c>
      <c r="M1336" s="11">
        <f t="shared" si="526"/>
        <v>0</v>
      </c>
      <c r="N1336" s="11">
        <f t="shared" si="526"/>
        <v>0</v>
      </c>
      <c r="O1336" s="11">
        <f t="shared" si="526"/>
        <v>0</v>
      </c>
      <c r="P1336" s="11">
        <f t="shared" si="526"/>
        <v>0</v>
      </c>
      <c r="Q1336" s="4" t="str">
        <f t="shared" si="513"/>
        <v>N-101-000000</v>
      </c>
      <c r="R1336">
        <f t="shared" si="514"/>
        <v>419</v>
      </c>
      <c r="S1336" s="8">
        <f t="shared" si="515"/>
        <v>6.5697596378225285</v>
      </c>
      <c r="T1336" s="8">
        <f t="shared" si="516"/>
        <v>6.5697596378225285</v>
      </c>
      <c r="U1336" s="10">
        <f t="shared" si="507"/>
        <v>5.6404766782941511</v>
      </c>
      <c r="V1336" s="10">
        <f t="shared" si="517"/>
        <v>-0.14431102010629077</v>
      </c>
      <c r="W1336" s="10">
        <f t="shared" si="518"/>
        <v>-1.0044465591051477</v>
      </c>
      <c r="X1336" s="10">
        <f t="shared" si="508"/>
        <v>0.18846893931605621</v>
      </c>
      <c r="Y1336" s="22">
        <f t="shared" si="519"/>
        <v>6.7376924224453338</v>
      </c>
      <c r="Z1336" s="22">
        <f t="shared" si="509"/>
        <v>6.5922741434865042</v>
      </c>
      <c r="AA1336" s="22">
        <f t="shared" si="510"/>
        <v>6.5697596378225285</v>
      </c>
      <c r="AB1336" s="35"/>
      <c r="AC1336" s="10"/>
      <c r="AD1336" s="10"/>
    </row>
    <row r="1337" spans="1:30" x14ac:dyDescent="0.25">
      <c r="A1337" t="s">
        <v>4230</v>
      </c>
      <c r="B1337" t="s">
        <v>1614</v>
      </c>
      <c r="C1337" s="1">
        <v>42195</v>
      </c>
      <c r="D1337">
        <v>17272</v>
      </c>
      <c r="E1337" t="str">
        <f t="shared" si="503"/>
        <v>_how_to_identify_a_good/bad_data_scientist_in_a_job_interview?_</v>
      </c>
      <c r="F1337" s="7">
        <f t="shared" si="511"/>
        <v>9.756899867693285</v>
      </c>
      <c r="G1337">
        <f t="shared" si="504"/>
        <v>57</v>
      </c>
      <c r="H1337" s="11">
        <f t="shared" si="512"/>
        <v>1</v>
      </c>
      <c r="I1337" s="11">
        <f t="shared" si="524"/>
        <v>0</v>
      </c>
      <c r="J1337" s="11">
        <f t="shared" si="524"/>
        <v>1</v>
      </c>
      <c r="K1337" s="11">
        <f t="shared" si="526"/>
        <v>0</v>
      </c>
      <c r="L1337" s="11">
        <f t="shared" si="526"/>
        <v>0</v>
      </c>
      <c r="M1337" s="11">
        <f t="shared" si="526"/>
        <v>0</v>
      </c>
      <c r="N1337" s="11">
        <f t="shared" si="526"/>
        <v>0</v>
      </c>
      <c r="O1337" s="11">
        <f t="shared" si="526"/>
        <v>1</v>
      </c>
      <c r="P1337" s="11">
        <f t="shared" si="526"/>
        <v>0</v>
      </c>
      <c r="Q1337" s="4" t="str">
        <f t="shared" si="513"/>
        <v>N-101-000010</v>
      </c>
      <c r="R1337">
        <f t="shared" si="514"/>
        <v>382</v>
      </c>
      <c r="S1337" s="8">
        <f t="shared" si="515"/>
        <v>6.8802841839920132</v>
      </c>
      <c r="T1337" s="8">
        <f t="shared" si="516"/>
        <v>6.8802841839920132</v>
      </c>
      <c r="U1337" s="10">
        <f t="shared" si="507"/>
        <v>9.3505460071777602</v>
      </c>
      <c r="V1337" s="10">
        <f t="shared" si="517"/>
        <v>0.18424985744159661</v>
      </c>
      <c r="W1337" s="10">
        <f t="shared" si="518"/>
        <v>2.9235076909779298</v>
      </c>
      <c r="X1337" s="10">
        <f t="shared" si="508"/>
        <v>0.40635386051552441</v>
      </c>
      <c r="Y1337" s="22">
        <f t="shared" si="519"/>
        <v>6.9555773436448023</v>
      </c>
      <c r="Z1337" s="22">
        <f t="shared" si="509"/>
        <v>6.8151536771936527</v>
      </c>
      <c r="AA1337" s="22">
        <f t="shared" si="510"/>
        <v>6.8802841839920132</v>
      </c>
      <c r="AB1337" s="35"/>
      <c r="AC1337" s="10"/>
      <c r="AD1337" s="10"/>
    </row>
    <row r="1338" spans="1:30" x14ac:dyDescent="0.25">
      <c r="A1338" t="s">
        <v>4231</v>
      </c>
      <c r="B1338" t="s">
        <v>1615</v>
      </c>
      <c r="C1338" s="1">
        <v>41745</v>
      </c>
      <c r="D1338">
        <v>2897</v>
      </c>
      <c r="E1338" t="str">
        <f t="shared" si="503"/>
        <v>_how_to_identify_the_right_data_scientist_for_your_company_</v>
      </c>
      <c r="F1338" s="7">
        <f t="shared" si="511"/>
        <v>7.9717761228806276</v>
      </c>
      <c r="G1338">
        <f t="shared" si="504"/>
        <v>58</v>
      </c>
      <c r="H1338" s="11">
        <f t="shared" si="512"/>
        <v>0</v>
      </c>
      <c r="I1338" s="11">
        <f t="shared" si="524"/>
        <v>0</v>
      </c>
      <c r="J1338" s="11">
        <f t="shared" si="524"/>
        <v>1</v>
      </c>
      <c r="K1338" s="11">
        <f t="shared" si="526"/>
        <v>0</v>
      </c>
      <c r="L1338" s="11">
        <f t="shared" si="526"/>
        <v>0</v>
      </c>
      <c r="M1338" s="11">
        <f t="shared" si="526"/>
        <v>0</v>
      </c>
      <c r="N1338" s="11">
        <f t="shared" si="526"/>
        <v>0</v>
      </c>
      <c r="O1338" s="11">
        <f t="shared" si="526"/>
        <v>1</v>
      </c>
      <c r="P1338" s="11">
        <f t="shared" si="526"/>
        <v>0</v>
      </c>
      <c r="Q1338" s="4" t="str">
        <f t="shared" si="513"/>
        <v>N-001-000010</v>
      </c>
      <c r="R1338">
        <f t="shared" si="514"/>
        <v>276</v>
      </c>
      <c r="S1338" s="8">
        <f t="shared" si="515"/>
        <v>7.1371246496698326</v>
      </c>
      <c r="T1338" s="8">
        <f t="shared" si="516"/>
        <v>7.1371246496698326</v>
      </c>
      <c r="U1338" s="10">
        <f t="shared" si="507"/>
        <v>7.3669552080224063</v>
      </c>
      <c r="V1338" s="10">
        <f t="shared" si="517"/>
        <v>0.48352944586012636</v>
      </c>
      <c r="W1338" s="10">
        <f t="shared" si="518"/>
        <v>1.1383839461652725</v>
      </c>
      <c r="X1338" s="10">
        <f t="shared" si="508"/>
        <v>0.60482091485822098</v>
      </c>
      <c r="Y1338" s="22">
        <f t="shared" si="519"/>
        <v>7.1540443979874988</v>
      </c>
      <c r="Z1338" s="22">
        <f t="shared" si="509"/>
        <v>7.1890336202131158</v>
      </c>
      <c r="AA1338" s="22">
        <f t="shared" si="510"/>
        <v>7.1371246496698326</v>
      </c>
      <c r="AB1338" s="35"/>
      <c r="AC1338" s="10"/>
      <c r="AD1338" s="10"/>
    </row>
    <row r="1339" spans="1:30" x14ac:dyDescent="0.25">
      <c r="A1339" t="s">
        <v>4232</v>
      </c>
      <c r="B1339" t="s">
        <v>1616</v>
      </c>
      <c r="C1339" s="1">
        <v>42479</v>
      </c>
      <c r="D1339">
        <v>204</v>
      </c>
      <c r="E1339" t="str">
        <f t="shared" si="503"/>
        <v>_how_to_improve_your_online_kpis_-_part_1._know_your_demand_</v>
      </c>
      <c r="F1339" s="7">
        <f t="shared" si="511"/>
        <v>5.3230099791384085</v>
      </c>
      <c r="G1339">
        <f t="shared" si="504"/>
        <v>64</v>
      </c>
      <c r="H1339" s="11">
        <f t="shared" si="512"/>
        <v>1</v>
      </c>
      <c r="I1339" s="11">
        <f t="shared" si="524"/>
        <v>0</v>
      </c>
      <c r="J1339" s="11">
        <f t="shared" si="524"/>
        <v>1</v>
      </c>
      <c r="K1339" s="11">
        <f t="shared" si="526"/>
        <v>0</v>
      </c>
      <c r="L1339" s="11">
        <f t="shared" si="526"/>
        <v>0</v>
      </c>
      <c r="M1339" s="11">
        <f t="shared" si="526"/>
        <v>0</v>
      </c>
      <c r="N1339" s="11">
        <f t="shared" si="526"/>
        <v>0</v>
      </c>
      <c r="O1339" s="11">
        <f t="shared" si="526"/>
        <v>0</v>
      </c>
      <c r="P1339" s="11">
        <f t="shared" si="526"/>
        <v>0</v>
      </c>
      <c r="Q1339" s="4" t="str">
        <f t="shared" si="513"/>
        <v>N-101-000000</v>
      </c>
      <c r="R1339">
        <f t="shared" si="514"/>
        <v>419</v>
      </c>
      <c r="S1339" s="8">
        <f t="shared" si="515"/>
        <v>6.5697596378225285</v>
      </c>
      <c r="T1339" s="8">
        <f t="shared" si="516"/>
        <v>6.5697596378225285</v>
      </c>
      <c r="U1339" s="10">
        <f t="shared" si="507"/>
        <v>5.1345410398223521</v>
      </c>
      <c r="V1339" s="10">
        <f t="shared" si="517"/>
        <v>-0.14431102010629077</v>
      </c>
      <c r="W1339" s="10">
        <f t="shared" si="518"/>
        <v>-1.5103821975769467</v>
      </c>
      <c r="X1339" s="10">
        <f t="shared" si="508"/>
        <v>0.18846893931605621</v>
      </c>
      <c r="Y1339" s="22">
        <f t="shared" si="519"/>
        <v>6.7376924224453338</v>
      </c>
      <c r="Z1339" s="22">
        <f t="shared" si="509"/>
        <v>6.5922741434865042</v>
      </c>
      <c r="AA1339" s="22">
        <f t="shared" si="510"/>
        <v>6.5697596378225285</v>
      </c>
      <c r="AB1339" s="35"/>
      <c r="AC1339" s="10"/>
      <c r="AD1339" s="10"/>
    </row>
    <row r="1340" spans="1:30" x14ac:dyDescent="0.25">
      <c r="A1340" t="s">
        <v>4233</v>
      </c>
      <c r="B1340" t="s">
        <v>1617</v>
      </c>
      <c r="C1340" s="1">
        <v>41394</v>
      </c>
      <c r="D1340">
        <v>774</v>
      </c>
      <c r="E1340" t="str">
        <f t="shared" si="503"/>
        <v>_how_to_install_mapr_m3_on_ubuntu_through_ubuntu_partner_archive._</v>
      </c>
      <c r="F1340" s="7">
        <f t="shared" si="511"/>
        <v>6.6528630293533473</v>
      </c>
      <c r="G1340">
        <f t="shared" si="504"/>
        <v>75</v>
      </c>
      <c r="H1340" s="11">
        <f t="shared" si="512"/>
        <v>0</v>
      </c>
      <c r="I1340" s="11">
        <f t="shared" si="524"/>
        <v>0</v>
      </c>
      <c r="J1340" s="11">
        <f t="shared" si="524"/>
        <v>1</v>
      </c>
      <c r="K1340" s="11">
        <f t="shared" si="526"/>
        <v>0</v>
      </c>
      <c r="L1340" s="11">
        <f t="shared" si="526"/>
        <v>0</v>
      </c>
      <c r="M1340" s="11">
        <f t="shared" si="526"/>
        <v>0</v>
      </c>
      <c r="N1340" s="11">
        <f t="shared" si="526"/>
        <v>0</v>
      </c>
      <c r="O1340" s="11">
        <f t="shared" si="526"/>
        <v>0</v>
      </c>
      <c r="P1340" s="11">
        <f t="shared" si="526"/>
        <v>0</v>
      </c>
      <c r="Q1340" s="4" t="str">
        <f t="shared" si="513"/>
        <v>N-001-000000</v>
      </c>
      <c r="R1340">
        <f t="shared" si="514"/>
        <v>313</v>
      </c>
      <c r="S1340" s="8">
        <f t="shared" si="515"/>
        <v>6.8822553953446945</v>
      </c>
      <c r="T1340" s="8">
        <f t="shared" si="516"/>
        <v>6.8822553953446945</v>
      </c>
      <c r="U1340" s="10">
        <f t="shared" si="507"/>
        <v>6.2659270356945944</v>
      </c>
      <c r="V1340" s="10">
        <f t="shared" si="517"/>
        <v>0.15496856831223904</v>
      </c>
      <c r="W1340" s="10">
        <f t="shared" si="518"/>
        <v>-0.18052914736200787</v>
      </c>
      <c r="X1340" s="10">
        <f t="shared" si="508"/>
        <v>0.38693599365875281</v>
      </c>
      <c r="Y1340" s="22">
        <f t="shared" si="519"/>
        <v>6.9361594767880304</v>
      </c>
      <c r="Z1340" s="22">
        <f t="shared" si="509"/>
        <v>6.9661540865059681</v>
      </c>
      <c r="AA1340" s="22">
        <f t="shared" si="510"/>
        <v>6.8822553953446945</v>
      </c>
      <c r="AB1340" s="35"/>
      <c r="AC1340" s="10"/>
      <c r="AD1340" s="10"/>
    </row>
    <row r="1341" spans="1:30" x14ac:dyDescent="0.25">
      <c r="A1341" t="s">
        <v>4234</v>
      </c>
      <c r="B1341" t="s">
        <v>1618</v>
      </c>
      <c r="C1341" s="1">
        <v>41338</v>
      </c>
      <c r="D1341">
        <v>489</v>
      </c>
      <c r="E1341" t="str">
        <f t="shared" si="503"/>
        <v>_how_to_integrate_the_work_of_the_data_scientist_into_the_company's_strategy_</v>
      </c>
      <c r="F1341" s="7">
        <f t="shared" si="511"/>
        <v>6.1944053911046719</v>
      </c>
      <c r="G1341">
        <f t="shared" si="504"/>
        <v>83</v>
      </c>
      <c r="H1341" s="11">
        <f t="shared" si="512"/>
        <v>0</v>
      </c>
      <c r="I1341" s="11">
        <f t="shared" si="524"/>
        <v>0</v>
      </c>
      <c r="J1341" s="11">
        <f t="shared" si="524"/>
        <v>1</v>
      </c>
      <c r="K1341" s="11">
        <f t="shared" si="526"/>
        <v>0</v>
      </c>
      <c r="L1341" s="11">
        <f t="shared" si="526"/>
        <v>0</v>
      </c>
      <c r="M1341" s="11">
        <f t="shared" si="526"/>
        <v>0</v>
      </c>
      <c r="N1341" s="11">
        <f t="shared" si="526"/>
        <v>0</v>
      </c>
      <c r="O1341" s="11">
        <f t="shared" si="526"/>
        <v>1</v>
      </c>
      <c r="P1341" s="11">
        <f t="shared" si="526"/>
        <v>0</v>
      </c>
      <c r="Q1341" s="4" t="str">
        <f t="shared" si="513"/>
        <v>N-001-000010</v>
      </c>
      <c r="R1341">
        <f t="shared" si="514"/>
        <v>276</v>
      </c>
      <c r="S1341" s="8">
        <f t="shared" si="515"/>
        <v>7.1371246496698326</v>
      </c>
      <c r="T1341" s="8">
        <f t="shared" si="516"/>
        <v>7.1371246496698326</v>
      </c>
      <c r="U1341" s="10">
        <f t="shared" si="507"/>
        <v>5.5895844762464506</v>
      </c>
      <c r="V1341" s="10">
        <f t="shared" si="517"/>
        <v>0.48352944586012636</v>
      </c>
      <c r="W1341" s="10">
        <f t="shared" si="518"/>
        <v>-0.63898678561068323</v>
      </c>
      <c r="X1341" s="10">
        <f t="shared" si="508"/>
        <v>0.60482091485822098</v>
      </c>
      <c r="Y1341" s="22">
        <f t="shared" si="519"/>
        <v>7.1540443979874988</v>
      </c>
      <c r="Z1341" s="22">
        <f t="shared" si="509"/>
        <v>7.1890336202131158</v>
      </c>
      <c r="AA1341" s="22">
        <f t="shared" si="510"/>
        <v>7.1371246496698326</v>
      </c>
      <c r="AB1341" s="35"/>
      <c r="AC1341" s="10"/>
      <c r="AD1341" s="10"/>
    </row>
    <row r="1342" spans="1:30" x14ac:dyDescent="0.25">
      <c r="A1342" t="s">
        <v>4235</v>
      </c>
      <c r="B1342" t="s">
        <v>1619</v>
      </c>
      <c r="C1342" s="1">
        <v>42009</v>
      </c>
      <c r="D1342">
        <v>4252</v>
      </c>
      <c r="E1342" t="str">
        <f t="shared" si="503"/>
        <v>_how_to_lie_with_visualizations:_statistics,_causation_vs_correlation,_andintuition!_</v>
      </c>
      <c r="F1342" s="7">
        <f t="shared" si="511"/>
        <v>8.355379895253634</v>
      </c>
      <c r="G1342">
        <f t="shared" si="504"/>
        <v>43</v>
      </c>
      <c r="H1342" s="11">
        <f t="shared" si="512"/>
        <v>1</v>
      </c>
      <c r="I1342" s="11">
        <f t="shared" ref="I1342:J1361" si="527">IF(ISNUMBER(SEARCH(I$1,$B1342)),1,0)</f>
        <v>0</v>
      </c>
      <c r="J1342" s="11">
        <f t="shared" si="527"/>
        <v>1</v>
      </c>
      <c r="K1342" s="11">
        <f t="shared" ref="K1342:P1351" si="528">IF(ISNUMBER(SEARCH(K$1,$E1342)),1,0)</f>
        <v>0</v>
      </c>
      <c r="L1342" s="11">
        <f t="shared" si="528"/>
        <v>0</v>
      </c>
      <c r="M1342" s="11">
        <f t="shared" si="528"/>
        <v>0</v>
      </c>
      <c r="N1342" s="11">
        <f t="shared" si="528"/>
        <v>0</v>
      </c>
      <c r="O1342" s="11">
        <f t="shared" si="528"/>
        <v>0</v>
      </c>
      <c r="P1342" s="11">
        <f t="shared" si="528"/>
        <v>0</v>
      </c>
      <c r="Q1342" s="4" t="str">
        <f t="shared" si="513"/>
        <v>N-101-000000</v>
      </c>
      <c r="R1342">
        <f t="shared" si="514"/>
        <v>419</v>
      </c>
      <c r="S1342" s="8">
        <f t="shared" si="515"/>
        <v>6.5697596378225285</v>
      </c>
      <c r="T1342" s="8">
        <f t="shared" si="516"/>
        <v>6.5697596378225285</v>
      </c>
      <c r="U1342" s="10">
        <f t="shared" si="507"/>
        <v>8.1669109559375777</v>
      </c>
      <c r="V1342" s="10">
        <f t="shared" si="517"/>
        <v>-0.14431102010629077</v>
      </c>
      <c r="W1342" s="10">
        <f t="shared" si="518"/>
        <v>1.5219877185382789</v>
      </c>
      <c r="X1342" s="10">
        <f t="shared" si="508"/>
        <v>0.18846893931605621</v>
      </c>
      <c r="Y1342" s="22">
        <f t="shared" si="519"/>
        <v>6.7376924224453338</v>
      </c>
      <c r="Z1342" s="22">
        <f t="shared" si="509"/>
        <v>6.5922741434865042</v>
      </c>
      <c r="AA1342" s="22">
        <f t="shared" si="510"/>
        <v>6.5697596378225285</v>
      </c>
      <c r="AB1342" s="35"/>
      <c r="AC1342" s="10"/>
      <c r="AD1342" s="10"/>
    </row>
    <row r="1343" spans="1:30" x14ac:dyDescent="0.25">
      <c r="A1343" t="s">
        <v>4236</v>
      </c>
      <c r="B1343" t="s">
        <v>1620</v>
      </c>
      <c r="C1343" s="1">
        <v>42135</v>
      </c>
      <c r="D1343">
        <v>3055</v>
      </c>
      <c r="E1343" t="str">
        <f t="shared" si="503"/>
        <v>_how_to_make_a_billion_dollars_from_big_data_</v>
      </c>
      <c r="F1343" s="7">
        <f t="shared" si="511"/>
        <v>8.0248621502864115</v>
      </c>
      <c r="G1343">
        <f t="shared" si="504"/>
        <v>34</v>
      </c>
      <c r="H1343" s="11">
        <f t="shared" si="512"/>
        <v>1</v>
      </c>
      <c r="I1343" s="11">
        <f t="shared" si="527"/>
        <v>0</v>
      </c>
      <c r="J1343" s="11">
        <f t="shared" si="527"/>
        <v>1</v>
      </c>
      <c r="K1343" s="11">
        <f t="shared" si="528"/>
        <v>0</v>
      </c>
      <c r="L1343" s="11">
        <f t="shared" si="528"/>
        <v>0</v>
      </c>
      <c r="M1343" s="11">
        <f t="shared" si="528"/>
        <v>0</v>
      </c>
      <c r="N1343" s="11">
        <f t="shared" si="528"/>
        <v>0</v>
      </c>
      <c r="O1343" s="11">
        <f t="shared" si="528"/>
        <v>1</v>
      </c>
      <c r="P1343" s="11">
        <f t="shared" si="528"/>
        <v>0</v>
      </c>
      <c r="Q1343" s="4" t="str">
        <f t="shared" si="513"/>
        <v>N-101-000010</v>
      </c>
      <c r="R1343">
        <f t="shared" si="514"/>
        <v>382</v>
      </c>
      <c r="S1343" s="8">
        <f t="shared" si="515"/>
        <v>6.8802841839920132</v>
      </c>
      <c r="T1343" s="8">
        <f t="shared" si="516"/>
        <v>6.8802841839920132</v>
      </c>
      <c r="U1343" s="10">
        <f t="shared" si="507"/>
        <v>7.6185082897708867</v>
      </c>
      <c r="V1343" s="10">
        <f t="shared" si="517"/>
        <v>0.18424985744159661</v>
      </c>
      <c r="W1343" s="10">
        <f t="shared" si="518"/>
        <v>1.1914699735710563</v>
      </c>
      <c r="X1343" s="10">
        <f t="shared" si="508"/>
        <v>0.40635386051552441</v>
      </c>
      <c r="Y1343" s="22">
        <f t="shared" si="519"/>
        <v>6.9555773436448023</v>
      </c>
      <c r="Z1343" s="22">
        <f t="shared" si="509"/>
        <v>6.8151536771936527</v>
      </c>
      <c r="AA1343" s="22">
        <f t="shared" si="510"/>
        <v>6.8802841839920132</v>
      </c>
      <c r="AB1343" s="35"/>
      <c r="AC1343" s="10"/>
      <c r="AD1343" s="10"/>
    </row>
    <row r="1344" spans="1:30" x14ac:dyDescent="0.25">
      <c r="A1344" t="s">
        <v>4237</v>
      </c>
      <c r="B1344" t="s">
        <v>1621</v>
      </c>
      <c r="C1344" s="1">
        <v>42379</v>
      </c>
      <c r="D1344">
        <v>2616</v>
      </c>
      <c r="E1344" t="str">
        <f t="shared" si="503"/>
        <v>_how_to_make_any_plot_with_ggplot2?_</v>
      </c>
      <c r="F1344" s="7">
        <f t="shared" si="511"/>
        <v>7.8697839025301457</v>
      </c>
      <c r="G1344">
        <f t="shared" si="504"/>
        <v>42</v>
      </c>
      <c r="H1344" s="11">
        <f t="shared" si="512"/>
        <v>1</v>
      </c>
      <c r="I1344" s="11">
        <f t="shared" si="527"/>
        <v>0</v>
      </c>
      <c r="J1344" s="11">
        <f t="shared" si="527"/>
        <v>1</v>
      </c>
      <c r="K1344" s="11">
        <f t="shared" si="528"/>
        <v>0</v>
      </c>
      <c r="L1344" s="11">
        <f t="shared" si="528"/>
        <v>0</v>
      </c>
      <c r="M1344" s="11">
        <f t="shared" si="528"/>
        <v>0</v>
      </c>
      <c r="N1344" s="11">
        <f t="shared" si="528"/>
        <v>0</v>
      </c>
      <c r="O1344" s="11">
        <f t="shared" si="528"/>
        <v>0</v>
      </c>
      <c r="P1344" s="11">
        <f t="shared" si="528"/>
        <v>0</v>
      </c>
      <c r="Q1344" s="4" t="str">
        <f t="shared" si="513"/>
        <v>N-101-000000</v>
      </c>
      <c r="R1344">
        <f t="shared" si="514"/>
        <v>419</v>
      </c>
      <c r="S1344" s="8">
        <f t="shared" si="515"/>
        <v>6.5697596378225285</v>
      </c>
      <c r="T1344" s="8">
        <f t="shared" si="516"/>
        <v>6.5697596378225285</v>
      </c>
      <c r="U1344" s="10">
        <f t="shared" si="507"/>
        <v>7.6813149632140894</v>
      </c>
      <c r="V1344" s="10">
        <f t="shared" si="517"/>
        <v>-0.14431102010629077</v>
      </c>
      <c r="W1344" s="10">
        <f t="shared" si="518"/>
        <v>1.0363917258147906</v>
      </c>
      <c r="X1344" s="10">
        <f t="shared" si="508"/>
        <v>0.18846893931605621</v>
      </c>
      <c r="Y1344" s="22">
        <f t="shared" si="519"/>
        <v>6.7376924224453338</v>
      </c>
      <c r="Z1344" s="22">
        <f t="shared" si="509"/>
        <v>6.5922741434865042</v>
      </c>
      <c r="AA1344" s="22">
        <f t="shared" si="510"/>
        <v>6.5697596378225285</v>
      </c>
      <c r="AB1344" s="35"/>
      <c r="AC1344" s="10"/>
      <c r="AD1344" s="10"/>
    </row>
    <row r="1345" spans="1:30" x14ac:dyDescent="0.25">
      <c r="A1345" t="s">
        <v>3019</v>
      </c>
      <c r="B1345" t="s">
        <v>401</v>
      </c>
      <c r="C1345" s="1">
        <v>42398</v>
      </c>
      <c r="D1345">
        <v>244</v>
      </c>
      <c r="E1345" t="str">
        <f t="shared" si="503"/>
        <v>_how_to_manage_successful_big_data_projects_</v>
      </c>
      <c r="F1345" s="7">
        <f t="shared" si="511"/>
        <v>5.5012582105447274</v>
      </c>
      <c r="G1345">
        <f t="shared" si="504"/>
        <v>34</v>
      </c>
      <c r="H1345" s="11">
        <f t="shared" si="512"/>
        <v>1</v>
      </c>
      <c r="I1345" s="11">
        <f t="shared" si="527"/>
        <v>1</v>
      </c>
      <c r="J1345" s="11">
        <f t="shared" si="527"/>
        <v>0</v>
      </c>
      <c r="K1345" s="11">
        <f t="shared" si="528"/>
        <v>0</v>
      </c>
      <c r="L1345" s="11">
        <f t="shared" si="528"/>
        <v>0</v>
      </c>
      <c r="M1345" s="11">
        <f t="shared" si="528"/>
        <v>0</v>
      </c>
      <c r="N1345" s="11">
        <f t="shared" si="528"/>
        <v>0</v>
      </c>
      <c r="O1345" s="11">
        <f t="shared" si="528"/>
        <v>1</v>
      </c>
      <c r="P1345" s="11">
        <f t="shared" si="528"/>
        <v>0</v>
      </c>
      <c r="Q1345" s="4" t="str">
        <f t="shared" si="513"/>
        <v>N-110-000010</v>
      </c>
      <c r="R1345">
        <f t="shared" si="514"/>
        <v>58</v>
      </c>
      <c r="S1345" s="8">
        <f t="shared" si="515"/>
        <v>5.7492453157171877</v>
      </c>
      <c r="T1345" s="8">
        <f t="shared" si="516"/>
        <v>5.7492453157171877</v>
      </c>
      <c r="U1345" s="10">
        <f t="shared" si="507"/>
        <v>5.8757479843874663</v>
      </c>
      <c r="V1345" s="10">
        <f t="shared" si="517"/>
        <v>-0.99322799793309102</v>
      </c>
      <c r="W1345" s="10">
        <f t="shared" si="518"/>
        <v>-1.3321339661706277</v>
      </c>
      <c r="X1345" s="10">
        <f t="shared" si="508"/>
        <v>-0.37448977384273863</v>
      </c>
      <c r="Y1345" s="22">
        <f t="shared" si="519"/>
        <v>6.1747337092865386</v>
      </c>
      <c r="Z1345" s="22">
        <f t="shared" si="509"/>
        <v>6.1953121150439019</v>
      </c>
      <c r="AA1345" s="22">
        <f t="shared" si="510"/>
        <v>5.7492453157171877</v>
      </c>
      <c r="AB1345" s="35"/>
      <c r="AC1345" s="10"/>
      <c r="AD1345" s="10"/>
    </row>
    <row r="1346" spans="1:30" x14ac:dyDescent="0.25">
      <c r="A1346" t="s">
        <v>4238</v>
      </c>
      <c r="B1346" t="s">
        <v>1622</v>
      </c>
      <c r="C1346" s="1">
        <v>42271</v>
      </c>
      <c r="D1346">
        <v>896</v>
      </c>
      <c r="E1346" t="str">
        <f t="shared" ref="E1346:E1409" si="529">CONCATENATE("_",LOWER(A1346),"_")</f>
        <v>_how_to_monetize_my_data_?_(part_1)_</v>
      </c>
      <c r="F1346" s="7">
        <f t="shared" si="511"/>
        <v>6.799055862058796</v>
      </c>
      <c r="G1346">
        <f t="shared" ref="G1346:G1409" si="530">LEN(A1347)</f>
        <v>39</v>
      </c>
      <c r="H1346" s="11">
        <f t="shared" si="512"/>
        <v>1</v>
      </c>
      <c r="I1346" s="11">
        <f t="shared" si="527"/>
        <v>0</v>
      </c>
      <c r="J1346" s="11">
        <f t="shared" si="527"/>
        <v>1</v>
      </c>
      <c r="K1346" s="11">
        <f t="shared" si="528"/>
        <v>0</v>
      </c>
      <c r="L1346" s="11">
        <f t="shared" si="528"/>
        <v>0</v>
      </c>
      <c r="M1346" s="11">
        <f t="shared" si="528"/>
        <v>0</v>
      </c>
      <c r="N1346" s="11">
        <f t="shared" si="528"/>
        <v>0</v>
      </c>
      <c r="O1346" s="11">
        <f t="shared" si="528"/>
        <v>1</v>
      </c>
      <c r="P1346" s="11">
        <f t="shared" si="528"/>
        <v>0</v>
      </c>
      <c r="Q1346" s="4" t="str">
        <f t="shared" si="513"/>
        <v>N-101-000010</v>
      </c>
      <c r="R1346">
        <f t="shared" si="514"/>
        <v>382</v>
      </c>
      <c r="S1346" s="8">
        <f t="shared" si="515"/>
        <v>6.8802841839920132</v>
      </c>
      <c r="T1346" s="8">
        <f t="shared" si="516"/>
        <v>6.8802841839920132</v>
      </c>
      <c r="U1346" s="10">
        <f t="shared" ref="U1346:U1409" si="531">F1346-$AQ$29*SUMPRODUCT(H1346:P1346,$AH$25:$AP$25)</f>
        <v>6.3927020015432712</v>
      </c>
      <c r="V1346" s="10">
        <f t="shared" si="517"/>
        <v>0.18424985744159661</v>
      </c>
      <c r="W1346" s="10">
        <f t="shared" si="518"/>
        <v>-3.4336314656559175E-2</v>
      </c>
      <c r="X1346" s="10">
        <f t="shared" ref="X1346:X1409" si="532">$AQ$29*SUMPRODUCT(H1346:P1346,$AH$25:$AP$25)</f>
        <v>0.40635386051552441</v>
      </c>
      <c r="Y1346" s="22">
        <f t="shared" si="519"/>
        <v>6.9555773436448023</v>
      </c>
      <c r="Z1346" s="22">
        <f t="shared" ref="Z1346:Z1409" si="533">$AG$36+SUMPRODUCT($AH$36:$AP$36,H1346:P1346)</f>
        <v>6.8151536771936527</v>
      </c>
      <c r="AA1346" s="22">
        <f t="shared" ref="AA1346:AA1409" si="534">IF(R1346&gt;=$AC$2,S1346,Y1346)</f>
        <v>6.8802841839920132</v>
      </c>
      <c r="AB1346" s="35"/>
      <c r="AC1346" s="10"/>
      <c r="AD1346" s="10"/>
    </row>
    <row r="1347" spans="1:30" x14ac:dyDescent="0.25">
      <c r="A1347" t="s">
        <v>2797</v>
      </c>
      <c r="B1347" t="s">
        <v>179</v>
      </c>
      <c r="C1347" s="1">
        <v>41141</v>
      </c>
      <c r="D1347">
        <v>652</v>
      </c>
      <c r="E1347" t="str">
        <f t="shared" si="529"/>
        <v>_how_to_optimize_email_campaigns?_part_i_</v>
      </c>
      <c r="F1347" s="7">
        <f t="shared" ref="F1347:F1410" si="535">LN(1+D1347)</f>
        <v>6.481577129276431</v>
      </c>
      <c r="G1347">
        <f t="shared" si="530"/>
        <v>49</v>
      </c>
      <c r="H1347" s="11">
        <f t="shared" ref="H1347:H1410" si="536">IF(YEAR(C1347)&gt;2014,1,0)</f>
        <v>0</v>
      </c>
      <c r="I1347" s="11">
        <f t="shared" si="527"/>
        <v>1</v>
      </c>
      <c r="J1347" s="11">
        <f t="shared" si="527"/>
        <v>0</v>
      </c>
      <c r="K1347" s="11">
        <f t="shared" si="528"/>
        <v>0</v>
      </c>
      <c r="L1347" s="11">
        <f t="shared" si="528"/>
        <v>0</v>
      </c>
      <c r="M1347" s="11">
        <f t="shared" si="528"/>
        <v>0</v>
      </c>
      <c r="N1347" s="11">
        <f t="shared" si="528"/>
        <v>0</v>
      </c>
      <c r="O1347" s="11">
        <f t="shared" si="528"/>
        <v>0</v>
      </c>
      <c r="P1347" s="11">
        <f t="shared" si="528"/>
        <v>0</v>
      </c>
      <c r="Q1347" s="4" t="str">
        <f t="shared" ref="Q1347:Q1410" si="537">CONCATENATE("N-",H1347,I1347,J1347,"-",K1347,L1347,M1347,N1347,O1347,P1347)</f>
        <v>N-010-000000</v>
      </c>
      <c r="R1347">
        <f t="shared" ref="R1347:R1410" si="538">COUNTIF(Q:Q,Q1347)</f>
        <v>99</v>
      </c>
      <c r="S1347" s="8">
        <f t="shared" ref="S1347:S1410" si="539">AVERAGEIF(R:R,R1347,F:F)</f>
        <v>6.480946823676728</v>
      </c>
      <c r="T1347" s="8">
        <f t="shared" ref="T1347:T1410" si="540">IF(R1347&gt;=10,S1347,AVERAGEIF(R:R,"&lt;10",F:F))</f>
        <v>6.480946823676728</v>
      </c>
      <c r="U1347" s="10">
        <f t="shared" si="531"/>
        <v>6.8754847699759409</v>
      </c>
      <c r="V1347" s="10">
        <f t="shared" ref="V1347:V1410" si="541">SUMPRODUCT(H1347:P1347,$AH$25:$AP$25)-$AQ$28</f>
        <v>-1.0225092870624488</v>
      </c>
      <c r="W1347" s="10">
        <f t="shared" ref="W1347:W1410" si="542">F1347-AVERAGE(F:F)</f>
        <v>-0.35181504743892411</v>
      </c>
      <c r="X1347" s="10">
        <f t="shared" si="532"/>
        <v>-0.39390764069951029</v>
      </c>
      <c r="Y1347" s="22">
        <f t="shared" ref="Y1347:Y1410" si="543">AVERAGE(F:F)-AVERAGE(X:X)+X1347</f>
        <v>6.1553158424297676</v>
      </c>
      <c r="Z1347" s="22">
        <f t="shared" si="533"/>
        <v>6.3463125243562173</v>
      </c>
      <c r="AA1347" s="22">
        <f t="shared" si="534"/>
        <v>6.480946823676728</v>
      </c>
      <c r="AB1347" s="35"/>
      <c r="AC1347" s="10"/>
      <c r="AD1347" s="10"/>
    </row>
    <row r="1348" spans="1:30" x14ac:dyDescent="0.25">
      <c r="A1348" t="s">
        <v>2798</v>
      </c>
      <c r="B1348" t="s">
        <v>180</v>
      </c>
      <c r="C1348" s="1">
        <v>41837</v>
      </c>
      <c r="D1348">
        <v>266</v>
      </c>
      <c r="E1348" t="str">
        <f t="shared" si="529"/>
        <v>_how_to_overcome_the_big_data_skills_gap_(webcast)_</v>
      </c>
      <c r="F1348" s="7">
        <f t="shared" si="535"/>
        <v>5.5872486584002496</v>
      </c>
      <c r="G1348">
        <f t="shared" si="530"/>
        <v>76</v>
      </c>
      <c r="H1348" s="11">
        <f t="shared" si="536"/>
        <v>0</v>
      </c>
      <c r="I1348" s="11">
        <f t="shared" si="527"/>
        <v>1</v>
      </c>
      <c r="J1348" s="11">
        <f t="shared" si="527"/>
        <v>0</v>
      </c>
      <c r="K1348" s="11">
        <f t="shared" si="528"/>
        <v>0</v>
      </c>
      <c r="L1348" s="11">
        <f t="shared" si="528"/>
        <v>0</v>
      </c>
      <c r="M1348" s="11">
        <f t="shared" si="528"/>
        <v>0</v>
      </c>
      <c r="N1348" s="11">
        <f t="shared" si="528"/>
        <v>0</v>
      </c>
      <c r="O1348" s="11">
        <f t="shared" si="528"/>
        <v>1</v>
      </c>
      <c r="P1348" s="11">
        <f t="shared" si="528"/>
        <v>0</v>
      </c>
      <c r="Q1348" s="4" t="str">
        <f t="shared" si="537"/>
        <v>N-010-000010</v>
      </c>
      <c r="R1348">
        <f t="shared" si="538"/>
        <v>51</v>
      </c>
      <c r="S1348" s="8">
        <f t="shared" si="539"/>
        <v>6.7640449341040307</v>
      </c>
      <c r="T1348" s="8">
        <f t="shared" si="540"/>
        <v>6.7640449341040307</v>
      </c>
      <c r="U1348" s="10">
        <f t="shared" si="531"/>
        <v>5.763271377900292</v>
      </c>
      <c r="V1348" s="10">
        <f t="shared" si="541"/>
        <v>-0.69394840951456138</v>
      </c>
      <c r="W1348" s="10">
        <f t="shared" si="542"/>
        <v>-1.2461435183151055</v>
      </c>
      <c r="X1348" s="10">
        <f t="shared" si="532"/>
        <v>-0.17602271950004214</v>
      </c>
      <c r="Y1348" s="22">
        <f t="shared" si="543"/>
        <v>6.3732007636292352</v>
      </c>
      <c r="Z1348" s="22">
        <f t="shared" si="533"/>
        <v>6.5691920580633658</v>
      </c>
      <c r="AA1348" s="22">
        <f t="shared" si="534"/>
        <v>6.7640449341040307</v>
      </c>
      <c r="AB1348" s="35"/>
      <c r="AC1348" s="10"/>
      <c r="AD1348" s="10"/>
    </row>
    <row r="1349" spans="1:30" x14ac:dyDescent="0.25">
      <c r="A1349" t="s">
        <v>2688</v>
      </c>
      <c r="B1349" t="s">
        <v>68</v>
      </c>
      <c r="C1349" s="1">
        <v>42434</v>
      </c>
      <c r="D1349">
        <v>2033</v>
      </c>
      <c r="E1349" t="str">
        <f t="shared" si="529"/>
        <v>_how_to_produce_sounds_in_python,_r,_java,_c,_perl,_javascript_or_even_linux?_</v>
      </c>
      <c r="F1349" s="7">
        <f t="shared" si="535"/>
        <v>7.6177595766085053</v>
      </c>
      <c r="G1349">
        <f t="shared" si="530"/>
        <v>56</v>
      </c>
      <c r="H1349" s="11">
        <f t="shared" si="536"/>
        <v>1</v>
      </c>
      <c r="I1349" s="11">
        <f t="shared" si="527"/>
        <v>1</v>
      </c>
      <c r="J1349" s="11">
        <f t="shared" si="527"/>
        <v>0</v>
      </c>
      <c r="K1349" s="11">
        <f t="shared" si="528"/>
        <v>0</v>
      </c>
      <c r="L1349" s="11">
        <f t="shared" si="528"/>
        <v>0</v>
      </c>
      <c r="M1349" s="11">
        <f t="shared" si="528"/>
        <v>0</v>
      </c>
      <c r="N1349" s="11">
        <f t="shared" si="528"/>
        <v>0</v>
      </c>
      <c r="O1349" s="11">
        <f t="shared" si="528"/>
        <v>0</v>
      </c>
      <c r="P1349" s="11">
        <f t="shared" si="528"/>
        <v>0</v>
      </c>
      <c r="Q1349" s="4" t="str">
        <f t="shared" si="537"/>
        <v>N-110-000000</v>
      </c>
      <c r="R1349">
        <f t="shared" si="538"/>
        <v>84</v>
      </c>
      <c r="S1349" s="8">
        <f t="shared" si="539"/>
        <v>6.1102020039575136</v>
      </c>
      <c r="T1349" s="8">
        <f t="shared" si="540"/>
        <v>6.1102020039575136</v>
      </c>
      <c r="U1349" s="10">
        <f t="shared" si="531"/>
        <v>8.2101342716507126</v>
      </c>
      <c r="V1349" s="10">
        <f t="shared" si="541"/>
        <v>-1.3217888754809786</v>
      </c>
      <c r="W1349" s="10">
        <f t="shared" si="542"/>
        <v>0.78436739989315019</v>
      </c>
      <c r="X1349" s="10">
        <f t="shared" si="532"/>
        <v>-0.59237469504220686</v>
      </c>
      <c r="Y1349" s="22">
        <f t="shared" si="543"/>
        <v>5.9568487880870702</v>
      </c>
      <c r="Z1349" s="22">
        <f t="shared" si="533"/>
        <v>5.9724325813367543</v>
      </c>
      <c r="AA1349" s="22">
        <f t="shared" si="534"/>
        <v>6.1102020039575136</v>
      </c>
      <c r="AB1349" s="35"/>
      <c r="AC1349" s="10"/>
      <c r="AD1349" s="10"/>
    </row>
    <row r="1350" spans="1:30" x14ac:dyDescent="0.25">
      <c r="A1350" t="s">
        <v>2799</v>
      </c>
      <c r="B1350" t="s">
        <v>181</v>
      </c>
      <c r="C1350" s="1">
        <v>42322</v>
      </c>
      <c r="D1350">
        <v>127</v>
      </c>
      <c r="E1350" t="str">
        <f t="shared" si="529"/>
        <v>_how_to_prove_your_point,_explained_by_a_social_scientist_</v>
      </c>
      <c r="F1350" s="7">
        <f t="shared" si="535"/>
        <v>4.8520302639196169</v>
      </c>
      <c r="G1350">
        <f t="shared" si="530"/>
        <v>47</v>
      </c>
      <c r="H1350" s="11">
        <f t="shared" si="536"/>
        <v>1</v>
      </c>
      <c r="I1350" s="11">
        <f t="shared" si="527"/>
        <v>1</v>
      </c>
      <c r="J1350" s="11">
        <f t="shared" si="527"/>
        <v>0</v>
      </c>
      <c r="K1350" s="11">
        <f t="shared" si="528"/>
        <v>0</v>
      </c>
      <c r="L1350" s="11">
        <f t="shared" si="528"/>
        <v>0</v>
      </c>
      <c r="M1350" s="11">
        <f t="shared" si="528"/>
        <v>0</v>
      </c>
      <c r="N1350" s="11">
        <f t="shared" si="528"/>
        <v>0</v>
      </c>
      <c r="O1350" s="11">
        <f t="shared" si="528"/>
        <v>0</v>
      </c>
      <c r="P1350" s="11">
        <f t="shared" si="528"/>
        <v>0</v>
      </c>
      <c r="Q1350" s="4" t="str">
        <f t="shared" si="537"/>
        <v>N-110-000000</v>
      </c>
      <c r="R1350">
        <f t="shared" si="538"/>
        <v>84</v>
      </c>
      <c r="S1350" s="8">
        <f t="shared" si="539"/>
        <v>6.1102020039575136</v>
      </c>
      <c r="T1350" s="8">
        <f t="shared" si="540"/>
        <v>6.1102020039575136</v>
      </c>
      <c r="U1350" s="10">
        <f t="shared" si="531"/>
        <v>5.4444049589618242</v>
      </c>
      <c r="V1350" s="10">
        <f t="shared" si="541"/>
        <v>-1.3217888754809786</v>
      </c>
      <c r="W1350" s="10">
        <f t="shared" si="542"/>
        <v>-1.9813619127957383</v>
      </c>
      <c r="X1350" s="10">
        <f t="shared" si="532"/>
        <v>-0.59237469504220686</v>
      </c>
      <c r="Y1350" s="22">
        <f t="shared" si="543"/>
        <v>5.9568487880870702</v>
      </c>
      <c r="Z1350" s="22">
        <f t="shared" si="533"/>
        <v>5.9724325813367543</v>
      </c>
      <c r="AA1350" s="22">
        <f t="shared" si="534"/>
        <v>6.1102020039575136</v>
      </c>
      <c r="AB1350" s="35"/>
      <c r="AC1350" s="10"/>
      <c r="AD1350" s="10"/>
    </row>
    <row r="1351" spans="1:30" x14ac:dyDescent="0.25">
      <c r="A1351" t="s">
        <v>4240</v>
      </c>
      <c r="B1351" t="s">
        <v>1624</v>
      </c>
      <c r="C1351" s="1">
        <v>42366</v>
      </c>
      <c r="D1351">
        <v>1486</v>
      </c>
      <c r="E1351" t="str">
        <f t="shared" si="529"/>
        <v>_how_to_raise_a_(data)_scientist_in_the_xbox_age_</v>
      </c>
      <c r="F1351" s="7">
        <f t="shared" si="535"/>
        <v>7.304515946460155</v>
      </c>
      <c r="G1351">
        <f t="shared" si="530"/>
        <v>67</v>
      </c>
      <c r="H1351" s="11">
        <f t="shared" si="536"/>
        <v>1</v>
      </c>
      <c r="I1351" s="11">
        <f t="shared" si="527"/>
        <v>0</v>
      </c>
      <c r="J1351" s="11">
        <f t="shared" si="527"/>
        <v>1</v>
      </c>
      <c r="K1351" s="11">
        <f t="shared" si="528"/>
        <v>0</v>
      </c>
      <c r="L1351" s="11">
        <f t="shared" si="528"/>
        <v>0</v>
      </c>
      <c r="M1351" s="11">
        <f t="shared" si="528"/>
        <v>0</v>
      </c>
      <c r="N1351" s="11">
        <f t="shared" si="528"/>
        <v>0</v>
      </c>
      <c r="O1351" s="11">
        <f t="shared" si="528"/>
        <v>0</v>
      </c>
      <c r="P1351" s="11">
        <f t="shared" si="528"/>
        <v>0</v>
      </c>
      <c r="Q1351" s="4" t="str">
        <f t="shared" si="537"/>
        <v>N-101-000000</v>
      </c>
      <c r="R1351">
        <f t="shared" si="538"/>
        <v>419</v>
      </c>
      <c r="S1351" s="8">
        <f t="shared" si="539"/>
        <v>6.5697596378225285</v>
      </c>
      <c r="T1351" s="8">
        <f t="shared" si="540"/>
        <v>6.5697596378225285</v>
      </c>
      <c r="U1351" s="10">
        <f t="shared" si="531"/>
        <v>7.1160470071440987</v>
      </c>
      <c r="V1351" s="10">
        <f t="shared" si="541"/>
        <v>-0.14431102010629077</v>
      </c>
      <c r="W1351" s="10">
        <f t="shared" si="542"/>
        <v>0.47112376974479986</v>
      </c>
      <c r="X1351" s="10">
        <f t="shared" si="532"/>
        <v>0.18846893931605621</v>
      </c>
      <c r="Y1351" s="22">
        <f t="shared" si="543"/>
        <v>6.7376924224453338</v>
      </c>
      <c r="Z1351" s="22">
        <f t="shared" si="533"/>
        <v>6.5922741434865042</v>
      </c>
      <c r="AA1351" s="22">
        <f t="shared" si="534"/>
        <v>6.5697596378225285</v>
      </c>
      <c r="AB1351" s="35"/>
      <c r="AC1351" s="10"/>
      <c r="AD1351" s="10"/>
    </row>
    <row r="1352" spans="1:30" x14ac:dyDescent="0.25">
      <c r="A1352" t="s">
        <v>3205</v>
      </c>
      <c r="B1352" t="s">
        <v>589</v>
      </c>
      <c r="C1352" s="1">
        <v>42447</v>
      </c>
      <c r="D1352">
        <v>1489</v>
      </c>
      <c r="E1352" t="str">
        <f t="shared" si="529"/>
        <v>_how_to_represent_data_with_intelligent_use_of_the_coordinate_system_</v>
      </c>
      <c r="F1352" s="7">
        <f t="shared" si="535"/>
        <v>7.3065313989395051</v>
      </c>
      <c r="G1352">
        <f t="shared" si="530"/>
        <v>43</v>
      </c>
      <c r="H1352" s="11">
        <f t="shared" si="536"/>
        <v>1</v>
      </c>
      <c r="I1352" s="11">
        <f t="shared" si="527"/>
        <v>0</v>
      </c>
      <c r="J1352" s="11">
        <f t="shared" si="527"/>
        <v>1</v>
      </c>
      <c r="K1352" s="11">
        <f t="shared" ref="K1352:P1361" si="544">IF(ISNUMBER(SEARCH(K$1,$E1352)),1,0)</f>
        <v>0</v>
      </c>
      <c r="L1352" s="11">
        <f t="shared" si="544"/>
        <v>0</v>
      </c>
      <c r="M1352" s="11">
        <f t="shared" si="544"/>
        <v>0</v>
      </c>
      <c r="N1352" s="11">
        <f t="shared" si="544"/>
        <v>0</v>
      </c>
      <c r="O1352" s="11">
        <f t="shared" si="544"/>
        <v>1</v>
      </c>
      <c r="P1352" s="11">
        <f t="shared" si="544"/>
        <v>0</v>
      </c>
      <c r="Q1352" s="4" t="str">
        <f t="shared" si="537"/>
        <v>N-101-000010</v>
      </c>
      <c r="R1352">
        <f t="shared" si="538"/>
        <v>382</v>
      </c>
      <c r="S1352" s="8">
        <f t="shared" si="539"/>
        <v>6.8802841839920132</v>
      </c>
      <c r="T1352" s="8">
        <f t="shared" si="540"/>
        <v>6.8802841839920132</v>
      </c>
      <c r="U1352" s="10">
        <f t="shared" si="531"/>
        <v>6.9001775384239803</v>
      </c>
      <c r="V1352" s="10">
        <f t="shared" si="541"/>
        <v>0.18424985744159661</v>
      </c>
      <c r="W1352" s="10">
        <f t="shared" si="542"/>
        <v>0.47313922222414995</v>
      </c>
      <c r="X1352" s="10">
        <f t="shared" si="532"/>
        <v>0.40635386051552441</v>
      </c>
      <c r="Y1352" s="22">
        <f t="shared" si="543"/>
        <v>6.9555773436448023</v>
      </c>
      <c r="Z1352" s="22">
        <f t="shared" si="533"/>
        <v>6.8151536771936527</v>
      </c>
      <c r="AA1352" s="22">
        <f t="shared" si="534"/>
        <v>6.8802841839920132</v>
      </c>
      <c r="AB1352" s="35"/>
      <c r="AC1352" s="10"/>
      <c r="AD1352" s="10"/>
    </row>
    <row r="1353" spans="1:30" x14ac:dyDescent="0.25">
      <c r="A1353" t="s">
        <v>4241</v>
      </c>
      <c r="B1353" t="s">
        <v>1625</v>
      </c>
      <c r="C1353" s="1">
        <v>42184</v>
      </c>
      <c r="D1353">
        <v>1141</v>
      </c>
      <c r="E1353" t="str">
        <f t="shared" si="529"/>
        <v>_how_to_score_data_in_hadoop/hive_in_a_flash_</v>
      </c>
      <c r="F1353" s="7">
        <f t="shared" si="535"/>
        <v>7.0405363902159559</v>
      </c>
      <c r="G1353">
        <f t="shared" si="530"/>
        <v>34</v>
      </c>
      <c r="H1353" s="11">
        <f t="shared" si="536"/>
        <v>1</v>
      </c>
      <c r="I1353" s="11">
        <f t="shared" si="527"/>
        <v>0</v>
      </c>
      <c r="J1353" s="11">
        <f t="shared" si="527"/>
        <v>1</v>
      </c>
      <c r="K1353" s="11">
        <f t="shared" si="544"/>
        <v>0</v>
      </c>
      <c r="L1353" s="11">
        <f t="shared" si="544"/>
        <v>0</v>
      </c>
      <c r="M1353" s="11">
        <f t="shared" si="544"/>
        <v>0</v>
      </c>
      <c r="N1353" s="11">
        <f t="shared" si="544"/>
        <v>0</v>
      </c>
      <c r="O1353" s="11">
        <f t="shared" si="544"/>
        <v>1</v>
      </c>
      <c r="P1353" s="11">
        <f t="shared" si="544"/>
        <v>0</v>
      </c>
      <c r="Q1353" s="4" t="str">
        <f t="shared" si="537"/>
        <v>N-101-000010</v>
      </c>
      <c r="R1353">
        <f t="shared" si="538"/>
        <v>382</v>
      </c>
      <c r="S1353" s="8">
        <f t="shared" si="539"/>
        <v>6.8802841839920132</v>
      </c>
      <c r="T1353" s="8">
        <f t="shared" si="540"/>
        <v>6.8802841839920132</v>
      </c>
      <c r="U1353" s="10">
        <f t="shared" si="531"/>
        <v>6.6341825297004311</v>
      </c>
      <c r="V1353" s="10">
        <f t="shared" si="541"/>
        <v>0.18424985744159661</v>
      </c>
      <c r="W1353" s="10">
        <f t="shared" si="542"/>
        <v>0.20714421350060075</v>
      </c>
      <c r="X1353" s="10">
        <f t="shared" si="532"/>
        <v>0.40635386051552441</v>
      </c>
      <c r="Y1353" s="22">
        <f t="shared" si="543"/>
        <v>6.9555773436448023</v>
      </c>
      <c r="Z1353" s="22">
        <f t="shared" si="533"/>
        <v>6.8151536771936527</v>
      </c>
      <c r="AA1353" s="22">
        <f t="shared" si="534"/>
        <v>6.8802841839920132</v>
      </c>
      <c r="AB1353" s="35"/>
      <c r="AC1353" s="10"/>
      <c r="AD1353" s="10"/>
    </row>
    <row r="1354" spans="1:30" x14ac:dyDescent="0.25">
      <c r="A1354" t="s">
        <v>5211</v>
      </c>
      <c r="B1354" t="s">
        <v>2597</v>
      </c>
      <c r="C1354" s="1">
        <v>41401</v>
      </c>
      <c r="D1354">
        <v>1212</v>
      </c>
      <c r="E1354" t="str">
        <f t="shared" si="529"/>
        <v>_how_to_see_and_understand_big_data_</v>
      </c>
      <c r="F1354" s="7">
        <f t="shared" si="535"/>
        <v>7.1008519089440503</v>
      </c>
      <c r="G1354">
        <f t="shared" si="530"/>
        <v>62</v>
      </c>
      <c r="H1354" s="11">
        <f t="shared" si="536"/>
        <v>0</v>
      </c>
      <c r="I1354" s="11">
        <f t="shared" si="527"/>
        <v>0</v>
      </c>
      <c r="J1354" s="11">
        <f t="shared" si="527"/>
        <v>0</v>
      </c>
      <c r="K1354" s="11">
        <f t="shared" si="544"/>
        <v>0</v>
      </c>
      <c r="L1354" s="11">
        <f t="shared" si="544"/>
        <v>0</v>
      </c>
      <c r="M1354" s="11">
        <f t="shared" si="544"/>
        <v>0</v>
      </c>
      <c r="N1354" s="11">
        <f t="shared" si="544"/>
        <v>0</v>
      </c>
      <c r="O1354" s="11">
        <f t="shared" si="544"/>
        <v>1</v>
      </c>
      <c r="P1354" s="11">
        <f t="shared" si="544"/>
        <v>0</v>
      </c>
      <c r="Q1354" s="4" t="str">
        <f t="shared" si="537"/>
        <v>N-000-000010</v>
      </c>
      <c r="R1354">
        <f t="shared" si="538"/>
        <v>8</v>
      </c>
      <c r="S1354" s="8">
        <f t="shared" si="539"/>
        <v>6.9872647124089218</v>
      </c>
      <c r="T1354" s="8">
        <f t="shared" si="540"/>
        <v>7.3546782491486216</v>
      </c>
      <c r="U1354" s="10">
        <f t="shared" si="531"/>
        <v>6.8829669877445818</v>
      </c>
      <c r="V1354" s="10">
        <f t="shared" si="541"/>
        <v>-9.9953013281676328E-2</v>
      </c>
      <c r="W1354" s="10">
        <f t="shared" si="542"/>
        <v>0.26745973222869512</v>
      </c>
      <c r="X1354" s="10">
        <f t="shared" si="532"/>
        <v>0.21788492119946817</v>
      </c>
      <c r="Y1354" s="22">
        <f t="shared" si="543"/>
        <v>6.7671084043287459</v>
      </c>
      <c r="Z1354" s="22">
        <f t="shared" si="533"/>
        <v>6.8325571644955314</v>
      </c>
      <c r="AA1354" s="22">
        <f t="shared" si="534"/>
        <v>6.9872647124089218</v>
      </c>
      <c r="AB1354" s="35"/>
      <c r="AC1354" s="10"/>
      <c r="AD1354" s="10"/>
    </row>
    <row r="1355" spans="1:30" x14ac:dyDescent="0.25">
      <c r="A1355" t="s">
        <v>4242</v>
      </c>
      <c r="B1355" t="s">
        <v>1626</v>
      </c>
      <c r="C1355" s="1">
        <v>42425</v>
      </c>
      <c r="D1355">
        <v>223</v>
      </c>
      <c r="E1355" t="str">
        <f t="shared" si="529"/>
        <v>_how_to_segment_your_customer_database_(frequent_flyer_edition)_</v>
      </c>
      <c r="F1355" s="7">
        <f t="shared" si="535"/>
        <v>5.4116460518550396</v>
      </c>
      <c r="G1355">
        <f t="shared" si="530"/>
        <v>47</v>
      </c>
      <c r="H1355" s="11">
        <f t="shared" si="536"/>
        <v>1</v>
      </c>
      <c r="I1355" s="11">
        <f t="shared" si="527"/>
        <v>0</v>
      </c>
      <c r="J1355" s="11">
        <f t="shared" si="527"/>
        <v>1</v>
      </c>
      <c r="K1355" s="11">
        <f t="shared" si="544"/>
        <v>0</v>
      </c>
      <c r="L1355" s="11">
        <f t="shared" si="544"/>
        <v>0</v>
      </c>
      <c r="M1355" s="11">
        <f t="shared" si="544"/>
        <v>0</v>
      </c>
      <c r="N1355" s="11">
        <f t="shared" si="544"/>
        <v>0</v>
      </c>
      <c r="O1355" s="11">
        <f t="shared" si="544"/>
        <v>0</v>
      </c>
      <c r="P1355" s="11">
        <f t="shared" si="544"/>
        <v>0</v>
      </c>
      <c r="Q1355" s="4" t="str">
        <f t="shared" si="537"/>
        <v>N-101-000000</v>
      </c>
      <c r="R1355">
        <f t="shared" si="538"/>
        <v>419</v>
      </c>
      <c r="S1355" s="8">
        <f t="shared" si="539"/>
        <v>6.5697596378225285</v>
      </c>
      <c r="T1355" s="8">
        <f t="shared" si="540"/>
        <v>6.5697596378225285</v>
      </c>
      <c r="U1355" s="10">
        <f t="shared" si="531"/>
        <v>5.2231771125389832</v>
      </c>
      <c r="V1355" s="10">
        <f t="shared" si="541"/>
        <v>-0.14431102010629077</v>
      </c>
      <c r="W1355" s="10">
        <f t="shared" si="542"/>
        <v>-1.4217461248603156</v>
      </c>
      <c r="X1355" s="10">
        <f t="shared" si="532"/>
        <v>0.18846893931605621</v>
      </c>
      <c r="Y1355" s="22">
        <f t="shared" si="543"/>
        <v>6.7376924224453338</v>
      </c>
      <c r="Z1355" s="22">
        <f t="shared" si="533"/>
        <v>6.5922741434865042</v>
      </c>
      <c r="AA1355" s="22">
        <f t="shared" si="534"/>
        <v>6.5697596378225285</v>
      </c>
      <c r="AB1355" s="35"/>
      <c r="AC1355" s="10"/>
      <c r="AD1355" s="10"/>
    </row>
    <row r="1356" spans="1:30" x14ac:dyDescent="0.25">
      <c r="A1356" t="s">
        <v>4243</v>
      </c>
      <c r="B1356" t="s">
        <v>1627</v>
      </c>
      <c r="C1356" s="1">
        <v>41095</v>
      </c>
      <c r="D1356">
        <v>204</v>
      </c>
      <c r="E1356" t="str">
        <f t="shared" si="529"/>
        <v>_how_to_solve_complex_computations_in_the_report_</v>
      </c>
      <c r="F1356" s="7">
        <f t="shared" si="535"/>
        <v>5.3230099791384085</v>
      </c>
      <c r="G1356">
        <f t="shared" si="530"/>
        <v>64</v>
      </c>
      <c r="H1356" s="11">
        <f t="shared" si="536"/>
        <v>0</v>
      </c>
      <c r="I1356" s="11">
        <f t="shared" si="527"/>
        <v>0</v>
      </c>
      <c r="J1356" s="11">
        <f t="shared" si="527"/>
        <v>1</v>
      </c>
      <c r="K1356" s="11">
        <f t="shared" si="544"/>
        <v>0</v>
      </c>
      <c r="L1356" s="11">
        <f t="shared" si="544"/>
        <v>0</v>
      </c>
      <c r="M1356" s="11">
        <f t="shared" si="544"/>
        <v>0</v>
      </c>
      <c r="N1356" s="11">
        <f t="shared" si="544"/>
        <v>0</v>
      </c>
      <c r="O1356" s="11">
        <f t="shared" si="544"/>
        <v>0</v>
      </c>
      <c r="P1356" s="11">
        <f t="shared" si="544"/>
        <v>0</v>
      </c>
      <c r="Q1356" s="4" t="str">
        <f t="shared" si="537"/>
        <v>N-001-000000</v>
      </c>
      <c r="R1356">
        <f t="shared" si="538"/>
        <v>313</v>
      </c>
      <c r="S1356" s="8">
        <f t="shared" si="539"/>
        <v>6.8822553953446945</v>
      </c>
      <c r="T1356" s="8">
        <f t="shared" si="540"/>
        <v>6.8822553953446945</v>
      </c>
      <c r="U1356" s="10">
        <f t="shared" si="531"/>
        <v>4.9360739854796556</v>
      </c>
      <c r="V1356" s="10">
        <f t="shared" si="541"/>
        <v>0.15496856831223904</v>
      </c>
      <c r="W1356" s="10">
        <f t="shared" si="542"/>
        <v>-1.5103821975769467</v>
      </c>
      <c r="X1356" s="10">
        <f t="shared" si="532"/>
        <v>0.38693599365875281</v>
      </c>
      <c r="Y1356" s="22">
        <f t="shared" si="543"/>
        <v>6.9361594767880304</v>
      </c>
      <c r="Z1356" s="22">
        <f t="shared" si="533"/>
        <v>6.9661540865059681</v>
      </c>
      <c r="AA1356" s="22">
        <f t="shared" si="534"/>
        <v>6.8822553953446945</v>
      </c>
      <c r="AB1356" s="35"/>
      <c r="AC1356" s="10"/>
      <c r="AD1356" s="10"/>
    </row>
    <row r="1357" spans="1:30" x14ac:dyDescent="0.25">
      <c r="A1357" t="s">
        <v>4245</v>
      </c>
      <c r="B1357" t="s">
        <v>1629</v>
      </c>
      <c r="C1357" s="1">
        <v>42437</v>
      </c>
      <c r="D1357">
        <v>2770</v>
      </c>
      <c r="E1357" t="str">
        <f t="shared" si="529"/>
        <v>_how_to_tell_a_compelling_story_with_data_-_6_rules_&amp;amp;_6_tools_</v>
      </c>
      <c r="F1357" s="7">
        <f t="shared" si="535"/>
        <v>7.9269635448629785</v>
      </c>
      <c r="G1357">
        <f t="shared" si="530"/>
        <v>40</v>
      </c>
      <c r="H1357" s="11">
        <f t="shared" si="536"/>
        <v>1</v>
      </c>
      <c r="I1357" s="11">
        <f t="shared" si="527"/>
        <v>0</v>
      </c>
      <c r="J1357" s="11">
        <f t="shared" si="527"/>
        <v>1</v>
      </c>
      <c r="K1357" s="11">
        <f t="shared" si="544"/>
        <v>0</v>
      </c>
      <c r="L1357" s="11">
        <f t="shared" si="544"/>
        <v>0</v>
      </c>
      <c r="M1357" s="11">
        <f t="shared" si="544"/>
        <v>0</v>
      </c>
      <c r="N1357" s="11">
        <f t="shared" si="544"/>
        <v>0</v>
      </c>
      <c r="O1357" s="11">
        <f t="shared" si="544"/>
        <v>1</v>
      </c>
      <c r="P1357" s="11">
        <f t="shared" si="544"/>
        <v>0</v>
      </c>
      <c r="Q1357" s="4" t="str">
        <f t="shared" si="537"/>
        <v>N-101-000010</v>
      </c>
      <c r="R1357">
        <f t="shared" si="538"/>
        <v>382</v>
      </c>
      <c r="S1357" s="8">
        <f t="shared" si="539"/>
        <v>6.8802841839920132</v>
      </c>
      <c r="T1357" s="8">
        <f t="shared" si="540"/>
        <v>6.8802841839920132</v>
      </c>
      <c r="U1357" s="10">
        <f t="shared" si="531"/>
        <v>7.5206096843474537</v>
      </c>
      <c r="V1357" s="10">
        <f t="shared" si="541"/>
        <v>0.18424985744159661</v>
      </c>
      <c r="W1357" s="10">
        <f t="shared" si="542"/>
        <v>1.0935713681476233</v>
      </c>
      <c r="X1357" s="10">
        <f t="shared" si="532"/>
        <v>0.40635386051552441</v>
      </c>
      <c r="Y1357" s="22">
        <f t="shared" si="543"/>
        <v>6.9555773436448023</v>
      </c>
      <c r="Z1357" s="22">
        <f t="shared" si="533"/>
        <v>6.8151536771936527</v>
      </c>
      <c r="AA1357" s="22">
        <f t="shared" si="534"/>
        <v>6.8802841839920132</v>
      </c>
      <c r="AB1357" s="35"/>
      <c r="AC1357" s="10"/>
      <c r="AD1357" s="10"/>
    </row>
    <row r="1358" spans="1:30" x14ac:dyDescent="0.25">
      <c r="A1358" t="s">
        <v>4246</v>
      </c>
      <c r="B1358" t="s">
        <v>1630</v>
      </c>
      <c r="C1358" s="1">
        <v>42471</v>
      </c>
      <c r="D1358">
        <v>1263</v>
      </c>
      <c r="E1358" t="str">
        <f t="shared" si="529"/>
        <v>_how_to_treat_missing_values_in_your_data_</v>
      </c>
      <c r="F1358" s="7">
        <f t="shared" si="535"/>
        <v>7.1420365747068031</v>
      </c>
      <c r="G1358">
        <f t="shared" si="530"/>
        <v>47</v>
      </c>
      <c r="H1358" s="11">
        <f t="shared" si="536"/>
        <v>1</v>
      </c>
      <c r="I1358" s="11">
        <f t="shared" si="527"/>
        <v>0</v>
      </c>
      <c r="J1358" s="11">
        <f t="shared" si="527"/>
        <v>1</v>
      </c>
      <c r="K1358" s="11">
        <f t="shared" si="544"/>
        <v>0</v>
      </c>
      <c r="L1358" s="11">
        <f t="shared" si="544"/>
        <v>0</v>
      </c>
      <c r="M1358" s="11">
        <f t="shared" si="544"/>
        <v>0</v>
      </c>
      <c r="N1358" s="11">
        <f t="shared" si="544"/>
        <v>0</v>
      </c>
      <c r="O1358" s="11">
        <f t="shared" si="544"/>
        <v>1</v>
      </c>
      <c r="P1358" s="11">
        <f t="shared" si="544"/>
        <v>0</v>
      </c>
      <c r="Q1358" s="4" t="str">
        <f t="shared" si="537"/>
        <v>N-101-000010</v>
      </c>
      <c r="R1358">
        <f t="shared" si="538"/>
        <v>382</v>
      </c>
      <c r="S1358" s="8">
        <f t="shared" si="539"/>
        <v>6.8802841839920132</v>
      </c>
      <c r="T1358" s="8">
        <f t="shared" si="540"/>
        <v>6.8802841839920132</v>
      </c>
      <c r="U1358" s="10">
        <f t="shared" si="531"/>
        <v>6.7356827141912783</v>
      </c>
      <c r="V1358" s="10">
        <f t="shared" si="541"/>
        <v>0.18424985744159661</v>
      </c>
      <c r="W1358" s="10">
        <f t="shared" si="542"/>
        <v>0.30864439799144794</v>
      </c>
      <c r="X1358" s="10">
        <f t="shared" si="532"/>
        <v>0.40635386051552441</v>
      </c>
      <c r="Y1358" s="22">
        <f t="shared" si="543"/>
        <v>6.9555773436448023</v>
      </c>
      <c r="Z1358" s="22">
        <f t="shared" si="533"/>
        <v>6.8151536771936527</v>
      </c>
      <c r="AA1358" s="22">
        <f t="shared" si="534"/>
        <v>6.8802841839920132</v>
      </c>
      <c r="AB1358" s="35"/>
      <c r="AC1358" s="10"/>
      <c r="AD1358" s="10"/>
    </row>
    <row r="1359" spans="1:30" x14ac:dyDescent="0.25">
      <c r="A1359" t="s">
        <v>4248</v>
      </c>
      <c r="B1359" t="s">
        <v>1632</v>
      </c>
      <c r="C1359" s="1">
        <v>42442</v>
      </c>
      <c r="D1359">
        <v>1385</v>
      </c>
      <c r="E1359" t="str">
        <f t="shared" si="529"/>
        <v>_how_to_use_cohort_data_to_analyze_user_behavior_</v>
      </c>
      <c r="F1359" s="7">
        <f t="shared" si="535"/>
        <v>7.2341771797498486</v>
      </c>
      <c r="G1359">
        <f t="shared" si="530"/>
        <v>75</v>
      </c>
      <c r="H1359" s="11">
        <f t="shared" si="536"/>
        <v>1</v>
      </c>
      <c r="I1359" s="11">
        <f t="shared" si="527"/>
        <v>0</v>
      </c>
      <c r="J1359" s="11">
        <f t="shared" si="527"/>
        <v>1</v>
      </c>
      <c r="K1359" s="11">
        <f t="shared" si="544"/>
        <v>0</v>
      </c>
      <c r="L1359" s="11">
        <f t="shared" si="544"/>
        <v>0</v>
      </c>
      <c r="M1359" s="11">
        <f t="shared" si="544"/>
        <v>0</v>
      </c>
      <c r="N1359" s="11">
        <f t="shared" si="544"/>
        <v>0</v>
      </c>
      <c r="O1359" s="11">
        <f t="shared" si="544"/>
        <v>1</v>
      </c>
      <c r="P1359" s="11">
        <f t="shared" si="544"/>
        <v>1</v>
      </c>
      <c r="Q1359" s="4" t="str">
        <f t="shared" si="537"/>
        <v>N-101-000011</v>
      </c>
      <c r="R1359">
        <f t="shared" si="538"/>
        <v>56</v>
      </c>
      <c r="S1359" s="8">
        <f t="shared" si="539"/>
        <v>6.7077203067055775</v>
      </c>
      <c r="T1359" s="8">
        <f t="shared" si="540"/>
        <v>6.7077203067055775</v>
      </c>
      <c r="U1359" s="10">
        <f t="shared" si="531"/>
        <v>7.0425734623693748</v>
      </c>
      <c r="V1359" s="10">
        <f t="shared" si="541"/>
        <v>-0.13958391266768105</v>
      </c>
      <c r="W1359" s="10">
        <f t="shared" si="542"/>
        <v>0.40078500303449349</v>
      </c>
      <c r="X1359" s="10">
        <f t="shared" si="532"/>
        <v>0.19160371738047377</v>
      </c>
      <c r="Y1359" s="22">
        <f t="shared" si="543"/>
        <v>6.7408272005097514</v>
      </c>
      <c r="Z1359" s="22">
        <f t="shared" si="533"/>
        <v>6.647636803392051</v>
      </c>
      <c r="AA1359" s="22">
        <f t="shared" si="534"/>
        <v>6.7077203067055775</v>
      </c>
      <c r="AB1359" s="35"/>
      <c r="AC1359" s="10"/>
      <c r="AD1359" s="10"/>
    </row>
    <row r="1360" spans="1:30" x14ac:dyDescent="0.25">
      <c r="A1360" t="s">
        <v>4249</v>
      </c>
      <c r="B1360" t="s">
        <v>1633</v>
      </c>
      <c r="C1360" s="1">
        <v>42299</v>
      </c>
      <c r="D1360">
        <v>1521</v>
      </c>
      <c r="E1360" t="str">
        <f t="shared" si="529"/>
        <v>_how_to_use_multivariate_time_series_techniques_for_capacity_planning_on_vms_</v>
      </c>
      <c r="F1360" s="7">
        <f t="shared" si="535"/>
        <v>7.3277805384216315</v>
      </c>
      <c r="G1360">
        <f t="shared" si="530"/>
        <v>78</v>
      </c>
      <c r="H1360" s="11">
        <f t="shared" si="536"/>
        <v>1</v>
      </c>
      <c r="I1360" s="11">
        <f t="shared" si="527"/>
        <v>0</v>
      </c>
      <c r="J1360" s="11">
        <f t="shared" si="527"/>
        <v>1</v>
      </c>
      <c r="K1360" s="11">
        <f t="shared" si="544"/>
        <v>0</v>
      </c>
      <c r="L1360" s="11">
        <f t="shared" si="544"/>
        <v>0</v>
      </c>
      <c r="M1360" s="11">
        <f t="shared" si="544"/>
        <v>0</v>
      </c>
      <c r="N1360" s="11">
        <f t="shared" si="544"/>
        <v>0</v>
      </c>
      <c r="O1360" s="11">
        <f t="shared" si="544"/>
        <v>0</v>
      </c>
      <c r="P1360" s="11">
        <f t="shared" si="544"/>
        <v>0</v>
      </c>
      <c r="Q1360" s="4" t="str">
        <f t="shared" si="537"/>
        <v>N-101-000000</v>
      </c>
      <c r="R1360">
        <f t="shared" si="538"/>
        <v>419</v>
      </c>
      <c r="S1360" s="8">
        <f t="shared" si="539"/>
        <v>6.5697596378225285</v>
      </c>
      <c r="T1360" s="8">
        <f t="shared" si="540"/>
        <v>6.5697596378225285</v>
      </c>
      <c r="U1360" s="10">
        <f t="shared" si="531"/>
        <v>7.1393115991055751</v>
      </c>
      <c r="V1360" s="10">
        <f t="shared" si="541"/>
        <v>-0.14431102010629077</v>
      </c>
      <c r="W1360" s="10">
        <f t="shared" si="542"/>
        <v>0.49438836170627631</v>
      </c>
      <c r="X1360" s="10">
        <f t="shared" si="532"/>
        <v>0.18846893931605621</v>
      </c>
      <c r="Y1360" s="22">
        <f t="shared" si="543"/>
        <v>6.7376924224453338</v>
      </c>
      <c r="Z1360" s="22">
        <f t="shared" si="533"/>
        <v>6.5922741434865042</v>
      </c>
      <c r="AA1360" s="22">
        <f t="shared" si="534"/>
        <v>6.5697596378225285</v>
      </c>
      <c r="AB1360" s="35"/>
      <c r="AC1360" s="10"/>
      <c r="AD1360" s="10"/>
    </row>
    <row r="1361" spans="1:30" x14ac:dyDescent="0.25">
      <c r="A1361" t="s">
        <v>5212</v>
      </c>
      <c r="B1361" t="s">
        <v>2598</v>
      </c>
      <c r="C1361" s="1">
        <v>41205</v>
      </c>
      <c r="D1361">
        <v>1589</v>
      </c>
      <c r="E1361" t="str">
        <f t="shared" si="529"/>
        <v>_how_to_walk_the_path_from_bi_to_data_science_an_interview_with_michaeldriscoll_</v>
      </c>
      <c r="F1361" s="7">
        <f t="shared" si="535"/>
        <v>7.3714892952142774</v>
      </c>
      <c r="G1361">
        <f t="shared" si="530"/>
        <v>31</v>
      </c>
      <c r="H1361" s="11">
        <f t="shared" si="536"/>
        <v>0</v>
      </c>
      <c r="I1361" s="11">
        <f t="shared" si="527"/>
        <v>0</v>
      </c>
      <c r="J1361" s="11">
        <f t="shared" si="527"/>
        <v>0</v>
      </c>
      <c r="K1361" s="11">
        <f t="shared" si="544"/>
        <v>0</v>
      </c>
      <c r="L1361" s="11">
        <f t="shared" si="544"/>
        <v>0</v>
      </c>
      <c r="M1361" s="11">
        <f t="shared" si="544"/>
        <v>0</v>
      </c>
      <c r="N1361" s="11">
        <f t="shared" si="544"/>
        <v>1</v>
      </c>
      <c r="O1361" s="11">
        <f t="shared" si="544"/>
        <v>1</v>
      </c>
      <c r="P1361" s="11">
        <f t="shared" si="544"/>
        <v>0</v>
      </c>
      <c r="Q1361" s="4" t="str">
        <f t="shared" si="537"/>
        <v>N-000-000110</v>
      </c>
      <c r="R1361">
        <f t="shared" si="538"/>
        <v>3</v>
      </c>
      <c r="S1361" s="8">
        <f t="shared" si="539"/>
        <v>7.1733051535383199</v>
      </c>
      <c r="T1361" s="8">
        <f t="shared" si="540"/>
        <v>7.3546782491486216</v>
      </c>
      <c r="U1361" s="10">
        <f t="shared" si="531"/>
        <v>6.7699415377093244</v>
      </c>
      <c r="V1361" s="10">
        <f t="shared" si="541"/>
        <v>0.47859366854051377</v>
      </c>
      <c r="W1361" s="10">
        <f t="shared" si="542"/>
        <v>0.53809711849892228</v>
      </c>
      <c r="X1361" s="10">
        <f t="shared" si="532"/>
        <v>0.60154775750495337</v>
      </c>
      <c r="Y1361" s="22">
        <f t="shared" si="543"/>
        <v>7.1507712406342305</v>
      </c>
      <c r="Z1361" s="22">
        <f t="shared" si="533"/>
        <v>7.2439995208883552</v>
      </c>
      <c r="AA1361" s="22">
        <f t="shared" si="534"/>
        <v>7.1507712406342305</v>
      </c>
      <c r="AB1361" s="35"/>
      <c r="AC1361" s="10"/>
      <c r="AD1361" s="10"/>
    </row>
    <row r="1362" spans="1:30" x14ac:dyDescent="0.25">
      <c r="A1362" t="s">
        <v>2800</v>
      </c>
      <c r="B1362" t="s">
        <v>182</v>
      </c>
      <c r="C1362" s="1">
        <v>41477</v>
      </c>
      <c r="D1362">
        <v>3096</v>
      </c>
      <c r="E1362" t="str">
        <f t="shared" si="529"/>
        <v>_how_to_win_a_kaggle_competition_</v>
      </c>
      <c r="F1362" s="7">
        <f t="shared" si="535"/>
        <v>8.0381891799732035</v>
      </c>
      <c r="G1362">
        <f t="shared" si="530"/>
        <v>33</v>
      </c>
      <c r="H1362" s="11">
        <f t="shared" si="536"/>
        <v>0</v>
      </c>
      <c r="I1362" s="11">
        <f t="shared" ref="I1362:J1381" si="545">IF(ISNUMBER(SEARCH(I$1,$B1362)),1,0)</f>
        <v>1</v>
      </c>
      <c r="J1362" s="11">
        <f t="shared" si="545"/>
        <v>0</v>
      </c>
      <c r="K1362" s="11">
        <f t="shared" ref="K1362:P1371" si="546">IF(ISNUMBER(SEARCH(K$1,$E1362)),1,0)</f>
        <v>0</v>
      </c>
      <c r="L1362" s="11">
        <f t="shared" si="546"/>
        <v>0</v>
      </c>
      <c r="M1362" s="11">
        <f t="shared" si="546"/>
        <v>0</v>
      </c>
      <c r="N1362" s="11">
        <f t="shared" si="546"/>
        <v>0</v>
      </c>
      <c r="O1362" s="11">
        <f t="shared" si="546"/>
        <v>0</v>
      </c>
      <c r="P1362" s="11">
        <f t="shared" si="546"/>
        <v>0</v>
      </c>
      <c r="Q1362" s="4" t="str">
        <f t="shared" si="537"/>
        <v>N-010-000000</v>
      </c>
      <c r="R1362">
        <f t="shared" si="538"/>
        <v>99</v>
      </c>
      <c r="S1362" s="8">
        <f t="shared" si="539"/>
        <v>6.480946823676728</v>
      </c>
      <c r="T1362" s="8">
        <f t="shared" si="540"/>
        <v>6.480946823676728</v>
      </c>
      <c r="U1362" s="10">
        <f t="shared" si="531"/>
        <v>8.4320968206727134</v>
      </c>
      <c r="V1362" s="10">
        <f t="shared" si="541"/>
        <v>-1.0225092870624488</v>
      </c>
      <c r="W1362" s="10">
        <f t="shared" si="542"/>
        <v>1.2047970032578483</v>
      </c>
      <c r="X1362" s="10">
        <f t="shared" si="532"/>
        <v>-0.39390764069951029</v>
      </c>
      <c r="Y1362" s="22">
        <f t="shared" si="543"/>
        <v>6.1553158424297676</v>
      </c>
      <c r="Z1362" s="22">
        <f t="shared" si="533"/>
        <v>6.3463125243562173</v>
      </c>
      <c r="AA1362" s="22">
        <f t="shared" si="534"/>
        <v>6.480946823676728</v>
      </c>
      <c r="AB1362" s="35"/>
      <c r="AC1362" s="10"/>
      <c r="AD1362" s="10"/>
    </row>
    <row r="1363" spans="1:30" x14ac:dyDescent="0.25">
      <c r="A1363" t="s">
        <v>4250</v>
      </c>
      <c r="B1363" t="s">
        <v>1634</v>
      </c>
      <c r="C1363" s="1">
        <v>42304</v>
      </c>
      <c r="D1363">
        <v>2526</v>
      </c>
      <c r="E1363" t="str">
        <f t="shared" si="529"/>
        <v>_how_to_write_your_data_science_cv_</v>
      </c>
      <c r="F1363" s="7">
        <f t="shared" si="535"/>
        <v>7.834788107388194</v>
      </c>
      <c r="G1363">
        <f t="shared" si="530"/>
        <v>52</v>
      </c>
      <c r="H1363" s="11">
        <f t="shared" si="536"/>
        <v>1</v>
      </c>
      <c r="I1363" s="11">
        <f t="shared" si="545"/>
        <v>0</v>
      </c>
      <c r="J1363" s="11">
        <f t="shared" si="545"/>
        <v>1</v>
      </c>
      <c r="K1363" s="11">
        <f t="shared" si="546"/>
        <v>0</v>
      </c>
      <c r="L1363" s="11">
        <f t="shared" si="546"/>
        <v>0</v>
      </c>
      <c r="M1363" s="11">
        <f t="shared" si="546"/>
        <v>0</v>
      </c>
      <c r="N1363" s="11">
        <f t="shared" si="546"/>
        <v>1</v>
      </c>
      <c r="O1363" s="11">
        <f t="shared" si="546"/>
        <v>1</v>
      </c>
      <c r="P1363" s="11">
        <f t="shared" si="546"/>
        <v>0</v>
      </c>
      <c r="Q1363" s="4" t="str">
        <f t="shared" si="537"/>
        <v>N-101-000110</v>
      </c>
      <c r="R1363">
        <f t="shared" si="538"/>
        <v>126</v>
      </c>
      <c r="S1363" s="8">
        <f t="shared" si="539"/>
        <v>7.156085089173656</v>
      </c>
      <c r="T1363" s="8">
        <f t="shared" si="540"/>
        <v>7.156085089173656</v>
      </c>
      <c r="U1363" s="10">
        <f t="shared" si="531"/>
        <v>7.0447714105671846</v>
      </c>
      <c r="V1363" s="10">
        <f t="shared" si="541"/>
        <v>0.76279653926378688</v>
      </c>
      <c r="W1363" s="10">
        <f t="shared" si="542"/>
        <v>1.0013959306728388</v>
      </c>
      <c r="X1363" s="10">
        <f t="shared" si="532"/>
        <v>0.79001669682100972</v>
      </c>
      <c r="Y1363" s="22">
        <f t="shared" si="543"/>
        <v>7.3392401799502869</v>
      </c>
      <c r="Z1363" s="22">
        <f t="shared" si="533"/>
        <v>7.2265960335864765</v>
      </c>
      <c r="AA1363" s="22">
        <f t="shared" si="534"/>
        <v>7.156085089173656</v>
      </c>
      <c r="AB1363" s="35"/>
      <c r="AC1363" s="10"/>
      <c r="AD1363" s="10"/>
    </row>
    <row r="1364" spans="1:30" x14ac:dyDescent="0.25">
      <c r="A1364" t="s">
        <v>4251</v>
      </c>
      <c r="B1364" t="s">
        <v>1635</v>
      </c>
      <c r="C1364" s="1">
        <v>41907</v>
      </c>
      <c r="D1364">
        <v>195</v>
      </c>
      <c r="E1364" t="str">
        <f t="shared" si="529"/>
        <v>_how_tracking_analytics_can_improve_content_marketing_</v>
      </c>
      <c r="F1364" s="7">
        <f t="shared" si="535"/>
        <v>5.2781146592305168</v>
      </c>
      <c r="G1364">
        <f t="shared" si="530"/>
        <v>19</v>
      </c>
      <c r="H1364" s="11">
        <f t="shared" si="536"/>
        <v>0</v>
      </c>
      <c r="I1364" s="11">
        <f t="shared" si="545"/>
        <v>0</v>
      </c>
      <c r="J1364" s="11">
        <f t="shared" si="545"/>
        <v>1</v>
      </c>
      <c r="K1364" s="11">
        <f t="shared" si="546"/>
        <v>0</v>
      </c>
      <c r="L1364" s="11">
        <f t="shared" si="546"/>
        <v>0</v>
      </c>
      <c r="M1364" s="11">
        <f t="shared" si="546"/>
        <v>0</v>
      </c>
      <c r="N1364" s="11">
        <f t="shared" si="546"/>
        <v>0</v>
      </c>
      <c r="O1364" s="11">
        <f t="shared" si="546"/>
        <v>0</v>
      </c>
      <c r="P1364" s="11">
        <f t="shared" si="546"/>
        <v>1</v>
      </c>
      <c r="Q1364" s="4" t="str">
        <f t="shared" si="537"/>
        <v>N-001-000001</v>
      </c>
      <c r="R1364">
        <f t="shared" si="538"/>
        <v>75</v>
      </c>
      <c r="S1364" s="8">
        <f t="shared" si="539"/>
        <v>6.7053553975541869</v>
      </c>
      <c r="T1364" s="8">
        <f t="shared" si="540"/>
        <v>6.7053553975541869</v>
      </c>
      <c r="U1364" s="10">
        <f t="shared" si="531"/>
        <v>5.1059288087068149</v>
      </c>
      <c r="V1364" s="10">
        <f t="shared" si="541"/>
        <v>-0.16886520179703862</v>
      </c>
      <c r="W1364" s="10">
        <f t="shared" si="542"/>
        <v>-1.5552775174848383</v>
      </c>
      <c r="X1364" s="10">
        <f t="shared" si="532"/>
        <v>0.17218585052370217</v>
      </c>
      <c r="Y1364" s="22">
        <f t="shared" si="543"/>
        <v>6.7214093336529794</v>
      </c>
      <c r="Z1364" s="22">
        <f t="shared" si="533"/>
        <v>6.7986372127043664</v>
      </c>
      <c r="AA1364" s="22">
        <f t="shared" si="534"/>
        <v>6.7053553975541869</v>
      </c>
      <c r="AB1364" s="35"/>
      <c r="AC1364" s="10"/>
      <c r="AD1364" s="10"/>
    </row>
    <row r="1365" spans="1:30" x14ac:dyDescent="0.25">
      <c r="A1365" t="s">
        <v>4252</v>
      </c>
      <c r="B1365" t="s">
        <v>1636</v>
      </c>
      <c r="C1365" s="1">
        <v>42302</v>
      </c>
      <c r="D1365">
        <v>896</v>
      </c>
      <c r="E1365" t="str">
        <f t="shared" si="529"/>
        <v>_how_uber_uses_spark_</v>
      </c>
      <c r="F1365" s="7">
        <f t="shared" si="535"/>
        <v>6.799055862058796</v>
      </c>
      <c r="G1365">
        <f t="shared" si="530"/>
        <v>88</v>
      </c>
      <c r="H1365" s="11">
        <f t="shared" si="536"/>
        <v>1</v>
      </c>
      <c r="I1365" s="11">
        <f t="shared" si="545"/>
        <v>0</v>
      </c>
      <c r="J1365" s="11">
        <f t="shared" si="545"/>
        <v>1</v>
      </c>
      <c r="K1365" s="11">
        <f t="shared" si="546"/>
        <v>0</v>
      </c>
      <c r="L1365" s="11">
        <f t="shared" si="546"/>
        <v>0</v>
      </c>
      <c r="M1365" s="11">
        <f t="shared" si="546"/>
        <v>0</v>
      </c>
      <c r="N1365" s="11">
        <f t="shared" si="546"/>
        <v>0</v>
      </c>
      <c r="O1365" s="11">
        <f t="shared" si="546"/>
        <v>0</v>
      </c>
      <c r="P1365" s="11">
        <f t="shared" si="546"/>
        <v>0</v>
      </c>
      <c r="Q1365" s="4" t="str">
        <f t="shared" si="537"/>
        <v>N-101-000000</v>
      </c>
      <c r="R1365">
        <f t="shared" si="538"/>
        <v>419</v>
      </c>
      <c r="S1365" s="8">
        <f t="shared" si="539"/>
        <v>6.5697596378225285</v>
      </c>
      <c r="T1365" s="8">
        <f t="shared" si="540"/>
        <v>6.5697596378225285</v>
      </c>
      <c r="U1365" s="10">
        <f t="shared" si="531"/>
        <v>6.6105869227427396</v>
      </c>
      <c r="V1365" s="10">
        <f t="shared" si="541"/>
        <v>-0.14431102010629077</v>
      </c>
      <c r="W1365" s="10">
        <f t="shared" si="542"/>
        <v>-3.4336314656559175E-2</v>
      </c>
      <c r="X1365" s="10">
        <f t="shared" si="532"/>
        <v>0.18846893931605621</v>
      </c>
      <c r="Y1365" s="22">
        <f t="shared" si="543"/>
        <v>6.7376924224453338</v>
      </c>
      <c r="Z1365" s="22">
        <f t="shared" si="533"/>
        <v>6.5922741434865042</v>
      </c>
      <c r="AA1365" s="22">
        <f t="shared" si="534"/>
        <v>6.5697596378225285</v>
      </c>
      <c r="AB1365" s="35"/>
      <c r="AC1365" s="10"/>
      <c r="AD1365" s="10"/>
    </row>
    <row r="1366" spans="1:30" x14ac:dyDescent="0.25">
      <c r="A1366" t="s">
        <v>4253</v>
      </c>
      <c r="B1366" t="s">
        <v>1637</v>
      </c>
      <c r="C1366" s="1">
        <v>42122</v>
      </c>
      <c r="D1366">
        <v>489</v>
      </c>
      <c r="E1366" t="str">
        <f t="shared" si="529"/>
        <v>_how_we_survived_a_near_death_experience_in_a_big_data_project_?_a_story_fromthe_trenches_</v>
      </c>
      <c r="F1366" s="7">
        <f t="shared" si="535"/>
        <v>6.1944053911046719</v>
      </c>
      <c r="G1366">
        <f t="shared" si="530"/>
        <v>76</v>
      </c>
      <c r="H1366" s="11">
        <f t="shared" si="536"/>
        <v>1</v>
      </c>
      <c r="I1366" s="11">
        <f t="shared" si="545"/>
        <v>0</v>
      </c>
      <c r="J1366" s="11">
        <f t="shared" si="545"/>
        <v>1</v>
      </c>
      <c r="K1366" s="11">
        <f t="shared" si="546"/>
        <v>0</v>
      </c>
      <c r="L1366" s="11">
        <f t="shared" si="546"/>
        <v>0</v>
      </c>
      <c r="M1366" s="11">
        <f t="shared" si="546"/>
        <v>0</v>
      </c>
      <c r="N1366" s="11">
        <f t="shared" si="546"/>
        <v>0</v>
      </c>
      <c r="O1366" s="11">
        <f t="shared" si="546"/>
        <v>1</v>
      </c>
      <c r="P1366" s="11">
        <f t="shared" si="546"/>
        <v>0</v>
      </c>
      <c r="Q1366" s="4" t="str">
        <f t="shared" si="537"/>
        <v>N-101-000010</v>
      </c>
      <c r="R1366">
        <f t="shared" si="538"/>
        <v>382</v>
      </c>
      <c r="S1366" s="8">
        <f t="shared" si="539"/>
        <v>6.8802841839920132</v>
      </c>
      <c r="T1366" s="8">
        <f t="shared" si="540"/>
        <v>6.8802841839920132</v>
      </c>
      <c r="U1366" s="10">
        <f t="shared" si="531"/>
        <v>5.7880515305891471</v>
      </c>
      <c r="V1366" s="10">
        <f t="shared" si="541"/>
        <v>0.18424985744159661</v>
      </c>
      <c r="W1366" s="10">
        <f t="shared" si="542"/>
        <v>-0.63898678561068323</v>
      </c>
      <c r="X1366" s="10">
        <f t="shared" si="532"/>
        <v>0.40635386051552441</v>
      </c>
      <c r="Y1366" s="22">
        <f t="shared" si="543"/>
        <v>6.9555773436448023</v>
      </c>
      <c r="Z1366" s="22">
        <f t="shared" si="533"/>
        <v>6.8151536771936527</v>
      </c>
      <c r="AA1366" s="22">
        <f t="shared" si="534"/>
        <v>6.8802841839920132</v>
      </c>
      <c r="AB1366" s="35"/>
      <c r="AC1366" s="10"/>
      <c r="AD1366" s="10"/>
    </row>
    <row r="1367" spans="1:30" x14ac:dyDescent="0.25">
      <c r="A1367" t="s">
        <v>4254</v>
      </c>
      <c r="B1367" t="s">
        <v>1638</v>
      </c>
      <c r="C1367" s="1">
        <v>41936</v>
      </c>
      <c r="D1367">
        <v>1300</v>
      </c>
      <c r="E1367" t="str">
        <f t="shared" si="529"/>
        <v>_how_zipfian_academy_graduate_alex_mentch_became_a_data_scientist_at_facebook_</v>
      </c>
      <c r="F1367" s="7">
        <f t="shared" si="535"/>
        <v>7.1708884785125049</v>
      </c>
      <c r="G1367">
        <f t="shared" si="530"/>
        <v>96</v>
      </c>
      <c r="H1367" s="11">
        <f t="shared" si="536"/>
        <v>0</v>
      </c>
      <c r="I1367" s="11">
        <f t="shared" si="545"/>
        <v>0</v>
      </c>
      <c r="J1367" s="11">
        <f t="shared" si="545"/>
        <v>1</v>
      </c>
      <c r="K1367" s="11">
        <f t="shared" si="546"/>
        <v>0</v>
      </c>
      <c r="L1367" s="11">
        <f t="shared" si="546"/>
        <v>0</v>
      </c>
      <c r="M1367" s="11">
        <f t="shared" si="546"/>
        <v>0</v>
      </c>
      <c r="N1367" s="11">
        <f t="shared" si="546"/>
        <v>0</v>
      </c>
      <c r="O1367" s="11">
        <f t="shared" si="546"/>
        <v>1</v>
      </c>
      <c r="P1367" s="11">
        <f t="shared" si="546"/>
        <v>0</v>
      </c>
      <c r="Q1367" s="4" t="str">
        <f t="shared" si="537"/>
        <v>N-001-000010</v>
      </c>
      <c r="R1367">
        <f t="shared" si="538"/>
        <v>276</v>
      </c>
      <c r="S1367" s="8">
        <f t="shared" si="539"/>
        <v>7.1371246496698326</v>
      </c>
      <c r="T1367" s="8">
        <f t="shared" si="540"/>
        <v>7.1371246496698326</v>
      </c>
      <c r="U1367" s="10">
        <f t="shared" si="531"/>
        <v>6.5660675636542836</v>
      </c>
      <c r="V1367" s="10">
        <f t="shared" si="541"/>
        <v>0.48352944586012636</v>
      </c>
      <c r="W1367" s="10">
        <f t="shared" si="542"/>
        <v>0.33749630179714973</v>
      </c>
      <c r="X1367" s="10">
        <f t="shared" si="532"/>
        <v>0.60482091485822098</v>
      </c>
      <c r="Y1367" s="22">
        <f t="shared" si="543"/>
        <v>7.1540443979874988</v>
      </c>
      <c r="Z1367" s="22">
        <f t="shared" si="533"/>
        <v>7.1890336202131158</v>
      </c>
      <c r="AA1367" s="22">
        <f t="shared" si="534"/>
        <v>7.1371246496698326</v>
      </c>
      <c r="AB1367" s="35"/>
      <c r="AC1367" s="10"/>
      <c r="AD1367" s="10"/>
    </row>
    <row r="1368" spans="1:30" x14ac:dyDescent="0.25">
      <c r="A1368" t="s">
        <v>4247</v>
      </c>
      <c r="B1368" t="s">
        <v>1631</v>
      </c>
      <c r="C1368" s="1">
        <v>41987</v>
      </c>
      <c r="D1368">
        <v>204</v>
      </c>
      <c r="E1368" t="str">
        <f t="shared" si="529"/>
        <v>_how-to_use_bag_of_little_bootstraps_methodology_to_compute_error_bounds_onmachine_learning_tasks_</v>
      </c>
      <c r="F1368" s="7">
        <f t="shared" si="535"/>
        <v>5.3230099791384085</v>
      </c>
      <c r="G1368">
        <f t="shared" si="530"/>
        <v>48</v>
      </c>
      <c r="H1368" s="11">
        <f t="shared" si="536"/>
        <v>0</v>
      </c>
      <c r="I1368" s="11">
        <f t="shared" si="545"/>
        <v>0</v>
      </c>
      <c r="J1368" s="11">
        <f t="shared" si="545"/>
        <v>1</v>
      </c>
      <c r="K1368" s="11">
        <f t="shared" si="546"/>
        <v>0</v>
      </c>
      <c r="L1368" s="11">
        <f t="shared" si="546"/>
        <v>0</v>
      </c>
      <c r="M1368" s="11">
        <f t="shared" si="546"/>
        <v>0</v>
      </c>
      <c r="N1368" s="11">
        <f t="shared" si="546"/>
        <v>0</v>
      </c>
      <c r="O1368" s="11">
        <f t="shared" si="546"/>
        <v>0</v>
      </c>
      <c r="P1368" s="11">
        <f t="shared" si="546"/>
        <v>0</v>
      </c>
      <c r="Q1368" s="4" t="str">
        <f t="shared" si="537"/>
        <v>N-001-000000</v>
      </c>
      <c r="R1368">
        <f t="shared" si="538"/>
        <v>313</v>
      </c>
      <c r="S1368" s="8">
        <f t="shared" si="539"/>
        <v>6.8822553953446945</v>
      </c>
      <c r="T1368" s="8">
        <f t="shared" si="540"/>
        <v>6.8822553953446945</v>
      </c>
      <c r="U1368" s="10">
        <f t="shared" si="531"/>
        <v>4.9360739854796556</v>
      </c>
      <c r="V1368" s="10">
        <f t="shared" si="541"/>
        <v>0.15496856831223904</v>
      </c>
      <c r="W1368" s="10">
        <f t="shared" si="542"/>
        <v>-1.5103821975769467</v>
      </c>
      <c r="X1368" s="10">
        <f t="shared" si="532"/>
        <v>0.38693599365875281</v>
      </c>
      <c r="Y1368" s="22">
        <f t="shared" si="543"/>
        <v>6.9361594767880304</v>
      </c>
      <c r="Z1368" s="22">
        <f t="shared" si="533"/>
        <v>6.9661540865059681</v>
      </c>
      <c r="AA1368" s="22">
        <f t="shared" si="534"/>
        <v>6.8822553953446945</v>
      </c>
      <c r="AB1368" s="35"/>
      <c r="AC1368" s="10"/>
      <c r="AD1368" s="10"/>
    </row>
    <row r="1369" spans="1:30" x14ac:dyDescent="0.25">
      <c r="A1369" t="s">
        <v>4256</v>
      </c>
      <c r="B1369" t="s">
        <v>1640</v>
      </c>
      <c r="C1369" s="1">
        <v>41848</v>
      </c>
      <c r="D1369">
        <v>6110</v>
      </c>
      <c r="E1369" t="str">
        <f t="shared" si="529"/>
        <v>_huge_trello_list_of_great_data_science_resources_</v>
      </c>
      <c r="F1369" s="7">
        <f t="shared" si="535"/>
        <v>8.7178457048949163</v>
      </c>
      <c r="G1369">
        <f t="shared" si="530"/>
        <v>46</v>
      </c>
      <c r="H1369" s="11">
        <f t="shared" si="536"/>
        <v>0</v>
      </c>
      <c r="I1369" s="11">
        <f t="shared" si="545"/>
        <v>0</v>
      </c>
      <c r="J1369" s="11">
        <f t="shared" si="545"/>
        <v>1</v>
      </c>
      <c r="K1369" s="11">
        <f t="shared" si="546"/>
        <v>0</v>
      </c>
      <c r="L1369" s="11">
        <f t="shared" si="546"/>
        <v>0</v>
      </c>
      <c r="M1369" s="11">
        <f t="shared" si="546"/>
        <v>0</v>
      </c>
      <c r="N1369" s="11">
        <f t="shared" si="546"/>
        <v>1</v>
      </c>
      <c r="O1369" s="11">
        <f t="shared" si="546"/>
        <v>1</v>
      </c>
      <c r="P1369" s="11">
        <f t="shared" si="546"/>
        <v>0</v>
      </c>
      <c r="Q1369" s="4" t="str">
        <f t="shared" si="537"/>
        <v>N-001-000110</v>
      </c>
      <c r="R1369">
        <f t="shared" si="538"/>
        <v>130</v>
      </c>
      <c r="S1369" s="8">
        <f t="shared" si="539"/>
        <v>7.6818150714618501</v>
      </c>
      <c r="T1369" s="8">
        <f t="shared" si="540"/>
        <v>7.6818150714618501</v>
      </c>
      <c r="U1369" s="10">
        <f t="shared" si="531"/>
        <v>7.7293619537312104</v>
      </c>
      <c r="V1369" s="10">
        <f t="shared" si="541"/>
        <v>1.0620761276823165</v>
      </c>
      <c r="W1369" s="10">
        <f t="shared" si="542"/>
        <v>1.8844535281795611</v>
      </c>
      <c r="X1369" s="10">
        <f t="shared" si="532"/>
        <v>0.98848375116370624</v>
      </c>
      <c r="Y1369" s="22">
        <f t="shared" si="543"/>
        <v>7.5377072342929834</v>
      </c>
      <c r="Z1369" s="22">
        <f t="shared" si="533"/>
        <v>7.6004759766059404</v>
      </c>
      <c r="AA1369" s="22">
        <f t="shared" si="534"/>
        <v>7.6818150714618501</v>
      </c>
      <c r="AB1369" s="35"/>
      <c r="AC1369" s="10"/>
      <c r="AD1369" s="10"/>
    </row>
    <row r="1370" spans="1:30" x14ac:dyDescent="0.25">
      <c r="A1370" t="s">
        <v>4257</v>
      </c>
      <c r="B1370" t="s">
        <v>1641</v>
      </c>
      <c r="C1370" s="1">
        <v>42112</v>
      </c>
      <c r="D1370">
        <v>163</v>
      </c>
      <c r="E1370" t="str">
        <f t="shared" si="529"/>
        <v>_human_translation_vs._google_translate_in_2015_</v>
      </c>
      <c r="F1370" s="7">
        <f t="shared" si="535"/>
        <v>5.0998664278241987</v>
      </c>
      <c r="G1370">
        <f t="shared" si="530"/>
        <v>41</v>
      </c>
      <c r="H1370" s="11">
        <f t="shared" si="536"/>
        <v>1</v>
      </c>
      <c r="I1370" s="11">
        <f t="shared" si="545"/>
        <v>0</v>
      </c>
      <c r="J1370" s="11">
        <f t="shared" si="545"/>
        <v>1</v>
      </c>
      <c r="K1370" s="11">
        <f t="shared" si="546"/>
        <v>0</v>
      </c>
      <c r="L1370" s="11">
        <f t="shared" si="546"/>
        <v>0</v>
      </c>
      <c r="M1370" s="11">
        <f t="shared" si="546"/>
        <v>0</v>
      </c>
      <c r="N1370" s="11">
        <f t="shared" si="546"/>
        <v>0</v>
      </c>
      <c r="O1370" s="11">
        <f t="shared" si="546"/>
        <v>0</v>
      </c>
      <c r="P1370" s="11">
        <f t="shared" si="546"/>
        <v>0</v>
      </c>
      <c r="Q1370" s="4" t="str">
        <f t="shared" si="537"/>
        <v>N-101-000000</v>
      </c>
      <c r="R1370">
        <f t="shared" si="538"/>
        <v>419</v>
      </c>
      <c r="S1370" s="8">
        <f t="shared" si="539"/>
        <v>6.5697596378225285</v>
      </c>
      <c r="T1370" s="8">
        <f t="shared" si="540"/>
        <v>6.5697596378225285</v>
      </c>
      <c r="U1370" s="10">
        <f t="shared" si="531"/>
        <v>4.9113974885081424</v>
      </c>
      <c r="V1370" s="10">
        <f t="shared" si="541"/>
        <v>-0.14431102010629077</v>
      </c>
      <c r="W1370" s="10">
        <f t="shared" si="542"/>
        <v>-1.7335257488911564</v>
      </c>
      <c r="X1370" s="10">
        <f t="shared" si="532"/>
        <v>0.18846893931605621</v>
      </c>
      <c r="Y1370" s="22">
        <f t="shared" si="543"/>
        <v>6.7376924224453338</v>
      </c>
      <c r="Z1370" s="22">
        <f t="shared" si="533"/>
        <v>6.5922741434865042</v>
      </c>
      <c r="AA1370" s="22">
        <f t="shared" si="534"/>
        <v>6.5697596378225285</v>
      </c>
      <c r="AB1370" s="35"/>
      <c r="AC1370" s="10"/>
      <c r="AD1370" s="10"/>
    </row>
    <row r="1371" spans="1:30" x14ac:dyDescent="0.25">
      <c r="A1371" t="s">
        <v>4264</v>
      </c>
      <c r="B1371" t="s">
        <v>1648</v>
      </c>
      <c r="C1371" s="1">
        <v>42255</v>
      </c>
      <c r="D1371">
        <v>774</v>
      </c>
      <c r="E1371" t="str">
        <f t="shared" si="529"/>
        <v>_i_have_decided_to_become_a_data_scientist_</v>
      </c>
      <c r="F1371" s="7">
        <f t="shared" si="535"/>
        <v>6.6528630293533473</v>
      </c>
      <c r="G1371">
        <f t="shared" si="530"/>
        <v>59</v>
      </c>
      <c r="H1371" s="11">
        <f t="shared" si="536"/>
        <v>1</v>
      </c>
      <c r="I1371" s="11">
        <f t="shared" si="545"/>
        <v>0</v>
      </c>
      <c r="J1371" s="11">
        <f t="shared" si="545"/>
        <v>1</v>
      </c>
      <c r="K1371" s="11">
        <f t="shared" si="546"/>
        <v>0</v>
      </c>
      <c r="L1371" s="11">
        <f t="shared" si="546"/>
        <v>0</v>
      </c>
      <c r="M1371" s="11">
        <f t="shared" si="546"/>
        <v>0</v>
      </c>
      <c r="N1371" s="11">
        <f t="shared" si="546"/>
        <v>0</v>
      </c>
      <c r="O1371" s="11">
        <f t="shared" si="546"/>
        <v>1</v>
      </c>
      <c r="P1371" s="11">
        <f t="shared" si="546"/>
        <v>0</v>
      </c>
      <c r="Q1371" s="4" t="str">
        <f t="shared" si="537"/>
        <v>N-101-000010</v>
      </c>
      <c r="R1371">
        <f t="shared" si="538"/>
        <v>382</v>
      </c>
      <c r="S1371" s="8">
        <f t="shared" si="539"/>
        <v>6.8802841839920132</v>
      </c>
      <c r="T1371" s="8">
        <f t="shared" si="540"/>
        <v>6.8802841839920132</v>
      </c>
      <c r="U1371" s="10">
        <f t="shared" si="531"/>
        <v>6.2465091688378225</v>
      </c>
      <c r="V1371" s="10">
        <f t="shared" si="541"/>
        <v>0.18424985744159661</v>
      </c>
      <c r="W1371" s="10">
        <f t="shared" si="542"/>
        <v>-0.18052914736200787</v>
      </c>
      <c r="X1371" s="10">
        <f t="shared" si="532"/>
        <v>0.40635386051552441</v>
      </c>
      <c r="Y1371" s="22">
        <f t="shared" si="543"/>
        <v>6.9555773436448023</v>
      </c>
      <c r="Z1371" s="22">
        <f t="shared" si="533"/>
        <v>6.8151536771936527</v>
      </c>
      <c r="AA1371" s="22">
        <f t="shared" si="534"/>
        <v>6.8802841839920132</v>
      </c>
      <c r="AB1371" s="35"/>
      <c r="AC1371" s="10"/>
      <c r="AD1371" s="10"/>
    </row>
    <row r="1372" spans="1:30" x14ac:dyDescent="0.25">
      <c r="A1372" t="s">
        <v>4265</v>
      </c>
      <c r="B1372" t="s">
        <v>1649</v>
      </c>
      <c r="C1372" s="1">
        <v>41960</v>
      </c>
      <c r="D1372">
        <v>855</v>
      </c>
      <c r="E1372" t="str">
        <f t="shared" si="529"/>
        <v>_i_just_completed_100_tableau_and_alteryx_focused_blog_posts_</v>
      </c>
      <c r="F1372" s="7">
        <f t="shared" si="535"/>
        <v>6.752270376141742</v>
      </c>
      <c r="G1372">
        <f t="shared" si="530"/>
        <v>49</v>
      </c>
      <c r="H1372" s="11">
        <f t="shared" si="536"/>
        <v>0</v>
      </c>
      <c r="I1372" s="11">
        <f t="shared" si="545"/>
        <v>0</v>
      </c>
      <c r="J1372" s="11">
        <f t="shared" si="545"/>
        <v>1</v>
      </c>
      <c r="K1372" s="11">
        <f t="shared" ref="K1372:P1381" si="547">IF(ISNUMBER(SEARCH(K$1,$E1372)),1,0)</f>
        <v>0</v>
      </c>
      <c r="L1372" s="11">
        <f t="shared" si="547"/>
        <v>0</v>
      </c>
      <c r="M1372" s="11">
        <f t="shared" si="547"/>
        <v>0</v>
      </c>
      <c r="N1372" s="11">
        <f t="shared" si="547"/>
        <v>0</v>
      </c>
      <c r="O1372" s="11">
        <f t="shared" si="547"/>
        <v>0</v>
      </c>
      <c r="P1372" s="11">
        <f t="shared" si="547"/>
        <v>0</v>
      </c>
      <c r="Q1372" s="4" t="str">
        <f t="shared" si="537"/>
        <v>N-001-000000</v>
      </c>
      <c r="R1372">
        <f t="shared" si="538"/>
        <v>313</v>
      </c>
      <c r="S1372" s="8">
        <f t="shared" si="539"/>
        <v>6.8822553953446945</v>
      </c>
      <c r="T1372" s="8">
        <f t="shared" si="540"/>
        <v>6.8822553953446945</v>
      </c>
      <c r="U1372" s="10">
        <f t="shared" si="531"/>
        <v>6.3653343824829891</v>
      </c>
      <c r="V1372" s="10">
        <f t="shared" si="541"/>
        <v>0.15496856831223904</v>
      </c>
      <c r="W1372" s="10">
        <f t="shared" si="542"/>
        <v>-8.1121800573613179E-2</v>
      </c>
      <c r="X1372" s="10">
        <f t="shared" si="532"/>
        <v>0.38693599365875281</v>
      </c>
      <c r="Y1372" s="22">
        <f t="shared" si="543"/>
        <v>6.9361594767880304</v>
      </c>
      <c r="Z1372" s="22">
        <f t="shared" si="533"/>
        <v>6.9661540865059681</v>
      </c>
      <c r="AA1372" s="22">
        <f t="shared" si="534"/>
        <v>6.8822553953446945</v>
      </c>
      <c r="AB1372" s="35"/>
      <c r="AC1372" s="10"/>
      <c r="AD1372" s="10"/>
    </row>
    <row r="1373" spans="1:30" x14ac:dyDescent="0.25">
      <c r="A1373" t="s">
        <v>4258</v>
      </c>
      <c r="B1373" t="s">
        <v>1642</v>
      </c>
      <c r="C1373" s="1">
        <v>41471</v>
      </c>
      <c r="D1373">
        <v>122</v>
      </c>
      <c r="E1373" t="str">
        <f t="shared" si="529"/>
        <v>_ibm_4690_supermarket_application_transaction_data_</v>
      </c>
      <c r="F1373" s="7">
        <f t="shared" si="535"/>
        <v>4.8121843553724171</v>
      </c>
      <c r="G1373">
        <f t="shared" si="530"/>
        <v>53</v>
      </c>
      <c r="H1373" s="11">
        <f t="shared" si="536"/>
        <v>0</v>
      </c>
      <c r="I1373" s="11">
        <f t="shared" si="545"/>
        <v>0</v>
      </c>
      <c r="J1373" s="11">
        <f t="shared" si="545"/>
        <v>1</v>
      </c>
      <c r="K1373" s="11">
        <f t="shared" si="547"/>
        <v>0</v>
      </c>
      <c r="L1373" s="11">
        <f t="shared" si="547"/>
        <v>0</v>
      </c>
      <c r="M1373" s="11">
        <f t="shared" si="547"/>
        <v>0</v>
      </c>
      <c r="N1373" s="11">
        <f t="shared" si="547"/>
        <v>0</v>
      </c>
      <c r="O1373" s="11">
        <f t="shared" si="547"/>
        <v>1</v>
      </c>
      <c r="P1373" s="11">
        <f t="shared" si="547"/>
        <v>0</v>
      </c>
      <c r="Q1373" s="4" t="str">
        <f t="shared" si="537"/>
        <v>N-001-000010</v>
      </c>
      <c r="R1373">
        <f t="shared" si="538"/>
        <v>276</v>
      </c>
      <c r="S1373" s="8">
        <f t="shared" si="539"/>
        <v>7.1371246496698326</v>
      </c>
      <c r="T1373" s="8">
        <f t="shared" si="540"/>
        <v>7.1371246496698326</v>
      </c>
      <c r="U1373" s="10">
        <f t="shared" si="531"/>
        <v>4.2073634405141958</v>
      </c>
      <c r="V1373" s="10">
        <f t="shared" si="541"/>
        <v>0.48352944586012636</v>
      </c>
      <c r="W1373" s="10">
        <f t="shared" si="542"/>
        <v>-2.0212078213429381</v>
      </c>
      <c r="X1373" s="10">
        <f t="shared" si="532"/>
        <v>0.60482091485822098</v>
      </c>
      <c r="Y1373" s="22">
        <f t="shared" si="543"/>
        <v>7.1540443979874988</v>
      </c>
      <c r="Z1373" s="22">
        <f t="shared" si="533"/>
        <v>7.1890336202131158</v>
      </c>
      <c r="AA1373" s="22">
        <f t="shared" si="534"/>
        <v>7.1371246496698326</v>
      </c>
      <c r="AB1373" s="35"/>
      <c r="AC1373" s="10"/>
      <c r="AD1373" s="10"/>
    </row>
    <row r="1374" spans="1:30" x14ac:dyDescent="0.25">
      <c r="A1374" t="s">
        <v>4259</v>
      </c>
      <c r="B1374" t="s">
        <v>1643</v>
      </c>
      <c r="C1374" s="1">
        <v>41570</v>
      </c>
      <c r="D1374">
        <v>4779</v>
      </c>
      <c r="E1374" t="str">
        <f t="shared" si="529"/>
        <v>_ibm_distinguished_engineer_solves_big_data_conjecture_</v>
      </c>
      <c r="F1374" s="7">
        <f t="shared" si="535"/>
        <v>8.4721958254855014</v>
      </c>
      <c r="G1374">
        <f t="shared" si="530"/>
        <v>71</v>
      </c>
      <c r="H1374" s="11">
        <f t="shared" si="536"/>
        <v>0</v>
      </c>
      <c r="I1374" s="11">
        <f t="shared" si="545"/>
        <v>0</v>
      </c>
      <c r="J1374" s="11">
        <f t="shared" si="545"/>
        <v>1</v>
      </c>
      <c r="K1374" s="11">
        <f t="shared" si="547"/>
        <v>0</v>
      </c>
      <c r="L1374" s="11">
        <f t="shared" si="547"/>
        <v>0</v>
      </c>
      <c r="M1374" s="11">
        <f t="shared" si="547"/>
        <v>0</v>
      </c>
      <c r="N1374" s="11">
        <f t="shared" si="547"/>
        <v>0</v>
      </c>
      <c r="O1374" s="11">
        <f t="shared" si="547"/>
        <v>1</v>
      </c>
      <c r="P1374" s="11">
        <f t="shared" si="547"/>
        <v>0</v>
      </c>
      <c r="Q1374" s="4" t="str">
        <f t="shared" si="537"/>
        <v>N-001-000010</v>
      </c>
      <c r="R1374">
        <f t="shared" si="538"/>
        <v>276</v>
      </c>
      <c r="S1374" s="8">
        <f t="shared" si="539"/>
        <v>7.1371246496698326</v>
      </c>
      <c r="T1374" s="8">
        <f t="shared" si="540"/>
        <v>7.1371246496698326</v>
      </c>
      <c r="U1374" s="10">
        <f t="shared" si="531"/>
        <v>7.8673749106272801</v>
      </c>
      <c r="V1374" s="10">
        <f t="shared" si="541"/>
        <v>0.48352944586012636</v>
      </c>
      <c r="W1374" s="10">
        <f t="shared" si="542"/>
        <v>1.6388036487701463</v>
      </c>
      <c r="X1374" s="10">
        <f t="shared" si="532"/>
        <v>0.60482091485822098</v>
      </c>
      <c r="Y1374" s="22">
        <f t="shared" si="543"/>
        <v>7.1540443979874988</v>
      </c>
      <c r="Z1374" s="22">
        <f t="shared" si="533"/>
        <v>7.1890336202131158</v>
      </c>
      <c r="AA1374" s="22">
        <f t="shared" si="534"/>
        <v>7.1371246496698326</v>
      </c>
      <c r="AB1374" s="35"/>
      <c r="AC1374" s="10"/>
      <c r="AD1374" s="10"/>
    </row>
    <row r="1375" spans="1:30" x14ac:dyDescent="0.25">
      <c r="A1375" t="s">
        <v>2801</v>
      </c>
      <c r="B1375" t="s">
        <v>183</v>
      </c>
      <c r="C1375" s="1">
        <v>42179</v>
      </c>
      <c r="D1375">
        <v>204</v>
      </c>
      <c r="E1375" t="str">
        <f t="shared" si="529"/>
        <v>_ice_melting:_could_the_cause_be_natural,_and_other_than_global_warming?_</v>
      </c>
      <c r="F1375" s="7">
        <f t="shared" si="535"/>
        <v>5.3230099791384085</v>
      </c>
      <c r="G1375">
        <f t="shared" si="530"/>
        <v>48</v>
      </c>
      <c r="H1375" s="11">
        <f t="shared" si="536"/>
        <v>1</v>
      </c>
      <c r="I1375" s="11">
        <f t="shared" si="545"/>
        <v>1</v>
      </c>
      <c r="J1375" s="11">
        <f t="shared" si="545"/>
        <v>0</v>
      </c>
      <c r="K1375" s="11">
        <f t="shared" si="547"/>
        <v>0</v>
      </c>
      <c r="L1375" s="11">
        <f t="shared" si="547"/>
        <v>0</v>
      </c>
      <c r="M1375" s="11">
        <f t="shared" si="547"/>
        <v>0</v>
      </c>
      <c r="N1375" s="11">
        <f t="shared" si="547"/>
        <v>0</v>
      </c>
      <c r="O1375" s="11">
        <f t="shared" si="547"/>
        <v>0</v>
      </c>
      <c r="P1375" s="11">
        <f t="shared" si="547"/>
        <v>0</v>
      </c>
      <c r="Q1375" s="4" t="str">
        <f t="shared" si="537"/>
        <v>N-110-000000</v>
      </c>
      <c r="R1375">
        <f t="shared" si="538"/>
        <v>84</v>
      </c>
      <c r="S1375" s="8">
        <f t="shared" si="539"/>
        <v>6.1102020039575136</v>
      </c>
      <c r="T1375" s="8">
        <f t="shared" si="540"/>
        <v>6.1102020039575136</v>
      </c>
      <c r="U1375" s="10">
        <f t="shared" si="531"/>
        <v>5.9153846741806149</v>
      </c>
      <c r="V1375" s="10">
        <f t="shared" si="541"/>
        <v>-1.3217888754809786</v>
      </c>
      <c r="W1375" s="10">
        <f t="shared" si="542"/>
        <v>-1.5103821975769467</v>
      </c>
      <c r="X1375" s="10">
        <f t="shared" si="532"/>
        <v>-0.59237469504220686</v>
      </c>
      <c r="Y1375" s="22">
        <f t="shared" si="543"/>
        <v>5.9568487880870702</v>
      </c>
      <c r="Z1375" s="22">
        <f t="shared" si="533"/>
        <v>5.9724325813367543</v>
      </c>
      <c r="AA1375" s="22">
        <f t="shared" si="534"/>
        <v>6.1102020039575136</v>
      </c>
      <c r="AB1375" s="35"/>
      <c r="AC1375" s="10"/>
      <c r="AD1375" s="10"/>
    </row>
    <row r="1376" spans="1:30" x14ac:dyDescent="0.25">
      <c r="A1376" t="s">
        <v>4260</v>
      </c>
      <c r="B1376" t="s">
        <v>1644</v>
      </c>
      <c r="C1376" s="1">
        <v>42096</v>
      </c>
      <c r="D1376">
        <v>854</v>
      </c>
      <c r="E1376" t="str">
        <f t="shared" si="529"/>
        <v>_ideal_qualifications_-_govt._data_scientist_(ds)_</v>
      </c>
      <c r="F1376" s="7">
        <f t="shared" si="535"/>
        <v>6.7511014689367599</v>
      </c>
      <c r="G1376">
        <f t="shared" si="530"/>
        <v>81</v>
      </c>
      <c r="H1376" s="11">
        <f t="shared" si="536"/>
        <v>1</v>
      </c>
      <c r="I1376" s="11">
        <f t="shared" si="545"/>
        <v>0</v>
      </c>
      <c r="J1376" s="11">
        <f t="shared" si="545"/>
        <v>1</v>
      </c>
      <c r="K1376" s="11">
        <f t="shared" si="547"/>
        <v>0</v>
      </c>
      <c r="L1376" s="11">
        <f t="shared" si="547"/>
        <v>0</v>
      </c>
      <c r="M1376" s="11">
        <f t="shared" si="547"/>
        <v>0</v>
      </c>
      <c r="N1376" s="11">
        <f t="shared" si="547"/>
        <v>0</v>
      </c>
      <c r="O1376" s="11">
        <f t="shared" si="547"/>
        <v>1</v>
      </c>
      <c r="P1376" s="11">
        <f t="shared" si="547"/>
        <v>0</v>
      </c>
      <c r="Q1376" s="4" t="str">
        <f t="shared" si="537"/>
        <v>N-101-000010</v>
      </c>
      <c r="R1376">
        <f t="shared" si="538"/>
        <v>382</v>
      </c>
      <c r="S1376" s="8">
        <f t="shared" si="539"/>
        <v>6.8802841839920132</v>
      </c>
      <c r="T1376" s="8">
        <f t="shared" si="540"/>
        <v>6.8802841839920132</v>
      </c>
      <c r="U1376" s="10">
        <f t="shared" si="531"/>
        <v>6.3447476084212351</v>
      </c>
      <c r="V1376" s="10">
        <f t="shared" si="541"/>
        <v>0.18424985744159661</v>
      </c>
      <c r="W1376" s="10">
        <f t="shared" si="542"/>
        <v>-8.2290707778595262E-2</v>
      </c>
      <c r="X1376" s="10">
        <f t="shared" si="532"/>
        <v>0.40635386051552441</v>
      </c>
      <c r="Y1376" s="22">
        <f t="shared" si="543"/>
        <v>6.9555773436448023</v>
      </c>
      <c r="Z1376" s="22">
        <f t="shared" si="533"/>
        <v>6.8151536771936527</v>
      </c>
      <c r="AA1376" s="22">
        <f t="shared" si="534"/>
        <v>6.8802841839920132</v>
      </c>
      <c r="AB1376" s="35"/>
      <c r="AC1376" s="10"/>
      <c r="AD1376" s="10"/>
    </row>
    <row r="1377" spans="1:30" x14ac:dyDescent="0.25">
      <c r="A1377" t="s">
        <v>4261</v>
      </c>
      <c r="B1377" t="s">
        <v>1645</v>
      </c>
      <c r="C1377" s="1">
        <v>42514</v>
      </c>
      <c r="D1377">
        <v>296</v>
      </c>
      <c r="E1377" t="str">
        <f t="shared" si="529"/>
        <v>_identify,_describe,_plot,_and_remove_the_outliers_from_the_dataset_with_r(rstats)_</v>
      </c>
      <c r="F1377" s="7">
        <f t="shared" si="535"/>
        <v>5.6937321388026998</v>
      </c>
      <c r="G1377">
        <f t="shared" si="530"/>
        <v>47</v>
      </c>
      <c r="H1377" s="11">
        <f t="shared" si="536"/>
        <v>1</v>
      </c>
      <c r="I1377" s="11">
        <f t="shared" si="545"/>
        <v>0</v>
      </c>
      <c r="J1377" s="11">
        <f t="shared" si="545"/>
        <v>1</v>
      </c>
      <c r="K1377" s="11">
        <f t="shared" si="547"/>
        <v>0</v>
      </c>
      <c r="L1377" s="11">
        <f t="shared" si="547"/>
        <v>0</v>
      </c>
      <c r="M1377" s="11">
        <f t="shared" si="547"/>
        <v>0</v>
      </c>
      <c r="N1377" s="11">
        <f t="shared" si="547"/>
        <v>0</v>
      </c>
      <c r="O1377" s="11">
        <f t="shared" si="547"/>
        <v>0</v>
      </c>
      <c r="P1377" s="11">
        <f t="shared" si="547"/>
        <v>0</v>
      </c>
      <c r="Q1377" s="4" t="str">
        <f t="shared" si="537"/>
        <v>N-101-000000</v>
      </c>
      <c r="R1377">
        <f t="shared" si="538"/>
        <v>419</v>
      </c>
      <c r="S1377" s="8">
        <f t="shared" si="539"/>
        <v>6.5697596378225285</v>
      </c>
      <c r="T1377" s="8">
        <f t="shared" si="540"/>
        <v>6.5697596378225285</v>
      </c>
      <c r="U1377" s="10">
        <f t="shared" si="531"/>
        <v>5.5052631994866434</v>
      </c>
      <c r="V1377" s="10">
        <f t="shared" si="541"/>
        <v>-0.14431102010629077</v>
      </c>
      <c r="W1377" s="10">
        <f t="shared" si="542"/>
        <v>-1.1396600379126554</v>
      </c>
      <c r="X1377" s="10">
        <f t="shared" si="532"/>
        <v>0.18846893931605621</v>
      </c>
      <c r="Y1377" s="22">
        <f t="shared" si="543"/>
        <v>6.7376924224453338</v>
      </c>
      <c r="Z1377" s="22">
        <f t="shared" si="533"/>
        <v>6.5922741434865042</v>
      </c>
      <c r="AA1377" s="22">
        <f t="shared" si="534"/>
        <v>6.5697596378225285</v>
      </c>
      <c r="AB1377" s="35"/>
      <c r="AC1377" s="10"/>
      <c r="AD1377" s="10"/>
    </row>
    <row r="1378" spans="1:30" x14ac:dyDescent="0.25">
      <c r="A1378" t="s">
        <v>5213</v>
      </c>
      <c r="B1378" t="s">
        <v>2599</v>
      </c>
      <c r="C1378" s="1">
        <v>41814</v>
      </c>
      <c r="D1378">
        <v>1642</v>
      </c>
      <c r="E1378" t="str">
        <f t="shared" si="529"/>
        <v>_identifying_cybercrime_using_big_data_analytics_</v>
      </c>
      <c r="F1378" s="7">
        <f t="shared" si="535"/>
        <v>7.4042791180372678</v>
      </c>
      <c r="G1378">
        <f t="shared" si="530"/>
        <v>67</v>
      </c>
      <c r="H1378" s="11">
        <f t="shared" si="536"/>
        <v>0</v>
      </c>
      <c r="I1378" s="11">
        <f t="shared" si="545"/>
        <v>0</v>
      </c>
      <c r="J1378" s="11">
        <f t="shared" si="545"/>
        <v>0</v>
      </c>
      <c r="K1378" s="11">
        <f t="shared" si="547"/>
        <v>0</v>
      </c>
      <c r="L1378" s="11">
        <f t="shared" si="547"/>
        <v>0</v>
      </c>
      <c r="M1378" s="11">
        <f t="shared" si="547"/>
        <v>0</v>
      </c>
      <c r="N1378" s="11">
        <f t="shared" si="547"/>
        <v>0</v>
      </c>
      <c r="O1378" s="11">
        <f t="shared" si="547"/>
        <v>1</v>
      </c>
      <c r="P1378" s="11">
        <f t="shared" si="547"/>
        <v>1</v>
      </c>
      <c r="Q1378" s="4" t="str">
        <f t="shared" si="537"/>
        <v>N-000-000011</v>
      </c>
      <c r="R1378">
        <f t="shared" si="538"/>
        <v>3</v>
      </c>
      <c r="S1378" s="8">
        <f t="shared" si="539"/>
        <v>7.1733051535383199</v>
      </c>
      <c r="T1378" s="8">
        <f t="shared" si="540"/>
        <v>7.3546782491486216</v>
      </c>
      <c r="U1378" s="10">
        <f t="shared" si="531"/>
        <v>7.4011443399728503</v>
      </c>
      <c r="V1378" s="10">
        <f t="shared" si="541"/>
        <v>-0.42378678339095399</v>
      </c>
      <c r="W1378" s="10">
        <f t="shared" si="542"/>
        <v>0.57088694132191264</v>
      </c>
      <c r="X1378" s="10">
        <f t="shared" si="532"/>
        <v>3.1347780644175468E-3</v>
      </c>
      <c r="Y1378" s="22">
        <f t="shared" si="543"/>
        <v>6.552358261193695</v>
      </c>
      <c r="Z1378" s="22">
        <f t="shared" si="533"/>
        <v>6.6650402906939288</v>
      </c>
      <c r="AA1378" s="22">
        <f t="shared" si="534"/>
        <v>6.552358261193695</v>
      </c>
      <c r="AB1378" s="35"/>
      <c r="AC1378" s="10"/>
      <c r="AD1378" s="10"/>
    </row>
    <row r="1379" spans="1:30" x14ac:dyDescent="0.25">
      <c r="A1379" t="s">
        <v>4262</v>
      </c>
      <c r="B1379" t="s">
        <v>1646</v>
      </c>
      <c r="C1379" s="1">
        <v>42191</v>
      </c>
      <c r="D1379">
        <v>156</v>
      </c>
      <c r="E1379" t="str">
        <f t="shared" si="529"/>
        <v>_identifying_external_data_needs_for_driving_conversion_optimization_</v>
      </c>
      <c r="F1379" s="7">
        <f t="shared" si="535"/>
        <v>5.0562458053483077</v>
      </c>
      <c r="G1379">
        <f t="shared" si="530"/>
        <v>35</v>
      </c>
      <c r="H1379" s="11">
        <f t="shared" si="536"/>
        <v>1</v>
      </c>
      <c r="I1379" s="11">
        <f t="shared" si="545"/>
        <v>0</v>
      </c>
      <c r="J1379" s="11">
        <f t="shared" si="545"/>
        <v>1</v>
      </c>
      <c r="K1379" s="11">
        <f t="shared" si="547"/>
        <v>0</v>
      </c>
      <c r="L1379" s="11">
        <f t="shared" si="547"/>
        <v>0</v>
      </c>
      <c r="M1379" s="11">
        <f t="shared" si="547"/>
        <v>0</v>
      </c>
      <c r="N1379" s="11">
        <f t="shared" si="547"/>
        <v>0</v>
      </c>
      <c r="O1379" s="11">
        <f t="shared" si="547"/>
        <v>1</v>
      </c>
      <c r="P1379" s="11">
        <f t="shared" si="547"/>
        <v>0</v>
      </c>
      <c r="Q1379" s="4" t="str">
        <f t="shared" si="537"/>
        <v>N-101-000010</v>
      </c>
      <c r="R1379">
        <f t="shared" si="538"/>
        <v>382</v>
      </c>
      <c r="S1379" s="8">
        <f t="shared" si="539"/>
        <v>6.8802841839920132</v>
      </c>
      <c r="T1379" s="8">
        <f t="shared" si="540"/>
        <v>6.8802841839920132</v>
      </c>
      <c r="U1379" s="10">
        <f t="shared" si="531"/>
        <v>4.6498919448327829</v>
      </c>
      <c r="V1379" s="10">
        <f t="shared" si="541"/>
        <v>0.18424985744159661</v>
      </c>
      <c r="W1379" s="10">
        <f t="shared" si="542"/>
        <v>-1.7771463713670475</v>
      </c>
      <c r="X1379" s="10">
        <f t="shared" si="532"/>
        <v>0.40635386051552441</v>
      </c>
      <c r="Y1379" s="22">
        <f t="shared" si="543"/>
        <v>6.9555773436448023</v>
      </c>
      <c r="Z1379" s="22">
        <f t="shared" si="533"/>
        <v>6.8151536771936527</v>
      </c>
      <c r="AA1379" s="22">
        <f t="shared" si="534"/>
        <v>6.8802841839920132</v>
      </c>
      <c r="AB1379" s="35"/>
      <c r="AC1379" s="10"/>
      <c r="AD1379" s="10"/>
    </row>
    <row r="1380" spans="1:30" x14ac:dyDescent="0.25">
      <c r="A1380" t="s">
        <v>4266</v>
      </c>
      <c r="B1380" t="s">
        <v>1650</v>
      </c>
      <c r="C1380" s="1">
        <v>41729</v>
      </c>
      <c r="D1380">
        <v>774</v>
      </c>
      <c r="E1380" t="str">
        <f t="shared" si="529"/>
        <v>_illegal_drugs:_do_they_really_work?_</v>
      </c>
      <c r="F1380" s="7">
        <f t="shared" si="535"/>
        <v>6.6528630293533473</v>
      </c>
      <c r="G1380">
        <f t="shared" si="530"/>
        <v>72</v>
      </c>
      <c r="H1380" s="11">
        <f t="shared" si="536"/>
        <v>0</v>
      </c>
      <c r="I1380" s="11">
        <f t="shared" si="545"/>
        <v>0</v>
      </c>
      <c r="J1380" s="11">
        <f t="shared" si="545"/>
        <v>1</v>
      </c>
      <c r="K1380" s="11">
        <f t="shared" si="547"/>
        <v>0</v>
      </c>
      <c r="L1380" s="11">
        <f t="shared" si="547"/>
        <v>0</v>
      </c>
      <c r="M1380" s="11">
        <f t="shared" si="547"/>
        <v>0</v>
      </c>
      <c r="N1380" s="11">
        <f t="shared" si="547"/>
        <v>0</v>
      </c>
      <c r="O1380" s="11">
        <f t="shared" si="547"/>
        <v>0</v>
      </c>
      <c r="P1380" s="11">
        <f t="shared" si="547"/>
        <v>0</v>
      </c>
      <c r="Q1380" s="4" t="str">
        <f t="shared" si="537"/>
        <v>N-001-000000</v>
      </c>
      <c r="R1380">
        <f t="shared" si="538"/>
        <v>313</v>
      </c>
      <c r="S1380" s="8">
        <f t="shared" si="539"/>
        <v>6.8822553953446945</v>
      </c>
      <c r="T1380" s="8">
        <f t="shared" si="540"/>
        <v>6.8822553953446945</v>
      </c>
      <c r="U1380" s="10">
        <f t="shared" si="531"/>
        <v>6.2659270356945944</v>
      </c>
      <c r="V1380" s="10">
        <f t="shared" si="541"/>
        <v>0.15496856831223904</v>
      </c>
      <c r="W1380" s="10">
        <f t="shared" si="542"/>
        <v>-0.18052914736200787</v>
      </c>
      <c r="X1380" s="10">
        <f t="shared" si="532"/>
        <v>0.38693599365875281</v>
      </c>
      <c r="Y1380" s="22">
        <f t="shared" si="543"/>
        <v>6.9361594767880304</v>
      </c>
      <c r="Z1380" s="22">
        <f t="shared" si="533"/>
        <v>6.9661540865059681</v>
      </c>
      <c r="AA1380" s="22">
        <f t="shared" si="534"/>
        <v>6.8822553953446945</v>
      </c>
      <c r="AB1380" s="35"/>
      <c r="AC1380" s="10"/>
      <c r="AD1380" s="10"/>
    </row>
    <row r="1381" spans="1:30" x14ac:dyDescent="0.25">
      <c r="A1381" t="s">
        <v>3762</v>
      </c>
      <c r="B1381" t="s">
        <v>1146</v>
      </c>
      <c r="C1381" s="1">
        <v>42181</v>
      </c>
      <c r="D1381">
        <v>733</v>
      </c>
      <c r="E1381" t="str">
        <f t="shared" si="529"/>
        <v>_impact_of_fostering_a_data_and_analytics_culture:_case_study_|_mit_sloan_</v>
      </c>
      <c r="F1381" s="7">
        <f t="shared" si="535"/>
        <v>6.5985090286145152</v>
      </c>
      <c r="G1381">
        <f t="shared" si="530"/>
        <v>64</v>
      </c>
      <c r="H1381" s="11">
        <f t="shared" si="536"/>
        <v>1</v>
      </c>
      <c r="I1381" s="11">
        <f t="shared" si="545"/>
        <v>0</v>
      </c>
      <c r="J1381" s="11">
        <f t="shared" si="545"/>
        <v>1</v>
      </c>
      <c r="K1381" s="11">
        <f t="shared" si="547"/>
        <v>0</v>
      </c>
      <c r="L1381" s="11">
        <f t="shared" si="547"/>
        <v>0</v>
      </c>
      <c r="M1381" s="11">
        <f t="shared" si="547"/>
        <v>0</v>
      </c>
      <c r="N1381" s="11">
        <f t="shared" si="547"/>
        <v>0</v>
      </c>
      <c r="O1381" s="11">
        <f t="shared" si="547"/>
        <v>1</v>
      </c>
      <c r="P1381" s="11">
        <f t="shared" si="547"/>
        <v>1</v>
      </c>
      <c r="Q1381" s="4" t="str">
        <f t="shared" si="537"/>
        <v>N-101-000011</v>
      </c>
      <c r="R1381">
        <f t="shared" si="538"/>
        <v>56</v>
      </c>
      <c r="S1381" s="8">
        <f t="shared" si="539"/>
        <v>6.7077203067055775</v>
      </c>
      <c r="T1381" s="8">
        <f t="shared" si="540"/>
        <v>6.7077203067055775</v>
      </c>
      <c r="U1381" s="10">
        <f t="shared" si="531"/>
        <v>6.4069053112340413</v>
      </c>
      <c r="V1381" s="10">
        <f t="shared" si="541"/>
        <v>-0.13958391266768105</v>
      </c>
      <c r="W1381" s="10">
        <f t="shared" si="542"/>
        <v>-0.23488314810083999</v>
      </c>
      <c r="X1381" s="10">
        <f t="shared" si="532"/>
        <v>0.19160371738047377</v>
      </c>
      <c r="Y1381" s="22">
        <f t="shared" si="543"/>
        <v>6.7408272005097514</v>
      </c>
      <c r="Z1381" s="22">
        <f t="shared" si="533"/>
        <v>6.647636803392051</v>
      </c>
      <c r="AA1381" s="22">
        <f t="shared" si="534"/>
        <v>6.7077203067055775</v>
      </c>
      <c r="AB1381" s="35"/>
      <c r="AC1381" s="10"/>
      <c r="AD1381" s="10"/>
    </row>
    <row r="1382" spans="1:30" x14ac:dyDescent="0.25">
      <c r="A1382" t="s">
        <v>4268</v>
      </c>
      <c r="B1382" t="s">
        <v>1652</v>
      </c>
      <c r="C1382" s="1">
        <v>42083</v>
      </c>
      <c r="D1382">
        <v>854</v>
      </c>
      <c r="E1382" t="str">
        <f t="shared" si="529"/>
        <v>_impact_of_target_class_proportions_on_accuracy_of_classification_</v>
      </c>
      <c r="F1382" s="7">
        <f t="shared" si="535"/>
        <v>6.7511014689367599</v>
      </c>
      <c r="G1382">
        <f t="shared" si="530"/>
        <v>47</v>
      </c>
      <c r="H1382" s="11">
        <f t="shared" si="536"/>
        <v>1</v>
      </c>
      <c r="I1382" s="11">
        <f t="shared" ref="I1382:J1401" si="548">IF(ISNUMBER(SEARCH(I$1,$B1382)),1,0)</f>
        <v>0</v>
      </c>
      <c r="J1382" s="11">
        <f t="shared" si="548"/>
        <v>1</v>
      </c>
      <c r="K1382" s="11">
        <f t="shared" ref="K1382:P1391" si="549">IF(ISNUMBER(SEARCH(K$1,$E1382)),1,0)</f>
        <v>0</v>
      </c>
      <c r="L1382" s="11">
        <f t="shared" si="549"/>
        <v>0</v>
      </c>
      <c r="M1382" s="11">
        <f t="shared" si="549"/>
        <v>0</v>
      </c>
      <c r="N1382" s="11">
        <f t="shared" si="549"/>
        <v>0</v>
      </c>
      <c r="O1382" s="11">
        <f t="shared" si="549"/>
        <v>0</v>
      </c>
      <c r="P1382" s="11">
        <f t="shared" si="549"/>
        <v>0</v>
      </c>
      <c r="Q1382" s="4" t="str">
        <f t="shared" si="537"/>
        <v>N-101-000000</v>
      </c>
      <c r="R1382">
        <f t="shared" si="538"/>
        <v>419</v>
      </c>
      <c r="S1382" s="8">
        <f t="shared" si="539"/>
        <v>6.5697596378225285</v>
      </c>
      <c r="T1382" s="8">
        <f t="shared" si="540"/>
        <v>6.5697596378225285</v>
      </c>
      <c r="U1382" s="10">
        <f t="shared" si="531"/>
        <v>6.5626325296207035</v>
      </c>
      <c r="V1382" s="10">
        <f t="shared" si="541"/>
        <v>-0.14431102010629077</v>
      </c>
      <c r="W1382" s="10">
        <f t="shared" si="542"/>
        <v>-8.2290707778595262E-2</v>
      </c>
      <c r="X1382" s="10">
        <f t="shared" si="532"/>
        <v>0.18846893931605621</v>
      </c>
      <c r="Y1382" s="22">
        <f t="shared" si="543"/>
        <v>6.7376924224453338</v>
      </c>
      <c r="Z1382" s="22">
        <f t="shared" si="533"/>
        <v>6.5922741434865042</v>
      </c>
      <c r="AA1382" s="22">
        <f t="shared" si="534"/>
        <v>6.5697596378225285</v>
      </c>
      <c r="AB1382" s="35"/>
      <c r="AC1382" s="10"/>
      <c r="AD1382" s="10"/>
    </row>
    <row r="1383" spans="1:30" x14ac:dyDescent="0.25">
      <c r="A1383" t="s">
        <v>4267</v>
      </c>
      <c r="B1383" t="s">
        <v>1651</v>
      </c>
      <c r="C1383" s="1">
        <v>42366</v>
      </c>
      <c r="D1383">
        <v>285</v>
      </c>
      <c r="E1383" t="str">
        <f t="shared" si="529"/>
        <v>_impactful_text_analytics_for_smarter_businesses_</v>
      </c>
      <c r="F1383" s="7">
        <f t="shared" si="535"/>
        <v>5.6559918108198524</v>
      </c>
      <c r="G1383">
        <f t="shared" si="530"/>
        <v>59</v>
      </c>
      <c r="H1383" s="11">
        <f t="shared" si="536"/>
        <v>1</v>
      </c>
      <c r="I1383" s="11">
        <f t="shared" si="548"/>
        <v>0</v>
      </c>
      <c r="J1383" s="11">
        <f t="shared" si="548"/>
        <v>1</v>
      </c>
      <c r="K1383" s="11">
        <f t="shared" si="549"/>
        <v>0</v>
      </c>
      <c r="L1383" s="11">
        <f t="shared" si="549"/>
        <v>0</v>
      </c>
      <c r="M1383" s="11">
        <f t="shared" si="549"/>
        <v>0</v>
      </c>
      <c r="N1383" s="11">
        <f t="shared" si="549"/>
        <v>0</v>
      </c>
      <c r="O1383" s="11">
        <f t="shared" si="549"/>
        <v>0</v>
      </c>
      <c r="P1383" s="11">
        <f t="shared" si="549"/>
        <v>1</v>
      </c>
      <c r="Q1383" s="4" t="str">
        <f t="shared" si="537"/>
        <v>N-101-000001</v>
      </c>
      <c r="R1383">
        <f t="shared" si="538"/>
        <v>109</v>
      </c>
      <c r="S1383" s="8">
        <f t="shared" si="539"/>
        <v>6.5598547021339648</v>
      </c>
      <c r="T1383" s="8">
        <f t="shared" si="540"/>
        <v>6.5598547021339648</v>
      </c>
      <c r="U1383" s="10">
        <f t="shared" si="531"/>
        <v>5.6822730146388469</v>
      </c>
      <c r="V1383" s="10">
        <f t="shared" si="541"/>
        <v>-0.46814479021556843</v>
      </c>
      <c r="W1383" s="10">
        <f t="shared" si="542"/>
        <v>-1.1774003658955028</v>
      </c>
      <c r="X1383" s="10">
        <f t="shared" si="532"/>
        <v>-2.6281203818994407E-2</v>
      </c>
      <c r="Y1383" s="22">
        <f t="shared" si="543"/>
        <v>6.5229422793102829</v>
      </c>
      <c r="Z1383" s="22">
        <f t="shared" si="533"/>
        <v>6.4247572696849025</v>
      </c>
      <c r="AA1383" s="22">
        <f t="shared" si="534"/>
        <v>6.5598547021339648</v>
      </c>
      <c r="AB1383" s="35"/>
      <c r="AC1383" s="10"/>
      <c r="AD1383" s="10"/>
    </row>
    <row r="1384" spans="1:30" x14ac:dyDescent="0.25">
      <c r="A1384" t="s">
        <v>4759</v>
      </c>
      <c r="B1384" t="s">
        <v>2145</v>
      </c>
      <c r="C1384" s="1">
        <v>42375</v>
      </c>
      <c r="D1384">
        <v>693</v>
      </c>
      <c r="E1384" t="str">
        <f t="shared" si="529"/>
        <v>_impala_vs_hive:_difference_between_sql_on_hadoop_components_</v>
      </c>
      <c r="F1384" s="7">
        <f t="shared" si="535"/>
        <v>6.5424719605068047</v>
      </c>
      <c r="G1384">
        <f t="shared" si="530"/>
        <v>51</v>
      </c>
      <c r="H1384" s="11">
        <f t="shared" si="536"/>
        <v>1</v>
      </c>
      <c r="I1384" s="11">
        <f t="shared" si="548"/>
        <v>0</v>
      </c>
      <c r="J1384" s="11">
        <f t="shared" si="548"/>
        <v>1</v>
      </c>
      <c r="K1384" s="11">
        <f t="shared" si="549"/>
        <v>0</v>
      </c>
      <c r="L1384" s="11">
        <f t="shared" si="549"/>
        <v>0</v>
      </c>
      <c r="M1384" s="11">
        <f t="shared" si="549"/>
        <v>0</v>
      </c>
      <c r="N1384" s="11">
        <f t="shared" si="549"/>
        <v>0</v>
      </c>
      <c r="O1384" s="11">
        <f t="shared" si="549"/>
        <v>0</v>
      </c>
      <c r="P1384" s="11">
        <f t="shared" si="549"/>
        <v>0</v>
      </c>
      <c r="Q1384" s="4" t="str">
        <f t="shared" si="537"/>
        <v>N-101-000000</v>
      </c>
      <c r="R1384">
        <f t="shared" si="538"/>
        <v>419</v>
      </c>
      <c r="S1384" s="8">
        <f t="shared" si="539"/>
        <v>6.5697596378225285</v>
      </c>
      <c r="T1384" s="8">
        <f t="shared" si="540"/>
        <v>6.5697596378225285</v>
      </c>
      <c r="U1384" s="10">
        <f t="shared" si="531"/>
        <v>6.3540030211907483</v>
      </c>
      <c r="V1384" s="10">
        <f t="shared" si="541"/>
        <v>-0.14431102010629077</v>
      </c>
      <c r="W1384" s="10">
        <f t="shared" si="542"/>
        <v>-0.29092021620855046</v>
      </c>
      <c r="X1384" s="10">
        <f t="shared" si="532"/>
        <v>0.18846893931605621</v>
      </c>
      <c r="Y1384" s="22">
        <f t="shared" si="543"/>
        <v>6.7376924224453338</v>
      </c>
      <c r="Z1384" s="22">
        <f t="shared" si="533"/>
        <v>6.5922741434865042</v>
      </c>
      <c r="AA1384" s="22">
        <f t="shared" si="534"/>
        <v>6.5697596378225285</v>
      </c>
      <c r="AB1384" s="35"/>
      <c r="AC1384" s="10"/>
      <c r="AD1384" s="10"/>
    </row>
    <row r="1385" spans="1:30" x14ac:dyDescent="0.25">
      <c r="A1385" t="s">
        <v>4271</v>
      </c>
      <c r="B1385" t="s">
        <v>1655</v>
      </c>
      <c r="C1385" s="1">
        <v>42442</v>
      </c>
      <c r="D1385">
        <v>4073</v>
      </c>
      <c r="E1385" t="str">
        <f t="shared" si="529"/>
        <v>_implementation_of_17_classification_algorithms_in_r_</v>
      </c>
      <c r="F1385" s="7">
        <f t="shared" si="535"/>
        <v>8.3123805967867508</v>
      </c>
      <c r="G1385">
        <f t="shared" si="530"/>
        <v>59</v>
      </c>
      <c r="H1385" s="11">
        <f t="shared" si="536"/>
        <v>1</v>
      </c>
      <c r="I1385" s="11">
        <f t="shared" si="548"/>
        <v>0</v>
      </c>
      <c r="J1385" s="11">
        <f t="shared" si="548"/>
        <v>1</v>
      </c>
      <c r="K1385" s="11">
        <f t="shared" si="549"/>
        <v>0</v>
      </c>
      <c r="L1385" s="11">
        <f t="shared" si="549"/>
        <v>1</v>
      </c>
      <c r="M1385" s="11">
        <f t="shared" si="549"/>
        <v>0</v>
      </c>
      <c r="N1385" s="11">
        <f t="shared" si="549"/>
        <v>0</v>
      </c>
      <c r="O1385" s="11">
        <f t="shared" si="549"/>
        <v>0</v>
      </c>
      <c r="P1385" s="11">
        <f t="shared" si="549"/>
        <v>0</v>
      </c>
      <c r="Q1385" s="4" t="str">
        <f t="shared" si="537"/>
        <v>N-101-010000</v>
      </c>
      <c r="R1385">
        <f t="shared" si="538"/>
        <v>20</v>
      </c>
      <c r="S1385" s="8">
        <f t="shared" si="539"/>
        <v>7.551626371718255</v>
      </c>
      <c r="T1385" s="8">
        <f t="shared" si="540"/>
        <v>7.551626371718255</v>
      </c>
      <c r="U1385" s="10">
        <f t="shared" si="531"/>
        <v>7.8302186272352881</v>
      </c>
      <c r="V1385" s="10">
        <f t="shared" si="541"/>
        <v>0.29856515146458962</v>
      </c>
      <c r="W1385" s="10">
        <f t="shared" si="542"/>
        <v>1.4789884200713956</v>
      </c>
      <c r="X1385" s="10">
        <f t="shared" si="532"/>
        <v>0.48216196955146284</v>
      </c>
      <c r="Y1385" s="22">
        <f t="shared" si="543"/>
        <v>7.0313854526807402</v>
      </c>
      <c r="Z1385" s="22">
        <f t="shared" si="533"/>
        <v>7.1381386669274196</v>
      </c>
      <c r="AA1385" s="22">
        <f t="shared" si="534"/>
        <v>7.551626371718255</v>
      </c>
      <c r="AB1385" s="35"/>
      <c r="AC1385" s="10"/>
      <c r="AD1385" s="10"/>
    </row>
    <row r="1386" spans="1:30" x14ac:dyDescent="0.25">
      <c r="A1386" t="s">
        <v>4269</v>
      </c>
      <c r="B1386" t="s">
        <v>1653</v>
      </c>
      <c r="C1386" s="1">
        <v>41968</v>
      </c>
      <c r="D1386">
        <v>11772</v>
      </c>
      <c r="E1386" t="str">
        <f t="shared" si="529"/>
        <v>_implementing_a_distributed_deep_learning_network_over_spark_</v>
      </c>
      <c r="F1386" s="7">
        <f t="shared" si="535"/>
        <v>9.3735640530781961</v>
      </c>
      <c r="G1386">
        <f t="shared" si="530"/>
        <v>66</v>
      </c>
      <c r="H1386" s="11">
        <f t="shared" si="536"/>
        <v>0</v>
      </c>
      <c r="I1386" s="11">
        <f t="shared" si="548"/>
        <v>0</v>
      </c>
      <c r="J1386" s="11">
        <f t="shared" si="548"/>
        <v>1</v>
      </c>
      <c r="K1386" s="11">
        <f t="shared" si="549"/>
        <v>0</v>
      </c>
      <c r="L1386" s="11">
        <f t="shared" si="549"/>
        <v>0</v>
      </c>
      <c r="M1386" s="11">
        <f t="shared" si="549"/>
        <v>0</v>
      </c>
      <c r="N1386" s="11">
        <f t="shared" si="549"/>
        <v>0</v>
      </c>
      <c r="O1386" s="11">
        <f t="shared" si="549"/>
        <v>0</v>
      </c>
      <c r="P1386" s="11">
        <f t="shared" si="549"/>
        <v>0</v>
      </c>
      <c r="Q1386" s="4" t="str">
        <f t="shared" si="537"/>
        <v>N-001-000000</v>
      </c>
      <c r="R1386">
        <f t="shared" si="538"/>
        <v>313</v>
      </c>
      <c r="S1386" s="8">
        <f t="shared" si="539"/>
        <v>6.8822553953446945</v>
      </c>
      <c r="T1386" s="8">
        <f t="shared" si="540"/>
        <v>6.8822553953446945</v>
      </c>
      <c r="U1386" s="10">
        <f t="shared" si="531"/>
        <v>8.9866280594194432</v>
      </c>
      <c r="V1386" s="10">
        <f t="shared" si="541"/>
        <v>0.15496856831223904</v>
      </c>
      <c r="W1386" s="10">
        <f t="shared" si="542"/>
        <v>2.5401718763628409</v>
      </c>
      <c r="X1386" s="10">
        <f t="shared" si="532"/>
        <v>0.38693599365875281</v>
      </c>
      <c r="Y1386" s="22">
        <f t="shared" si="543"/>
        <v>6.9361594767880304</v>
      </c>
      <c r="Z1386" s="22">
        <f t="shared" si="533"/>
        <v>6.9661540865059681</v>
      </c>
      <c r="AA1386" s="22">
        <f t="shared" si="534"/>
        <v>6.8822553953446945</v>
      </c>
      <c r="AB1386" s="35"/>
      <c r="AC1386" s="10"/>
      <c r="AD1386" s="10"/>
    </row>
    <row r="1387" spans="1:30" x14ac:dyDescent="0.25">
      <c r="A1387" t="s">
        <v>4270</v>
      </c>
      <c r="B1387" t="s">
        <v>1654</v>
      </c>
      <c r="C1387" s="1">
        <v>42446</v>
      </c>
      <c r="D1387">
        <v>448</v>
      </c>
      <c r="E1387" t="str">
        <f t="shared" si="529"/>
        <v>_implementing_data_science_projects_-_the_five_essential_skill_sets_</v>
      </c>
      <c r="F1387" s="7">
        <f t="shared" si="535"/>
        <v>6.1070228877422545</v>
      </c>
      <c r="G1387">
        <f t="shared" si="530"/>
        <v>32</v>
      </c>
      <c r="H1387" s="11">
        <f t="shared" si="536"/>
        <v>1</v>
      </c>
      <c r="I1387" s="11">
        <f t="shared" si="548"/>
        <v>0</v>
      </c>
      <c r="J1387" s="11">
        <f t="shared" si="548"/>
        <v>1</v>
      </c>
      <c r="K1387" s="11">
        <f t="shared" si="549"/>
        <v>0</v>
      </c>
      <c r="L1387" s="11">
        <f t="shared" si="549"/>
        <v>0</v>
      </c>
      <c r="M1387" s="11">
        <f t="shared" si="549"/>
        <v>0</v>
      </c>
      <c r="N1387" s="11">
        <f t="shared" si="549"/>
        <v>1</v>
      </c>
      <c r="O1387" s="11">
        <f t="shared" si="549"/>
        <v>1</v>
      </c>
      <c r="P1387" s="11">
        <f t="shared" si="549"/>
        <v>0</v>
      </c>
      <c r="Q1387" s="4" t="str">
        <f t="shared" si="537"/>
        <v>N-101-000110</v>
      </c>
      <c r="R1387">
        <f t="shared" si="538"/>
        <v>126</v>
      </c>
      <c r="S1387" s="8">
        <f t="shared" si="539"/>
        <v>7.156085089173656</v>
      </c>
      <c r="T1387" s="8">
        <f t="shared" si="540"/>
        <v>7.156085089173656</v>
      </c>
      <c r="U1387" s="10">
        <f t="shared" si="531"/>
        <v>5.3170061909212452</v>
      </c>
      <c r="V1387" s="10">
        <f t="shared" si="541"/>
        <v>0.76279653926378688</v>
      </c>
      <c r="W1387" s="10">
        <f t="shared" si="542"/>
        <v>-0.7263692889731006</v>
      </c>
      <c r="X1387" s="10">
        <f t="shared" si="532"/>
        <v>0.79001669682100972</v>
      </c>
      <c r="Y1387" s="22">
        <f t="shared" si="543"/>
        <v>7.3392401799502869</v>
      </c>
      <c r="Z1387" s="22">
        <f t="shared" si="533"/>
        <v>7.2265960335864765</v>
      </c>
      <c r="AA1387" s="22">
        <f t="shared" si="534"/>
        <v>7.156085089173656</v>
      </c>
      <c r="AB1387" s="35"/>
      <c r="AC1387" s="10"/>
      <c r="AD1387" s="10"/>
    </row>
    <row r="1388" spans="1:30" x14ac:dyDescent="0.25">
      <c r="A1388" t="s">
        <v>4272</v>
      </c>
      <c r="B1388" t="s">
        <v>1656</v>
      </c>
      <c r="C1388" s="1">
        <v>41490</v>
      </c>
      <c r="D1388">
        <v>1548</v>
      </c>
      <c r="E1388" t="str">
        <f t="shared" si="529"/>
        <v>_important_message_to_gmail_users_</v>
      </c>
      <c r="F1388" s="7">
        <f t="shared" si="535"/>
        <v>7.3453648404168685</v>
      </c>
      <c r="G1388">
        <f t="shared" si="530"/>
        <v>44</v>
      </c>
      <c r="H1388" s="11">
        <f t="shared" si="536"/>
        <v>0</v>
      </c>
      <c r="I1388" s="11">
        <f t="shared" si="548"/>
        <v>0</v>
      </c>
      <c r="J1388" s="11">
        <f t="shared" si="548"/>
        <v>1</v>
      </c>
      <c r="K1388" s="11">
        <f t="shared" si="549"/>
        <v>0</v>
      </c>
      <c r="L1388" s="11">
        <f t="shared" si="549"/>
        <v>0</v>
      </c>
      <c r="M1388" s="11">
        <f t="shared" si="549"/>
        <v>0</v>
      </c>
      <c r="N1388" s="11">
        <f t="shared" si="549"/>
        <v>0</v>
      </c>
      <c r="O1388" s="11">
        <f t="shared" si="549"/>
        <v>0</v>
      </c>
      <c r="P1388" s="11">
        <f t="shared" si="549"/>
        <v>0</v>
      </c>
      <c r="Q1388" s="4" t="str">
        <f t="shared" si="537"/>
        <v>N-001-000000</v>
      </c>
      <c r="R1388">
        <f t="shared" si="538"/>
        <v>313</v>
      </c>
      <c r="S1388" s="8">
        <f t="shared" si="539"/>
        <v>6.8822553953446945</v>
      </c>
      <c r="T1388" s="8">
        <f t="shared" si="540"/>
        <v>6.8822553953446945</v>
      </c>
      <c r="U1388" s="10">
        <f t="shared" si="531"/>
        <v>6.9584288467581157</v>
      </c>
      <c r="V1388" s="10">
        <f t="shared" si="541"/>
        <v>0.15496856831223904</v>
      </c>
      <c r="W1388" s="10">
        <f t="shared" si="542"/>
        <v>0.5119726637015134</v>
      </c>
      <c r="X1388" s="10">
        <f t="shared" si="532"/>
        <v>0.38693599365875281</v>
      </c>
      <c r="Y1388" s="22">
        <f t="shared" si="543"/>
        <v>6.9361594767880304</v>
      </c>
      <c r="Z1388" s="22">
        <f t="shared" si="533"/>
        <v>6.9661540865059681</v>
      </c>
      <c r="AA1388" s="22">
        <f t="shared" si="534"/>
        <v>6.8822553953446945</v>
      </c>
      <c r="AB1388" s="35"/>
      <c r="AC1388" s="10"/>
      <c r="AD1388" s="10"/>
    </row>
    <row r="1389" spans="1:30" x14ac:dyDescent="0.25">
      <c r="A1389" t="s">
        <v>2803</v>
      </c>
      <c r="B1389" t="s">
        <v>185</v>
      </c>
      <c r="C1389" s="1">
        <v>41766</v>
      </c>
      <c r="D1389">
        <v>1717</v>
      </c>
      <c r="E1389" t="str">
        <f t="shared" si="529"/>
        <v>_importing_100_years_of_climate_change_into_r_</v>
      </c>
      <c r="F1389" s="7">
        <f t="shared" si="535"/>
        <v>7.4489161025442003</v>
      </c>
      <c r="G1389">
        <f t="shared" si="530"/>
        <v>40</v>
      </c>
      <c r="H1389" s="11">
        <f t="shared" si="536"/>
        <v>0</v>
      </c>
      <c r="I1389" s="11">
        <f t="shared" si="548"/>
        <v>1</v>
      </c>
      <c r="J1389" s="11">
        <f t="shared" si="548"/>
        <v>0</v>
      </c>
      <c r="K1389" s="11">
        <f t="shared" si="549"/>
        <v>0</v>
      </c>
      <c r="L1389" s="11">
        <f t="shared" si="549"/>
        <v>1</v>
      </c>
      <c r="M1389" s="11">
        <f t="shared" si="549"/>
        <v>0</v>
      </c>
      <c r="N1389" s="11">
        <f t="shared" si="549"/>
        <v>0</v>
      </c>
      <c r="O1389" s="11">
        <f t="shared" si="549"/>
        <v>0</v>
      </c>
      <c r="P1389" s="11">
        <f t="shared" si="549"/>
        <v>0</v>
      </c>
      <c r="Q1389" s="4" t="str">
        <f t="shared" si="537"/>
        <v>N-010-010000</v>
      </c>
      <c r="R1389">
        <f t="shared" si="538"/>
        <v>3</v>
      </c>
      <c r="S1389" s="8">
        <f t="shared" si="539"/>
        <v>7.1733051535383199</v>
      </c>
      <c r="T1389" s="8">
        <f t="shared" si="540"/>
        <v>7.3546782491486216</v>
      </c>
      <c r="U1389" s="10">
        <f t="shared" si="531"/>
        <v>7.5491307130083039</v>
      </c>
      <c r="V1389" s="10">
        <f t="shared" si="541"/>
        <v>-0.57963311549156837</v>
      </c>
      <c r="W1389" s="10">
        <f t="shared" si="542"/>
        <v>0.61552392582884519</v>
      </c>
      <c r="X1389" s="10">
        <f t="shared" si="532"/>
        <v>-0.10021461046410372</v>
      </c>
      <c r="Y1389" s="22">
        <f t="shared" si="543"/>
        <v>6.449008872665174</v>
      </c>
      <c r="Z1389" s="22">
        <f t="shared" si="533"/>
        <v>6.8921770477971327</v>
      </c>
      <c r="AA1389" s="22">
        <f t="shared" si="534"/>
        <v>6.449008872665174</v>
      </c>
      <c r="AB1389" s="35"/>
      <c r="AC1389" s="10"/>
      <c r="AD1389" s="10"/>
    </row>
    <row r="1390" spans="1:30" x14ac:dyDescent="0.25">
      <c r="A1390" t="s">
        <v>4273</v>
      </c>
      <c r="B1390" t="s">
        <v>1657</v>
      </c>
      <c r="C1390" s="1">
        <v>42061</v>
      </c>
      <c r="D1390">
        <v>186</v>
      </c>
      <c r="E1390" t="str">
        <f t="shared" si="529"/>
        <v>_improving_network_security_with_big_data_</v>
      </c>
      <c r="F1390" s="7">
        <f t="shared" si="535"/>
        <v>5.2311086168545868</v>
      </c>
      <c r="G1390">
        <f t="shared" si="530"/>
        <v>98</v>
      </c>
      <c r="H1390" s="11">
        <f t="shared" si="536"/>
        <v>1</v>
      </c>
      <c r="I1390" s="11">
        <f t="shared" si="548"/>
        <v>0</v>
      </c>
      <c r="J1390" s="11">
        <f t="shared" si="548"/>
        <v>1</v>
      </c>
      <c r="K1390" s="11">
        <f t="shared" si="549"/>
        <v>0</v>
      </c>
      <c r="L1390" s="11">
        <f t="shared" si="549"/>
        <v>0</v>
      </c>
      <c r="M1390" s="11">
        <f t="shared" si="549"/>
        <v>0</v>
      </c>
      <c r="N1390" s="11">
        <f t="shared" si="549"/>
        <v>0</v>
      </c>
      <c r="O1390" s="11">
        <f t="shared" si="549"/>
        <v>1</v>
      </c>
      <c r="P1390" s="11">
        <f t="shared" si="549"/>
        <v>0</v>
      </c>
      <c r="Q1390" s="4" t="str">
        <f t="shared" si="537"/>
        <v>N-101-000010</v>
      </c>
      <c r="R1390">
        <f t="shared" si="538"/>
        <v>382</v>
      </c>
      <c r="S1390" s="8">
        <f t="shared" si="539"/>
        <v>6.8802841839920132</v>
      </c>
      <c r="T1390" s="8">
        <f t="shared" si="540"/>
        <v>6.8802841839920132</v>
      </c>
      <c r="U1390" s="10">
        <f t="shared" si="531"/>
        <v>4.824754756339062</v>
      </c>
      <c r="V1390" s="10">
        <f t="shared" si="541"/>
        <v>0.18424985744159661</v>
      </c>
      <c r="W1390" s="10">
        <f t="shared" si="542"/>
        <v>-1.6022835598607683</v>
      </c>
      <c r="X1390" s="10">
        <f t="shared" si="532"/>
        <v>0.40635386051552441</v>
      </c>
      <c r="Y1390" s="22">
        <f t="shared" si="543"/>
        <v>6.9555773436448023</v>
      </c>
      <c r="Z1390" s="22">
        <f t="shared" si="533"/>
        <v>6.8151536771936527</v>
      </c>
      <c r="AA1390" s="22">
        <f t="shared" si="534"/>
        <v>6.8802841839920132</v>
      </c>
      <c r="AB1390" s="35"/>
      <c r="AC1390" s="10"/>
      <c r="AD1390" s="10"/>
    </row>
    <row r="1391" spans="1:30" x14ac:dyDescent="0.25">
      <c r="A1391" t="s">
        <v>4274</v>
      </c>
      <c r="B1391" t="s">
        <v>1658</v>
      </c>
      <c r="C1391" s="1">
        <v>42495</v>
      </c>
      <c r="D1391">
        <v>719</v>
      </c>
      <c r="E1391" t="str">
        <f t="shared" si="529"/>
        <v>_improving_performance_of_random_forests_for_a_particular_value_of_outcome_byadding_chosen_features_</v>
      </c>
      <c r="F1391" s="7">
        <f t="shared" si="535"/>
        <v>6.5792512120101012</v>
      </c>
      <c r="G1391">
        <f t="shared" si="530"/>
        <v>51</v>
      </c>
      <c r="H1391" s="11">
        <f t="shared" si="536"/>
        <v>1</v>
      </c>
      <c r="I1391" s="11">
        <f t="shared" si="548"/>
        <v>0</v>
      </c>
      <c r="J1391" s="11">
        <f t="shared" si="548"/>
        <v>1</v>
      </c>
      <c r="K1391" s="11">
        <f t="shared" si="549"/>
        <v>0</v>
      </c>
      <c r="L1391" s="11">
        <f t="shared" si="549"/>
        <v>0</v>
      </c>
      <c r="M1391" s="11">
        <f t="shared" si="549"/>
        <v>0</v>
      </c>
      <c r="N1391" s="11">
        <f t="shared" si="549"/>
        <v>0</v>
      </c>
      <c r="O1391" s="11">
        <f t="shared" si="549"/>
        <v>0</v>
      </c>
      <c r="P1391" s="11">
        <f t="shared" si="549"/>
        <v>0</v>
      </c>
      <c r="Q1391" s="4" t="str">
        <f t="shared" si="537"/>
        <v>N-101-000000</v>
      </c>
      <c r="R1391">
        <f t="shared" si="538"/>
        <v>419</v>
      </c>
      <c r="S1391" s="8">
        <f t="shared" si="539"/>
        <v>6.5697596378225285</v>
      </c>
      <c r="T1391" s="8">
        <f t="shared" si="540"/>
        <v>6.5697596378225285</v>
      </c>
      <c r="U1391" s="10">
        <f t="shared" si="531"/>
        <v>6.3907822726940449</v>
      </c>
      <c r="V1391" s="10">
        <f t="shared" si="541"/>
        <v>-0.14431102010629077</v>
      </c>
      <c r="W1391" s="10">
        <f t="shared" si="542"/>
        <v>-0.25414096470525394</v>
      </c>
      <c r="X1391" s="10">
        <f t="shared" si="532"/>
        <v>0.18846893931605621</v>
      </c>
      <c r="Y1391" s="22">
        <f t="shared" si="543"/>
        <v>6.7376924224453338</v>
      </c>
      <c r="Z1391" s="22">
        <f t="shared" si="533"/>
        <v>6.5922741434865042</v>
      </c>
      <c r="AA1391" s="22">
        <f t="shared" si="534"/>
        <v>6.5697596378225285</v>
      </c>
      <c r="AB1391" s="35"/>
      <c r="AC1391" s="10"/>
      <c r="AD1391" s="10"/>
    </row>
    <row r="1392" spans="1:30" x14ac:dyDescent="0.25">
      <c r="A1392" t="s">
        <v>4275</v>
      </c>
      <c r="B1392" t="s">
        <v>1659</v>
      </c>
      <c r="C1392" s="1">
        <v>42017</v>
      </c>
      <c r="D1392">
        <v>3045</v>
      </c>
      <c r="E1392" t="str">
        <f t="shared" si="529"/>
        <v>_in_big_data,_preparing_the_data_is_most_of_the_work_</v>
      </c>
      <c r="F1392" s="7">
        <f t="shared" si="535"/>
        <v>8.0215845334551066</v>
      </c>
      <c r="G1392">
        <f t="shared" si="530"/>
        <v>24</v>
      </c>
      <c r="H1392" s="11">
        <f t="shared" si="536"/>
        <v>1</v>
      </c>
      <c r="I1392" s="11">
        <f t="shared" si="548"/>
        <v>0</v>
      </c>
      <c r="J1392" s="11">
        <f t="shared" si="548"/>
        <v>1</v>
      </c>
      <c r="K1392" s="11">
        <f t="shared" ref="K1392:P1401" si="550">IF(ISNUMBER(SEARCH(K$1,$E1392)),1,0)</f>
        <v>0</v>
      </c>
      <c r="L1392" s="11">
        <f t="shared" si="550"/>
        <v>0</v>
      </c>
      <c r="M1392" s="11">
        <f t="shared" si="550"/>
        <v>0</v>
      </c>
      <c r="N1392" s="11">
        <f t="shared" si="550"/>
        <v>0</v>
      </c>
      <c r="O1392" s="11">
        <f t="shared" si="550"/>
        <v>1</v>
      </c>
      <c r="P1392" s="11">
        <f t="shared" si="550"/>
        <v>0</v>
      </c>
      <c r="Q1392" s="4" t="str">
        <f t="shared" si="537"/>
        <v>N-101-000010</v>
      </c>
      <c r="R1392">
        <f t="shared" si="538"/>
        <v>382</v>
      </c>
      <c r="S1392" s="8">
        <f t="shared" si="539"/>
        <v>6.8802841839920132</v>
      </c>
      <c r="T1392" s="8">
        <f t="shared" si="540"/>
        <v>6.8802841839920132</v>
      </c>
      <c r="U1392" s="10">
        <f t="shared" si="531"/>
        <v>7.6152306729395818</v>
      </c>
      <c r="V1392" s="10">
        <f t="shared" si="541"/>
        <v>0.18424985744159661</v>
      </c>
      <c r="W1392" s="10">
        <f t="shared" si="542"/>
        <v>1.1881923567397514</v>
      </c>
      <c r="X1392" s="10">
        <f t="shared" si="532"/>
        <v>0.40635386051552441</v>
      </c>
      <c r="Y1392" s="22">
        <f t="shared" si="543"/>
        <v>6.9555773436448023</v>
      </c>
      <c r="Z1392" s="22">
        <f t="shared" si="533"/>
        <v>6.8151536771936527</v>
      </c>
      <c r="AA1392" s="22">
        <f t="shared" si="534"/>
        <v>6.8802841839920132</v>
      </c>
      <c r="AB1392" s="35"/>
      <c r="AC1392" s="10"/>
      <c r="AD1392" s="10"/>
    </row>
    <row r="1393" spans="1:30" x14ac:dyDescent="0.25">
      <c r="A1393" t="s">
        <v>4276</v>
      </c>
      <c r="B1393" t="s">
        <v>1660</v>
      </c>
      <c r="C1393" s="1">
        <v>42275</v>
      </c>
      <c r="D1393">
        <v>586</v>
      </c>
      <c r="E1393" t="str">
        <f t="shared" si="529"/>
        <v>_in_defence_of_small_data_</v>
      </c>
      <c r="F1393" s="7">
        <f t="shared" si="535"/>
        <v>6.3750248198280968</v>
      </c>
      <c r="G1393">
        <f t="shared" si="530"/>
        <v>77</v>
      </c>
      <c r="H1393" s="11">
        <f t="shared" si="536"/>
        <v>1</v>
      </c>
      <c r="I1393" s="11">
        <f t="shared" si="548"/>
        <v>0</v>
      </c>
      <c r="J1393" s="11">
        <f t="shared" si="548"/>
        <v>1</v>
      </c>
      <c r="K1393" s="11">
        <f t="shared" si="550"/>
        <v>0</v>
      </c>
      <c r="L1393" s="11">
        <f t="shared" si="550"/>
        <v>0</v>
      </c>
      <c r="M1393" s="11">
        <f t="shared" si="550"/>
        <v>0</v>
      </c>
      <c r="N1393" s="11">
        <f t="shared" si="550"/>
        <v>0</v>
      </c>
      <c r="O1393" s="11">
        <f t="shared" si="550"/>
        <v>1</v>
      </c>
      <c r="P1393" s="11">
        <f t="shared" si="550"/>
        <v>0</v>
      </c>
      <c r="Q1393" s="4" t="str">
        <f t="shared" si="537"/>
        <v>N-101-000010</v>
      </c>
      <c r="R1393">
        <f t="shared" si="538"/>
        <v>382</v>
      </c>
      <c r="S1393" s="8">
        <f t="shared" si="539"/>
        <v>6.8802841839920132</v>
      </c>
      <c r="T1393" s="8">
        <f t="shared" si="540"/>
        <v>6.8802841839920132</v>
      </c>
      <c r="U1393" s="10">
        <f t="shared" si="531"/>
        <v>5.968670959312572</v>
      </c>
      <c r="V1393" s="10">
        <f t="shared" si="541"/>
        <v>0.18424985744159661</v>
      </c>
      <c r="W1393" s="10">
        <f t="shared" si="542"/>
        <v>-0.45836735688725838</v>
      </c>
      <c r="X1393" s="10">
        <f t="shared" si="532"/>
        <v>0.40635386051552441</v>
      </c>
      <c r="Y1393" s="22">
        <f t="shared" si="543"/>
        <v>6.9555773436448023</v>
      </c>
      <c r="Z1393" s="22">
        <f t="shared" si="533"/>
        <v>6.8151536771936527</v>
      </c>
      <c r="AA1393" s="22">
        <f t="shared" si="534"/>
        <v>6.8802841839920132</v>
      </c>
      <c r="AB1393" s="35"/>
      <c r="AC1393" s="10"/>
      <c r="AD1393" s="10"/>
    </row>
    <row r="1394" spans="1:30" x14ac:dyDescent="0.25">
      <c r="A1394" t="s">
        <v>4291</v>
      </c>
      <c r="B1394" t="s">
        <v>1675</v>
      </c>
      <c r="C1394" s="1">
        <v>42319</v>
      </c>
      <c r="D1394">
        <v>937</v>
      </c>
      <c r="E1394" t="str">
        <f t="shared" si="529"/>
        <v>_in_spite_of_everything,_4th_generation_data_warehousing_will_save_big_data..._</v>
      </c>
      <c r="F1394" s="7">
        <f t="shared" si="535"/>
        <v>6.8437499490062246</v>
      </c>
      <c r="G1394">
        <f t="shared" si="530"/>
        <v>102</v>
      </c>
      <c r="H1394" s="11">
        <f t="shared" si="536"/>
        <v>1</v>
      </c>
      <c r="I1394" s="11">
        <f t="shared" si="548"/>
        <v>0</v>
      </c>
      <c r="J1394" s="11">
        <f t="shared" si="548"/>
        <v>1</v>
      </c>
      <c r="K1394" s="11">
        <f t="shared" si="550"/>
        <v>0</v>
      </c>
      <c r="L1394" s="11">
        <f t="shared" si="550"/>
        <v>0</v>
      </c>
      <c r="M1394" s="11">
        <f t="shared" si="550"/>
        <v>0</v>
      </c>
      <c r="N1394" s="11">
        <f t="shared" si="550"/>
        <v>0</v>
      </c>
      <c r="O1394" s="11">
        <f t="shared" si="550"/>
        <v>1</v>
      </c>
      <c r="P1394" s="11">
        <f t="shared" si="550"/>
        <v>0</v>
      </c>
      <c r="Q1394" s="4" t="str">
        <f t="shared" si="537"/>
        <v>N-101-000010</v>
      </c>
      <c r="R1394">
        <f t="shared" si="538"/>
        <v>382</v>
      </c>
      <c r="S1394" s="8">
        <f t="shared" si="539"/>
        <v>6.8802841839920132</v>
      </c>
      <c r="T1394" s="8">
        <f t="shared" si="540"/>
        <v>6.8802841839920132</v>
      </c>
      <c r="U1394" s="10">
        <f t="shared" si="531"/>
        <v>6.4373960884906998</v>
      </c>
      <c r="V1394" s="10">
        <f t="shared" si="541"/>
        <v>0.18424985744159661</v>
      </c>
      <c r="W1394" s="10">
        <f t="shared" si="542"/>
        <v>1.0357772290869427E-2</v>
      </c>
      <c r="X1394" s="10">
        <f t="shared" si="532"/>
        <v>0.40635386051552441</v>
      </c>
      <c r="Y1394" s="22">
        <f t="shared" si="543"/>
        <v>6.9555773436448023</v>
      </c>
      <c r="Z1394" s="22">
        <f t="shared" si="533"/>
        <v>6.8151536771936527</v>
      </c>
      <c r="AA1394" s="22">
        <f t="shared" si="534"/>
        <v>6.8802841839920132</v>
      </c>
      <c r="AB1394" s="35"/>
      <c r="AC1394" s="10"/>
      <c r="AD1394" s="10"/>
    </row>
    <row r="1395" spans="1:30" x14ac:dyDescent="0.25">
      <c r="A1395" t="s">
        <v>2809</v>
      </c>
      <c r="B1395" t="s">
        <v>191</v>
      </c>
      <c r="C1395" s="1">
        <v>41028</v>
      </c>
      <c r="D1395">
        <v>111</v>
      </c>
      <c r="E1395" t="str">
        <f t="shared" si="529"/>
        <v>_in_terms_of_career_prospects,_is_it_better_to_be_an_analytic_'niche_expert',or_an_analytic_generalist?_</v>
      </c>
      <c r="F1395" s="7">
        <f t="shared" si="535"/>
        <v>4.7184988712950942</v>
      </c>
      <c r="G1395">
        <f t="shared" si="530"/>
        <v>62</v>
      </c>
      <c r="H1395" s="11">
        <f t="shared" si="536"/>
        <v>0</v>
      </c>
      <c r="I1395" s="11">
        <f t="shared" si="548"/>
        <v>1</v>
      </c>
      <c r="J1395" s="11">
        <f t="shared" si="548"/>
        <v>0</v>
      </c>
      <c r="K1395" s="11">
        <f t="shared" si="550"/>
        <v>0</v>
      </c>
      <c r="L1395" s="11">
        <f t="shared" si="550"/>
        <v>0</v>
      </c>
      <c r="M1395" s="11">
        <f t="shared" si="550"/>
        <v>0</v>
      </c>
      <c r="N1395" s="11">
        <f t="shared" si="550"/>
        <v>0</v>
      </c>
      <c r="O1395" s="11">
        <f t="shared" si="550"/>
        <v>0</v>
      </c>
      <c r="P1395" s="11">
        <f t="shared" si="550"/>
        <v>1</v>
      </c>
      <c r="Q1395" s="4" t="str">
        <f t="shared" si="537"/>
        <v>N-010-000001</v>
      </c>
      <c r="R1395">
        <f t="shared" si="538"/>
        <v>21</v>
      </c>
      <c r="S1395" s="8">
        <f t="shared" si="539"/>
        <v>5.7614925343121861</v>
      </c>
      <c r="T1395" s="8">
        <f t="shared" si="540"/>
        <v>5.7614925343121861</v>
      </c>
      <c r="U1395" s="10">
        <f t="shared" si="531"/>
        <v>5.327156655129655</v>
      </c>
      <c r="V1395" s="10">
        <f t="shared" si="541"/>
        <v>-1.3463430571717265</v>
      </c>
      <c r="W1395" s="10">
        <f t="shared" si="542"/>
        <v>-2.114893305420261</v>
      </c>
      <c r="X1395" s="10">
        <f t="shared" si="532"/>
        <v>-0.60865778383456093</v>
      </c>
      <c r="Y1395" s="22">
        <f t="shared" si="543"/>
        <v>5.9405656992947167</v>
      </c>
      <c r="Z1395" s="22">
        <f t="shared" si="533"/>
        <v>6.1787956505546155</v>
      </c>
      <c r="AA1395" s="22">
        <f t="shared" si="534"/>
        <v>5.7614925343121861</v>
      </c>
      <c r="AB1395" s="35"/>
      <c r="AC1395" s="10"/>
      <c r="AD1395" s="10"/>
    </row>
    <row r="1396" spans="1:30" x14ac:dyDescent="0.25">
      <c r="A1396" t="s">
        <v>2811</v>
      </c>
      <c r="B1396" t="s">
        <v>193</v>
      </c>
      <c r="C1396" s="1">
        <v>42064</v>
      </c>
      <c r="D1396">
        <v>163</v>
      </c>
      <c r="E1396" t="str">
        <f t="shared" si="529"/>
        <v>_in_the_future,_will_data_scientists_will_be_replaced_by_tools?_</v>
      </c>
      <c r="F1396" s="7">
        <f t="shared" si="535"/>
        <v>5.0998664278241987</v>
      </c>
      <c r="G1396">
        <f t="shared" si="530"/>
        <v>38</v>
      </c>
      <c r="H1396" s="11">
        <f t="shared" si="536"/>
        <v>1</v>
      </c>
      <c r="I1396" s="11">
        <f t="shared" si="548"/>
        <v>1</v>
      </c>
      <c r="J1396" s="11">
        <f t="shared" si="548"/>
        <v>0</v>
      </c>
      <c r="K1396" s="11">
        <f t="shared" si="550"/>
        <v>0</v>
      </c>
      <c r="L1396" s="11">
        <f t="shared" si="550"/>
        <v>0</v>
      </c>
      <c r="M1396" s="11">
        <f t="shared" si="550"/>
        <v>0</v>
      </c>
      <c r="N1396" s="11">
        <f t="shared" si="550"/>
        <v>0</v>
      </c>
      <c r="O1396" s="11">
        <f t="shared" si="550"/>
        <v>1</v>
      </c>
      <c r="P1396" s="11">
        <f t="shared" si="550"/>
        <v>0</v>
      </c>
      <c r="Q1396" s="4" t="str">
        <f t="shared" si="537"/>
        <v>N-110-000010</v>
      </c>
      <c r="R1396">
        <f t="shared" si="538"/>
        <v>58</v>
      </c>
      <c r="S1396" s="8">
        <f t="shared" si="539"/>
        <v>5.7492453157171877</v>
      </c>
      <c r="T1396" s="8">
        <f t="shared" si="540"/>
        <v>5.7492453157171877</v>
      </c>
      <c r="U1396" s="10">
        <f t="shared" si="531"/>
        <v>5.4743562016669376</v>
      </c>
      <c r="V1396" s="10">
        <f t="shared" si="541"/>
        <v>-0.99322799793309102</v>
      </c>
      <c r="W1396" s="10">
        <f t="shared" si="542"/>
        <v>-1.7335257488911564</v>
      </c>
      <c r="X1396" s="10">
        <f t="shared" si="532"/>
        <v>-0.37448977384273863</v>
      </c>
      <c r="Y1396" s="22">
        <f t="shared" si="543"/>
        <v>6.1747337092865386</v>
      </c>
      <c r="Z1396" s="22">
        <f t="shared" si="533"/>
        <v>6.1953121150439019</v>
      </c>
      <c r="AA1396" s="22">
        <f t="shared" si="534"/>
        <v>5.7492453157171877</v>
      </c>
      <c r="AB1396" s="35"/>
      <c r="AC1396" s="10"/>
      <c r="AD1396" s="10"/>
    </row>
    <row r="1397" spans="1:30" x14ac:dyDescent="0.25">
      <c r="A1397" t="s">
        <v>3156</v>
      </c>
      <c r="B1397" t="s">
        <v>540</v>
      </c>
      <c r="C1397" s="1">
        <v>42387</v>
      </c>
      <c r="D1397">
        <v>406</v>
      </c>
      <c r="E1397" t="str">
        <f t="shared" si="529"/>
        <v>_increasing_role_of_analytics_in_sports_</v>
      </c>
      <c r="F1397" s="7">
        <f t="shared" si="535"/>
        <v>6.0088131854425946</v>
      </c>
      <c r="G1397">
        <f t="shared" si="530"/>
        <v>59</v>
      </c>
      <c r="H1397" s="11">
        <f t="shared" si="536"/>
        <v>1</v>
      </c>
      <c r="I1397" s="11">
        <f t="shared" si="548"/>
        <v>0</v>
      </c>
      <c r="J1397" s="11">
        <f t="shared" si="548"/>
        <v>1</v>
      </c>
      <c r="K1397" s="11">
        <f t="shared" si="550"/>
        <v>0</v>
      </c>
      <c r="L1397" s="11">
        <f t="shared" si="550"/>
        <v>0</v>
      </c>
      <c r="M1397" s="11">
        <f t="shared" si="550"/>
        <v>0</v>
      </c>
      <c r="N1397" s="11">
        <f t="shared" si="550"/>
        <v>0</v>
      </c>
      <c r="O1397" s="11">
        <f t="shared" si="550"/>
        <v>0</v>
      </c>
      <c r="P1397" s="11">
        <f t="shared" si="550"/>
        <v>1</v>
      </c>
      <c r="Q1397" s="4" t="str">
        <f t="shared" si="537"/>
        <v>N-101-000001</v>
      </c>
      <c r="R1397">
        <f t="shared" si="538"/>
        <v>109</v>
      </c>
      <c r="S1397" s="8">
        <f t="shared" si="539"/>
        <v>6.5598547021339648</v>
      </c>
      <c r="T1397" s="8">
        <f t="shared" si="540"/>
        <v>6.5598547021339648</v>
      </c>
      <c r="U1397" s="10">
        <f t="shared" si="531"/>
        <v>6.0350943892615891</v>
      </c>
      <c r="V1397" s="10">
        <f t="shared" si="541"/>
        <v>-0.46814479021556843</v>
      </c>
      <c r="W1397" s="10">
        <f t="shared" si="542"/>
        <v>-0.82457899127276058</v>
      </c>
      <c r="X1397" s="10">
        <f t="shared" si="532"/>
        <v>-2.6281203818994407E-2</v>
      </c>
      <c r="Y1397" s="22">
        <f t="shared" si="543"/>
        <v>6.5229422793102829</v>
      </c>
      <c r="Z1397" s="22">
        <f t="shared" si="533"/>
        <v>6.4247572696849025</v>
      </c>
      <c r="AA1397" s="22">
        <f t="shared" si="534"/>
        <v>6.5598547021339648</v>
      </c>
      <c r="AB1397" s="35"/>
      <c r="AC1397" s="10"/>
      <c r="AD1397" s="10"/>
    </row>
    <row r="1398" spans="1:30" x14ac:dyDescent="0.25">
      <c r="A1398" t="s">
        <v>4277</v>
      </c>
      <c r="B1398" t="s">
        <v>1661</v>
      </c>
      <c r="C1398" s="1">
        <v>42437</v>
      </c>
      <c r="D1398">
        <v>407</v>
      </c>
      <c r="E1398" t="str">
        <f t="shared" si="529"/>
        <v>_independent_analytics_vendor_(iav)_-_a_new_vendor_category?_</v>
      </c>
      <c r="F1398" s="7">
        <f t="shared" si="535"/>
        <v>6.0112671744041615</v>
      </c>
      <c r="G1398">
        <f t="shared" si="530"/>
        <v>28</v>
      </c>
      <c r="H1398" s="11">
        <f t="shared" si="536"/>
        <v>1</v>
      </c>
      <c r="I1398" s="11">
        <f t="shared" si="548"/>
        <v>0</v>
      </c>
      <c r="J1398" s="11">
        <f t="shared" si="548"/>
        <v>1</v>
      </c>
      <c r="K1398" s="11">
        <f t="shared" si="550"/>
        <v>0</v>
      </c>
      <c r="L1398" s="11">
        <f t="shared" si="550"/>
        <v>0</v>
      </c>
      <c r="M1398" s="11">
        <f t="shared" si="550"/>
        <v>0</v>
      </c>
      <c r="N1398" s="11">
        <f t="shared" si="550"/>
        <v>0</v>
      </c>
      <c r="O1398" s="11">
        <f t="shared" si="550"/>
        <v>0</v>
      </c>
      <c r="P1398" s="11">
        <f t="shared" si="550"/>
        <v>1</v>
      </c>
      <c r="Q1398" s="4" t="str">
        <f t="shared" si="537"/>
        <v>N-101-000001</v>
      </c>
      <c r="R1398">
        <f t="shared" si="538"/>
        <v>109</v>
      </c>
      <c r="S1398" s="8">
        <f t="shared" si="539"/>
        <v>6.5598547021339648</v>
      </c>
      <c r="T1398" s="8">
        <f t="shared" si="540"/>
        <v>6.5598547021339648</v>
      </c>
      <c r="U1398" s="10">
        <f t="shared" si="531"/>
        <v>6.037548378223156</v>
      </c>
      <c r="V1398" s="10">
        <f t="shared" si="541"/>
        <v>-0.46814479021556843</v>
      </c>
      <c r="W1398" s="10">
        <f t="shared" si="542"/>
        <v>-0.82212500231119368</v>
      </c>
      <c r="X1398" s="10">
        <f t="shared" si="532"/>
        <v>-2.6281203818994407E-2</v>
      </c>
      <c r="Y1398" s="22">
        <f t="shared" si="543"/>
        <v>6.5229422793102829</v>
      </c>
      <c r="Z1398" s="22">
        <f t="shared" si="533"/>
        <v>6.4247572696849025</v>
      </c>
      <c r="AA1398" s="22">
        <f t="shared" si="534"/>
        <v>6.5598547021339648</v>
      </c>
      <c r="AB1398" s="35"/>
      <c r="AC1398" s="10"/>
      <c r="AD1398" s="10"/>
    </row>
    <row r="1399" spans="1:30" x14ac:dyDescent="0.25">
      <c r="A1399" t="s">
        <v>4279</v>
      </c>
      <c r="B1399" t="s">
        <v>1663</v>
      </c>
      <c r="C1399" s="1">
        <v>42479</v>
      </c>
      <c r="D1399">
        <v>693</v>
      </c>
      <c r="E1399" t="str">
        <f t="shared" si="529"/>
        <v>_industrialising_data_science_</v>
      </c>
      <c r="F1399" s="7">
        <f t="shared" si="535"/>
        <v>6.5424719605068047</v>
      </c>
      <c r="G1399">
        <f t="shared" si="530"/>
        <v>61</v>
      </c>
      <c r="H1399" s="11">
        <f t="shared" si="536"/>
        <v>1</v>
      </c>
      <c r="I1399" s="11">
        <f t="shared" si="548"/>
        <v>0</v>
      </c>
      <c r="J1399" s="11">
        <f t="shared" si="548"/>
        <v>1</v>
      </c>
      <c r="K1399" s="11">
        <f t="shared" si="550"/>
        <v>0</v>
      </c>
      <c r="L1399" s="11">
        <f t="shared" si="550"/>
        <v>0</v>
      </c>
      <c r="M1399" s="11">
        <f t="shared" si="550"/>
        <v>0</v>
      </c>
      <c r="N1399" s="11">
        <f t="shared" si="550"/>
        <v>1</v>
      </c>
      <c r="O1399" s="11">
        <f t="shared" si="550"/>
        <v>1</v>
      </c>
      <c r="P1399" s="11">
        <f t="shared" si="550"/>
        <v>0</v>
      </c>
      <c r="Q1399" s="4" t="str">
        <f t="shared" si="537"/>
        <v>N-101-000110</v>
      </c>
      <c r="R1399">
        <f t="shared" si="538"/>
        <v>126</v>
      </c>
      <c r="S1399" s="8">
        <f t="shared" si="539"/>
        <v>7.156085089173656</v>
      </c>
      <c r="T1399" s="8">
        <f t="shared" si="540"/>
        <v>7.156085089173656</v>
      </c>
      <c r="U1399" s="10">
        <f t="shared" si="531"/>
        <v>5.7524552636857953</v>
      </c>
      <c r="V1399" s="10">
        <f t="shared" si="541"/>
        <v>0.76279653926378688</v>
      </c>
      <c r="W1399" s="10">
        <f t="shared" si="542"/>
        <v>-0.29092021620855046</v>
      </c>
      <c r="X1399" s="10">
        <f t="shared" si="532"/>
        <v>0.79001669682100972</v>
      </c>
      <c r="Y1399" s="22">
        <f t="shared" si="543"/>
        <v>7.3392401799502869</v>
      </c>
      <c r="Z1399" s="22">
        <f t="shared" si="533"/>
        <v>7.2265960335864765</v>
      </c>
      <c r="AA1399" s="22">
        <f t="shared" si="534"/>
        <v>7.156085089173656</v>
      </c>
      <c r="AB1399" s="35"/>
      <c r="AC1399" s="10"/>
      <c r="AD1399" s="10"/>
    </row>
    <row r="1400" spans="1:30" x14ac:dyDescent="0.25">
      <c r="A1400" t="s">
        <v>4281</v>
      </c>
      <c r="B1400" t="s">
        <v>1665</v>
      </c>
      <c r="C1400" s="1">
        <v>41990</v>
      </c>
      <c r="D1400">
        <v>1588</v>
      </c>
      <c r="E1400" t="str">
        <f t="shared" si="529"/>
        <v>_infographic:_data_science_2015_--_what's_hot_&amp;amp;_what's_not_</v>
      </c>
      <c r="F1400" s="7">
        <f t="shared" si="535"/>
        <v>7.3708601665367164</v>
      </c>
      <c r="G1400">
        <f t="shared" si="530"/>
        <v>49</v>
      </c>
      <c r="H1400" s="11">
        <f t="shared" si="536"/>
        <v>0</v>
      </c>
      <c r="I1400" s="11">
        <f t="shared" si="548"/>
        <v>0</v>
      </c>
      <c r="J1400" s="11">
        <f t="shared" si="548"/>
        <v>1</v>
      </c>
      <c r="K1400" s="11">
        <f t="shared" si="550"/>
        <v>0</v>
      </c>
      <c r="L1400" s="11">
        <f t="shared" si="550"/>
        <v>0</v>
      </c>
      <c r="M1400" s="11">
        <f t="shared" si="550"/>
        <v>0</v>
      </c>
      <c r="N1400" s="11">
        <f t="shared" si="550"/>
        <v>1</v>
      </c>
      <c r="O1400" s="11">
        <f t="shared" si="550"/>
        <v>1</v>
      </c>
      <c r="P1400" s="11">
        <f t="shared" si="550"/>
        <v>0</v>
      </c>
      <c r="Q1400" s="4" t="str">
        <f t="shared" si="537"/>
        <v>N-001-000110</v>
      </c>
      <c r="R1400">
        <f t="shared" si="538"/>
        <v>130</v>
      </c>
      <c r="S1400" s="8">
        <f t="shared" si="539"/>
        <v>7.6818150714618501</v>
      </c>
      <c r="T1400" s="8">
        <f t="shared" si="540"/>
        <v>7.6818150714618501</v>
      </c>
      <c r="U1400" s="10">
        <f t="shared" si="531"/>
        <v>6.3823764153730105</v>
      </c>
      <c r="V1400" s="10">
        <f t="shared" si="541"/>
        <v>1.0620761276823165</v>
      </c>
      <c r="W1400" s="10">
        <f t="shared" si="542"/>
        <v>0.53746798982136124</v>
      </c>
      <c r="X1400" s="10">
        <f t="shared" si="532"/>
        <v>0.98848375116370624</v>
      </c>
      <c r="Y1400" s="22">
        <f t="shared" si="543"/>
        <v>7.5377072342929834</v>
      </c>
      <c r="Z1400" s="22">
        <f t="shared" si="533"/>
        <v>7.6004759766059404</v>
      </c>
      <c r="AA1400" s="22">
        <f t="shared" si="534"/>
        <v>7.6818150714618501</v>
      </c>
      <c r="AB1400" s="35"/>
      <c r="AC1400" s="10"/>
      <c r="AD1400" s="10"/>
    </row>
    <row r="1401" spans="1:30" x14ac:dyDescent="0.25">
      <c r="A1401" t="s">
        <v>3020</v>
      </c>
      <c r="B1401" t="s">
        <v>402</v>
      </c>
      <c r="C1401" s="1">
        <v>42214</v>
      </c>
      <c r="D1401">
        <v>244</v>
      </c>
      <c r="E1401" t="str">
        <f t="shared" si="529"/>
        <v>_infographic_-_predictive_analytics_world_in_color_</v>
      </c>
      <c r="F1401" s="7">
        <f t="shared" si="535"/>
        <v>5.5012582105447274</v>
      </c>
      <c r="G1401">
        <f t="shared" si="530"/>
        <v>24</v>
      </c>
      <c r="H1401" s="11">
        <f t="shared" si="536"/>
        <v>1</v>
      </c>
      <c r="I1401" s="11">
        <f t="shared" si="548"/>
        <v>1</v>
      </c>
      <c r="J1401" s="11">
        <f t="shared" si="548"/>
        <v>0</v>
      </c>
      <c r="K1401" s="11">
        <f t="shared" si="550"/>
        <v>0</v>
      </c>
      <c r="L1401" s="11">
        <f t="shared" si="550"/>
        <v>0</v>
      </c>
      <c r="M1401" s="11">
        <f t="shared" si="550"/>
        <v>0</v>
      </c>
      <c r="N1401" s="11">
        <f t="shared" si="550"/>
        <v>0</v>
      </c>
      <c r="O1401" s="11">
        <f t="shared" si="550"/>
        <v>0</v>
      </c>
      <c r="P1401" s="11">
        <f t="shared" si="550"/>
        <v>1</v>
      </c>
      <c r="Q1401" s="4" t="str">
        <f t="shared" si="537"/>
        <v>N-110-000001</v>
      </c>
      <c r="R1401">
        <f t="shared" si="538"/>
        <v>34</v>
      </c>
      <c r="S1401" s="8">
        <f t="shared" si="539"/>
        <v>5.7632303215384431</v>
      </c>
      <c r="T1401" s="8">
        <f t="shared" si="540"/>
        <v>5.7632303215384431</v>
      </c>
      <c r="U1401" s="10">
        <f t="shared" si="531"/>
        <v>6.3083830487219847</v>
      </c>
      <c r="V1401" s="10">
        <f t="shared" si="541"/>
        <v>-1.6456226455902563</v>
      </c>
      <c r="W1401" s="10">
        <f t="shared" si="542"/>
        <v>-1.3321339661706277</v>
      </c>
      <c r="X1401" s="10">
        <f t="shared" si="532"/>
        <v>-0.80712483817725755</v>
      </c>
      <c r="Y1401" s="22">
        <f t="shared" si="543"/>
        <v>5.7420986449520202</v>
      </c>
      <c r="Z1401" s="22">
        <f t="shared" si="533"/>
        <v>5.8049157075351516</v>
      </c>
      <c r="AA1401" s="22">
        <f t="shared" si="534"/>
        <v>5.7632303215384431</v>
      </c>
      <c r="AB1401" s="35"/>
      <c r="AC1401" s="10"/>
      <c r="AD1401" s="10"/>
    </row>
    <row r="1402" spans="1:30" x14ac:dyDescent="0.25">
      <c r="A1402" t="s">
        <v>4280</v>
      </c>
      <c r="B1402" t="s">
        <v>1664</v>
      </c>
      <c r="C1402" s="1">
        <v>41973</v>
      </c>
      <c r="D1402">
        <v>1100</v>
      </c>
      <c r="E1402" t="str">
        <f t="shared" si="529"/>
        <v>_infographic_by_data_camp_</v>
      </c>
      <c r="F1402" s="7">
        <f t="shared" si="535"/>
        <v>7.0039741367226798</v>
      </c>
      <c r="G1402">
        <f t="shared" si="530"/>
        <v>35</v>
      </c>
      <c r="H1402" s="11">
        <f t="shared" si="536"/>
        <v>0</v>
      </c>
      <c r="I1402" s="11">
        <f t="shared" ref="I1402:J1421" si="551">IF(ISNUMBER(SEARCH(I$1,$B1402)),1,0)</f>
        <v>0</v>
      </c>
      <c r="J1402" s="11">
        <f t="shared" si="551"/>
        <v>1</v>
      </c>
      <c r="K1402" s="11">
        <f t="shared" ref="K1402:P1411" si="552">IF(ISNUMBER(SEARCH(K$1,$E1402)),1,0)</f>
        <v>0</v>
      </c>
      <c r="L1402" s="11">
        <f t="shared" si="552"/>
        <v>0</v>
      </c>
      <c r="M1402" s="11">
        <f t="shared" si="552"/>
        <v>0</v>
      </c>
      <c r="N1402" s="11">
        <f t="shared" si="552"/>
        <v>0</v>
      </c>
      <c r="O1402" s="11">
        <f t="shared" si="552"/>
        <v>1</v>
      </c>
      <c r="P1402" s="11">
        <f t="shared" si="552"/>
        <v>0</v>
      </c>
      <c r="Q1402" s="4" t="str">
        <f t="shared" si="537"/>
        <v>N-001-000010</v>
      </c>
      <c r="R1402">
        <f t="shared" si="538"/>
        <v>276</v>
      </c>
      <c r="S1402" s="8">
        <f t="shared" si="539"/>
        <v>7.1371246496698326</v>
      </c>
      <c r="T1402" s="8">
        <f t="shared" si="540"/>
        <v>7.1371246496698326</v>
      </c>
      <c r="U1402" s="10">
        <f t="shared" si="531"/>
        <v>6.3991532218644585</v>
      </c>
      <c r="V1402" s="10">
        <f t="shared" si="541"/>
        <v>0.48352944586012636</v>
      </c>
      <c r="W1402" s="10">
        <f t="shared" si="542"/>
        <v>0.17058196000732462</v>
      </c>
      <c r="X1402" s="10">
        <f t="shared" si="532"/>
        <v>0.60482091485822098</v>
      </c>
      <c r="Y1402" s="22">
        <f t="shared" si="543"/>
        <v>7.1540443979874988</v>
      </c>
      <c r="Z1402" s="22">
        <f t="shared" si="533"/>
        <v>7.1890336202131158</v>
      </c>
      <c r="AA1402" s="22">
        <f t="shared" si="534"/>
        <v>7.1371246496698326</v>
      </c>
      <c r="AB1402" s="35"/>
      <c r="AC1402" s="10"/>
      <c r="AD1402" s="10"/>
    </row>
    <row r="1403" spans="1:30" x14ac:dyDescent="0.25">
      <c r="A1403" t="s">
        <v>4283</v>
      </c>
      <c r="B1403" t="s">
        <v>1667</v>
      </c>
      <c r="C1403" s="1">
        <v>42073</v>
      </c>
      <c r="D1403">
        <v>1385</v>
      </c>
      <c r="E1403" t="str">
        <f t="shared" si="529"/>
        <v>_infographics:_the_half_life_of_data_</v>
      </c>
      <c r="F1403" s="7">
        <f t="shared" si="535"/>
        <v>7.2341771797498486</v>
      </c>
      <c r="G1403">
        <f t="shared" si="530"/>
        <v>28</v>
      </c>
      <c r="H1403" s="11">
        <f t="shared" si="536"/>
        <v>1</v>
      </c>
      <c r="I1403" s="11">
        <f t="shared" si="551"/>
        <v>0</v>
      </c>
      <c r="J1403" s="11">
        <f t="shared" si="551"/>
        <v>1</v>
      </c>
      <c r="K1403" s="11">
        <f t="shared" si="552"/>
        <v>0</v>
      </c>
      <c r="L1403" s="11">
        <f t="shared" si="552"/>
        <v>0</v>
      </c>
      <c r="M1403" s="11">
        <f t="shared" si="552"/>
        <v>0</v>
      </c>
      <c r="N1403" s="11">
        <f t="shared" si="552"/>
        <v>0</v>
      </c>
      <c r="O1403" s="11">
        <f t="shared" si="552"/>
        <v>1</v>
      </c>
      <c r="P1403" s="11">
        <f t="shared" si="552"/>
        <v>0</v>
      </c>
      <c r="Q1403" s="4" t="str">
        <f t="shared" si="537"/>
        <v>N-101-000010</v>
      </c>
      <c r="R1403">
        <f t="shared" si="538"/>
        <v>382</v>
      </c>
      <c r="S1403" s="8">
        <f t="shared" si="539"/>
        <v>6.8802841839920132</v>
      </c>
      <c r="T1403" s="8">
        <f t="shared" si="540"/>
        <v>6.8802841839920132</v>
      </c>
      <c r="U1403" s="10">
        <f t="shared" si="531"/>
        <v>6.8278233192343238</v>
      </c>
      <c r="V1403" s="10">
        <f t="shared" si="541"/>
        <v>0.18424985744159661</v>
      </c>
      <c r="W1403" s="10">
        <f t="shared" si="542"/>
        <v>0.40078500303449349</v>
      </c>
      <c r="X1403" s="10">
        <f t="shared" si="532"/>
        <v>0.40635386051552441</v>
      </c>
      <c r="Y1403" s="22">
        <f t="shared" si="543"/>
        <v>6.9555773436448023</v>
      </c>
      <c r="Z1403" s="22">
        <f t="shared" si="533"/>
        <v>6.8151536771936527</v>
      </c>
      <c r="AA1403" s="22">
        <f t="shared" si="534"/>
        <v>6.8802841839920132</v>
      </c>
      <c r="AB1403" s="35"/>
      <c r="AC1403" s="10"/>
      <c r="AD1403" s="10"/>
    </row>
    <row r="1404" spans="1:30" x14ac:dyDescent="0.25">
      <c r="A1404" t="s">
        <v>4282</v>
      </c>
      <c r="B1404" t="s">
        <v>1666</v>
      </c>
      <c r="C1404" s="1">
        <v>42068</v>
      </c>
      <c r="D1404">
        <v>1877</v>
      </c>
      <c r="E1404" t="str">
        <f t="shared" si="529"/>
        <v>_infographics_on_data_quality_</v>
      </c>
      <c r="F1404" s="7">
        <f t="shared" si="535"/>
        <v>7.5379626597682083</v>
      </c>
      <c r="G1404">
        <f t="shared" si="530"/>
        <v>55</v>
      </c>
      <c r="H1404" s="11">
        <f t="shared" si="536"/>
        <v>1</v>
      </c>
      <c r="I1404" s="11">
        <f t="shared" si="551"/>
        <v>0</v>
      </c>
      <c r="J1404" s="11">
        <f t="shared" si="551"/>
        <v>1</v>
      </c>
      <c r="K1404" s="11">
        <f t="shared" si="552"/>
        <v>0</v>
      </c>
      <c r="L1404" s="11">
        <f t="shared" si="552"/>
        <v>0</v>
      </c>
      <c r="M1404" s="11">
        <f t="shared" si="552"/>
        <v>0</v>
      </c>
      <c r="N1404" s="11">
        <f t="shared" si="552"/>
        <v>0</v>
      </c>
      <c r="O1404" s="11">
        <f t="shared" si="552"/>
        <v>1</v>
      </c>
      <c r="P1404" s="11">
        <f t="shared" si="552"/>
        <v>0</v>
      </c>
      <c r="Q1404" s="4" t="str">
        <f t="shared" si="537"/>
        <v>N-101-000010</v>
      </c>
      <c r="R1404">
        <f t="shared" si="538"/>
        <v>382</v>
      </c>
      <c r="S1404" s="8">
        <f t="shared" si="539"/>
        <v>6.8802841839920132</v>
      </c>
      <c r="T1404" s="8">
        <f t="shared" si="540"/>
        <v>6.8802841839920132</v>
      </c>
      <c r="U1404" s="10">
        <f t="shared" si="531"/>
        <v>7.1316087992526835</v>
      </c>
      <c r="V1404" s="10">
        <f t="shared" si="541"/>
        <v>0.18424985744159661</v>
      </c>
      <c r="W1404" s="10">
        <f t="shared" si="542"/>
        <v>0.70457048305285319</v>
      </c>
      <c r="X1404" s="10">
        <f t="shared" si="532"/>
        <v>0.40635386051552441</v>
      </c>
      <c r="Y1404" s="22">
        <f t="shared" si="543"/>
        <v>6.9555773436448023</v>
      </c>
      <c r="Z1404" s="22">
        <f t="shared" si="533"/>
        <v>6.8151536771936527</v>
      </c>
      <c r="AA1404" s="22">
        <f t="shared" si="534"/>
        <v>6.8802841839920132</v>
      </c>
      <c r="AB1404" s="35"/>
      <c r="AC1404" s="10"/>
      <c r="AD1404" s="10"/>
    </row>
    <row r="1405" spans="1:30" x14ac:dyDescent="0.25">
      <c r="A1405" t="s">
        <v>4284</v>
      </c>
      <c r="B1405" t="s">
        <v>1668</v>
      </c>
      <c r="C1405" s="1">
        <v>42219</v>
      </c>
      <c r="D1405">
        <v>298</v>
      </c>
      <c r="E1405" t="str">
        <f t="shared" si="529"/>
        <v>_information_fusion_and_data_integration:_fast_vs._batch_</v>
      </c>
      <c r="F1405" s="7">
        <f t="shared" si="535"/>
        <v>5.7004435733906869</v>
      </c>
      <c r="G1405">
        <f t="shared" si="530"/>
        <v>69</v>
      </c>
      <c r="H1405" s="11">
        <f t="shared" si="536"/>
        <v>1</v>
      </c>
      <c r="I1405" s="11">
        <f t="shared" si="551"/>
        <v>0</v>
      </c>
      <c r="J1405" s="11">
        <f t="shared" si="551"/>
        <v>1</v>
      </c>
      <c r="K1405" s="11">
        <f t="shared" si="552"/>
        <v>0</v>
      </c>
      <c r="L1405" s="11">
        <f t="shared" si="552"/>
        <v>0</v>
      </c>
      <c r="M1405" s="11">
        <f t="shared" si="552"/>
        <v>0</v>
      </c>
      <c r="N1405" s="11">
        <f t="shared" si="552"/>
        <v>0</v>
      </c>
      <c r="O1405" s="11">
        <f t="shared" si="552"/>
        <v>1</v>
      </c>
      <c r="P1405" s="11">
        <f t="shared" si="552"/>
        <v>0</v>
      </c>
      <c r="Q1405" s="4" t="str">
        <f t="shared" si="537"/>
        <v>N-101-000010</v>
      </c>
      <c r="R1405">
        <f t="shared" si="538"/>
        <v>382</v>
      </c>
      <c r="S1405" s="8">
        <f t="shared" si="539"/>
        <v>6.8802841839920132</v>
      </c>
      <c r="T1405" s="8">
        <f t="shared" si="540"/>
        <v>6.8802841839920132</v>
      </c>
      <c r="U1405" s="10">
        <f t="shared" si="531"/>
        <v>5.2940897128751621</v>
      </c>
      <c r="V1405" s="10">
        <f t="shared" si="541"/>
        <v>0.18424985744159661</v>
      </c>
      <c r="W1405" s="10">
        <f t="shared" si="542"/>
        <v>-1.1329486033246683</v>
      </c>
      <c r="X1405" s="10">
        <f t="shared" si="532"/>
        <v>0.40635386051552441</v>
      </c>
      <c r="Y1405" s="22">
        <f t="shared" si="543"/>
        <v>6.9555773436448023</v>
      </c>
      <c r="Z1405" s="22">
        <f t="shared" si="533"/>
        <v>6.8151536771936527</v>
      </c>
      <c r="AA1405" s="22">
        <f t="shared" si="534"/>
        <v>6.8802841839920132</v>
      </c>
      <c r="AB1405" s="35"/>
      <c r="AC1405" s="10"/>
      <c r="AD1405" s="10"/>
    </row>
    <row r="1406" spans="1:30" x14ac:dyDescent="0.25">
      <c r="A1406" t="s">
        <v>4285</v>
      </c>
      <c r="B1406" t="s">
        <v>1669</v>
      </c>
      <c r="C1406" s="1">
        <v>41464</v>
      </c>
      <c r="D1406">
        <v>163</v>
      </c>
      <c r="E1406" t="str">
        <f t="shared" si="529"/>
        <v>_information_singularity_and_the_principles_of_the_analytics_rock_star_</v>
      </c>
      <c r="F1406" s="7">
        <f t="shared" si="535"/>
        <v>5.0998664278241987</v>
      </c>
      <c r="G1406">
        <f t="shared" si="530"/>
        <v>27</v>
      </c>
      <c r="H1406" s="11">
        <f t="shared" si="536"/>
        <v>0</v>
      </c>
      <c r="I1406" s="11">
        <f t="shared" si="551"/>
        <v>0</v>
      </c>
      <c r="J1406" s="11">
        <f t="shared" si="551"/>
        <v>1</v>
      </c>
      <c r="K1406" s="11">
        <f t="shared" si="552"/>
        <v>0</v>
      </c>
      <c r="L1406" s="11">
        <f t="shared" si="552"/>
        <v>0</v>
      </c>
      <c r="M1406" s="11">
        <f t="shared" si="552"/>
        <v>0</v>
      </c>
      <c r="N1406" s="11">
        <f t="shared" si="552"/>
        <v>0</v>
      </c>
      <c r="O1406" s="11">
        <f t="shared" si="552"/>
        <v>0</v>
      </c>
      <c r="P1406" s="11">
        <f t="shared" si="552"/>
        <v>1</v>
      </c>
      <c r="Q1406" s="4" t="str">
        <f t="shared" si="537"/>
        <v>N-001-000001</v>
      </c>
      <c r="R1406">
        <f t="shared" si="538"/>
        <v>75</v>
      </c>
      <c r="S1406" s="8">
        <f t="shared" si="539"/>
        <v>6.7053553975541869</v>
      </c>
      <c r="T1406" s="8">
        <f t="shared" si="540"/>
        <v>6.7053553975541869</v>
      </c>
      <c r="U1406" s="10">
        <f t="shared" si="531"/>
        <v>4.9276805773004968</v>
      </c>
      <c r="V1406" s="10">
        <f t="shared" si="541"/>
        <v>-0.16886520179703862</v>
      </c>
      <c r="W1406" s="10">
        <f t="shared" si="542"/>
        <v>-1.7335257488911564</v>
      </c>
      <c r="X1406" s="10">
        <f t="shared" si="532"/>
        <v>0.17218585052370217</v>
      </c>
      <c r="Y1406" s="22">
        <f t="shared" si="543"/>
        <v>6.7214093336529794</v>
      </c>
      <c r="Z1406" s="22">
        <f t="shared" si="533"/>
        <v>6.7986372127043664</v>
      </c>
      <c r="AA1406" s="22">
        <f t="shared" si="534"/>
        <v>6.7053553975541869</v>
      </c>
      <c r="AB1406" s="35"/>
      <c r="AC1406" s="10"/>
      <c r="AD1406" s="10"/>
    </row>
    <row r="1407" spans="1:30" x14ac:dyDescent="0.25">
      <c r="A1407" t="s">
        <v>4286</v>
      </c>
      <c r="B1407" t="s">
        <v>1670</v>
      </c>
      <c r="C1407" s="1">
        <v>42218</v>
      </c>
      <c r="D1407">
        <v>2077</v>
      </c>
      <c r="E1407" t="str">
        <f t="shared" si="529"/>
        <v>_ingredients_of_data_science_</v>
      </c>
      <c r="F1407" s="7">
        <f t="shared" si="535"/>
        <v>7.6391611716591727</v>
      </c>
      <c r="G1407">
        <f t="shared" si="530"/>
        <v>56</v>
      </c>
      <c r="H1407" s="11">
        <f t="shared" si="536"/>
        <v>1</v>
      </c>
      <c r="I1407" s="11">
        <f t="shared" si="551"/>
        <v>0</v>
      </c>
      <c r="J1407" s="11">
        <f t="shared" si="551"/>
        <v>1</v>
      </c>
      <c r="K1407" s="11">
        <f t="shared" si="552"/>
        <v>0</v>
      </c>
      <c r="L1407" s="11">
        <f t="shared" si="552"/>
        <v>0</v>
      </c>
      <c r="M1407" s="11">
        <f t="shared" si="552"/>
        <v>0</v>
      </c>
      <c r="N1407" s="11">
        <f t="shared" si="552"/>
        <v>1</v>
      </c>
      <c r="O1407" s="11">
        <f t="shared" si="552"/>
        <v>1</v>
      </c>
      <c r="P1407" s="11">
        <f t="shared" si="552"/>
        <v>0</v>
      </c>
      <c r="Q1407" s="4" t="str">
        <f t="shared" si="537"/>
        <v>N-101-000110</v>
      </c>
      <c r="R1407">
        <f t="shared" si="538"/>
        <v>126</v>
      </c>
      <c r="S1407" s="8">
        <f t="shared" si="539"/>
        <v>7.156085089173656</v>
      </c>
      <c r="T1407" s="8">
        <f t="shared" si="540"/>
        <v>7.156085089173656</v>
      </c>
      <c r="U1407" s="10">
        <f t="shared" si="531"/>
        <v>6.8491444748381634</v>
      </c>
      <c r="V1407" s="10">
        <f t="shared" si="541"/>
        <v>0.76279653926378688</v>
      </c>
      <c r="W1407" s="10">
        <f t="shared" si="542"/>
        <v>0.8057689949438176</v>
      </c>
      <c r="X1407" s="10">
        <f t="shared" si="532"/>
        <v>0.79001669682100972</v>
      </c>
      <c r="Y1407" s="22">
        <f t="shared" si="543"/>
        <v>7.3392401799502869</v>
      </c>
      <c r="Z1407" s="22">
        <f t="shared" si="533"/>
        <v>7.2265960335864765</v>
      </c>
      <c r="AA1407" s="22">
        <f t="shared" si="534"/>
        <v>7.156085089173656</v>
      </c>
      <c r="AB1407" s="35"/>
      <c r="AC1407" s="10"/>
      <c r="AD1407" s="10"/>
    </row>
    <row r="1408" spans="1:30" x14ac:dyDescent="0.25">
      <c r="A1408" t="s">
        <v>4287</v>
      </c>
      <c r="B1408" t="s">
        <v>1671</v>
      </c>
      <c r="C1408" s="1">
        <v>41346</v>
      </c>
      <c r="D1408">
        <v>489</v>
      </c>
      <c r="E1408" t="str">
        <f t="shared" si="529"/>
        <v>_in-memory_data_grids_allow_data_science_at_faster_speeds_</v>
      </c>
      <c r="F1408" s="7">
        <f t="shared" si="535"/>
        <v>6.1944053911046719</v>
      </c>
      <c r="G1408">
        <f t="shared" si="530"/>
        <v>42</v>
      </c>
      <c r="H1408" s="11">
        <f t="shared" si="536"/>
        <v>0</v>
      </c>
      <c r="I1408" s="11">
        <f t="shared" si="551"/>
        <v>0</v>
      </c>
      <c r="J1408" s="11">
        <f t="shared" si="551"/>
        <v>1</v>
      </c>
      <c r="K1408" s="11">
        <f t="shared" si="552"/>
        <v>0</v>
      </c>
      <c r="L1408" s="11">
        <f t="shared" si="552"/>
        <v>0</v>
      </c>
      <c r="M1408" s="11">
        <f t="shared" si="552"/>
        <v>0</v>
      </c>
      <c r="N1408" s="11">
        <f t="shared" si="552"/>
        <v>1</v>
      </c>
      <c r="O1408" s="11">
        <f t="shared" si="552"/>
        <v>1</v>
      </c>
      <c r="P1408" s="11">
        <f t="shared" si="552"/>
        <v>0</v>
      </c>
      <c r="Q1408" s="4" t="str">
        <f t="shared" si="537"/>
        <v>N-001-000110</v>
      </c>
      <c r="R1408">
        <f t="shared" si="538"/>
        <v>130</v>
      </c>
      <c r="S1408" s="8">
        <f t="shared" si="539"/>
        <v>7.6818150714618501</v>
      </c>
      <c r="T1408" s="8">
        <f t="shared" si="540"/>
        <v>7.6818150714618501</v>
      </c>
      <c r="U1408" s="10">
        <f t="shared" si="531"/>
        <v>5.205921639940966</v>
      </c>
      <c r="V1408" s="10">
        <f t="shared" si="541"/>
        <v>1.0620761276823165</v>
      </c>
      <c r="W1408" s="10">
        <f t="shared" si="542"/>
        <v>-0.63898678561068323</v>
      </c>
      <c r="X1408" s="10">
        <f t="shared" si="532"/>
        <v>0.98848375116370624</v>
      </c>
      <c r="Y1408" s="22">
        <f t="shared" si="543"/>
        <v>7.5377072342929834</v>
      </c>
      <c r="Z1408" s="22">
        <f t="shared" si="533"/>
        <v>7.6004759766059404</v>
      </c>
      <c r="AA1408" s="22">
        <f t="shared" si="534"/>
        <v>7.6818150714618501</v>
      </c>
      <c r="AB1408" s="35"/>
      <c r="AC1408" s="10"/>
      <c r="AD1408" s="10"/>
    </row>
    <row r="1409" spans="1:30" x14ac:dyDescent="0.25">
      <c r="A1409" t="s">
        <v>3021</v>
      </c>
      <c r="B1409" t="s">
        <v>403</v>
      </c>
      <c r="C1409" s="1">
        <v>42220</v>
      </c>
      <c r="D1409">
        <v>163</v>
      </c>
      <c r="E1409" t="str">
        <f t="shared" si="529"/>
        <v>_in-memory_database_technologies_and_trends_</v>
      </c>
      <c r="F1409" s="7">
        <f t="shared" si="535"/>
        <v>5.0998664278241987</v>
      </c>
      <c r="G1409">
        <f t="shared" si="530"/>
        <v>46</v>
      </c>
      <c r="H1409" s="11">
        <f t="shared" si="536"/>
        <v>1</v>
      </c>
      <c r="I1409" s="11">
        <f t="shared" si="551"/>
        <v>1</v>
      </c>
      <c r="J1409" s="11">
        <f t="shared" si="551"/>
        <v>0</v>
      </c>
      <c r="K1409" s="11">
        <f t="shared" si="552"/>
        <v>0</v>
      </c>
      <c r="L1409" s="11">
        <f t="shared" si="552"/>
        <v>0</v>
      </c>
      <c r="M1409" s="11">
        <f t="shared" si="552"/>
        <v>0</v>
      </c>
      <c r="N1409" s="11">
        <f t="shared" si="552"/>
        <v>0</v>
      </c>
      <c r="O1409" s="11">
        <f t="shared" si="552"/>
        <v>0</v>
      </c>
      <c r="P1409" s="11">
        <f t="shared" si="552"/>
        <v>0</v>
      </c>
      <c r="Q1409" s="4" t="str">
        <f t="shared" si="537"/>
        <v>N-110-000000</v>
      </c>
      <c r="R1409">
        <f t="shared" si="538"/>
        <v>84</v>
      </c>
      <c r="S1409" s="8">
        <f t="shared" si="539"/>
        <v>6.1102020039575136</v>
      </c>
      <c r="T1409" s="8">
        <f t="shared" si="540"/>
        <v>6.1102020039575136</v>
      </c>
      <c r="U1409" s="10">
        <f t="shared" si="531"/>
        <v>5.692241122866406</v>
      </c>
      <c r="V1409" s="10">
        <f t="shared" si="541"/>
        <v>-1.3217888754809786</v>
      </c>
      <c r="W1409" s="10">
        <f t="shared" si="542"/>
        <v>-1.7335257488911564</v>
      </c>
      <c r="X1409" s="10">
        <f t="shared" si="532"/>
        <v>-0.59237469504220686</v>
      </c>
      <c r="Y1409" s="22">
        <f t="shared" si="543"/>
        <v>5.9568487880870702</v>
      </c>
      <c r="Z1409" s="22">
        <f t="shared" si="533"/>
        <v>5.9724325813367543</v>
      </c>
      <c r="AA1409" s="22">
        <f t="shared" si="534"/>
        <v>6.1102020039575136</v>
      </c>
      <c r="AB1409" s="35"/>
      <c r="AC1409" s="10"/>
      <c r="AD1409" s="10"/>
    </row>
    <row r="1410" spans="1:30" x14ac:dyDescent="0.25">
      <c r="A1410" t="s">
        <v>4288</v>
      </c>
      <c r="B1410" t="s">
        <v>1672</v>
      </c>
      <c r="C1410" s="1">
        <v>42053</v>
      </c>
      <c r="D1410">
        <v>651</v>
      </c>
      <c r="E1410" t="str">
        <f t="shared" ref="E1410:E1473" si="553">CONCATENATE("_",LOWER(A1410),"_")</f>
        <v>_in-memory_technology's_petabyte-sized_headache_</v>
      </c>
      <c r="F1410" s="7">
        <f t="shared" si="535"/>
        <v>6.4800445619266531</v>
      </c>
      <c r="G1410">
        <f t="shared" ref="G1410:G1473" si="554">LEN(A1411)</f>
        <v>37</v>
      </c>
      <c r="H1410" s="11">
        <f t="shared" si="536"/>
        <v>1</v>
      </c>
      <c r="I1410" s="11">
        <f t="shared" si="551"/>
        <v>0</v>
      </c>
      <c r="J1410" s="11">
        <f t="shared" si="551"/>
        <v>1</v>
      </c>
      <c r="K1410" s="11">
        <f t="shared" si="552"/>
        <v>0</v>
      </c>
      <c r="L1410" s="11">
        <f t="shared" si="552"/>
        <v>0</v>
      </c>
      <c r="M1410" s="11">
        <f t="shared" si="552"/>
        <v>0</v>
      </c>
      <c r="N1410" s="11">
        <f t="shared" si="552"/>
        <v>0</v>
      </c>
      <c r="O1410" s="11">
        <f t="shared" si="552"/>
        <v>0</v>
      </c>
      <c r="P1410" s="11">
        <f t="shared" si="552"/>
        <v>0</v>
      </c>
      <c r="Q1410" s="4" t="str">
        <f t="shared" si="537"/>
        <v>N-101-000000</v>
      </c>
      <c r="R1410">
        <f t="shared" si="538"/>
        <v>419</v>
      </c>
      <c r="S1410" s="8">
        <f t="shared" si="539"/>
        <v>6.5697596378225285</v>
      </c>
      <c r="T1410" s="8">
        <f t="shared" si="540"/>
        <v>6.5697596378225285</v>
      </c>
      <c r="U1410" s="10">
        <f t="shared" ref="U1410:U1473" si="555">F1410-$AQ$29*SUMPRODUCT(H1410:P1410,$AH$25:$AP$25)</f>
        <v>6.2915756226105968</v>
      </c>
      <c r="V1410" s="10">
        <f t="shared" si="541"/>
        <v>-0.14431102010629077</v>
      </c>
      <c r="W1410" s="10">
        <f t="shared" si="542"/>
        <v>-0.35334761478870202</v>
      </c>
      <c r="X1410" s="10">
        <f t="shared" ref="X1410:X1473" si="556">$AQ$29*SUMPRODUCT(H1410:P1410,$AH$25:$AP$25)</f>
        <v>0.18846893931605621</v>
      </c>
      <c r="Y1410" s="22">
        <f t="shared" si="543"/>
        <v>6.7376924224453338</v>
      </c>
      <c r="Z1410" s="22">
        <f t="shared" ref="Z1410:Z1473" si="557">$AG$36+SUMPRODUCT($AH$36:$AP$36,H1410:P1410)</f>
        <v>6.5922741434865042</v>
      </c>
      <c r="AA1410" s="22">
        <f t="shared" ref="AA1410:AA1473" si="558">IF(R1410&gt;=$AC$2,S1410,Y1410)</f>
        <v>6.5697596378225285</v>
      </c>
      <c r="AB1410" s="35"/>
      <c r="AC1410" s="10"/>
      <c r="AD1410" s="10"/>
    </row>
    <row r="1411" spans="1:30" x14ac:dyDescent="0.25">
      <c r="A1411" t="s">
        <v>3022</v>
      </c>
      <c r="B1411" t="s">
        <v>404</v>
      </c>
      <c r="C1411" s="1">
        <v>42353</v>
      </c>
      <c r="D1411">
        <v>204</v>
      </c>
      <c r="E1411" t="str">
        <f t="shared" si="553"/>
        <v>_innovation_through_business_analytics_</v>
      </c>
      <c r="F1411" s="7">
        <f t="shared" ref="F1411:F1474" si="559">LN(1+D1411)</f>
        <v>5.3230099791384085</v>
      </c>
      <c r="G1411">
        <f t="shared" si="554"/>
        <v>50</v>
      </c>
      <c r="H1411" s="11">
        <f t="shared" ref="H1411:H1474" si="560">IF(YEAR(C1411)&gt;2014,1,0)</f>
        <v>1</v>
      </c>
      <c r="I1411" s="11">
        <f t="shared" si="551"/>
        <v>1</v>
      </c>
      <c r="J1411" s="11">
        <f t="shared" si="551"/>
        <v>0</v>
      </c>
      <c r="K1411" s="11">
        <f t="shared" si="552"/>
        <v>0</v>
      </c>
      <c r="L1411" s="11">
        <f t="shared" si="552"/>
        <v>0</v>
      </c>
      <c r="M1411" s="11">
        <f t="shared" si="552"/>
        <v>0</v>
      </c>
      <c r="N1411" s="11">
        <f t="shared" si="552"/>
        <v>0</v>
      </c>
      <c r="O1411" s="11">
        <f t="shared" si="552"/>
        <v>0</v>
      </c>
      <c r="P1411" s="11">
        <f t="shared" si="552"/>
        <v>1</v>
      </c>
      <c r="Q1411" s="4" t="str">
        <f t="shared" ref="Q1411:Q1474" si="561">CONCATENATE("N-",H1411,I1411,J1411,"-",K1411,L1411,M1411,N1411,O1411,P1411)</f>
        <v>N-110-000001</v>
      </c>
      <c r="R1411">
        <f t="shared" ref="R1411:R1474" si="562">COUNTIF(Q:Q,Q1411)</f>
        <v>34</v>
      </c>
      <c r="S1411" s="8">
        <f t="shared" ref="S1411:S1474" si="563">AVERAGEIF(R:R,R1411,F:F)</f>
        <v>5.7632303215384431</v>
      </c>
      <c r="T1411" s="8">
        <f t="shared" ref="T1411:T1474" si="564">IF(R1411&gt;=10,S1411,AVERAGEIF(R:R,"&lt;10",F:F))</f>
        <v>5.7632303215384431</v>
      </c>
      <c r="U1411" s="10">
        <f t="shared" si="555"/>
        <v>6.1301348173156658</v>
      </c>
      <c r="V1411" s="10">
        <f t="shared" ref="V1411:V1474" si="565">SUMPRODUCT(H1411:P1411,$AH$25:$AP$25)-$AQ$28</f>
        <v>-1.6456226455902563</v>
      </c>
      <c r="W1411" s="10">
        <f t="shared" ref="W1411:W1474" si="566">F1411-AVERAGE(F:F)</f>
        <v>-1.5103821975769467</v>
      </c>
      <c r="X1411" s="10">
        <f t="shared" si="556"/>
        <v>-0.80712483817725755</v>
      </c>
      <c r="Y1411" s="22">
        <f t="shared" ref="Y1411:Y1474" si="567">AVERAGE(F:F)-AVERAGE(X:X)+X1411</f>
        <v>5.7420986449520202</v>
      </c>
      <c r="Z1411" s="22">
        <f t="shared" si="557"/>
        <v>5.8049157075351516</v>
      </c>
      <c r="AA1411" s="22">
        <f t="shared" si="558"/>
        <v>5.7632303215384431</v>
      </c>
      <c r="AB1411" s="35"/>
      <c r="AC1411" s="10"/>
      <c r="AD1411" s="10"/>
    </row>
    <row r="1412" spans="1:30" x14ac:dyDescent="0.25">
      <c r="A1412" t="s">
        <v>4289</v>
      </c>
      <c r="B1412" t="s">
        <v>1673</v>
      </c>
      <c r="C1412" s="1">
        <v>41652</v>
      </c>
      <c r="D1412">
        <v>407</v>
      </c>
      <c r="E1412" t="str">
        <f t="shared" si="553"/>
        <v>_in-place_computing_model:_for_big_and_complex_data_</v>
      </c>
      <c r="F1412" s="7">
        <f t="shared" si="559"/>
        <v>6.0112671744041615</v>
      </c>
      <c r="G1412">
        <f t="shared" si="554"/>
        <v>51</v>
      </c>
      <c r="H1412" s="11">
        <f t="shared" si="560"/>
        <v>0</v>
      </c>
      <c r="I1412" s="11">
        <f t="shared" si="551"/>
        <v>0</v>
      </c>
      <c r="J1412" s="11">
        <f t="shared" si="551"/>
        <v>1</v>
      </c>
      <c r="K1412" s="11">
        <f t="shared" ref="K1412:P1421" si="568">IF(ISNUMBER(SEARCH(K$1,$E1412)),1,0)</f>
        <v>0</v>
      </c>
      <c r="L1412" s="11">
        <f t="shared" si="568"/>
        <v>0</v>
      </c>
      <c r="M1412" s="11">
        <f t="shared" si="568"/>
        <v>0</v>
      </c>
      <c r="N1412" s="11">
        <f t="shared" si="568"/>
        <v>0</v>
      </c>
      <c r="O1412" s="11">
        <f t="shared" si="568"/>
        <v>1</v>
      </c>
      <c r="P1412" s="11">
        <f t="shared" si="568"/>
        <v>0</v>
      </c>
      <c r="Q1412" s="4" t="str">
        <f t="shared" si="561"/>
        <v>N-001-000010</v>
      </c>
      <c r="R1412">
        <f t="shared" si="562"/>
        <v>276</v>
      </c>
      <c r="S1412" s="8">
        <f t="shared" si="563"/>
        <v>7.1371246496698326</v>
      </c>
      <c r="T1412" s="8">
        <f t="shared" si="564"/>
        <v>7.1371246496698326</v>
      </c>
      <c r="U1412" s="10">
        <f t="shared" si="555"/>
        <v>5.4064462595459402</v>
      </c>
      <c r="V1412" s="10">
        <f t="shared" si="565"/>
        <v>0.48352944586012636</v>
      </c>
      <c r="W1412" s="10">
        <f t="shared" si="566"/>
        <v>-0.82212500231119368</v>
      </c>
      <c r="X1412" s="10">
        <f t="shared" si="556"/>
        <v>0.60482091485822098</v>
      </c>
      <c r="Y1412" s="22">
        <f t="shared" si="567"/>
        <v>7.1540443979874988</v>
      </c>
      <c r="Z1412" s="22">
        <f t="shared" si="557"/>
        <v>7.1890336202131158</v>
      </c>
      <c r="AA1412" s="22">
        <f t="shared" si="558"/>
        <v>7.1371246496698326</v>
      </c>
      <c r="AB1412" s="35"/>
      <c r="AC1412" s="10"/>
      <c r="AD1412" s="10"/>
    </row>
    <row r="1413" spans="1:30" x14ac:dyDescent="0.25">
      <c r="A1413" t="s">
        <v>4290</v>
      </c>
      <c r="B1413" t="s">
        <v>1674</v>
      </c>
      <c r="C1413" s="1">
        <v>42008</v>
      </c>
      <c r="D1413">
        <v>1792</v>
      </c>
      <c r="E1413" t="str">
        <f t="shared" si="553"/>
        <v>_insight-driven_vs._intuition-driven_decision_making_</v>
      </c>
      <c r="F1413" s="7">
        <f t="shared" si="559"/>
        <v>7.491645473605133</v>
      </c>
      <c r="G1413">
        <f t="shared" si="554"/>
        <v>31</v>
      </c>
      <c r="H1413" s="11">
        <f t="shared" si="560"/>
        <v>1</v>
      </c>
      <c r="I1413" s="11">
        <f t="shared" si="551"/>
        <v>0</v>
      </c>
      <c r="J1413" s="11">
        <f t="shared" si="551"/>
        <v>1</v>
      </c>
      <c r="K1413" s="11">
        <f t="shared" si="568"/>
        <v>0</v>
      </c>
      <c r="L1413" s="11">
        <f t="shared" si="568"/>
        <v>0</v>
      </c>
      <c r="M1413" s="11">
        <f t="shared" si="568"/>
        <v>0</v>
      </c>
      <c r="N1413" s="11">
        <f t="shared" si="568"/>
        <v>0</v>
      </c>
      <c r="O1413" s="11">
        <f t="shared" si="568"/>
        <v>0</v>
      </c>
      <c r="P1413" s="11">
        <f t="shared" si="568"/>
        <v>0</v>
      </c>
      <c r="Q1413" s="4" t="str">
        <f t="shared" si="561"/>
        <v>N-101-000000</v>
      </c>
      <c r="R1413">
        <f t="shared" si="562"/>
        <v>419</v>
      </c>
      <c r="S1413" s="8">
        <f t="shared" si="563"/>
        <v>6.5697596378225285</v>
      </c>
      <c r="T1413" s="8">
        <f t="shared" si="564"/>
        <v>6.5697596378225285</v>
      </c>
      <c r="U1413" s="10">
        <f t="shared" si="555"/>
        <v>7.3031765342890766</v>
      </c>
      <c r="V1413" s="10">
        <f t="shared" si="565"/>
        <v>-0.14431102010629077</v>
      </c>
      <c r="W1413" s="10">
        <f t="shared" si="566"/>
        <v>0.65825329688977785</v>
      </c>
      <c r="X1413" s="10">
        <f t="shared" si="556"/>
        <v>0.18846893931605621</v>
      </c>
      <c r="Y1413" s="22">
        <f t="shared" si="567"/>
        <v>6.7376924224453338</v>
      </c>
      <c r="Z1413" s="22">
        <f t="shared" si="557"/>
        <v>6.5922741434865042</v>
      </c>
      <c r="AA1413" s="22">
        <f t="shared" si="558"/>
        <v>6.5697596378225285</v>
      </c>
      <c r="AB1413" s="35"/>
      <c r="AC1413" s="10"/>
      <c r="AD1413" s="10"/>
    </row>
    <row r="1414" spans="1:30" x14ac:dyDescent="0.25">
      <c r="A1414" t="s">
        <v>4292</v>
      </c>
      <c r="B1414" t="s">
        <v>1676</v>
      </c>
      <c r="C1414" s="1">
        <v>41535</v>
      </c>
      <c r="D1414">
        <v>204</v>
      </c>
      <c r="E1414" t="str">
        <f t="shared" si="553"/>
        <v>_instructions_for_guest_bloggers_</v>
      </c>
      <c r="F1414" s="7">
        <f t="shared" si="559"/>
        <v>5.3230099791384085</v>
      </c>
      <c r="G1414">
        <f t="shared" si="554"/>
        <v>27</v>
      </c>
      <c r="H1414" s="11">
        <f t="shared" si="560"/>
        <v>0</v>
      </c>
      <c r="I1414" s="11">
        <f t="shared" si="551"/>
        <v>0</v>
      </c>
      <c r="J1414" s="11">
        <f t="shared" si="551"/>
        <v>1</v>
      </c>
      <c r="K1414" s="11">
        <f t="shared" si="568"/>
        <v>0</v>
      </c>
      <c r="L1414" s="11">
        <f t="shared" si="568"/>
        <v>0</v>
      </c>
      <c r="M1414" s="11">
        <f t="shared" si="568"/>
        <v>0</v>
      </c>
      <c r="N1414" s="11">
        <f t="shared" si="568"/>
        <v>0</v>
      </c>
      <c r="O1414" s="11">
        <f t="shared" si="568"/>
        <v>0</v>
      </c>
      <c r="P1414" s="11">
        <f t="shared" si="568"/>
        <v>0</v>
      </c>
      <c r="Q1414" s="4" t="str">
        <f t="shared" si="561"/>
        <v>N-001-000000</v>
      </c>
      <c r="R1414">
        <f t="shared" si="562"/>
        <v>313</v>
      </c>
      <c r="S1414" s="8">
        <f t="shared" si="563"/>
        <v>6.8822553953446945</v>
      </c>
      <c r="T1414" s="8">
        <f t="shared" si="564"/>
        <v>6.8822553953446945</v>
      </c>
      <c r="U1414" s="10">
        <f t="shared" si="555"/>
        <v>4.9360739854796556</v>
      </c>
      <c r="V1414" s="10">
        <f t="shared" si="565"/>
        <v>0.15496856831223904</v>
      </c>
      <c r="W1414" s="10">
        <f t="shared" si="566"/>
        <v>-1.5103821975769467</v>
      </c>
      <c r="X1414" s="10">
        <f t="shared" si="556"/>
        <v>0.38693599365875281</v>
      </c>
      <c r="Y1414" s="22">
        <f t="shared" si="567"/>
        <v>6.9361594767880304</v>
      </c>
      <c r="Z1414" s="22">
        <f t="shared" si="557"/>
        <v>6.9661540865059681</v>
      </c>
      <c r="AA1414" s="22">
        <f t="shared" si="558"/>
        <v>6.8822553953446945</v>
      </c>
      <c r="AB1414" s="35"/>
      <c r="AC1414" s="10"/>
      <c r="AD1414" s="10"/>
    </row>
    <row r="1415" spans="1:30" x14ac:dyDescent="0.25">
      <c r="A1415" t="s">
        <v>4293</v>
      </c>
      <c r="B1415" t="s">
        <v>1677</v>
      </c>
      <c r="C1415" s="1">
        <v>42327</v>
      </c>
      <c r="D1415">
        <v>156</v>
      </c>
      <c r="E1415" t="str">
        <f t="shared" si="553"/>
        <v>_insurance_persistency_model_</v>
      </c>
      <c r="F1415" s="7">
        <f t="shared" si="559"/>
        <v>5.0562458053483077</v>
      </c>
      <c r="G1415">
        <f t="shared" si="554"/>
        <v>52</v>
      </c>
      <c r="H1415" s="11">
        <f t="shared" si="560"/>
        <v>1</v>
      </c>
      <c r="I1415" s="11">
        <f t="shared" si="551"/>
        <v>0</v>
      </c>
      <c r="J1415" s="11">
        <f t="shared" si="551"/>
        <v>1</v>
      </c>
      <c r="K1415" s="11">
        <f t="shared" si="568"/>
        <v>0</v>
      </c>
      <c r="L1415" s="11">
        <f t="shared" si="568"/>
        <v>0</v>
      </c>
      <c r="M1415" s="11">
        <f t="shared" si="568"/>
        <v>0</v>
      </c>
      <c r="N1415" s="11">
        <f t="shared" si="568"/>
        <v>0</v>
      </c>
      <c r="O1415" s="11">
        <f t="shared" si="568"/>
        <v>0</v>
      </c>
      <c r="P1415" s="11">
        <f t="shared" si="568"/>
        <v>0</v>
      </c>
      <c r="Q1415" s="4" t="str">
        <f t="shared" si="561"/>
        <v>N-101-000000</v>
      </c>
      <c r="R1415">
        <f t="shared" si="562"/>
        <v>419</v>
      </c>
      <c r="S1415" s="8">
        <f t="shared" si="563"/>
        <v>6.5697596378225285</v>
      </c>
      <c r="T1415" s="8">
        <f t="shared" si="564"/>
        <v>6.5697596378225285</v>
      </c>
      <c r="U1415" s="10">
        <f t="shared" si="555"/>
        <v>4.8677768660322513</v>
      </c>
      <c r="V1415" s="10">
        <f t="shared" si="565"/>
        <v>-0.14431102010629077</v>
      </c>
      <c r="W1415" s="10">
        <f t="shared" si="566"/>
        <v>-1.7771463713670475</v>
      </c>
      <c r="X1415" s="10">
        <f t="shared" si="556"/>
        <v>0.18846893931605621</v>
      </c>
      <c r="Y1415" s="22">
        <f t="shared" si="567"/>
        <v>6.7376924224453338</v>
      </c>
      <c r="Z1415" s="22">
        <f t="shared" si="557"/>
        <v>6.5922741434865042</v>
      </c>
      <c r="AA1415" s="22">
        <f t="shared" si="558"/>
        <v>6.5697596378225285</v>
      </c>
      <c r="AB1415" s="35"/>
      <c r="AC1415" s="10"/>
      <c r="AD1415" s="10"/>
    </row>
    <row r="1416" spans="1:30" x14ac:dyDescent="0.25">
      <c r="A1416" t="s">
        <v>2804</v>
      </c>
      <c r="B1416" t="s">
        <v>186</v>
      </c>
      <c r="C1416" s="1">
        <v>41664</v>
      </c>
      <c r="D1416">
        <v>163</v>
      </c>
      <c r="E1416" t="str">
        <f t="shared" si="553"/>
        <v>_integrating_deep_structure_analytics_to_social_media_</v>
      </c>
      <c r="F1416" s="7">
        <f t="shared" si="559"/>
        <v>5.0998664278241987</v>
      </c>
      <c r="G1416">
        <f t="shared" si="554"/>
        <v>38</v>
      </c>
      <c r="H1416" s="11">
        <f t="shared" si="560"/>
        <v>0</v>
      </c>
      <c r="I1416" s="11">
        <f t="shared" si="551"/>
        <v>1</v>
      </c>
      <c r="J1416" s="11">
        <f t="shared" si="551"/>
        <v>0</v>
      </c>
      <c r="K1416" s="11">
        <f t="shared" si="568"/>
        <v>0</v>
      </c>
      <c r="L1416" s="11">
        <f t="shared" si="568"/>
        <v>0</v>
      </c>
      <c r="M1416" s="11">
        <f t="shared" si="568"/>
        <v>0</v>
      </c>
      <c r="N1416" s="11">
        <f t="shared" si="568"/>
        <v>0</v>
      </c>
      <c r="O1416" s="11">
        <f t="shared" si="568"/>
        <v>0</v>
      </c>
      <c r="P1416" s="11">
        <f t="shared" si="568"/>
        <v>1</v>
      </c>
      <c r="Q1416" s="4" t="str">
        <f t="shared" si="561"/>
        <v>N-010-000001</v>
      </c>
      <c r="R1416">
        <f t="shared" si="562"/>
        <v>21</v>
      </c>
      <c r="S1416" s="8">
        <f t="shared" si="563"/>
        <v>5.7614925343121861</v>
      </c>
      <c r="T1416" s="8">
        <f t="shared" si="564"/>
        <v>5.7614925343121861</v>
      </c>
      <c r="U1416" s="10">
        <f t="shared" si="555"/>
        <v>5.7085242116587596</v>
      </c>
      <c r="V1416" s="10">
        <f t="shared" si="565"/>
        <v>-1.3463430571717265</v>
      </c>
      <c r="W1416" s="10">
        <f t="shared" si="566"/>
        <v>-1.7335257488911564</v>
      </c>
      <c r="X1416" s="10">
        <f t="shared" si="556"/>
        <v>-0.60865778383456093</v>
      </c>
      <c r="Y1416" s="22">
        <f t="shared" si="567"/>
        <v>5.9405656992947167</v>
      </c>
      <c r="Z1416" s="22">
        <f t="shared" si="557"/>
        <v>6.1787956505546155</v>
      </c>
      <c r="AA1416" s="22">
        <f t="shared" si="558"/>
        <v>5.7614925343121861</v>
      </c>
      <c r="AB1416" s="35"/>
      <c r="AC1416" s="10"/>
      <c r="AD1416" s="10"/>
    </row>
    <row r="1417" spans="1:30" x14ac:dyDescent="0.25">
      <c r="A1417" t="s">
        <v>4294</v>
      </c>
      <c r="B1417" t="s">
        <v>1678</v>
      </c>
      <c r="C1417" s="1">
        <v>41095</v>
      </c>
      <c r="D1417">
        <v>244</v>
      </c>
      <c r="E1417" t="str">
        <f t="shared" si="553"/>
        <v>_interactive_analysis_and_related_tools_</v>
      </c>
      <c r="F1417" s="7">
        <f t="shared" si="559"/>
        <v>5.5012582105447274</v>
      </c>
      <c r="G1417">
        <f t="shared" si="554"/>
        <v>70</v>
      </c>
      <c r="H1417" s="11">
        <f t="shared" si="560"/>
        <v>0</v>
      </c>
      <c r="I1417" s="11">
        <f t="shared" si="551"/>
        <v>0</v>
      </c>
      <c r="J1417" s="11">
        <f t="shared" si="551"/>
        <v>1</v>
      </c>
      <c r="K1417" s="11">
        <f t="shared" si="568"/>
        <v>0</v>
      </c>
      <c r="L1417" s="11">
        <f t="shared" si="568"/>
        <v>0</v>
      </c>
      <c r="M1417" s="11">
        <f t="shared" si="568"/>
        <v>0</v>
      </c>
      <c r="N1417" s="11">
        <f t="shared" si="568"/>
        <v>0</v>
      </c>
      <c r="O1417" s="11">
        <f t="shared" si="568"/>
        <v>0</v>
      </c>
      <c r="P1417" s="11">
        <f t="shared" si="568"/>
        <v>1</v>
      </c>
      <c r="Q1417" s="4" t="str">
        <f t="shared" si="561"/>
        <v>N-001-000001</v>
      </c>
      <c r="R1417">
        <f t="shared" si="562"/>
        <v>75</v>
      </c>
      <c r="S1417" s="8">
        <f t="shared" si="563"/>
        <v>6.7053553975541869</v>
      </c>
      <c r="T1417" s="8">
        <f t="shared" si="564"/>
        <v>6.7053553975541869</v>
      </c>
      <c r="U1417" s="10">
        <f t="shared" si="555"/>
        <v>5.3290723600210255</v>
      </c>
      <c r="V1417" s="10">
        <f t="shared" si="565"/>
        <v>-0.16886520179703862</v>
      </c>
      <c r="W1417" s="10">
        <f t="shared" si="566"/>
        <v>-1.3321339661706277</v>
      </c>
      <c r="X1417" s="10">
        <f t="shared" si="556"/>
        <v>0.17218585052370217</v>
      </c>
      <c r="Y1417" s="22">
        <f t="shared" si="567"/>
        <v>6.7214093336529794</v>
      </c>
      <c r="Z1417" s="22">
        <f t="shared" si="557"/>
        <v>6.7986372127043664</v>
      </c>
      <c r="AA1417" s="22">
        <f t="shared" si="558"/>
        <v>6.7053553975541869</v>
      </c>
      <c r="AB1417" s="35"/>
      <c r="AC1417" s="10"/>
      <c r="AD1417" s="10"/>
    </row>
    <row r="1418" spans="1:30" x14ac:dyDescent="0.25">
      <c r="A1418" t="s">
        <v>4047</v>
      </c>
      <c r="B1418" t="s">
        <v>1431</v>
      </c>
      <c r="C1418" s="1">
        <v>42003</v>
      </c>
      <c r="D1418">
        <v>530</v>
      </c>
      <c r="E1418" t="str">
        <f t="shared" si="553"/>
        <v>_interactive_visualization_enabled_feature_selection_and_model_creation_</v>
      </c>
      <c r="F1418" s="7">
        <f t="shared" si="559"/>
        <v>6.2747620212419388</v>
      </c>
      <c r="G1418">
        <f t="shared" si="554"/>
        <v>79</v>
      </c>
      <c r="H1418" s="11">
        <f t="shared" si="560"/>
        <v>0</v>
      </c>
      <c r="I1418" s="11">
        <f t="shared" si="551"/>
        <v>0</v>
      </c>
      <c r="J1418" s="11">
        <f t="shared" si="551"/>
        <v>1</v>
      </c>
      <c r="K1418" s="11">
        <f t="shared" si="568"/>
        <v>0</v>
      </c>
      <c r="L1418" s="11">
        <f t="shared" si="568"/>
        <v>0</v>
      </c>
      <c r="M1418" s="11">
        <f t="shared" si="568"/>
        <v>0</v>
      </c>
      <c r="N1418" s="11">
        <f t="shared" si="568"/>
        <v>0</v>
      </c>
      <c r="O1418" s="11">
        <f t="shared" si="568"/>
        <v>0</v>
      </c>
      <c r="P1418" s="11">
        <f t="shared" si="568"/>
        <v>0</v>
      </c>
      <c r="Q1418" s="4" t="str">
        <f t="shared" si="561"/>
        <v>N-001-000000</v>
      </c>
      <c r="R1418">
        <f t="shared" si="562"/>
        <v>313</v>
      </c>
      <c r="S1418" s="8">
        <f t="shared" si="563"/>
        <v>6.8822553953446945</v>
      </c>
      <c r="T1418" s="8">
        <f t="shared" si="564"/>
        <v>6.8822553953446945</v>
      </c>
      <c r="U1418" s="10">
        <f t="shared" si="555"/>
        <v>5.887826027583186</v>
      </c>
      <c r="V1418" s="10">
        <f t="shared" si="565"/>
        <v>0.15496856831223904</v>
      </c>
      <c r="W1418" s="10">
        <f t="shared" si="566"/>
        <v>-0.55863015547341632</v>
      </c>
      <c r="X1418" s="10">
        <f t="shared" si="556"/>
        <v>0.38693599365875281</v>
      </c>
      <c r="Y1418" s="22">
        <f t="shared" si="567"/>
        <v>6.9361594767880304</v>
      </c>
      <c r="Z1418" s="22">
        <f t="shared" si="557"/>
        <v>6.9661540865059681</v>
      </c>
      <c r="AA1418" s="22">
        <f t="shared" si="558"/>
        <v>6.8822553953446945</v>
      </c>
      <c r="AB1418" s="35"/>
      <c r="AC1418" s="10"/>
      <c r="AD1418" s="10"/>
    </row>
    <row r="1419" spans="1:30" x14ac:dyDescent="0.25">
      <c r="A1419" t="s">
        <v>2805</v>
      </c>
      <c r="B1419" t="s">
        <v>187</v>
      </c>
      <c r="C1419" s="1">
        <v>41894</v>
      </c>
      <c r="D1419">
        <v>3666</v>
      </c>
      <c r="E1419" t="str">
        <f t="shared" si="553"/>
        <v>_interactive_visualization_of_growing_data_science_/_big_data_profiles_ontwitter_</v>
      </c>
      <c r="F1419" s="7">
        <f t="shared" si="559"/>
        <v>8.2071291680713259</v>
      </c>
      <c r="G1419">
        <f t="shared" si="554"/>
        <v>20</v>
      </c>
      <c r="H1419" s="11">
        <f t="shared" si="560"/>
        <v>0</v>
      </c>
      <c r="I1419" s="11">
        <f t="shared" si="551"/>
        <v>1</v>
      </c>
      <c r="J1419" s="11">
        <f t="shared" si="551"/>
        <v>0</v>
      </c>
      <c r="K1419" s="11">
        <f t="shared" si="568"/>
        <v>0</v>
      </c>
      <c r="L1419" s="11">
        <f t="shared" si="568"/>
        <v>0</v>
      </c>
      <c r="M1419" s="11">
        <f t="shared" si="568"/>
        <v>0</v>
      </c>
      <c r="N1419" s="11">
        <f t="shared" si="568"/>
        <v>1</v>
      </c>
      <c r="O1419" s="11">
        <f t="shared" si="568"/>
        <v>1</v>
      </c>
      <c r="P1419" s="11">
        <f t="shared" si="568"/>
        <v>0</v>
      </c>
      <c r="Q1419" s="4" t="str">
        <f t="shared" si="561"/>
        <v>N-010-000110</v>
      </c>
      <c r="R1419">
        <f t="shared" si="562"/>
        <v>30</v>
      </c>
      <c r="S1419" s="8">
        <f t="shared" si="563"/>
        <v>6.8313617432708362</v>
      </c>
      <c r="T1419" s="8">
        <f t="shared" si="564"/>
        <v>6.8313617432708362</v>
      </c>
      <c r="U1419" s="10">
        <f t="shared" si="555"/>
        <v>7.9994890512658827</v>
      </c>
      <c r="V1419" s="10">
        <f t="shared" si="565"/>
        <v>-0.11540172769237117</v>
      </c>
      <c r="W1419" s="10">
        <f t="shared" si="566"/>
        <v>1.3737369913559707</v>
      </c>
      <c r="X1419" s="10">
        <f t="shared" si="556"/>
        <v>0.20764011680544309</v>
      </c>
      <c r="Y1419" s="22">
        <f t="shared" si="567"/>
        <v>6.7568635999347206</v>
      </c>
      <c r="Z1419" s="22">
        <f t="shared" si="557"/>
        <v>6.9806344144561896</v>
      </c>
      <c r="AA1419" s="22">
        <f t="shared" si="558"/>
        <v>6.8313617432708362</v>
      </c>
      <c r="AB1419" s="35"/>
      <c r="AC1419" s="10"/>
      <c r="AD1419" s="10"/>
    </row>
    <row r="1420" spans="1:30" x14ac:dyDescent="0.25">
      <c r="A1420" t="s">
        <v>4295</v>
      </c>
      <c r="B1420" t="s">
        <v>1679</v>
      </c>
      <c r="C1420" s="1">
        <v>41684</v>
      </c>
      <c r="D1420">
        <v>1141</v>
      </c>
      <c r="E1420" t="str">
        <f t="shared" si="553"/>
        <v>_interesting_cartoons_</v>
      </c>
      <c r="F1420" s="7">
        <f t="shared" si="559"/>
        <v>7.0405363902159559</v>
      </c>
      <c r="G1420">
        <f t="shared" si="554"/>
        <v>17</v>
      </c>
      <c r="H1420" s="11">
        <f t="shared" si="560"/>
        <v>0</v>
      </c>
      <c r="I1420" s="11">
        <f t="shared" si="551"/>
        <v>0</v>
      </c>
      <c r="J1420" s="11">
        <f t="shared" si="551"/>
        <v>1</v>
      </c>
      <c r="K1420" s="11">
        <f t="shared" si="568"/>
        <v>0</v>
      </c>
      <c r="L1420" s="11">
        <f t="shared" si="568"/>
        <v>0</v>
      </c>
      <c r="M1420" s="11">
        <f t="shared" si="568"/>
        <v>0</v>
      </c>
      <c r="N1420" s="11">
        <f t="shared" si="568"/>
        <v>0</v>
      </c>
      <c r="O1420" s="11">
        <f t="shared" si="568"/>
        <v>0</v>
      </c>
      <c r="P1420" s="11">
        <f t="shared" si="568"/>
        <v>0</v>
      </c>
      <c r="Q1420" s="4" t="str">
        <f t="shared" si="561"/>
        <v>N-001-000000</v>
      </c>
      <c r="R1420">
        <f t="shared" si="562"/>
        <v>313</v>
      </c>
      <c r="S1420" s="8">
        <f t="shared" si="563"/>
        <v>6.8822553953446945</v>
      </c>
      <c r="T1420" s="8">
        <f t="shared" si="564"/>
        <v>6.8822553953446945</v>
      </c>
      <c r="U1420" s="10">
        <f t="shared" si="555"/>
        <v>6.653600396557203</v>
      </c>
      <c r="V1420" s="10">
        <f t="shared" si="565"/>
        <v>0.15496856831223904</v>
      </c>
      <c r="W1420" s="10">
        <f t="shared" si="566"/>
        <v>0.20714421350060075</v>
      </c>
      <c r="X1420" s="10">
        <f t="shared" si="556"/>
        <v>0.38693599365875281</v>
      </c>
      <c r="Y1420" s="22">
        <f t="shared" si="567"/>
        <v>6.9361594767880304</v>
      </c>
      <c r="Z1420" s="22">
        <f t="shared" si="557"/>
        <v>6.9661540865059681</v>
      </c>
      <c r="AA1420" s="22">
        <f t="shared" si="558"/>
        <v>6.8822553953446945</v>
      </c>
      <c r="AB1420" s="35"/>
      <c r="AC1420" s="10"/>
      <c r="AD1420" s="10"/>
    </row>
    <row r="1421" spans="1:30" x14ac:dyDescent="0.25">
      <c r="A1421" t="s">
        <v>4296</v>
      </c>
      <c r="B1421" t="s">
        <v>1680</v>
      </c>
      <c r="C1421" s="1">
        <v>41724</v>
      </c>
      <c r="D1421">
        <v>1670</v>
      </c>
      <c r="E1421" t="str">
        <f t="shared" si="553"/>
        <v>_interesting_chart_</v>
      </c>
      <c r="F1421" s="7">
        <f t="shared" si="559"/>
        <v>7.4211775285953934</v>
      </c>
      <c r="G1421">
        <f t="shared" si="554"/>
        <v>51</v>
      </c>
      <c r="H1421" s="11">
        <f t="shared" si="560"/>
        <v>0</v>
      </c>
      <c r="I1421" s="11">
        <f t="shared" si="551"/>
        <v>0</v>
      </c>
      <c r="J1421" s="11">
        <f t="shared" si="551"/>
        <v>1</v>
      </c>
      <c r="K1421" s="11">
        <f t="shared" si="568"/>
        <v>0</v>
      </c>
      <c r="L1421" s="11">
        <f t="shared" si="568"/>
        <v>0</v>
      </c>
      <c r="M1421" s="11">
        <f t="shared" si="568"/>
        <v>0</v>
      </c>
      <c r="N1421" s="11">
        <f t="shared" si="568"/>
        <v>0</v>
      </c>
      <c r="O1421" s="11">
        <f t="shared" si="568"/>
        <v>0</v>
      </c>
      <c r="P1421" s="11">
        <f t="shared" si="568"/>
        <v>0</v>
      </c>
      <c r="Q1421" s="4" t="str">
        <f t="shared" si="561"/>
        <v>N-001-000000</v>
      </c>
      <c r="R1421">
        <f t="shared" si="562"/>
        <v>313</v>
      </c>
      <c r="S1421" s="8">
        <f t="shared" si="563"/>
        <v>6.8822553953446945</v>
      </c>
      <c r="T1421" s="8">
        <f t="shared" si="564"/>
        <v>6.8822553953446945</v>
      </c>
      <c r="U1421" s="10">
        <f t="shared" si="555"/>
        <v>7.0342415349366405</v>
      </c>
      <c r="V1421" s="10">
        <f t="shared" si="565"/>
        <v>0.15496856831223904</v>
      </c>
      <c r="W1421" s="10">
        <f t="shared" si="566"/>
        <v>0.58778535188003822</v>
      </c>
      <c r="X1421" s="10">
        <f t="shared" si="556"/>
        <v>0.38693599365875281</v>
      </c>
      <c r="Y1421" s="22">
        <f t="shared" si="567"/>
        <v>6.9361594767880304</v>
      </c>
      <c r="Z1421" s="22">
        <f t="shared" si="557"/>
        <v>6.9661540865059681</v>
      </c>
      <c r="AA1421" s="22">
        <f t="shared" si="558"/>
        <v>6.8822553953446945</v>
      </c>
      <c r="AB1421" s="35"/>
      <c r="AC1421" s="10"/>
      <c r="AD1421" s="10"/>
    </row>
    <row r="1422" spans="1:30" x14ac:dyDescent="0.25">
      <c r="A1422" t="s">
        <v>4298</v>
      </c>
      <c r="B1422" t="s">
        <v>1682</v>
      </c>
      <c r="C1422" s="1">
        <v>41574</v>
      </c>
      <c r="D1422">
        <v>6151</v>
      </c>
      <c r="E1422" t="str">
        <f t="shared" si="553"/>
        <v>_interesting_data_science_application:_steganography_</v>
      </c>
      <c r="F1422" s="7">
        <f t="shared" si="559"/>
        <v>8.7245325111854797</v>
      </c>
      <c r="G1422">
        <f t="shared" si="554"/>
        <v>30</v>
      </c>
      <c r="H1422" s="11">
        <f t="shared" si="560"/>
        <v>0</v>
      </c>
      <c r="I1422" s="11">
        <f t="shared" ref="I1422:J1441" si="569">IF(ISNUMBER(SEARCH(I$1,$B1422)),1,0)</f>
        <v>0</v>
      </c>
      <c r="J1422" s="11">
        <f t="shared" si="569"/>
        <v>1</v>
      </c>
      <c r="K1422" s="11">
        <f t="shared" ref="K1422:P1431" si="570">IF(ISNUMBER(SEARCH(K$1,$E1422)),1,0)</f>
        <v>0</v>
      </c>
      <c r="L1422" s="11">
        <f t="shared" si="570"/>
        <v>0</v>
      </c>
      <c r="M1422" s="11">
        <f t="shared" si="570"/>
        <v>0</v>
      </c>
      <c r="N1422" s="11">
        <f t="shared" si="570"/>
        <v>1</v>
      </c>
      <c r="O1422" s="11">
        <f t="shared" si="570"/>
        <v>1</v>
      </c>
      <c r="P1422" s="11">
        <f t="shared" si="570"/>
        <v>0</v>
      </c>
      <c r="Q1422" s="4" t="str">
        <f t="shared" si="561"/>
        <v>N-001-000110</v>
      </c>
      <c r="R1422">
        <f t="shared" si="562"/>
        <v>130</v>
      </c>
      <c r="S1422" s="8">
        <f t="shared" si="563"/>
        <v>7.6818150714618501</v>
      </c>
      <c r="T1422" s="8">
        <f t="shared" si="564"/>
        <v>7.6818150714618501</v>
      </c>
      <c r="U1422" s="10">
        <f t="shared" si="555"/>
        <v>7.7360487600217738</v>
      </c>
      <c r="V1422" s="10">
        <f t="shared" si="565"/>
        <v>1.0620761276823165</v>
      </c>
      <c r="W1422" s="10">
        <f t="shared" si="566"/>
        <v>1.8911403344701245</v>
      </c>
      <c r="X1422" s="10">
        <f t="shared" si="556"/>
        <v>0.98848375116370624</v>
      </c>
      <c r="Y1422" s="22">
        <f t="shared" si="567"/>
        <v>7.5377072342929834</v>
      </c>
      <c r="Z1422" s="22">
        <f t="shared" si="557"/>
        <v>7.6004759766059404</v>
      </c>
      <c r="AA1422" s="22">
        <f t="shared" si="558"/>
        <v>7.6818150714618501</v>
      </c>
      <c r="AB1422" s="35"/>
      <c r="AC1422" s="10"/>
      <c r="AD1422" s="10"/>
    </row>
    <row r="1423" spans="1:30" x14ac:dyDescent="0.25">
      <c r="A1423" t="s">
        <v>4297</v>
      </c>
      <c r="B1423" t="s">
        <v>1681</v>
      </c>
      <c r="C1423" s="1">
        <v>41463</v>
      </c>
      <c r="D1423">
        <v>2274</v>
      </c>
      <c r="E1423" t="str">
        <f t="shared" si="553"/>
        <v>_interesting_database_questions_</v>
      </c>
      <c r="F1423" s="7">
        <f t="shared" si="559"/>
        <v>7.7297353313850508</v>
      </c>
      <c r="G1423">
        <f t="shared" si="554"/>
        <v>20</v>
      </c>
      <c r="H1423" s="11">
        <f t="shared" si="560"/>
        <v>0</v>
      </c>
      <c r="I1423" s="11">
        <f t="shared" si="569"/>
        <v>0</v>
      </c>
      <c r="J1423" s="11">
        <f t="shared" si="569"/>
        <v>1</v>
      </c>
      <c r="K1423" s="11">
        <f t="shared" si="570"/>
        <v>0</v>
      </c>
      <c r="L1423" s="11">
        <f t="shared" si="570"/>
        <v>0</v>
      </c>
      <c r="M1423" s="11">
        <f t="shared" si="570"/>
        <v>0</v>
      </c>
      <c r="N1423" s="11">
        <f t="shared" si="570"/>
        <v>0</v>
      </c>
      <c r="O1423" s="11">
        <f t="shared" si="570"/>
        <v>0</v>
      </c>
      <c r="P1423" s="11">
        <f t="shared" si="570"/>
        <v>0</v>
      </c>
      <c r="Q1423" s="4" t="str">
        <f t="shared" si="561"/>
        <v>N-001-000000</v>
      </c>
      <c r="R1423">
        <f t="shared" si="562"/>
        <v>313</v>
      </c>
      <c r="S1423" s="8">
        <f t="shared" si="563"/>
        <v>6.8822553953446945</v>
      </c>
      <c r="T1423" s="8">
        <f t="shared" si="564"/>
        <v>6.8822553953446945</v>
      </c>
      <c r="U1423" s="10">
        <f t="shared" si="555"/>
        <v>7.3427993377262979</v>
      </c>
      <c r="V1423" s="10">
        <f t="shared" si="565"/>
        <v>0.15496856831223904</v>
      </c>
      <c r="W1423" s="10">
        <f t="shared" si="566"/>
        <v>0.89634315466969561</v>
      </c>
      <c r="X1423" s="10">
        <f t="shared" si="556"/>
        <v>0.38693599365875281</v>
      </c>
      <c r="Y1423" s="22">
        <f t="shared" si="567"/>
        <v>6.9361594767880304</v>
      </c>
      <c r="Z1423" s="22">
        <f t="shared" si="557"/>
        <v>6.9661540865059681</v>
      </c>
      <c r="AA1423" s="22">
        <f t="shared" si="558"/>
        <v>6.8822553953446945</v>
      </c>
      <c r="AB1423" s="35"/>
      <c r="AC1423" s="10"/>
      <c r="AD1423" s="10"/>
    </row>
    <row r="1424" spans="1:30" x14ac:dyDescent="0.25">
      <c r="A1424" t="s">
        <v>2806</v>
      </c>
      <c r="B1424" t="s">
        <v>188</v>
      </c>
      <c r="C1424" s="1">
        <v>42183</v>
      </c>
      <c r="D1424">
        <v>407</v>
      </c>
      <c r="E1424" t="str">
        <f t="shared" si="553"/>
        <v>_interesting_heatmaps_</v>
      </c>
      <c r="F1424" s="7">
        <f t="shared" si="559"/>
        <v>6.0112671744041615</v>
      </c>
      <c r="G1424">
        <f t="shared" si="554"/>
        <v>62</v>
      </c>
      <c r="H1424" s="11">
        <f t="shared" si="560"/>
        <v>1</v>
      </c>
      <c r="I1424" s="11">
        <f t="shared" si="569"/>
        <v>1</v>
      </c>
      <c r="J1424" s="11">
        <f t="shared" si="569"/>
        <v>0</v>
      </c>
      <c r="K1424" s="11">
        <f t="shared" si="570"/>
        <v>0</v>
      </c>
      <c r="L1424" s="11">
        <f t="shared" si="570"/>
        <v>0</v>
      </c>
      <c r="M1424" s="11">
        <f t="shared" si="570"/>
        <v>0</v>
      </c>
      <c r="N1424" s="11">
        <f t="shared" si="570"/>
        <v>0</v>
      </c>
      <c r="O1424" s="11">
        <f t="shared" si="570"/>
        <v>0</v>
      </c>
      <c r="P1424" s="11">
        <f t="shared" si="570"/>
        <v>0</v>
      </c>
      <c r="Q1424" s="4" t="str">
        <f t="shared" si="561"/>
        <v>N-110-000000</v>
      </c>
      <c r="R1424">
        <f t="shared" si="562"/>
        <v>84</v>
      </c>
      <c r="S1424" s="8">
        <f t="shared" si="563"/>
        <v>6.1102020039575136</v>
      </c>
      <c r="T1424" s="8">
        <f t="shared" si="564"/>
        <v>6.1102020039575136</v>
      </c>
      <c r="U1424" s="10">
        <f t="shared" si="555"/>
        <v>6.6036418694463688</v>
      </c>
      <c r="V1424" s="10">
        <f t="shared" si="565"/>
        <v>-1.3217888754809786</v>
      </c>
      <c r="W1424" s="10">
        <f t="shared" si="566"/>
        <v>-0.82212500231119368</v>
      </c>
      <c r="X1424" s="10">
        <f t="shared" si="556"/>
        <v>-0.59237469504220686</v>
      </c>
      <c r="Y1424" s="22">
        <f t="shared" si="567"/>
        <v>5.9568487880870702</v>
      </c>
      <c r="Z1424" s="22">
        <f t="shared" si="557"/>
        <v>5.9724325813367543</v>
      </c>
      <c r="AA1424" s="22">
        <f t="shared" si="558"/>
        <v>6.1102020039575136</v>
      </c>
      <c r="AB1424" s="35"/>
      <c r="AC1424" s="10"/>
      <c r="AD1424" s="10"/>
    </row>
    <row r="1425" spans="1:30" x14ac:dyDescent="0.25">
      <c r="A1425" t="s">
        <v>2807</v>
      </c>
      <c r="B1425" t="s">
        <v>189</v>
      </c>
      <c r="C1425" s="1">
        <v>41863</v>
      </c>
      <c r="D1425">
        <v>594</v>
      </c>
      <c r="E1425" t="str">
        <f t="shared" si="553"/>
        <v>_interesting_industries_to_work_in_using_data_analysis/science?_</v>
      </c>
      <c r="F1425" s="7">
        <f t="shared" si="559"/>
        <v>6.3885614055456301</v>
      </c>
      <c r="G1425">
        <f t="shared" si="554"/>
        <v>67</v>
      </c>
      <c r="H1425" s="11">
        <f t="shared" si="560"/>
        <v>0</v>
      </c>
      <c r="I1425" s="11">
        <f t="shared" si="569"/>
        <v>1</v>
      </c>
      <c r="J1425" s="11">
        <f t="shared" si="569"/>
        <v>0</v>
      </c>
      <c r="K1425" s="11">
        <f t="shared" si="570"/>
        <v>0</v>
      </c>
      <c r="L1425" s="11">
        <f t="shared" si="570"/>
        <v>0</v>
      </c>
      <c r="M1425" s="11">
        <f t="shared" si="570"/>
        <v>0</v>
      </c>
      <c r="N1425" s="11">
        <f t="shared" si="570"/>
        <v>0</v>
      </c>
      <c r="O1425" s="11">
        <f t="shared" si="570"/>
        <v>1</v>
      </c>
      <c r="P1425" s="11">
        <f t="shared" si="570"/>
        <v>1</v>
      </c>
      <c r="Q1425" s="4" t="str">
        <f t="shared" si="561"/>
        <v>N-010-000011</v>
      </c>
      <c r="R1425">
        <f t="shared" si="562"/>
        <v>14</v>
      </c>
      <c r="S1425" s="8">
        <f t="shared" si="563"/>
        <v>6.4801746765319432</v>
      </c>
      <c r="T1425" s="8">
        <f t="shared" si="564"/>
        <v>6.4801746765319432</v>
      </c>
      <c r="U1425" s="10">
        <f t="shared" si="555"/>
        <v>6.7793342681807225</v>
      </c>
      <c r="V1425" s="10">
        <f t="shared" si="565"/>
        <v>-1.0177821796238389</v>
      </c>
      <c r="W1425" s="10">
        <f t="shared" si="566"/>
        <v>-0.44483077116972503</v>
      </c>
      <c r="X1425" s="10">
        <f t="shared" si="556"/>
        <v>-0.39077286263509275</v>
      </c>
      <c r="Y1425" s="22">
        <f t="shared" si="567"/>
        <v>6.1584506204941851</v>
      </c>
      <c r="Z1425" s="22">
        <f t="shared" si="557"/>
        <v>6.4016751842617632</v>
      </c>
      <c r="AA1425" s="22">
        <f t="shared" si="558"/>
        <v>6.4801746765319432</v>
      </c>
      <c r="AB1425" s="35"/>
      <c r="AC1425" s="10"/>
      <c r="AD1425" s="10"/>
    </row>
    <row r="1426" spans="1:30" x14ac:dyDescent="0.25">
      <c r="A1426" t="s">
        <v>4299</v>
      </c>
      <c r="B1426" t="s">
        <v>1683</v>
      </c>
      <c r="C1426" s="1">
        <v>41577</v>
      </c>
      <c r="D1426">
        <v>1040</v>
      </c>
      <c r="E1426" t="str">
        <f t="shared" si="553"/>
        <v>_interesting_inforgraphic_about_big_data_across_the_industry_sectors_</v>
      </c>
      <c r="F1426" s="7">
        <f t="shared" si="559"/>
        <v>6.9479370686149693</v>
      </c>
      <c r="G1426">
        <f t="shared" si="554"/>
        <v>34</v>
      </c>
      <c r="H1426" s="11">
        <f t="shared" si="560"/>
        <v>0</v>
      </c>
      <c r="I1426" s="11">
        <f t="shared" si="569"/>
        <v>0</v>
      </c>
      <c r="J1426" s="11">
        <f t="shared" si="569"/>
        <v>1</v>
      </c>
      <c r="K1426" s="11">
        <f t="shared" si="570"/>
        <v>0</v>
      </c>
      <c r="L1426" s="11">
        <f t="shared" si="570"/>
        <v>0</v>
      </c>
      <c r="M1426" s="11">
        <f t="shared" si="570"/>
        <v>0</v>
      </c>
      <c r="N1426" s="11">
        <f t="shared" si="570"/>
        <v>0</v>
      </c>
      <c r="O1426" s="11">
        <f t="shared" si="570"/>
        <v>1</v>
      </c>
      <c r="P1426" s="11">
        <f t="shared" si="570"/>
        <v>0</v>
      </c>
      <c r="Q1426" s="4" t="str">
        <f t="shared" si="561"/>
        <v>N-001-000010</v>
      </c>
      <c r="R1426">
        <f t="shared" si="562"/>
        <v>276</v>
      </c>
      <c r="S1426" s="8">
        <f t="shared" si="563"/>
        <v>7.1371246496698326</v>
      </c>
      <c r="T1426" s="8">
        <f t="shared" si="564"/>
        <v>7.1371246496698326</v>
      </c>
      <c r="U1426" s="10">
        <f t="shared" si="555"/>
        <v>6.343116153756748</v>
      </c>
      <c r="V1426" s="10">
        <f t="shared" si="565"/>
        <v>0.48352944586012636</v>
      </c>
      <c r="W1426" s="10">
        <f t="shared" si="566"/>
        <v>0.11454489189961414</v>
      </c>
      <c r="X1426" s="10">
        <f t="shared" si="556"/>
        <v>0.60482091485822098</v>
      </c>
      <c r="Y1426" s="22">
        <f t="shared" si="567"/>
        <v>7.1540443979874988</v>
      </c>
      <c r="Z1426" s="22">
        <f t="shared" si="557"/>
        <v>7.1890336202131158</v>
      </c>
      <c r="AA1426" s="22">
        <f t="shared" si="558"/>
        <v>7.1371246496698326</v>
      </c>
      <c r="AB1426" s="35"/>
      <c r="AC1426" s="10"/>
      <c r="AD1426" s="10"/>
    </row>
    <row r="1427" spans="1:30" x14ac:dyDescent="0.25">
      <c r="A1427" t="s">
        <v>4300</v>
      </c>
      <c r="B1427" t="s">
        <v>1684</v>
      </c>
      <c r="C1427" s="1">
        <v>41753</v>
      </c>
      <c r="D1427">
        <v>1303</v>
      </c>
      <c r="E1427" t="str">
        <f t="shared" si="553"/>
        <v>_interesting_new_contests_on_kaggle_</v>
      </c>
      <c r="F1427" s="7">
        <f t="shared" si="559"/>
        <v>7.1731917424865985</v>
      </c>
      <c r="G1427">
        <f t="shared" si="554"/>
        <v>41</v>
      </c>
      <c r="H1427" s="11">
        <f t="shared" si="560"/>
        <v>0</v>
      </c>
      <c r="I1427" s="11">
        <f t="shared" si="569"/>
        <v>0</v>
      </c>
      <c r="J1427" s="11">
        <f t="shared" si="569"/>
        <v>1</v>
      </c>
      <c r="K1427" s="11">
        <f t="shared" si="570"/>
        <v>0</v>
      </c>
      <c r="L1427" s="11">
        <f t="shared" si="570"/>
        <v>0</v>
      </c>
      <c r="M1427" s="11">
        <f t="shared" si="570"/>
        <v>0</v>
      </c>
      <c r="N1427" s="11">
        <f t="shared" si="570"/>
        <v>0</v>
      </c>
      <c r="O1427" s="11">
        <f t="shared" si="570"/>
        <v>0</v>
      </c>
      <c r="P1427" s="11">
        <f t="shared" si="570"/>
        <v>0</v>
      </c>
      <c r="Q1427" s="4" t="str">
        <f t="shared" si="561"/>
        <v>N-001-000000</v>
      </c>
      <c r="R1427">
        <f t="shared" si="562"/>
        <v>313</v>
      </c>
      <c r="S1427" s="8">
        <f t="shared" si="563"/>
        <v>6.8822553953446945</v>
      </c>
      <c r="T1427" s="8">
        <f t="shared" si="564"/>
        <v>6.8822553953446945</v>
      </c>
      <c r="U1427" s="10">
        <f t="shared" si="555"/>
        <v>6.7862557488278457</v>
      </c>
      <c r="V1427" s="10">
        <f t="shared" si="565"/>
        <v>0.15496856831223904</v>
      </c>
      <c r="W1427" s="10">
        <f t="shared" si="566"/>
        <v>0.33979956577124337</v>
      </c>
      <c r="X1427" s="10">
        <f t="shared" si="556"/>
        <v>0.38693599365875281</v>
      </c>
      <c r="Y1427" s="22">
        <f t="shared" si="567"/>
        <v>6.9361594767880304</v>
      </c>
      <c r="Z1427" s="22">
        <f t="shared" si="557"/>
        <v>6.9661540865059681</v>
      </c>
      <c r="AA1427" s="22">
        <f t="shared" si="558"/>
        <v>6.8822553953446945</v>
      </c>
      <c r="AB1427" s="35"/>
      <c r="AC1427" s="10"/>
      <c r="AD1427" s="10"/>
    </row>
    <row r="1428" spans="1:30" x14ac:dyDescent="0.25">
      <c r="A1428" t="s">
        <v>2808</v>
      </c>
      <c r="B1428" t="s">
        <v>190</v>
      </c>
      <c r="C1428" s="1">
        <v>42185</v>
      </c>
      <c r="D1428">
        <v>1955</v>
      </c>
      <c r="E1428" t="str">
        <f t="shared" si="553"/>
        <v>_interesting_new_type_of_chart:_obesochart_</v>
      </c>
      <c r="F1428" s="7">
        <f t="shared" si="559"/>
        <v>7.5786568505947622</v>
      </c>
      <c r="G1428">
        <f t="shared" si="554"/>
        <v>43</v>
      </c>
      <c r="H1428" s="11">
        <f t="shared" si="560"/>
        <v>1</v>
      </c>
      <c r="I1428" s="11">
        <f t="shared" si="569"/>
        <v>1</v>
      </c>
      <c r="J1428" s="11">
        <f t="shared" si="569"/>
        <v>0</v>
      </c>
      <c r="K1428" s="11">
        <f t="shared" si="570"/>
        <v>0</v>
      </c>
      <c r="L1428" s="11">
        <f t="shared" si="570"/>
        <v>0</v>
      </c>
      <c r="M1428" s="11">
        <f t="shared" si="570"/>
        <v>0</v>
      </c>
      <c r="N1428" s="11">
        <f t="shared" si="570"/>
        <v>0</v>
      </c>
      <c r="O1428" s="11">
        <f t="shared" si="570"/>
        <v>0</v>
      </c>
      <c r="P1428" s="11">
        <f t="shared" si="570"/>
        <v>0</v>
      </c>
      <c r="Q1428" s="4" t="str">
        <f t="shared" si="561"/>
        <v>N-110-000000</v>
      </c>
      <c r="R1428">
        <f t="shared" si="562"/>
        <v>84</v>
      </c>
      <c r="S1428" s="8">
        <f t="shared" si="563"/>
        <v>6.1102020039575136</v>
      </c>
      <c r="T1428" s="8">
        <f t="shared" si="564"/>
        <v>6.1102020039575136</v>
      </c>
      <c r="U1428" s="10">
        <f t="shared" si="555"/>
        <v>8.1710315456369695</v>
      </c>
      <c r="V1428" s="10">
        <f t="shared" si="565"/>
        <v>-1.3217888754809786</v>
      </c>
      <c r="W1428" s="10">
        <f t="shared" si="566"/>
        <v>0.74526467387940709</v>
      </c>
      <c r="X1428" s="10">
        <f t="shared" si="556"/>
        <v>-0.59237469504220686</v>
      </c>
      <c r="Y1428" s="22">
        <f t="shared" si="567"/>
        <v>5.9568487880870702</v>
      </c>
      <c r="Z1428" s="22">
        <f t="shared" si="557"/>
        <v>5.9724325813367543</v>
      </c>
      <c r="AA1428" s="22">
        <f t="shared" si="558"/>
        <v>6.1102020039575136</v>
      </c>
      <c r="AB1428" s="35"/>
      <c r="AC1428" s="10"/>
      <c r="AD1428" s="10"/>
    </row>
    <row r="1429" spans="1:30" x14ac:dyDescent="0.25">
      <c r="A1429" t="s">
        <v>3101</v>
      </c>
      <c r="B1429" t="s">
        <v>485</v>
      </c>
      <c r="C1429" s="1">
        <v>41775</v>
      </c>
      <c r="D1429">
        <v>1411</v>
      </c>
      <c r="E1429" t="str">
        <f t="shared" si="553"/>
        <v>_interesting_tutorials_from_pycon_2014_-_usa_</v>
      </c>
      <c r="F1429" s="7">
        <f t="shared" si="559"/>
        <v>7.2527624180531873</v>
      </c>
      <c r="G1429">
        <f t="shared" si="554"/>
        <v>82</v>
      </c>
      <c r="H1429" s="11">
        <f t="shared" si="560"/>
        <v>0</v>
      </c>
      <c r="I1429" s="11">
        <f t="shared" si="569"/>
        <v>1</v>
      </c>
      <c r="J1429" s="11">
        <f t="shared" si="569"/>
        <v>0</v>
      </c>
      <c r="K1429" s="11">
        <f t="shared" si="570"/>
        <v>0</v>
      </c>
      <c r="L1429" s="11">
        <f t="shared" si="570"/>
        <v>0</v>
      </c>
      <c r="M1429" s="11">
        <f t="shared" si="570"/>
        <v>0</v>
      </c>
      <c r="N1429" s="11">
        <f t="shared" si="570"/>
        <v>0</v>
      </c>
      <c r="O1429" s="11">
        <f t="shared" si="570"/>
        <v>0</v>
      </c>
      <c r="P1429" s="11">
        <f t="shared" si="570"/>
        <v>0</v>
      </c>
      <c r="Q1429" s="4" t="str">
        <f t="shared" si="561"/>
        <v>N-010-000000</v>
      </c>
      <c r="R1429">
        <f t="shared" si="562"/>
        <v>99</v>
      </c>
      <c r="S1429" s="8">
        <f t="shared" si="563"/>
        <v>6.480946823676728</v>
      </c>
      <c r="T1429" s="8">
        <f t="shared" si="564"/>
        <v>6.480946823676728</v>
      </c>
      <c r="U1429" s="10">
        <f t="shared" si="555"/>
        <v>7.6466700587526972</v>
      </c>
      <c r="V1429" s="10">
        <f t="shared" si="565"/>
        <v>-1.0225092870624488</v>
      </c>
      <c r="W1429" s="10">
        <f t="shared" si="566"/>
        <v>0.41937024133783218</v>
      </c>
      <c r="X1429" s="10">
        <f t="shared" si="556"/>
        <v>-0.39390764069951029</v>
      </c>
      <c r="Y1429" s="22">
        <f t="shared" si="567"/>
        <v>6.1553158424297676</v>
      </c>
      <c r="Z1429" s="22">
        <f t="shared" si="557"/>
        <v>6.3463125243562173</v>
      </c>
      <c r="AA1429" s="22">
        <f t="shared" si="558"/>
        <v>6.480946823676728</v>
      </c>
      <c r="AB1429" s="35"/>
      <c r="AC1429" s="10"/>
      <c r="AD1429" s="10"/>
    </row>
    <row r="1430" spans="1:30" x14ac:dyDescent="0.25">
      <c r="A1430" t="s">
        <v>4301</v>
      </c>
      <c r="B1430" t="s">
        <v>1685</v>
      </c>
      <c r="C1430" s="1">
        <v>42323</v>
      </c>
      <c r="D1430">
        <v>367</v>
      </c>
      <c r="E1430" t="str">
        <f t="shared" si="553"/>
        <v>_internet_of_nano_things_(iont)_market_analysis,_growth,_trends_and_forecast_by2020_</v>
      </c>
      <c r="F1430" s="7">
        <f t="shared" si="559"/>
        <v>5.9080829381689313</v>
      </c>
      <c r="G1430">
        <f t="shared" si="554"/>
        <v>37</v>
      </c>
      <c r="H1430" s="11">
        <f t="shared" si="560"/>
        <v>1</v>
      </c>
      <c r="I1430" s="11">
        <f t="shared" si="569"/>
        <v>0</v>
      </c>
      <c r="J1430" s="11">
        <f t="shared" si="569"/>
        <v>1</v>
      </c>
      <c r="K1430" s="11">
        <f t="shared" si="570"/>
        <v>0</v>
      </c>
      <c r="L1430" s="11">
        <f t="shared" si="570"/>
        <v>0</v>
      </c>
      <c r="M1430" s="11">
        <f t="shared" si="570"/>
        <v>0</v>
      </c>
      <c r="N1430" s="11">
        <f t="shared" si="570"/>
        <v>0</v>
      </c>
      <c r="O1430" s="11">
        <f t="shared" si="570"/>
        <v>0</v>
      </c>
      <c r="P1430" s="11">
        <f t="shared" si="570"/>
        <v>1</v>
      </c>
      <c r="Q1430" s="4" t="str">
        <f t="shared" si="561"/>
        <v>N-101-000001</v>
      </c>
      <c r="R1430">
        <f t="shared" si="562"/>
        <v>109</v>
      </c>
      <c r="S1430" s="8">
        <f t="shared" si="563"/>
        <v>6.5598547021339648</v>
      </c>
      <c r="T1430" s="8">
        <f t="shared" si="564"/>
        <v>6.5598547021339648</v>
      </c>
      <c r="U1430" s="10">
        <f t="shared" si="555"/>
        <v>5.9343641419879258</v>
      </c>
      <c r="V1430" s="10">
        <f t="shared" si="565"/>
        <v>-0.46814479021556843</v>
      </c>
      <c r="W1430" s="10">
        <f t="shared" si="566"/>
        <v>-0.92530923854642388</v>
      </c>
      <c r="X1430" s="10">
        <f t="shared" si="556"/>
        <v>-2.6281203818994407E-2</v>
      </c>
      <c r="Y1430" s="22">
        <f t="shared" si="567"/>
        <v>6.5229422793102829</v>
      </c>
      <c r="Z1430" s="22">
        <f t="shared" si="557"/>
        <v>6.4247572696849025</v>
      </c>
      <c r="AA1430" s="22">
        <f t="shared" si="558"/>
        <v>6.5598547021339648</v>
      </c>
      <c r="AB1430" s="35"/>
      <c r="AC1430" s="10"/>
      <c r="AD1430" s="10"/>
    </row>
    <row r="1431" spans="1:30" x14ac:dyDescent="0.25">
      <c r="A1431" t="s">
        <v>4302</v>
      </c>
      <c r="B1431" t="s">
        <v>1686</v>
      </c>
      <c r="C1431" s="1">
        <v>42361</v>
      </c>
      <c r="D1431">
        <v>743</v>
      </c>
      <c r="E1431" t="str">
        <f t="shared" si="553"/>
        <v>_internet_of_things:_selected_articles_</v>
      </c>
      <c r="F1431" s="7">
        <f t="shared" si="559"/>
        <v>6.6120410348330916</v>
      </c>
      <c r="G1431">
        <f t="shared" si="554"/>
        <v>62</v>
      </c>
      <c r="H1431" s="11">
        <f t="shared" si="560"/>
        <v>1</v>
      </c>
      <c r="I1431" s="11">
        <f t="shared" si="569"/>
        <v>0</v>
      </c>
      <c r="J1431" s="11">
        <f t="shared" si="569"/>
        <v>1</v>
      </c>
      <c r="K1431" s="11">
        <f t="shared" si="570"/>
        <v>0</v>
      </c>
      <c r="L1431" s="11">
        <f t="shared" si="570"/>
        <v>0</v>
      </c>
      <c r="M1431" s="11">
        <f t="shared" si="570"/>
        <v>0</v>
      </c>
      <c r="N1431" s="11">
        <f t="shared" si="570"/>
        <v>0</v>
      </c>
      <c r="O1431" s="11">
        <f t="shared" si="570"/>
        <v>0</v>
      </c>
      <c r="P1431" s="11">
        <f t="shared" si="570"/>
        <v>0</v>
      </c>
      <c r="Q1431" s="4" t="str">
        <f t="shared" si="561"/>
        <v>N-101-000000</v>
      </c>
      <c r="R1431">
        <f t="shared" si="562"/>
        <v>419</v>
      </c>
      <c r="S1431" s="8">
        <f t="shared" si="563"/>
        <v>6.5697596378225285</v>
      </c>
      <c r="T1431" s="8">
        <f t="shared" si="564"/>
        <v>6.5697596378225285</v>
      </c>
      <c r="U1431" s="10">
        <f t="shared" si="555"/>
        <v>6.4235720955170352</v>
      </c>
      <c r="V1431" s="10">
        <f t="shared" si="565"/>
        <v>-0.14431102010629077</v>
      </c>
      <c r="W1431" s="10">
        <f t="shared" si="566"/>
        <v>-0.22135114188226357</v>
      </c>
      <c r="X1431" s="10">
        <f t="shared" si="556"/>
        <v>0.18846893931605621</v>
      </c>
      <c r="Y1431" s="22">
        <f t="shared" si="567"/>
        <v>6.7376924224453338</v>
      </c>
      <c r="Z1431" s="22">
        <f t="shared" si="557"/>
        <v>6.5922741434865042</v>
      </c>
      <c r="AA1431" s="22">
        <f t="shared" si="558"/>
        <v>6.5697596378225285</v>
      </c>
      <c r="AB1431" s="35"/>
      <c r="AC1431" s="10"/>
      <c r="AD1431" s="10"/>
    </row>
    <row r="1432" spans="1:30" x14ac:dyDescent="0.25">
      <c r="A1432" t="s">
        <v>3122</v>
      </c>
      <c r="B1432" t="s">
        <v>506</v>
      </c>
      <c r="C1432" s="1">
        <v>42138</v>
      </c>
      <c r="D1432">
        <v>2939</v>
      </c>
      <c r="E1432" t="str">
        <f t="shared" si="553"/>
        <v>_internet_of_things_(iot)_employers,_job_titles_&amp;amp;_locations_</v>
      </c>
      <c r="F1432" s="7">
        <f t="shared" si="559"/>
        <v>7.9861648603327273</v>
      </c>
      <c r="G1432">
        <f t="shared" si="554"/>
        <v>25</v>
      </c>
      <c r="H1432" s="11">
        <f t="shared" si="560"/>
        <v>1</v>
      </c>
      <c r="I1432" s="11">
        <f t="shared" si="569"/>
        <v>0</v>
      </c>
      <c r="J1432" s="11">
        <f t="shared" si="569"/>
        <v>1</v>
      </c>
      <c r="K1432" s="11">
        <f t="shared" ref="K1432:P1441" si="571">IF(ISNUMBER(SEARCH(K$1,$E1432)),1,0)</f>
        <v>0</v>
      </c>
      <c r="L1432" s="11">
        <f t="shared" si="571"/>
        <v>0</v>
      </c>
      <c r="M1432" s="11">
        <f t="shared" si="571"/>
        <v>0</v>
      </c>
      <c r="N1432" s="11">
        <f t="shared" si="571"/>
        <v>0</v>
      </c>
      <c r="O1432" s="11">
        <f t="shared" si="571"/>
        <v>0</v>
      </c>
      <c r="P1432" s="11">
        <f t="shared" si="571"/>
        <v>0</v>
      </c>
      <c r="Q1432" s="4" t="str">
        <f t="shared" si="561"/>
        <v>N-101-000000</v>
      </c>
      <c r="R1432">
        <f t="shared" si="562"/>
        <v>419</v>
      </c>
      <c r="S1432" s="8">
        <f t="shared" si="563"/>
        <v>6.5697596378225285</v>
      </c>
      <c r="T1432" s="8">
        <f t="shared" si="564"/>
        <v>6.5697596378225285</v>
      </c>
      <c r="U1432" s="10">
        <f t="shared" si="555"/>
        <v>7.797695921016671</v>
      </c>
      <c r="V1432" s="10">
        <f t="shared" si="565"/>
        <v>-0.14431102010629077</v>
      </c>
      <c r="W1432" s="10">
        <f t="shared" si="566"/>
        <v>1.1527726836173722</v>
      </c>
      <c r="X1432" s="10">
        <f t="shared" si="556"/>
        <v>0.18846893931605621</v>
      </c>
      <c r="Y1432" s="22">
        <f t="shared" si="567"/>
        <v>6.7376924224453338</v>
      </c>
      <c r="Z1432" s="22">
        <f t="shared" si="557"/>
        <v>6.5922741434865042</v>
      </c>
      <c r="AA1432" s="22">
        <f t="shared" si="558"/>
        <v>6.5697596378225285</v>
      </c>
      <c r="AB1432" s="35"/>
      <c r="AC1432" s="10"/>
      <c r="AD1432" s="10"/>
    </row>
    <row r="1433" spans="1:30" x14ac:dyDescent="0.25">
      <c r="A1433" t="s">
        <v>2810</v>
      </c>
      <c r="B1433" t="s">
        <v>192</v>
      </c>
      <c r="C1433" s="1">
        <v>41785</v>
      </c>
      <c r="D1433">
        <v>1150</v>
      </c>
      <c r="E1433" t="str">
        <f t="shared" si="553"/>
        <v>_internet_topology_mapping_</v>
      </c>
      <c r="F1433" s="7">
        <f t="shared" si="559"/>
        <v>7.0483864087218828</v>
      </c>
      <c r="G1433">
        <f t="shared" si="554"/>
        <v>40</v>
      </c>
      <c r="H1433" s="11">
        <f t="shared" si="560"/>
        <v>0</v>
      </c>
      <c r="I1433" s="11">
        <f t="shared" si="569"/>
        <v>1</v>
      </c>
      <c r="J1433" s="11">
        <f t="shared" si="569"/>
        <v>0</v>
      </c>
      <c r="K1433" s="11">
        <f t="shared" si="571"/>
        <v>0</v>
      </c>
      <c r="L1433" s="11">
        <f t="shared" si="571"/>
        <v>0</v>
      </c>
      <c r="M1433" s="11">
        <f t="shared" si="571"/>
        <v>0</v>
      </c>
      <c r="N1433" s="11">
        <f t="shared" si="571"/>
        <v>0</v>
      </c>
      <c r="O1433" s="11">
        <f t="shared" si="571"/>
        <v>0</v>
      </c>
      <c r="P1433" s="11">
        <f t="shared" si="571"/>
        <v>0</v>
      </c>
      <c r="Q1433" s="4" t="str">
        <f t="shared" si="561"/>
        <v>N-010-000000</v>
      </c>
      <c r="R1433">
        <f t="shared" si="562"/>
        <v>99</v>
      </c>
      <c r="S1433" s="8">
        <f t="shared" si="563"/>
        <v>6.480946823676728</v>
      </c>
      <c r="T1433" s="8">
        <f t="shared" si="564"/>
        <v>6.480946823676728</v>
      </c>
      <c r="U1433" s="10">
        <f t="shared" si="555"/>
        <v>7.4422940494213927</v>
      </c>
      <c r="V1433" s="10">
        <f t="shared" si="565"/>
        <v>-1.0225092870624488</v>
      </c>
      <c r="W1433" s="10">
        <f t="shared" si="566"/>
        <v>0.21499423200652767</v>
      </c>
      <c r="X1433" s="10">
        <f t="shared" si="556"/>
        <v>-0.39390764069951029</v>
      </c>
      <c r="Y1433" s="22">
        <f t="shared" si="567"/>
        <v>6.1553158424297676</v>
      </c>
      <c r="Z1433" s="22">
        <f t="shared" si="557"/>
        <v>6.3463125243562173</v>
      </c>
      <c r="AA1433" s="22">
        <f t="shared" si="558"/>
        <v>6.480946823676728</v>
      </c>
      <c r="AB1433" s="35"/>
      <c r="AC1433" s="10"/>
      <c r="AD1433" s="10"/>
    </row>
    <row r="1434" spans="1:30" x14ac:dyDescent="0.25">
      <c r="A1434" t="s">
        <v>4303</v>
      </c>
      <c r="B1434" t="s">
        <v>1687</v>
      </c>
      <c r="C1434" s="1">
        <v>41681</v>
      </c>
      <c r="D1434">
        <v>665</v>
      </c>
      <c r="E1434" t="str">
        <f t="shared" si="553"/>
        <v>_internship_in_data_scientist_or_statitic_</v>
      </c>
      <c r="F1434" s="7">
        <f t="shared" si="559"/>
        <v>6.5012896705403893</v>
      </c>
      <c r="G1434">
        <f t="shared" si="554"/>
        <v>56</v>
      </c>
      <c r="H1434" s="11">
        <f t="shared" si="560"/>
        <v>0</v>
      </c>
      <c r="I1434" s="11">
        <f t="shared" si="569"/>
        <v>0</v>
      </c>
      <c r="J1434" s="11">
        <f t="shared" si="569"/>
        <v>1</v>
      </c>
      <c r="K1434" s="11">
        <f t="shared" si="571"/>
        <v>0</v>
      </c>
      <c r="L1434" s="11">
        <f t="shared" si="571"/>
        <v>0</v>
      </c>
      <c r="M1434" s="11">
        <f t="shared" si="571"/>
        <v>0</v>
      </c>
      <c r="N1434" s="11">
        <f t="shared" si="571"/>
        <v>0</v>
      </c>
      <c r="O1434" s="11">
        <f t="shared" si="571"/>
        <v>1</v>
      </c>
      <c r="P1434" s="11">
        <f t="shared" si="571"/>
        <v>0</v>
      </c>
      <c r="Q1434" s="4" t="str">
        <f t="shared" si="561"/>
        <v>N-001-000010</v>
      </c>
      <c r="R1434">
        <f t="shared" si="562"/>
        <v>276</v>
      </c>
      <c r="S1434" s="8">
        <f t="shared" si="563"/>
        <v>7.1371246496698326</v>
      </c>
      <c r="T1434" s="8">
        <f t="shared" si="564"/>
        <v>7.1371246496698326</v>
      </c>
      <c r="U1434" s="10">
        <f t="shared" si="555"/>
        <v>5.896468755682168</v>
      </c>
      <c r="V1434" s="10">
        <f t="shared" si="565"/>
        <v>0.48352944586012636</v>
      </c>
      <c r="W1434" s="10">
        <f t="shared" si="566"/>
        <v>-0.33210250617496584</v>
      </c>
      <c r="X1434" s="10">
        <f t="shared" si="556"/>
        <v>0.60482091485822098</v>
      </c>
      <c r="Y1434" s="22">
        <f t="shared" si="567"/>
        <v>7.1540443979874988</v>
      </c>
      <c r="Z1434" s="22">
        <f t="shared" si="557"/>
        <v>7.1890336202131158</v>
      </c>
      <c r="AA1434" s="22">
        <f t="shared" si="558"/>
        <v>7.1371246496698326</v>
      </c>
      <c r="AB1434" s="35"/>
      <c r="AC1434" s="10"/>
      <c r="AD1434" s="10"/>
    </row>
    <row r="1435" spans="1:30" x14ac:dyDescent="0.25">
      <c r="A1435" t="s">
        <v>4305</v>
      </c>
      <c r="B1435" t="s">
        <v>1689</v>
      </c>
      <c r="C1435" s="1">
        <v>41684</v>
      </c>
      <c r="D1435">
        <v>1385</v>
      </c>
      <c r="E1435" t="str">
        <f t="shared" si="553"/>
        <v>_interview_with_dr._roy_marsten,_the_man_shaping_big_data_</v>
      </c>
      <c r="F1435" s="7">
        <f t="shared" si="559"/>
        <v>7.2341771797498486</v>
      </c>
      <c r="G1435">
        <f t="shared" si="554"/>
        <v>78</v>
      </c>
      <c r="H1435" s="11">
        <f t="shared" si="560"/>
        <v>0</v>
      </c>
      <c r="I1435" s="11">
        <f t="shared" si="569"/>
        <v>0</v>
      </c>
      <c r="J1435" s="11">
        <f t="shared" si="569"/>
        <v>1</v>
      </c>
      <c r="K1435" s="11">
        <f t="shared" si="571"/>
        <v>0</v>
      </c>
      <c r="L1435" s="11">
        <f t="shared" si="571"/>
        <v>0</v>
      </c>
      <c r="M1435" s="11">
        <f t="shared" si="571"/>
        <v>0</v>
      </c>
      <c r="N1435" s="11">
        <f t="shared" si="571"/>
        <v>0</v>
      </c>
      <c r="O1435" s="11">
        <f t="shared" si="571"/>
        <v>1</v>
      </c>
      <c r="P1435" s="11">
        <f t="shared" si="571"/>
        <v>0</v>
      </c>
      <c r="Q1435" s="4" t="str">
        <f t="shared" si="561"/>
        <v>N-001-000010</v>
      </c>
      <c r="R1435">
        <f t="shared" si="562"/>
        <v>276</v>
      </c>
      <c r="S1435" s="8">
        <f t="shared" si="563"/>
        <v>7.1371246496698326</v>
      </c>
      <c r="T1435" s="8">
        <f t="shared" si="564"/>
        <v>7.1371246496698326</v>
      </c>
      <c r="U1435" s="10">
        <f t="shared" si="555"/>
        <v>6.6293562648916273</v>
      </c>
      <c r="V1435" s="10">
        <f t="shared" si="565"/>
        <v>0.48352944586012636</v>
      </c>
      <c r="W1435" s="10">
        <f t="shared" si="566"/>
        <v>0.40078500303449349</v>
      </c>
      <c r="X1435" s="10">
        <f t="shared" si="556"/>
        <v>0.60482091485822098</v>
      </c>
      <c r="Y1435" s="22">
        <f t="shared" si="567"/>
        <v>7.1540443979874988</v>
      </c>
      <c r="Z1435" s="22">
        <f t="shared" si="557"/>
        <v>7.1890336202131158</v>
      </c>
      <c r="AA1435" s="22">
        <f t="shared" si="558"/>
        <v>7.1371246496698326</v>
      </c>
      <c r="AB1435" s="35"/>
      <c r="AC1435" s="10"/>
      <c r="AD1435" s="10"/>
    </row>
    <row r="1436" spans="1:30" x14ac:dyDescent="0.25">
      <c r="A1436" t="s">
        <v>4306</v>
      </c>
      <c r="B1436" t="s">
        <v>1690</v>
      </c>
      <c r="C1436" s="1">
        <v>42347</v>
      </c>
      <c r="D1436">
        <v>570</v>
      </c>
      <c r="E1436" t="str">
        <f t="shared" si="553"/>
        <v>_interview_with_dr._shanji_xiong,_chief_scientist_at_experian's_global_datalabs_</v>
      </c>
      <c r="F1436" s="7">
        <f t="shared" si="559"/>
        <v>6.3473892096560105</v>
      </c>
      <c r="G1436">
        <f t="shared" si="554"/>
        <v>46</v>
      </c>
      <c r="H1436" s="11">
        <f t="shared" si="560"/>
        <v>1</v>
      </c>
      <c r="I1436" s="11">
        <f t="shared" si="569"/>
        <v>0</v>
      </c>
      <c r="J1436" s="11">
        <f t="shared" si="569"/>
        <v>1</v>
      </c>
      <c r="K1436" s="11">
        <f t="shared" si="571"/>
        <v>0</v>
      </c>
      <c r="L1436" s="11">
        <f t="shared" si="571"/>
        <v>0</v>
      </c>
      <c r="M1436" s="11">
        <f t="shared" si="571"/>
        <v>0</v>
      </c>
      <c r="N1436" s="11">
        <f t="shared" si="571"/>
        <v>0</v>
      </c>
      <c r="O1436" s="11">
        <f t="shared" si="571"/>
        <v>0</v>
      </c>
      <c r="P1436" s="11">
        <f t="shared" si="571"/>
        <v>0</v>
      </c>
      <c r="Q1436" s="4" t="str">
        <f t="shared" si="561"/>
        <v>N-101-000000</v>
      </c>
      <c r="R1436">
        <f t="shared" si="562"/>
        <v>419</v>
      </c>
      <c r="S1436" s="8">
        <f t="shared" si="563"/>
        <v>6.5697596378225285</v>
      </c>
      <c r="T1436" s="8">
        <f t="shared" si="564"/>
        <v>6.5697596378225285</v>
      </c>
      <c r="U1436" s="10">
        <f t="shared" si="555"/>
        <v>6.1589202703399542</v>
      </c>
      <c r="V1436" s="10">
        <f t="shared" si="565"/>
        <v>-0.14431102010629077</v>
      </c>
      <c r="W1436" s="10">
        <f t="shared" si="566"/>
        <v>-0.48600296705934465</v>
      </c>
      <c r="X1436" s="10">
        <f t="shared" si="556"/>
        <v>0.18846893931605621</v>
      </c>
      <c r="Y1436" s="22">
        <f t="shared" si="567"/>
        <v>6.7376924224453338</v>
      </c>
      <c r="Z1436" s="22">
        <f t="shared" si="557"/>
        <v>6.5922741434865042</v>
      </c>
      <c r="AA1436" s="22">
        <f t="shared" si="558"/>
        <v>6.5697596378225285</v>
      </c>
      <c r="AB1436" s="35"/>
      <c r="AC1436" s="10"/>
      <c r="AD1436" s="10"/>
    </row>
    <row r="1437" spans="1:30" x14ac:dyDescent="0.25">
      <c r="A1437" t="s">
        <v>4304</v>
      </c>
      <c r="B1437" t="s">
        <v>1688</v>
      </c>
      <c r="C1437" s="1">
        <v>40948</v>
      </c>
      <c r="D1437">
        <v>163</v>
      </c>
      <c r="E1437" t="str">
        <f t="shared" si="553"/>
        <v>_interview_with_drew_rockwell,_ceo_of_lavastorm_</v>
      </c>
      <c r="F1437" s="7">
        <f t="shared" si="559"/>
        <v>5.0998664278241987</v>
      </c>
      <c r="G1437">
        <f t="shared" si="554"/>
        <v>61</v>
      </c>
      <c r="H1437" s="11">
        <f t="shared" si="560"/>
        <v>0</v>
      </c>
      <c r="I1437" s="11">
        <f t="shared" si="569"/>
        <v>0</v>
      </c>
      <c r="J1437" s="11">
        <f t="shared" si="569"/>
        <v>1</v>
      </c>
      <c r="K1437" s="11">
        <f t="shared" si="571"/>
        <v>0</v>
      </c>
      <c r="L1437" s="11">
        <f t="shared" si="571"/>
        <v>0</v>
      </c>
      <c r="M1437" s="11">
        <f t="shared" si="571"/>
        <v>0</v>
      </c>
      <c r="N1437" s="11">
        <f t="shared" si="571"/>
        <v>0</v>
      </c>
      <c r="O1437" s="11">
        <f t="shared" si="571"/>
        <v>0</v>
      </c>
      <c r="P1437" s="11">
        <f t="shared" si="571"/>
        <v>0</v>
      </c>
      <c r="Q1437" s="4" t="str">
        <f t="shared" si="561"/>
        <v>N-001-000000</v>
      </c>
      <c r="R1437">
        <f t="shared" si="562"/>
        <v>313</v>
      </c>
      <c r="S1437" s="8">
        <f t="shared" si="563"/>
        <v>6.8822553953446945</v>
      </c>
      <c r="T1437" s="8">
        <f t="shared" si="564"/>
        <v>6.8822553953446945</v>
      </c>
      <c r="U1437" s="10">
        <f t="shared" si="555"/>
        <v>4.7129304341654459</v>
      </c>
      <c r="V1437" s="10">
        <f t="shared" si="565"/>
        <v>0.15496856831223904</v>
      </c>
      <c r="W1437" s="10">
        <f t="shared" si="566"/>
        <v>-1.7335257488911564</v>
      </c>
      <c r="X1437" s="10">
        <f t="shared" si="556"/>
        <v>0.38693599365875281</v>
      </c>
      <c r="Y1437" s="22">
        <f t="shared" si="567"/>
        <v>6.9361594767880304</v>
      </c>
      <c r="Z1437" s="22">
        <f t="shared" si="557"/>
        <v>6.9661540865059681</v>
      </c>
      <c r="AA1437" s="22">
        <f t="shared" si="558"/>
        <v>6.8822553953446945</v>
      </c>
      <c r="AB1437" s="35"/>
      <c r="AC1437" s="10"/>
      <c r="AD1437" s="10"/>
    </row>
    <row r="1438" spans="1:30" x14ac:dyDescent="0.25">
      <c r="A1438" t="s">
        <v>4115</v>
      </c>
      <c r="B1438" t="s">
        <v>1499</v>
      </c>
      <c r="C1438" s="1">
        <v>42345</v>
      </c>
      <c r="D1438">
        <v>1785</v>
      </c>
      <c r="E1438" t="str">
        <f t="shared" si="553"/>
        <v>_interview_with_gideon_mann,_head_of_data_science_at_bloomberg_</v>
      </c>
      <c r="F1438" s="7">
        <f t="shared" si="559"/>
        <v>7.4877337614364441</v>
      </c>
      <c r="G1438">
        <f t="shared" si="554"/>
        <v>43</v>
      </c>
      <c r="H1438" s="11">
        <f t="shared" si="560"/>
        <v>1</v>
      </c>
      <c r="I1438" s="11">
        <f t="shared" si="569"/>
        <v>0</v>
      </c>
      <c r="J1438" s="11">
        <f t="shared" si="569"/>
        <v>1</v>
      </c>
      <c r="K1438" s="11">
        <f t="shared" si="571"/>
        <v>0</v>
      </c>
      <c r="L1438" s="11">
        <f t="shared" si="571"/>
        <v>0</v>
      </c>
      <c r="M1438" s="11">
        <f t="shared" si="571"/>
        <v>0</v>
      </c>
      <c r="N1438" s="11">
        <f t="shared" si="571"/>
        <v>1</v>
      </c>
      <c r="O1438" s="11">
        <f t="shared" si="571"/>
        <v>1</v>
      </c>
      <c r="P1438" s="11">
        <f t="shared" si="571"/>
        <v>0</v>
      </c>
      <c r="Q1438" s="4" t="str">
        <f t="shared" si="561"/>
        <v>N-101-000110</v>
      </c>
      <c r="R1438">
        <f t="shared" si="562"/>
        <v>126</v>
      </c>
      <c r="S1438" s="8">
        <f t="shared" si="563"/>
        <v>7.156085089173656</v>
      </c>
      <c r="T1438" s="8">
        <f t="shared" si="564"/>
        <v>7.156085089173656</v>
      </c>
      <c r="U1438" s="10">
        <f t="shared" si="555"/>
        <v>6.6977170646154347</v>
      </c>
      <c r="V1438" s="10">
        <f t="shared" si="565"/>
        <v>0.76279653926378688</v>
      </c>
      <c r="W1438" s="10">
        <f t="shared" si="566"/>
        <v>0.65434158472108894</v>
      </c>
      <c r="X1438" s="10">
        <f t="shared" si="556"/>
        <v>0.79001669682100972</v>
      </c>
      <c r="Y1438" s="22">
        <f t="shared" si="567"/>
        <v>7.3392401799502869</v>
      </c>
      <c r="Z1438" s="22">
        <f t="shared" si="557"/>
        <v>7.2265960335864765</v>
      </c>
      <c r="AA1438" s="22">
        <f t="shared" si="558"/>
        <v>7.156085089173656</v>
      </c>
      <c r="AB1438" s="35"/>
      <c r="AC1438" s="10"/>
      <c r="AD1438" s="10"/>
    </row>
    <row r="1439" spans="1:30" x14ac:dyDescent="0.25">
      <c r="A1439" t="s">
        <v>4307</v>
      </c>
      <c r="B1439" t="s">
        <v>1691</v>
      </c>
      <c r="C1439" s="1">
        <v>40882</v>
      </c>
      <c r="D1439">
        <v>186</v>
      </c>
      <c r="E1439" t="str">
        <f t="shared" si="553"/>
        <v>_interview_with_kaggle_ceo_anthony_goldbloom_</v>
      </c>
      <c r="F1439" s="7">
        <f t="shared" si="559"/>
        <v>5.2311086168545868</v>
      </c>
      <c r="G1439">
        <f t="shared" si="554"/>
        <v>56</v>
      </c>
      <c r="H1439" s="11">
        <f t="shared" si="560"/>
        <v>0</v>
      </c>
      <c r="I1439" s="11">
        <f t="shared" si="569"/>
        <v>0</v>
      </c>
      <c r="J1439" s="11">
        <f t="shared" si="569"/>
        <v>1</v>
      </c>
      <c r="K1439" s="11">
        <f t="shared" si="571"/>
        <v>0</v>
      </c>
      <c r="L1439" s="11">
        <f t="shared" si="571"/>
        <v>0</v>
      </c>
      <c r="M1439" s="11">
        <f t="shared" si="571"/>
        <v>0</v>
      </c>
      <c r="N1439" s="11">
        <f t="shared" si="571"/>
        <v>0</v>
      </c>
      <c r="O1439" s="11">
        <f t="shared" si="571"/>
        <v>0</v>
      </c>
      <c r="P1439" s="11">
        <f t="shared" si="571"/>
        <v>0</v>
      </c>
      <c r="Q1439" s="4" t="str">
        <f t="shared" si="561"/>
        <v>N-001-000000</v>
      </c>
      <c r="R1439">
        <f t="shared" si="562"/>
        <v>313</v>
      </c>
      <c r="S1439" s="8">
        <f t="shared" si="563"/>
        <v>6.8822553953446945</v>
      </c>
      <c r="T1439" s="8">
        <f t="shared" si="564"/>
        <v>6.8822553953446945</v>
      </c>
      <c r="U1439" s="10">
        <f t="shared" si="555"/>
        <v>4.844172623195834</v>
      </c>
      <c r="V1439" s="10">
        <f t="shared" si="565"/>
        <v>0.15496856831223904</v>
      </c>
      <c r="W1439" s="10">
        <f t="shared" si="566"/>
        <v>-1.6022835598607683</v>
      </c>
      <c r="X1439" s="10">
        <f t="shared" si="556"/>
        <v>0.38693599365875281</v>
      </c>
      <c r="Y1439" s="22">
        <f t="shared" si="567"/>
        <v>6.9361594767880304</v>
      </c>
      <c r="Z1439" s="22">
        <f t="shared" si="557"/>
        <v>6.9661540865059681</v>
      </c>
      <c r="AA1439" s="22">
        <f t="shared" si="558"/>
        <v>6.8822553953446945</v>
      </c>
      <c r="AB1439" s="35"/>
      <c r="AC1439" s="10"/>
      <c r="AD1439" s="10"/>
    </row>
    <row r="1440" spans="1:30" x14ac:dyDescent="0.25">
      <c r="A1440" t="s">
        <v>4308</v>
      </c>
      <c r="B1440" t="s">
        <v>1692</v>
      </c>
      <c r="C1440" s="1">
        <v>42510</v>
      </c>
      <c r="D1440">
        <v>296</v>
      </c>
      <c r="E1440" t="str">
        <f t="shared" si="553"/>
        <v>_interview_with_karolina_alexiou:_building_data_pipelines_</v>
      </c>
      <c r="F1440" s="7">
        <f t="shared" si="559"/>
        <v>5.6937321388026998</v>
      </c>
      <c r="G1440">
        <f t="shared" si="554"/>
        <v>82</v>
      </c>
      <c r="H1440" s="11">
        <f t="shared" si="560"/>
        <v>1</v>
      </c>
      <c r="I1440" s="11">
        <f t="shared" si="569"/>
        <v>0</v>
      </c>
      <c r="J1440" s="11">
        <f t="shared" si="569"/>
        <v>1</v>
      </c>
      <c r="K1440" s="11">
        <f t="shared" si="571"/>
        <v>0</v>
      </c>
      <c r="L1440" s="11">
        <f t="shared" si="571"/>
        <v>0</v>
      </c>
      <c r="M1440" s="11">
        <f t="shared" si="571"/>
        <v>0</v>
      </c>
      <c r="N1440" s="11">
        <f t="shared" si="571"/>
        <v>0</v>
      </c>
      <c r="O1440" s="11">
        <f t="shared" si="571"/>
        <v>1</v>
      </c>
      <c r="P1440" s="11">
        <f t="shared" si="571"/>
        <v>0</v>
      </c>
      <c r="Q1440" s="4" t="str">
        <f t="shared" si="561"/>
        <v>N-101-000010</v>
      </c>
      <c r="R1440">
        <f t="shared" si="562"/>
        <v>382</v>
      </c>
      <c r="S1440" s="8">
        <f t="shared" si="563"/>
        <v>6.8802841839920132</v>
      </c>
      <c r="T1440" s="8">
        <f t="shared" si="564"/>
        <v>6.8802841839920132</v>
      </c>
      <c r="U1440" s="10">
        <f t="shared" si="555"/>
        <v>5.287378278287175</v>
      </c>
      <c r="V1440" s="10">
        <f t="shared" si="565"/>
        <v>0.18424985744159661</v>
      </c>
      <c r="W1440" s="10">
        <f t="shared" si="566"/>
        <v>-1.1396600379126554</v>
      </c>
      <c r="X1440" s="10">
        <f t="shared" si="556"/>
        <v>0.40635386051552441</v>
      </c>
      <c r="Y1440" s="22">
        <f t="shared" si="567"/>
        <v>6.9555773436448023</v>
      </c>
      <c r="Z1440" s="22">
        <f t="shared" si="557"/>
        <v>6.8151536771936527</v>
      </c>
      <c r="AA1440" s="22">
        <f t="shared" si="558"/>
        <v>6.8802841839920132</v>
      </c>
      <c r="AB1440" s="35"/>
      <c r="AC1440" s="10"/>
      <c r="AD1440" s="10"/>
    </row>
    <row r="1441" spans="1:30" x14ac:dyDescent="0.25">
      <c r="A1441" t="s">
        <v>4309</v>
      </c>
      <c r="B1441" t="s">
        <v>1693</v>
      </c>
      <c r="C1441" s="1">
        <v>41801</v>
      </c>
      <c r="D1441">
        <v>326</v>
      </c>
      <c r="E1441" t="str">
        <f t="shared" si="553"/>
        <v>_interview_with_prof._dr._bart_baesens_-_author_of_multiple_business_analyticsbooks_</v>
      </c>
      <c r="F1441" s="7">
        <f t="shared" si="559"/>
        <v>5.7899601708972535</v>
      </c>
      <c r="G1441">
        <f t="shared" si="554"/>
        <v>61</v>
      </c>
      <c r="H1441" s="11">
        <f t="shared" si="560"/>
        <v>0</v>
      </c>
      <c r="I1441" s="11">
        <f t="shared" si="569"/>
        <v>0</v>
      </c>
      <c r="J1441" s="11">
        <f t="shared" si="569"/>
        <v>1</v>
      </c>
      <c r="K1441" s="11">
        <f t="shared" si="571"/>
        <v>0</v>
      </c>
      <c r="L1441" s="11">
        <f t="shared" si="571"/>
        <v>0</v>
      </c>
      <c r="M1441" s="11">
        <f t="shared" si="571"/>
        <v>0</v>
      </c>
      <c r="N1441" s="11">
        <f t="shared" si="571"/>
        <v>0</v>
      </c>
      <c r="O1441" s="11">
        <f t="shared" si="571"/>
        <v>0</v>
      </c>
      <c r="P1441" s="11">
        <f t="shared" si="571"/>
        <v>1</v>
      </c>
      <c r="Q1441" s="4" t="str">
        <f t="shared" si="561"/>
        <v>N-001-000001</v>
      </c>
      <c r="R1441">
        <f t="shared" si="562"/>
        <v>75</v>
      </c>
      <c r="S1441" s="8">
        <f t="shared" si="563"/>
        <v>6.7053553975541869</v>
      </c>
      <c r="T1441" s="8">
        <f t="shared" si="564"/>
        <v>6.7053553975541869</v>
      </c>
      <c r="U1441" s="10">
        <f t="shared" si="555"/>
        <v>5.6177743203735515</v>
      </c>
      <c r="V1441" s="10">
        <f t="shared" si="565"/>
        <v>-0.16886520179703862</v>
      </c>
      <c r="W1441" s="10">
        <f t="shared" si="566"/>
        <v>-1.0434320058181017</v>
      </c>
      <c r="X1441" s="10">
        <f t="shared" si="556"/>
        <v>0.17218585052370217</v>
      </c>
      <c r="Y1441" s="22">
        <f t="shared" si="567"/>
        <v>6.7214093336529794</v>
      </c>
      <c r="Z1441" s="22">
        <f t="shared" si="557"/>
        <v>6.7986372127043664</v>
      </c>
      <c r="AA1441" s="22">
        <f t="shared" si="558"/>
        <v>6.7053553975541869</v>
      </c>
      <c r="AB1441" s="35"/>
      <c r="AC1441" s="10"/>
      <c r="AD1441" s="10"/>
    </row>
    <row r="1442" spans="1:30" x14ac:dyDescent="0.25">
      <c r="A1442" t="s">
        <v>3023</v>
      </c>
      <c r="B1442" t="s">
        <v>405</v>
      </c>
      <c r="C1442" s="1">
        <v>42326</v>
      </c>
      <c r="D1442">
        <v>163</v>
      </c>
      <c r="E1442" t="str">
        <f t="shared" si="553"/>
        <v>_introducing_greenplum:_the_world's_first_open_source_mpp_data_</v>
      </c>
      <c r="F1442" s="7">
        <f t="shared" si="559"/>
        <v>5.0998664278241987</v>
      </c>
      <c r="G1442">
        <f t="shared" si="554"/>
        <v>41</v>
      </c>
      <c r="H1442" s="11">
        <f t="shared" si="560"/>
        <v>1</v>
      </c>
      <c r="I1442" s="11">
        <f t="shared" ref="I1442:J1461" si="572">IF(ISNUMBER(SEARCH(I$1,$B1442)),1,0)</f>
        <v>1</v>
      </c>
      <c r="J1442" s="11">
        <f t="shared" si="572"/>
        <v>0</v>
      </c>
      <c r="K1442" s="11">
        <f t="shared" ref="K1442:P1451" si="573">IF(ISNUMBER(SEARCH(K$1,$E1442)),1,0)</f>
        <v>0</v>
      </c>
      <c r="L1442" s="11">
        <f t="shared" si="573"/>
        <v>0</v>
      </c>
      <c r="M1442" s="11">
        <f t="shared" si="573"/>
        <v>0</v>
      </c>
      <c r="N1442" s="11">
        <f t="shared" si="573"/>
        <v>0</v>
      </c>
      <c r="O1442" s="11">
        <f t="shared" si="573"/>
        <v>1</v>
      </c>
      <c r="P1442" s="11">
        <f t="shared" si="573"/>
        <v>0</v>
      </c>
      <c r="Q1442" s="4" t="str">
        <f t="shared" si="561"/>
        <v>N-110-000010</v>
      </c>
      <c r="R1442">
        <f t="shared" si="562"/>
        <v>58</v>
      </c>
      <c r="S1442" s="8">
        <f t="shared" si="563"/>
        <v>5.7492453157171877</v>
      </c>
      <c r="T1442" s="8">
        <f t="shared" si="564"/>
        <v>5.7492453157171877</v>
      </c>
      <c r="U1442" s="10">
        <f t="shared" si="555"/>
        <v>5.4743562016669376</v>
      </c>
      <c r="V1442" s="10">
        <f t="shared" si="565"/>
        <v>-0.99322799793309102</v>
      </c>
      <c r="W1442" s="10">
        <f t="shared" si="566"/>
        <v>-1.7335257488911564</v>
      </c>
      <c r="X1442" s="10">
        <f t="shared" si="556"/>
        <v>-0.37448977384273863</v>
      </c>
      <c r="Y1442" s="22">
        <f t="shared" si="567"/>
        <v>6.1747337092865386</v>
      </c>
      <c r="Z1442" s="22">
        <f t="shared" si="557"/>
        <v>6.1953121150439019</v>
      </c>
      <c r="AA1442" s="22">
        <f t="shared" si="558"/>
        <v>5.7492453157171877</v>
      </c>
      <c r="AB1442" s="35"/>
      <c r="AC1442" s="10"/>
      <c r="AD1442" s="10"/>
    </row>
    <row r="1443" spans="1:30" x14ac:dyDescent="0.25">
      <c r="A1443" t="s">
        <v>4310</v>
      </c>
      <c r="B1443" t="s">
        <v>1694</v>
      </c>
      <c r="C1443" s="1">
        <v>41974</v>
      </c>
      <c r="D1443">
        <v>1426</v>
      </c>
      <c r="E1443" t="str">
        <f t="shared" si="553"/>
        <v>_introducing_the_linked_data_business_cube_</v>
      </c>
      <c r="F1443" s="7">
        <f t="shared" si="559"/>
        <v>7.2633296174768365</v>
      </c>
      <c r="G1443">
        <f t="shared" si="554"/>
        <v>28</v>
      </c>
      <c r="H1443" s="11">
        <f t="shared" si="560"/>
        <v>0</v>
      </c>
      <c r="I1443" s="11">
        <f t="shared" si="572"/>
        <v>0</v>
      </c>
      <c r="J1443" s="11">
        <f t="shared" si="572"/>
        <v>1</v>
      </c>
      <c r="K1443" s="11">
        <f t="shared" si="573"/>
        <v>0</v>
      </c>
      <c r="L1443" s="11">
        <f t="shared" si="573"/>
        <v>0</v>
      </c>
      <c r="M1443" s="11">
        <f t="shared" si="573"/>
        <v>0</v>
      </c>
      <c r="N1443" s="11">
        <f t="shared" si="573"/>
        <v>0</v>
      </c>
      <c r="O1443" s="11">
        <f t="shared" si="573"/>
        <v>1</v>
      </c>
      <c r="P1443" s="11">
        <f t="shared" si="573"/>
        <v>0</v>
      </c>
      <c r="Q1443" s="4" t="str">
        <f t="shared" si="561"/>
        <v>N-001-000010</v>
      </c>
      <c r="R1443">
        <f t="shared" si="562"/>
        <v>276</v>
      </c>
      <c r="S1443" s="8">
        <f t="shared" si="563"/>
        <v>7.1371246496698326</v>
      </c>
      <c r="T1443" s="8">
        <f t="shared" si="564"/>
        <v>7.1371246496698326</v>
      </c>
      <c r="U1443" s="10">
        <f t="shared" si="555"/>
        <v>6.6585087026186152</v>
      </c>
      <c r="V1443" s="10">
        <f t="shared" si="565"/>
        <v>0.48352944586012636</v>
      </c>
      <c r="W1443" s="10">
        <f t="shared" si="566"/>
        <v>0.42993744076148133</v>
      </c>
      <c r="X1443" s="10">
        <f t="shared" si="556"/>
        <v>0.60482091485822098</v>
      </c>
      <c r="Y1443" s="22">
        <f t="shared" si="567"/>
        <v>7.1540443979874988</v>
      </c>
      <c r="Z1443" s="22">
        <f t="shared" si="557"/>
        <v>7.1890336202131158</v>
      </c>
      <c r="AA1443" s="22">
        <f t="shared" si="558"/>
        <v>7.1371246496698326</v>
      </c>
      <c r="AB1443" s="35"/>
      <c r="AC1443" s="10"/>
      <c r="AD1443" s="10"/>
    </row>
    <row r="1444" spans="1:30" x14ac:dyDescent="0.25">
      <c r="A1444" t="s">
        <v>4311</v>
      </c>
      <c r="B1444" t="s">
        <v>1695</v>
      </c>
      <c r="C1444" s="1">
        <v>42291</v>
      </c>
      <c r="D1444">
        <v>733</v>
      </c>
      <c r="E1444" t="str">
        <f t="shared" si="553"/>
        <v>_introduction_to_apache_spark_</v>
      </c>
      <c r="F1444" s="7">
        <f t="shared" si="559"/>
        <v>6.5985090286145152</v>
      </c>
      <c r="G1444">
        <f t="shared" si="554"/>
        <v>60</v>
      </c>
      <c r="H1444" s="11">
        <f t="shared" si="560"/>
        <v>1</v>
      </c>
      <c r="I1444" s="11">
        <f t="shared" si="572"/>
        <v>0</v>
      </c>
      <c r="J1444" s="11">
        <f t="shared" si="572"/>
        <v>1</v>
      </c>
      <c r="K1444" s="11">
        <f t="shared" si="573"/>
        <v>0</v>
      </c>
      <c r="L1444" s="11">
        <f t="shared" si="573"/>
        <v>0</v>
      </c>
      <c r="M1444" s="11">
        <f t="shared" si="573"/>
        <v>0</v>
      </c>
      <c r="N1444" s="11">
        <f t="shared" si="573"/>
        <v>0</v>
      </c>
      <c r="O1444" s="11">
        <f t="shared" si="573"/>
        <v>0</v>
      </c>
      <c r="P1444" s="11">
        <f t="shared" si="573"/>
        <v>0</v>
      </c>
      <c r="Q1444" s="4" t="str">
        <f t="shared" si="561"/>
        <v>N-101-000000</v>
      </c>
      <c r="R1444">
        <f t="shared" si="562"/>
        <v>419</v>
      </c>
      <c r="S1444" s="8">
        <f t="shared" si="563"/>
        <v>6.5697596378225285</v>
      </c>
      <c r="T1444" s="8">
        <f t="shared" si="564"/>
        <v>6.5697596378225285</v>
      </c>
      <c r="U1444" s="10">
        <f t="shared" si="555"/>
        <v>6.4100400892984588</v>
      </c>
      <c r="V1444" s="10">
        <f t="shared" si="565"/>
        <v>-0.14431102010629077</v>
      </c>
      <c r="W1444" s="10">
        <f t="shared" si="566"/>
        <v>-0.23488314810083999</v>
      </c>
      <c r="X1444" s="10">
        <f t="shared" si="556"/>
        <v>0.18846893931605621</v>
      </c>
      <c r="Y1444" s="22">
        <f t="shared" si="567"/>
        <v>6.7376924224453338</v>
      </c>
      <c r="Z1444" s="22">
        <f t="shared" si="557"/>
        <v>6.5922741434865042</v>
      </c>
      <c r="AA1444" s="22">
        <f t="shared" si="558"/>
        <v>6.5697596378225285</v>
      </c>
      <c r="AB1444" s="35"/>
      <c r="AC1444" s="10"/>
      <c r="AD1444" s="10"/>
    </row>
    <row r="1445" spans="1:30" x14ac:dyDescent="0.25">
      <c r="A1445" t="s">
        <v>4312</v>
      </c>
      <c r="B1445" t="s">
        <v>1696</v>
      </c>
      <c r="C1445" s="1">
        <v>41287</v>
      </c>
      <c r="D1445">
        <v>16752</v>
      </c>
      <c r="E1445" t="str">
        <f t="shared" si="553"/>
        <v>_introduction_to_classification_&amp;amp;_regression_trees_(cart)_</v>
      </c>
      <c r="F1445" s="7">
        <f t="shared" si="559"/>
        <v>9.7263326256935319</v>
      </c>
      <c r="G1445">
        <f t="shared" si="554"/>
        <v>28</v>
      </c>
      <c r="H1445" s="11">
        <f t="shared" si="560"/>
        <v>0</v>
      </c>
      <c r="I1445" s="11">
        <f t="shared" si="572"/>
        <v>0</v>
      </c>
      <c r="J1445" s="11">
        <f t="shared" si="572"/>
        <v>1</v>
      </c>
      <c r="K1445" s="11">
        <f t="shared" si="573"/>
        <v>0</v>
      </c>
      <c r="L1445" s="11">
        <f t="shared" si="573"/>
        <v>0</v>
      </c>
      <c r="M1445" s="11">
        <f t="shared" si="573"/>
        <v>0</v>
      </c>
      <c r="N1445" s="11">
        <f t="shared" si="573"/>
        <v>0</v>
      </c>
      <c r="O1445" s="11">
        <f t="shared" si="573"/>
        <v>0</v>
      </c>
      <c r="P1445" s="11">
        <f t="shared" si="573"/>
        <v>0</v>
      </c>
      <c r="Q1445" s="4" t="str">
        <f t="shared" si="561"/>
        <v>N-001-000000</v>
      </c>
      <c r="R1445">
        <f t="shared" si="562"/>
        <v>313</v>
      </c>
      <c r="S1445" s="8">
        <f t="shared" si="563"/>
        <v>6.8822553953446945</v>
      </c>
      <c r="T1445" s="8">
        <f t="shared" si="564"/>
        <v>6.8822553953446945</v>
      </c>
      <c r="U1445" s="10">
        <f t="shared" si="555"/>
        <v>9.339396632034779</v>
      </c>
      <c r="V1445" s="10">
        <f t="shared" si="565"/>
        <v>0.15496856831223904</v>
      </c>
      <c r="W1445" s="10">
        <f t="shared" si="566"/>
        <v>2.8929404489781767</v>
      </c>
      <c r="X1445" s="10">
        <f t="shared" si="556"/>
        <v>0.38693599365875281</v>
      </c>
      <c r="Y1445" s="22">
        <f t="shared" si="567"/>
        <v>6.9361594767880304</v>
      </c>
      <c r="Z1445" s="22">
        <f t="shared" si="557"/>
        <v>6.9661540865059681</v>
      </c>
      <c r="AA1445" s="22">
        <f t="shared" si="558"/>
        <v>6.8822553953446945</v>
      </c>
      <c r="AB1445" s="35"/>
      <c r="AC1445" s="10"/>
      <c r="AD1445" s="10"/>
    </row>
    <row r="1446" spans="1:30" x14ac:dyDescent="0.25">
      <c r="A1446" t="s">
        <v>4313</v>
      </c>
      <c r="B1446" t="s">
        <v>1697</v>
      </c>
      <c r="C1446" s="1">
        <v>42313</v>
      </c>
      <c r="D1446">
        <v>547</v>
      </c>
      <c r="E1446" t="str">
        <f t="shared" si="553"/>
        <v>_introduction_to_data_lineage_</v>
      </c>
      <c r="F1446" s="7">
        <f t="shared" si="559"/>
        <v>6.3062752869480159</v>
      </c>
      <c r="G1446">
        <f t="shared" si="554"/>
        <v>28</v>
      </c>
      <c r="H1446" s="11">
        <f t="shared" si="560"/>
        <v>1</v>
      </c>
      <c r="I1446" s="11">
        <f t="shared" si="572"/>
        <v>0</v>
      </c>
      <c r="J1446" s="11">
        <f t="shared" si="572"/>
        <v>1</v>
      </c>
      <c r="K1446" s="11">
        <f t="shared" si="573"/>
        <v>0</v>
      </c>
      <c r="L1446" s="11">
        <f t="shared" si="573"/>
        <v>0</v>
      </c>
      <c r="M1446" s="11">
        <f t="shared" si="573"/>
        <v>0</v>
      </c>
      <c r="N1446" s="11">
        <f t="shared" si="573"/>
        <v>0</v>
      </c>
      <c r="O1446" s="11">
        <f t="shared" si="573"/>
        <v>1</v>
      </c>
      <c r="P1446" s="11">
        <f t="shared" si="573"/>
        <v>0</v>
      </c>
      <c r="Q1446" s="4" t="str">
        <f t="shared" si="561"/>
        <v>N-101-000010</v>
      </c>
      <c r="R1446">
        <f t="shared" si="562"/>
        <v>382</v>
      </c>
      <c r="S1446" s="8">
        <f t="shared" si="563"/>
        <v>6.8802841839920132</v>
      </c>
      <c r="T1446" s="8">
        <f t="shared" si="564"/>
        <v>6.8802841839920132</v>
      </c>
      <c r="U1446" s="10">
        <f t="shared" si="555"/>
        <v>5.8999214264324911</v>
      </c>
      <c r="V1446" s="10">
        <f t="shared" si="565"/>
        <v>0.18424985744159661</v>
      </c>
      <c r="W1446" s="10">
        <f t="shared" si="566"/>
        <v>-0.52711688976733928</v>
      </c>
      <c r="X1446" s="10">
        <f t="shared" si="556"/>
        <v>0.40635386051552441</v>
      </c>
      <c r="Y1446" s="22">
        <f t="shared" si="567"/>
        <v>6.9555773436448023</v>
      </c>
      <c r="Z1446" s="22">
        <f t="shared" si="557"/>
        <v>6.8151536771936527</v>
      </c>
      <c r="AA1446" s="22">
        <f t="shared" si="558"/>
        <v>6.8802841839920132</v>
      </c>
      <c r="AB1446" s="35"/>
      <c r="AC1446" s="10"/>
      <c r="AD1446" s="10"/>
    </row>
    <row r="1447" spans="1:30" x14ac:dyDescent="0.25">
      <c r="A1447" t="s">
        <v>4314</v>
      </c>
      <c r="B1447" t="s">
        <v>1698</v>
      </c>
      <c r="C1447" s="1">
        <v>42402</v>
      </c>
      <c r="D1447">
        <v>430</v>
      </c>
      <c r="E1447" t="str">
        <f t="shared" si="553"/>
        <v>_introduction_to_data_quality_</v>
      </c>
      <c r="F1447" s="7">
        <f t="shared" si="559"/>
        <v>6.0661080901037474</v>
      </c>
      <c r="G1447">
        <f t="shared" si="554"/>
        <v>46</v>
      </c>
      <c r="H1447" s="11">
        <f t="shared" si="560"/>
        <v>1</v>
      </c>
      <c r="I1447" s="11">
        <f t="shared" si="572"/>
        <v>0</v>
      </c>
      <c r="J1447" s="11">
        <f t="shared" si="572"/>
        <v>1</v>
      </c>
      <c r="K1447" s="11">
        <f t="shared" si="573"/>
        <v>0</v>
      </c>
      <c r="L1447" s="11">
        <f t="shared" si="573"/>
        <v>0</v>
      </c>
      <c r="M1447" s="11">
        <f t="shared" si="573"/>
        <v>0</v>
      </c>
      <c r="N1447" s="11">
        <f t="shared" si="573"/>
        <v>0</v>
      </c>
      <c r="O1447" s="11">
        <f t="shared" si="573"/>
        <v>1</v>
      </c>
      <c r="P1447" s="11">
        <f t="shared" si="573"/>
        <v>0</v>
      </c>
      <c r="Q1447" s="4" t="str">
        <f t="shared" si="561"/>
        <v>N-101-000010</v>
      </c>
      <c r="R1447">
        <f t="shared" si="562"/>
        <v>382</v>
      </c>
      <c r="S1447" s="8">
        <f t="shared" si="563"/>
        <v>6.8802841839920132</v>
      </c>
      <c r="T1447" s="8">
        <f t="shared" si="564"/>
        <v>6.8802841839920132</v>
      </c>
      <c r="U1447" s="10">
        <f t="shared" si="555"/>
        <v>5.6597542295882226</v>
      </c>
      <c r="V1447" s="10">
        <f t="shared" si="565"/>
        <v>0.18424985744159661</v>
      </c>
      <c r="W1447" s="10">
        <f t="shared" si="566"/>
        <v>-0.76728408661160774</v>
      </c>
      <c r="X1447" s="10">
        <f t="shared" si="556"/>
        <v>0.40635386051552441</v>
      </c>
      <c r="Y1447" s="22">
        <f t="shared" si="567"/>
        <v>6.9555773436448023</v>
      </c>
      <c r="Z1447" s="22">
        <f t="shared" si="557"/>
        <v>6.8151536771936527</v>
      </c>
      <c r="AA1447" s="22">
        <f t="shared" si="558"/>
        <v>6.8802841839920132</v>
      </c>
      <c r="AB1447" s="35"/>
      <c r="AC1447" s="10"/>
      <c r="AD1447" s="10"/>
    </row>
    <row r="1448" spans="1:30" x14ac:dyDescent="0.25">
      <c r="A1448" t="s">
        <v>4315</v>
      </c>
      <c r="B1448" t="s">
        <v>1699</v>
      </c>
      <c r="C1448" s="1">
        <v>42051</v>
      </c>
      <c r="D1448">
        <v>122</v>
      </c>
      <c r="E1448" t="str">
        <f t="shared" si="553"/>
        <v>_introduction_to_data_science_central_community_</v>
      </c>
      <c r="F1448" s="7">
        <f t="shared" si="559"/>
        <v>4.8121843553724171</v>
      </c>
      <c r="G1448">
        <f t="shared" si="554"/>
        <v>35</v>
      </c>
      <c r="H1448" s="11">
        <f t="shared" si="560"/>
        <v>1</v>
      </c>
      <c r="I1448" s="11">
        <f t="shared" si="572"/>
        <v>0</v>
      </c>
      <c r="J1448" s="11">
        <f t="shared" si="572"/>
        <v>1</v>
      </c>
      <c r="K1448" s="11">
        <f t="shared" si="573"/>
        <v>0</v>
      </c>
      <c r="L1448" s="11">
        <f t="shared" si="573"/>
        <v>0</v>
      </c>
      <c r="M1448" s="11">
        <f t="shared" si="573"/>
        <v>0</v>
      </c>
      <c r="N1448" s="11">
        <f t="shared" si="573"/>
        <v>1</v>
      </c>
      <c r="O1448" s="11">
        <f t="shared" si="573"/>
        <v>1</v>
      </c>
      <c r="P1448" s="11">
        <f t="shared" si="573"/>
        <v>0</v>
      </c>
      <c r="Q1448" s="4" t="str">
        <f t="shared" si="561"/>
        <v>N-101-000110</v>
      </c>
      <c r="R1448">
        <f t="shared" si="562"/>
        <v>126</v>
      </c>
      <c r="S1448" s="8">
        <f t="shared" si="563"/>
        <v>7.156085089173656</v>
      </c>
      <c r="T1448" s="8">
        <f t="shared" si="564"/>
        <v>7.156085089173656</v>
      </c>
      <c r="U1448" s="10">
        <f t="shared" si="555"/>
        <v>4.0221676585514077</v>
      </c>
      <c r="V1448" s="10">
        <f t="shared" si="565"/>
        <v>0.76279653926378688</v>
      </c>
      <c r="W1448" s="10">
        <f t="shared" si="566"/>
        <v>-2.0212078213429381</v>
      </c>
      <c r="X1448" s="10">
        <f t="shared" si="556"/>
        <v>0.79001669682100972</v>
      </c>
      <c r="Y1448" s="22">
        <f t="shared" si="567"/>
        <v>7.3392401799502869</v>
      </c>
      <c r="Z1448" s="22">
        <f t="shared" si="557"/>
        <v>7.2265960335864765</v>
      </c>
      <c r="AA1448" s="22">
        <f t="shared" si="558"/>
        <v>7.156085089173656</v>
      </c>
      <c r="AB1448" s="35"/>
      <c r="AC1448" s="10"/>
      <c r="AD1448" s="10"/>
    </row>
    <row r="1449" spans="1:30" x14ac:dyDescent="0.25">
      <c r="A1449" t="s">
        <v>3024</v>
      </c>
      <c r="B1449" t="s">
        <v>406</v>
      </c>
      <c r="C1449" s="1">
        <v>42115</v>
      </c>
      <c r="D1449">
        <v>692</v>
      </c>
      <c r="E1449" t="str">
        <f t="shared" si="553"/>
        <v>_introduction_to_data_science_with_r_</v>
      </c>
      <c r="F1449" s="7">
        <f t="shared" si="559"/>
        <v>6.5410299991899032</v>
      </c>
      <c r="G1449">
        <f t="shared" si="554"/>
        <v>46</v>
      </c>
      <c r="H1449" s="11">
        <f t="shared" si="560"/>
        <v>1</v>
      </c>
      <c r="I1449" s="11">
        <f t="shared" si="572"/>
        <v>1</v>
      </c>
      <c r="J1449" s="11">
        <f t="shared" si="572"/>
        <v>0</v>
      </c>
      <c r="K1449" s="11">
        <f t="shared" si="573"/>
        <v>0</v>
      </c>
      <c r="L1449" s="11">
        <f t="shared" si="573"/>
        <v>1</v>
      </c>
      <c r="M1449" s="11">
        <f t="shared" si="573"/>
        <v>0</v>
      </c>
      <c r="N1449" s="11">
        <f t="shared" si="573"/>
        <v>1</v>
      </c>
      <c r="O1449" s="11">
        <f t="shared" si="573"/>
        <v>1</v>
      </c>
      <c r="P1449" s="11">
        <f t="shared" si="573"/>
        <v>0</v>
      </c>
      <c r="Q1449" s="4" t="str">
        <f t="shared" si="561"/>
        <v>N-110-010110</v>
      </c>
      <c r="R1449">
        <f t="shared" si="562"/>
        <v>1</v>
      </c>
      <c r="S1449" s="8">
        <f t="shared" si="563"/>
        <v>7.020854558086981</v>
      </c>
      <c r="T1449" s="8">
        <f t="shared" si="564"/>
        <v>7.3546782491486216</v>
      </c>
      <c r="U1449" s="10">
        <f t="shared" si="555"/>
        <v>6.2381639064917502</v>
      </c>
      <c r="V1449" s="10">
        <f t="shared" si="565"/>
        <v>2.8194855459979407E-2</v>
      </c>
      <c r="W1449" s="10">
        <f t="shared" si="566"/>
        <v>-0.29236217752545191</v>
      </c>
      <c r="X1449" s="10">
        <f t="shared" si="556"/>
        <v>0.30286609269815318</v>
      </c>
      <c r="Y1449" s="22">
        <f t="shared" si="567"/>
        <v>6.8520895758274305</v>
      </c>
      <c r="Z1449" s="22">
        <f t="shared" si="557"/>
        <v>7.1526189948776411</v>
      </c>
      <c r="AA1449" s="22">
        <f t="shared" si="558"/>
        <v>6.8520895758274305</v>
      </c>
      <c r="AB1449" s="35"/>
      <c r="AC1449" s="10"/>
      <c r="AD1449" s="10"/>
    </row>
    <row r="1450" spans="1:30" x14ac:dyDescent="0.25">
      <c r="A1450" t="s">
        <v>4316</v>
      </c>
      <c r="B1450" t="s">
        <v>1700</v>
      </c>
      <c r="C1450" s="1">
        <v>42467</v>
      </c>
      <c r="D1450">
        <v>1100</v>
      </c>
      <c r="E1450" t="str">
        <f t="shared" si="553"/>
        <v>_introduction_to_machine_learning_/_data_mining_</v>
      </c>
      <c r="F1450" s="7">
        <f t="shared" si="559"/>
        <v>7.0039741367226798</v>
      </c>
      <c r="G1450">
        <f t="shared" si="554"/>
        <v>24</v>
      </c>
      <c r="H1450" s="11">
        <f t="shared" si="560"/>
        <v>1</v>
      </c>
      <c r="I1450" s="11">
        <f t="shared" si="572"/>
        <v>0</v>
      </c>
      <c r="J1450" s="11">
        <f t="shared" si="572"/>
        <v>1</v>
      </c>
      <c r="K1450" s="11">
        <f t="shared" si="573"/>
        <v>0</v>
      </c>
      <c r="L1450" s="11">
        <f t="shared" si="573"/>
        <v>0</v>
      </c>
      <c r="M1450" s="11">
        <f t="shared" si="573"/>
        <v>1</v>
      </c>
      <c r="N1450" s="11">
        <f t="shared" si="573"/>
        <v>0</v>
      </c>
      <c r="O1450" s="11">
        <f t="shared" si="573"/>
        <v>1</v>
      </c>
      <c r="P1450" s="11">
        <f t="shared" si="573"/>
        <v>0</v>
      </c>
      <c r="Q1450" s="4" t="str">
        <f t="shared" si="561"/>
        <v>N-101-001010</v>
      </c>
      <c r="R1450">
        <f t="shared" si="562"/>
        <v>6</v>
      </c>
      <c r="S1450" s="8">
        <f t="shared" si="563"/>
        <v>7.6981890511931148</v>
      </c>
      <c r="T1450" s="8">
        <f t="shared" si="564"/>
        <v>7.3546782491486216</v>
      </c>
      <c r="U1450" s="10">
        <f t="shared" si="555"/>
        <v>6.11970101993127</v>
      </c>
      <c r="V1450" s="10">
        <f t="shared" si="565"/>
        <v>0.90493107473099987</v>
      </c>
      <c r="W1450" s="10">
        <f t="shared" si="566"/>
        <v>0.17058196000732462</v>
      </c>
      <c r="X1450" s="10">
        <f t="shared" si="556"/>
        <v>0.8842731167914093</v>
      </c>
      <c r="Y1450" s="22">
        <f t="shared" si="567"/>
        <v>7.4334965999206872</v>
      </c>
      <c r="Z1450" s="22">
        <f t="shared" si="557"/>
        <v>7.6513274044519566</v>
      </c>
      <c r="AA1450" s="22">
        <f t="shared" si="558"/>
        <v>7.6981890511931148</v>
      </c>
      <c r="AB1450" s="35"/>
      <c r="AC1450" s="10"/>
      <c r="AD1450" s="10"/>
    </row>
    <row r="1451" spans="1:30" x14ac:dyDescent="0.25">
      <c r="A1451" t="s">
        <v>3161</v>
      </c>
      <c r="B1451" t="s">
        <v>545</v>
      </c>
      <c r="C1451" s="1">
        <v>42391</v>
      </c>
      <c r="D1451">
        <v>489</v>
      </c>
      <c r="E1451" t="str">
        <f t="shared" si="553"/>
        <v>_introduction_to_metadata_</v>
      </c>
      <c r="F1451" s="7">
        <f t="shared" si="559"/>
        <v>6.1944053911046719</v>
      </c>
      <c r="G1451">
        <f t="shared" si="554"/>
        <v>36</v>
      </c>
      <c r="H1451" s="11">
        <f t="shared" si="560"/>
        <v>1</v>
      </c>
      <c r="I1451" s="11">
        <f t="shared" si="572"/>
        <v>0</v>
      </c>
      <c r="J1451" s="11">
        <f t="shared" si="572"/>
        <v>1</v>
      </c>
      <c r="K1451" s="11">
        <f t="shared" si="573"/>
        <v>0</v>
      </c>
      <c r="L1451" s="11">
        <f t="shared" si="573"/>
        <v>0</v>
      </c>
      <c r="M1451" s="11">
        <f t="shared" si="573"/>
        <v>0</v>
      </c>
      <c r="N1451" s="11">
        <f t="shared" si="573"/>
        <v>0</v>
      </c>
      <c r="O1451" s="11">
        <f t="shared" si="573"/>
        <v>0</v>
      </c>
      <c r="P1451" s="11">
        <f t="shared" si="573"/>
        <v>0</v>
      </c>
      <c r="Q1451" s="4" t="str">
        <f t="shared" si="561"/>
        <v>N-101-000000</v>
      </c>
      <c r="R1451">
        <f t="shared" si="562"/>
        <v>419</v>
      </c>
      <c r="S1451" s="8">
        <f t="shared" si="563"/>
        <v>6.5697596378225285</v>
      </c>
      <c r="T1451" s="8">
        <f t="shared" si="564"/>
        <v>6.5697596378225285</v>
      </c>
      <c r="U1451" s="10">
        <f t="shared" si="555"/>
        <v>6.0059364517886156</v>
      </c>
      <c r="V1451" s="10">
        <f t="shared" si="565"/>
        <v>-0.14431102010629077</v>
      </c>
      <c r="W1451" s="10">
        <f t="shared" si="566"/>
        <v>-0.63898678561068323</v>
      </c>
      <c r="X1451" s="10">
        <f t="shared" si="556"/>
        <v>0.18846893931605621</v>
      </c>
      <c r="Y1451" s="22">
        <f t="shared" si="567"/>
        <v>6.7376924224453338</v>
      </c>
      <c r="Z1451" s="22">
        <f t="shared" si="557"/>
        <v>6.5922741434865042</v>
      </c>
      <c r="AA1451" s="22">
        <f t="shared" si="558"/>
        <v>6.5697596378225285</v>
      </c>
      <c r="AB1451" s="35"/>
      <c r="AC1451" s="10"/>
      <c r="AD1451" s="10"/>
    </row>
    <row r="1452" spans="1:30" x14ac:dyDescent="0.25">
      <c r="A1452" t="s">
        <v>4317</v>
      </c>
      <c r="B1452" t="s">
        <v>1701</v>
      </c>
      <c r="C1452" s="1">
        <v>41699</v>
      </c>
      <c r="D1452">
        <v>8953</v>
      </c>
      <c r="E1452" t="str">
        <f t="shared" si="553"/>
        <v>_introduction_to_my_data_science_book_</v>
      </c>
      <c r="F1452" s="7">
        <f t="shared" si="559"/>
        <v>9.0998556388009106</v>
      </c>
      <c r="G1452">
        <f t="shared" si="554"/>
        <v>25</v>
      </c>
      <c r="H1452" s="11">
        <f t="shared" si="560"/>
        <v>0</v>
      </c>
      <c r="I1452" s="11">
        <f t="shared" si="572"/>
        <v>0</v>
      </c>
      <c r="J1452" s="11">
        <f t="shared" si="572"/>
        <v>1</v>
      </c>
      <c r="K1452" s="11">
        <f t="shared" ref="K1452:P1461" si="574">IF(ISNUMBER(SEARCH(K$1,$E1452)),1,0)</f>
        <v>0</v>
      </c>
      <c r="L1452" s="11">
        <f t="shared" si="574"/>
        <v>0</v>
      </c>
      <c r="M1452" s="11">
        <f t="shared" si="574"/>
        <v>0</v>
      </c>
      <c r="N1452" s="11">
        <f t="shared" si="574"/>
        <v>1</v>
      </c>
      <c r="O1452" s="11">
        <f t="shared" si="574"/>
        <v>1</v>
      </c>
      <c r="P1452" s="11">
        <f t="shared" si="574"/>
        <v>0</v>
      </c>
      <c r="Q1452" s="4" t="str">
        <f t="shared" si="561"/>
        <v>N-001-000110</v>
      </c>
      <c r="R1452">
        <f t="shared" si="562"/>
        <v>130</v>
      </c>
      <c r="S1452" s="8">
        <f t="shared" si="563"/>
        <v>7.6818150714618501</v>
      </c>
      <c r="T1452" s="8">
        <f t="shared" si="564"/>
        <v>7.6818150714618501</v>
      </c>
      <c r="U1452" s="10">
        <f t="shared" si="555"/>
        <v>8.1113718876372047</v>
      </c>
      <c r="V1452" s="10">
        <f t="shared" si="565"/>
        <v>1.0620761276823165</v>
      </c>
      <c r="W1452" s="10">
        <f t="shared" si="566"/>
        <v>2.2664634620855555</v>
      </c>
      <c r="X1452" s="10">
        <f t="shared" si="556"/>
        <v>0.98848375116370624</v>
      </c>
      <c r="Y1452" s="22">
        <f t="shared" si="567"/>
        <v>7.5377072342929834</v>
      </c>
      <c r="Z1452" s="22">
        <f t="shared" si="557"/>
        <v>7.6004759766059404</v>
      </c>
      <c r="AA1452" s="22">
        <f t="shared" si="558"/>
        <v>7.6818150714618501</v>
      </c>
      <c r="AB1452" s="35"/>
      <c r="AC1452" s="10"/>
      <c r="AD1452" s="10"/>
    </row>
    <row r="1453" spans="1:30" x14ac:dyDescent="0.25">
      <c r="A1453" t="s">
        <v>4318</v>
      </c>
      <c r="B1453" t="s">
        <v>1702</v>
      </c>
      <c r="C1453" s="1">
        <v>42269</v>
      </c>
      <c r="D1453">
        <v>611</v>
      </c>
      <c r="E1453" t="str">
        <f t="shared" si="553"/>
        <v>_introduction_to_open_data_</v>
      </c>
      <c r="F1453" s="7">
        <f t="shared" si="559"/>
        <v>6.4167322825123261</v>
      </c>
      <c r="G1453">
        <f t="shared" si="554"/>
        <v>41</v>
      </c>
      <c r="H1453" s="11">
        <f t="shared" si="560"/>
        <v>1</v>
      </c>
      <c r="I1453" s="11">
        <f t="shared" si="572"/>
        <v>0</v>
      </c>
      <c r="J1453" s="11">
        <f t="shared" si="572"/>
        <v>1</v>
      </c>
      <c r="K1453" s="11">
        <f t="shared" si="574"/>
        <v>0</v>
      </c>
      <c r="L1453" s="11">
        <f t="shared" si="574"/>
        <v>0</v>
      </c>
      <c r="M1453" s="11">
        <f t="shared" si="574"/>
        <v>0</v>
      </c>
      <c r="N1453" s="11">
        <f t="shared" si="574"/>
        <v>0</v>
      </c>
      <c r="O1453" s="11">
        <f t="shared" si="574"/>
        <v>1</v>
      </c>
      <c r="P1453" s="11">
        <f t="shared" si="574"/>
        <v>0</v>
      </c>
      <c r="Q1453" s="4" t="str">
        <f t="shared" si="561"/>
        <v>N-101-000010</v>
      </c>
      <c r="R1453">
        <f t="shared" si="562"/>
        <v>382</v>
      </c>
      <c r="S1453" s="8">
        <f t="shared" si="563"/>
        <v>6.8802841839920132</v>
      </c>
      <c r="T1453" s="8">
        <f t="shared" si="564"/>
        <v>6.8802841839920132</v>
      </c>
      <c r="U1453" s="10">
        <f t="shared" si="555"/>
        <v>6.0103784219968013</v>
      </c>
      <c r="V1453" s="10">
        <f t="shared" si="565"/>
        <v>0.18424985744159661</v>
      </c>
      <c r="W1453" s="10">
        <f t="shared" si="566"/>
        <v>-0.41665989420302907</v>
      </c>
      <c r="X1453" s="10">
        <f t="shared" si="556"/>
        <v>0.40635386051552441</v>
      </c>
      <c r="Y1453" s="22">
        <f t="shared" si="567"/>
        <v>6.9555773436448023</v>
      </c>
      <c r="Z1453" s="22">
        <f t="shared" si="557"/>
        <v>6.8151536771936527</v>
      </c>
      <c r="AA1453" s="22">
        <f t="shared" si="558"/>
        <v>6.8802841839920132</v>
      </c>
      <c r="AB1453" s="35"/>
      <c r="AC1453" s="10"/>
      <c r="AD1453" s="10"/>
    </row>
    <row r="1454" spans="1:30" x14ac:dyDescent="0.25">
      <c r="A1454" t="s">
        <v>4319</v>
      </c>
      <c r="B1454" t="s">
        <v>1703</v>
      </c>
      <c r="C1454" s="1">
        <v>42387</v>
      </c>
      <c r="D1454">
        <v>4522</v>
      </c>
      <c r="E1454" t="str">
        <f t="shared" si="553"/>
        <v>_introduction_to_outlier_detection_methods_</v>
      </c>
      <c r="F1454" s="7">
        <f t="shared" si="559"/>
        <v>8.4169307694778439</v>
      </c>
      <c r="G1454">
        <f t="shared" si="554"/>
        <v>49</v>
      </c>
      <c r="H1454" s="11">
        <f t="shared" si="560"/>
        <v>1</v>
      </c>
      <c r="I1454" s="11">
        <f t="shared" si="572"/>
        <v>0</v>
      </c>
      <c r="J1454" s="11">
        <f t="shared" si="572"/>
        <v>1</v>
      </c>
      <c r="K1454" s="11">
        <f t="shared" si="574"/>
        <v>0</v>
      </c>
      <c r="L1454" s="11">
        <f t="shared" si="574"/>
        <v>0</v>
      </c>
      <c r="M1454" s="11">
        <f t="shared" si="574"/>
        <v>0</v>
      </c>
      <c r="N1454" s="11">
        <f t="shared" si="574"/>
        <v>0</v>
      </c>
      <c r="O1454" s="11">
        <f t="shared" si="574"/>
        <v>0</v>
      </c>
      <c r="P1454" s="11">
        <f t="shared" si="574"/>
        <v>0</v>
      </c>
      <c r="Q1454" s="4" t="str">
        <f t="shared" si="561"/>
        <v>N-101-000000</v>
      </c>
      <c r="R1454">
        <f t="shared" si="562"/>
        <v>419</v>
      </c>
      <c r="S1454" s="8">
        <f t="shared" si="563"/>
        <v>6.5697596378225285</v>
      </c>
      <c r="T1454" s="8">
        <f t="shared" si="564"/>
        <v>6.5697596378225285</v>
      </c>
      <c r="U1454" s="10">
        <f t="shared" si="555"/>
        <v>8.2284618301617876</v>
      </c>
      <c r="V1454" s="10">
        <f t="shared" si="565"/>
        <v>-0.14431102010629077</v>
      </c>
      <c r="W1454" s="10">
        <f t="shared" si="566"/>
        <v>1.5835385927624888</v>
      </c>
      <c r="X1454" s="10">
        <f t="shared" si="556"/>
        <v>0.18846893931605621</v>
      </c>
      <c r="Y1454" s="22">
        <f t="shared" si="567"/>
        <v>6.7376924224453338</v>
      </c>
      <c r="Z1454" s="22">
        <f t="shared" si="557"/>
        <v>6.5922741434865042</v>
      </c>
      <c r="AA1454" s="22">
        <f t="shared" si="558"/>
        <v>6.5697596378225285</v>
      </c>
      <c r="AB1454" s="35"/>
      <c r="AC1454" s="10"/>
      <c r="AD1454" s="10"/>
    </row>
    <row r="1455" spans="1:30" x14ac:dyDescent="0.25">
      <c r="A1455" t="s">
        <v>4321</v>
      </c>
      <c r="B1455" t="s">
        <v>1705</v>
      </c>
      <c r="C1455" s="1">
        <v>41614</v>
      </c>
      <c r="D1455">
        <v>1100</v>
      </c>
      <c r="E1455" t="str">
        <f t="shared" si="553"/>
        <v>_introduction_to_predictive_analytics_(video_blog)_</v>
      </c>
      <c r="F1455" s="7">
        <f t="shared" si="559"/>
        <v>7.0039741367226798</v>
      </c>
      <c r="G1455">
        <f t="shared" si="554"/>
        <v>78</v>
      </c>
      <c r="H1455" s="11">
        <f t="shared" si="560"/>
        <v>0</v>
      </c>
      <c r="I1455" s="11">
        <f t="shared" si="572"/>
        <v>0</v>
      </c>
      <c r="J1455" s="11">
        <f t="shared" si="572"/>
        <v>1</v>
      </c>
      <c r="K1455" s="11">
        <f t="shared" si="574"/>
        <v>0</v>
      </c>
      <c r="L1455" s="11">
        <f t="shared" si="574"/>
        <v>0</v>
      </c>
      <c r="M1455" s="11">
        <f t="shared" si="574"/>
        <v>0</v>
      </c>
      <c r="N1455" s="11">
        <f t="shared" si="574"/>
        <v>0</v>
      </c>
      <c r="O1455" s="11">
        <f t="shared" si="574"/>
        <v>0</v>
      </c>
      <c r="P1455" s="11">
        <f t="shared" si="574"/>
        <v>1</v>
      </c>
      <c r="Q1455" s="4" t="str">
        <f t="shared" si="561"/>
        <v>N-001-000001</v>
      </c>
      <c r="R1455">
        <f t="shared" si="562"/>
        <v>75</v>
      </c>
      <c r="S1455" s="8">
        <f t="shared" si="563"/>
        <v>6.7053553975541869</v>
      </c>
      <c r="T1455" s="8">
        <f t="shared" si="564"/>
        <v>6.7053553975541869</v>
      </c>
      <c r="U1455" s="10">
        <f t="shared" si="555"/>
        <v>6.8317882861989778</v>
      </c>
      <c r="V1455" s="10">
        <f t="shared" si="565"/>
        <v>-0.16886520179703862</v>
      </c>
      <c r="W1455" s="10">
        <f t="shared" si="566"/>
        <v>0.17058196000732462</v>
      </c>
      <c r="X1455" s="10">
        <f t="shared" si="556"/>
        <v>0.17218585052370217</v>
      </c>
      <c r="Y1455" s="22">
        <f t="shared" si="567"/>
        <v>6.7214093336529794</v>
      </c>
      <c r="Z1455" s="22">
        <f t="shared" si="557"/>
        <v>6.7986372127043664</v>
      </c>
      <c r="AA1455" s="22">
        <f t="shared" si="558"/>
        <v>6.7053553975541869</v>
      </c>
      <c r="AB1455" s="35"/>
      <c r="AC1455" s="10"/>
      <c r="AD1455" s="10"/>
    </row>
    <row r="1456" spans="1:30" x14ac:dyDescent="0.25">
      <c r="A1456" t="s">
        <v>4320</v>
      </c>
      <c r="B1456" t="s">
        <v>1704</v>
      </c>
      <c r="C1456" s="1">
        <v>41848</v>
      </c>
      <c r="D1456">
        <v>611</v>
      </c>
      <c r="E1456" t="str">
        <f t="shared" si="553"/>
        <v>_introduction_to_predictive_analytics_for_the_absolute_beginner_(animatedvideo)_</v>
      </c>
      <c r="F1456" s="7">
        <f t="shared" si="559"/>
        <v>6.4167322825123261</v>
      </c>
      <c r="G1456">
        <f t="shared" si="554"/>
        <v>54</v>
      </c>
      <c r="H1456" s="11">
        <f t="shared" si="560"/>
        <v>0</v>
      </c>
      <c r="I1456" s="11">
        <f t="shared" si="572"/>
        <v>0</v>
      </c>
      <c r="J1456" s="11">
        <f t="shared" si="572"/>
        <v>1</v>
      </c>
      <c r="K1456" s="11">
        <f t="shared" si="574"/>
        <v>0</v>
      </c>
      <c r="L1456" s="11">
        <f t="shared" si="574"/>
        <v>0</v>
      </c>
      <c r="M1456" s="11">
        <f t="shared" si="574"/>
        <v>0</v>
      </c>
      <c r="N1456" s="11">
        <f t="shared" si="574"/>
        <v>0</v>
      </c>
      <c r="O1456" s="11">
        <f t="shared" si="574"/>
        <v>0</v>
      </c>
      <c r="P1456" s="11">
        <f t="shared" si="574"/>
        <v>1</v>
      </c>
      <c r="Q1456" s="4" t="str">
        <f t="shared" si="561"/>
        <v>N-001-000001</v>
      </c>
      <c r="R1456">
        <f t="shared" si="562"/>
        <v>75</v>
      </c>
      <c r="S1456" s="8">
        <f t="shared" si="563"/>
        <v>6.7053553975541869</v>
      </c>
      <c r="T1456" s="8">
        <f t="shared" si="564"/>
        <v>6.7053553975541869</v>
      </c>
      <c r="U1456" s="10">
        <f t="shared" si="555"/>
        <v>6.2445464319886241</v>
      </c>
      <c r="V1456" s="10">
        <f t="shared" si="565"/>
        <v>-0.16886520179703862</v>
      </c>
      <c r="W1456" s="10">
        <f t="shared" si="566"/>
        <v>-0.41665989420302907</v>
      </c>
      <c r="X1456" s="10">
        <f t="shared" si="556"/>
        <v>0.17218585052370217</v>
      </c>
      <c r="Y1456" s="22">
        <f t="shared" si="567"/>
        <v>6.7214093336529794</v>
      </c>
      <c r="Z1456" s="22">
        <f t="shared" si="557"/>
        <v>6.7986372127043664</v>
      </c>
      <c r="AA1456" s="22">
        <f t="shared" si="558"/>
        <v>6.7053553975541869</v>
      </c>
      <c r="AB1456" s="35"/>
      <c r="AC1456" s="10"/>
      <c r="AD1456" s="10"/>
    </row>
    <row r="1457" spans="1:30" x14ac:dyDescent="0.25">
      <c r="A1457" t="s">
        <v>4322</v>
      </c>
      <c r="B1457" t="s">
        <v>1706</v>
      </c>
      <c r="C1457" s="1">
        <v>41244</v>
      </c>
      <c r="D1457">
        <v>5864</v>
      </c>
      <c r="E1457" t="str">
        <f t="shared" si="553"/>
        <v>_introduction_to_the_k-nearest_neighbor_(knn)_algorithm_</v>
      </c>
      <c r="F1457" s="7">
        <f t="shared" si="559"/>
        <v>8.6767577610875755</v>
      </c>
      <c r="G1457">
        <f t="shared" si="554"/>
        <v>35</v>
      </c>
      <c r="H1457" s="11">
        <f t="shared" si="560"/>
        <v>0</v>
      </c>
      <c r="I1457" s="11">
        <f t="shared" si="572"/>
        <v>0</v>
      </c>
      <c r="J1457" s="11">
        <f t="shared" si="572"/>
        <v>1</v>
      </c>
      <c r="K1457" s="11">
        <f t="shared" si="574"/>
        <v>0</v>
      </c>
      <c r="L1457" s="11">
        <f t="shared" si="574"/>
        <v>0</v>
      </c>
      <c r="M1457" s="11">
        <f t="shared" si="574"/>
        <v>0</v>
      </c>
      <c r="N1457" s="11">
        <f t="shared" si="574"/>
        <v>0</v>
      </c>
      <c r="O1457" s="11">
        <f t="shared" si="574"/>
        <v>0</v>
      </c>
      <c r="P1457" s="11">
        <f t="shared" si="574"/>
        <v>0</v>
      </c>
      <c r="Q1457" s="4" t="str">
        <f t="shared" si="561"/>
        <v>N-001-000000</v>
      </c>
      <c r="R1457">
        <f t="shared" si="562"/>
        <v>313</v>
      </c>
      <c r="S1457" s="8">
        <f t="shared" si="563"/>
        <v>6.8822553953446945</v>
      </c>
      <c r="T1457" s="8">
        <f t="shared" si="564"/>
        <v>6.8822553953446945</v>
      </c>
      <c r="U1457" s="10">
        <f t="shared" si="555"/>
        <v>8.2898217674288226</v>
      </c>
      <c r="V1457" s="10">
        <f t="shared" si="565"/>
        <v>0.15496856831223904</v>
      </c>
      <c r="W1457" s="10">
        <f t="shared" si="566"/>
        <v>1.8433655843722203</v>
      </c>
      <c r="X1457" s="10">
        <f t="shared" si="556"/>
        <v>0.38693599365875281</v>
      </c>
      <c r="Y1457" s="22">
        <f t="shared" si="567"/>
        <v>6.9361594767880304</v>
      </c>
      <c r="Z1457" s="22">
        <f t="shared" si="557"/>
        <v>6.9661540865059681</v>
      </c>
      <c r="AA1457" s="22">
        <f t="shared" si="558"/>
        <v>6.8822553953446945</v>
      </c>
      <c r="AB1457" s="35"/>
      <c r="AC1457" s="10"/>
      <c r="AD1457" s="10"/>
    </row>
    <row r="1458" spans="1:30" x14ac:dyDescent="0.25">
      <c r="A1458" t="s">
        <v>4323</v>
      </c>
      <c r="B1458" t="s">
        <v>1707</v>
      </c>
      <c r="C1458" s="1">
        <v>42472</v>
      </c>
      <c r="D1458">
        <v>254</v>
      </c>
      <c r="E1458" t="str">
        <f t="shared" si="553"/>
        <v>_investigating_airport_connectedness_</v>
      </c>
      <c r="F1458" s="7">
        <f t="shared" si="559"/>
        <v>5.5412635451584258</v>
      </c>
      <c r="G1458">
        <f t="shared" si="554"/>
        <v>39</v>
      </c>
      <c r="H1458" s="11">
        <f t="shared" si="560"/>
        <v>1</v>
      </c>
      <c r="I1458" s="11">
        <f t="shared" si="572"/>
        <v>0</v>
      </c>
      <c r="J1458" s="11">
        <f t="shared" si="572"/>
        <v>1</v>
      </c>
      <c r="K1458" s="11">
        <f t="shared" si="574"/>
        <v>0</v>
      </c>
      <c r="L1458" s="11">
        <f t="shared" si="574"/>
        <v>0</v>
      </c>
      <c r="M1458" s="11">
        <f t="shared" si="574"/>
        <v>0</v>
      </c>
      <c r="N1458" s="11">
        <f t="shared" si="574"/>
        <v>0</v>
      </c>
      <c r="O1458" s="11">
        <f t="shared" si="574"/>
        <v>0</v>
      </c>
      <c r="P1458" s="11">
        <f t="shared" si="574"/>
        <v>0</v>
      </c>
      <c r="Q1458" s="4" t="str">
        <f t="shared" si="561"/>
        <v>N-101-000000</v>
      </c>
      <c r="R1458">
        <f t="shared" si="562"/>
        <v>419</v>
      </c>
      <c r="S1458" s="8">
        <f t="shared" si="563"/>
        <v>6.5697596378225285</v>
      </c>
      <c r="T1458" s="8">
        <f t="shared" si="564"/>
        <v>6.5697596378225285</v>
      </c>
      <c r="U1458" s="10">
        <f t="shared" si="555"/>
        <v>5.3527946058423694</v>
      </c>
      <c r="V1458" s="10">
        <f t="shared" si="565"/>
        <v>-0.14431102010629077</v>
      </c>
      <c r="W1458" s="10">
        <f t="shared" si="566"/>
        <v>-1.2921286315569294</v>
      </c>
      <c r="X1458" s="10">
        <f t="shared" si="556"/>
        <v>0.18846893931605621</v>
      </c>
      <c r="Y1458" s="22">
        <f t="shared" si="567"/>
        <v>6.7376924224453338</v>
      </c>
      <c r="Z1458" s="22">
        <f t="shared" si="557"/>
        <v>6.5922741434865042</v>
      </c>
      <c r="AA1458" s="22">
        <f t="shared" si="558"/>
        <v>6.5697596378225285</v>
      </c>
      <c r="AB1458" s="35"/>
      <c r="AC1458" s="10"/>
      <c r="AD1458" s="10"/>
    </row>
    <row r="1459" spans="1:30" x14ac:dyDescent="0.25">
      <c r="A1459" t="s">
        <v>3769</v>
      </c>
      <c r="B1459" t="s">
        <v>1153</v>
      </c>
      <c r="C1459" s="1">
        <v>41445</v>
      </c>
      <c r="D1459">
        <v>312</v>
      </c>
      <c r="E1459" t="str">
        <f t="shared" si="553"/>
        <v>_invitation_to_join_data_science_central_</v>
      </c>
      <c r="F1459" s="7">
        <f t="shared" si="559"/>
        <v>5.7462031905401529</v>
      </c>
      <c r="G1459">
        <f t="shared" si="554"/>
        <v>67</v>
      </c>
      <c r="H1459" s="11">
        <f t="shared" si="560"/>
        <v>0</v>
      </c>
      <c r="I1459" s="11">
        <f t="shared" si="572"/>
        <v>0</v>
      </c>
      <c r="J1459" s="11">
        <f t="shared" si="572"/>
        <v>1</v>
      </c>
      <c r="K1459" s="11">
        <f t="shared" si="574"/>
        <v>0</v>
      </c>
      <c r="L1459" s="11">
        <f t="shared" si="574"/>
        <v>0</v>
      </c>
      <c r="M1459" s="11">
        <f t="shared" si="574"/>
        <v>0</v>
      </c>
      <c r="N1459" s="11">
        <f t="shared" si="574"/>
        <v>1</v>
      </c>
      <c r="O1459" s="11">
        <f t="shared" si="574"/>
        <v>1</v>
      </c>
      <c r="P1459" s="11">
        <f t="shared" si="574"/>
        <v>0</v>
      </c>
      <c r="Q1459" s="4" t="str">
        <f t="shared" si="561"/>
        <v>N-001-000110</v>
      </c>
      <c r="R1459">
        <f t="shared" si="562"/>
        <v>130</v>
      </c>
      <c r="S1459" s="8">
        <f t="shared" si="563"/>
        <v>7.6818150714618501</v>
      </c>
      <c r="T1459" s="8">
        <f t="shared" si="564"/>
        <v>7.6818150714618501</v>
      </c>
      <c r="U1459" s="10">
        <f t="shared" si="555"/>
        <v>4.757719439376447</v>
      </c>
      <c r="V1459" s="10">
        <f t="shared" si="565"/>
        <v>1.0620761276823165</v>
      </c>
      <c r="W1459" s="10">
        <f t="shared" si="566"/>
        <v>-1.0871889861752022</v>
      </c>
      <c r="X1459" s="10">
        <f t="shared" si="556"/>
        <v>0.98848375116370624</v>
      </c>
      <c r="Y1459" s="22">
        <f t="shared" si="567"/>
        <v>7.5377072342929834</v>
      </c>
      <c r="Z1459" s="22">
        <f t="shared" si="557"/>
        <v>7.6004759766059404</v>
      </c>
      <c r="AA1459" s="22">
        <f t="shared" si="558"/>
        <v>7.6818150714618501</v>
      </c>
      <c r="AB1459" s="35"/>
      <c r="AC1459" s="10"/>
      <c r="AD1459" s="10"/>
    </row>
    <row r="1460" spans="1:30" x14ac:dyDescent="0.25">
      <c r="A1460" t="s">
        <v>5214</v>
      </c>
      <c r="B1460" t="s">
        <v>2600</v>
      </c>
      <c r="C1460" s="1">
        <v>42206</v>
      </c>
      <c r="D1460">
        <v>611</v>
      </c>
      <c r="E1460" t="str">
        <f t="shared" si="553"/>
        <v>_iot:_how_data_science-driven_software_is_eating_the_connected_world_</v>
      </c>
      <c r="F1460" s="7">
        <f t="shared" si="559"/>
        <v>6.4167322825123261</v>
      </c>
      <c r="G1460">
        <f t="shared" si="554"/>
        <v>47</v>
      </c>
      <c r="H1460" s="11">
        <f t="shared" si="560"/>
        <v>1</v>
      </c>
      <c r="I1460" s="11">
        <f t="shared" si="572"/>
        <v>0</v>
      </c>
      <c r="J1460" s="11">
        <f t="shared" si="572"/>
        <v>0</v>
      </c>
      <c r="K1460" s="11">
        <f t="shared" si="574"/>
        <v>0</v>
      </c>
      <c r="L1460" s="11">
        <f t="shared" si="574"/>
        <v>0</v>
      </c>
      <c r="M1460" s="11">
        <f t="shared" si="574"/>
        <v>0</v>
      </c>
      <c r="N1460" s="11">
        <f t="shared" si="574"/>
        <v>0</v>
      </c>
      <c r="O1460" s="11">
        <f t="shared" si="574"/>
        <v>1</v>
      </c>
      <c r="P1460" s="11">
        <f t="shared" si="574"/>
        <v>0</v>
      </c>
      <c r="Q1460" s="4" t="str">
        <f t="shared" si="561"/>
        <v>N-100-000010</v>
      </c>
      <c r="R1460">
        <f t="shared" si="562"/>
        <v>3</v>
      </c>
      <c r="S1460" s="8">
        <f t="shared" si="563"/>
        <v>7.1733051535383199</v>
      </c>
      <c r="T1460" s="8">
        <f t="shared" si="564"/>
        <v>7.3546782491486216</v>
      </c>
      <c r="U1460" s="10">
        <f t="shared" si="555"/>
        <v>6.3973144156555541</v>
      </c>
      <c r="V1460" s="10">
        <f t="shared" si="565"/>
        <v>-0.39923260170020614</v>
      </c>
      <c r="W1460" s="10">
        <f t="shared" si="566"/>
        <v>-0.41665989420302907</v>
      </c>
      <c r="X1460" s="10">
        <f t="shared" si="556"/>
        <v>1.9417866856771611E-2</v>
      </c>
      <c r="Y1460" s="22">
        <f t="shared" si="567"/>
        <v>6.5686413499860494</v>
      </c>
      <c r="Z1460" s="22">
        <f t="shared" si="557"/>
        <v>6.4586772214760675</v>
      </c>
      <c r="AA1460" s="22">
        <f t="shared" si="558"/>
        <v>6.5686413499860494</v>
      </c>
      <c r="AB1460" s="35"/>
      <c r="AC1460" s="10"/>
      <c r="AD1460" s="10"/>
    </row>
    <row r="1461" spans="1:30" x14ac:dyDescent="0.25">
      <c r="A1461" t="s">
        <v>4324</v>
      </c>
      <c r="B1461" t="s">
        <v>1708</v>
      </c>
      <c r="C1461" s="1">
        <v>42201</v>
      </c>
      <c r="D1461">
        <v>367</v>
      </c>
      <c r="E1461" t="str">
        <f t="shared" si="553"/>
        <v>_iot_analytics,_edge_computing_and_smart_objects_</v>
      </c>
      <c r="F1461" s="7">
        <f t="shared" si="559"/>
        <v>5.9080829381689313</v>
      </c>
      <c r="G1461">
        <f t="shared" si="554"/>
        <v>47</v>
      </c>
      <c r="H1461" s="11">
        <f t="shared" si="560"/>
        <v>1</v>
      </c>
      <c r="I1461" s="11">
        <f t="shared" si="572"/>
        <v>0</v>
      </c>
      <c r="J1461" s="11">
        <f t="shared" si="572"/>
        <v>1</v>
      </c>
      <c r="K1461" s="11">
        <f t="shared" si="574"/>
        <v>0</v>
      </c>
      <c r="L1461" s="11">
        <f t="shared" si="574"/>
        <v>0</v>
      </c>
      <c r="M1461" s="11">
        <f t="shared" si="574"/>
        <v>0</v>
      </c>
      <c r="N1461" s="11">
        <f t="shared" si="574"/>
        <v>0</v>
      </c>
      <c r="O1461" s="11">
        <f t="shared" si="574"/>
        <v>0</v>
      </c>
      <c r="P1461" s="11">
        <f t="shared" si="574"/>
        <v>1</v>
      </c>
      <c r="Q1461" s="4" t="str">
        <f t="shared" si="561"/>
        <v>N-101-000001</v>
      </c>
      <c r="R1461">
        <f t="shared" si="562"/>
        <v>109</v>
      </c>
      <c r="S1461" s="8">
        <f t="shared" si="563"/>
        <v>6.5598547021339648</v>
      </c>
      <c r="T1461" s="8">
        <f t="shared" si="564"/>
        <v>6.5598547021339648</v>
      </c>
      <c r="U1461" s="10">
        <f t="shared" si="555"/>
        <v>5.9343641419879258</v>
      </c>
      <c r="V1461" s="10">
        <f t="shared" si="565"/>
        <v>-0.46814479021556843</v>
      </c>
      <c r="W1461" s="10">
        <f t="shared" si="566"/>
        <v>-0.92530923854642388</v>
      </c>
      <c r="X1461" s="10">
        <f t="shared" si="556"/>
        <v>-2.6281203818994407E-2</v>
      </c>
      <c r="Y1461" s="22">
        <f t="shared" si="567"/>
        <v>6.5229422793102829</v>
      </c>
      <c r="Z1461" s="22">
        <f t="shared" si="557"/>
        <v>6.4247572696849025</v>
      </c>
      <c r="AA1461" s="22">
        <f t="shared" si="558"/>
        <v>6.5598547021339648</v>
      </c>
      <c r="AB1461" s="35"/>
      <c r="AC1461" s="10"/>
      <c r="AD1461" s="10"/>
    </row>
    <row r="1462" spans="1:30" x14ac:dyDescent="0.25">
      <c r="A1462" t="s">
        <v>2812</v>
      </c>
      <c r="B1462" t="s">
        <v>194</v>
      </c>
      <c r="C1462" s="1">
        <v>42004</v>
      </c>
      <c r="D1462">
        <v>806</v>
      </c>
      <c r="E1462" t="str">
        <f t="shared" si="553"/>
        <v>_iot_and_the_rise_of_the_predictive_organization_</v>
      </c>
      <c r="F1462" s="7">
        <f t="shared" si="559"/>
        <v>6.6933236682699491</v>
      </c>
      <c r="G1462">
        <f t="shared" si="554"/>
        <v>30</v>
      </c>
      <c r="H1462" s="11">
        <f t="shared" si="560"/>
        <v>0</v>
      </c>
      <c r="I1462" s="11">
        <f t="shared" ref="I1462:J1481" si="575">IF(ISNUMBER(SEARCH(I$1,$B1462)),1,0)</f>
        <v>1</v>
      </c>
      <c r="J1462" s="11">
        <f t="shared" si="575"/>
        <v>0</v>
      </c>
      <c r="K1462" s="11">
        <f t="shared" ref="K1462:P1471" si="576">IF(ISNUMBER(SEARCH(K$1,$E1462)),1,0)</f>
        <v>0</v>
      </c>
      <c r="L1462" s="11">
        <f t="shared" si="576"/>
        <v>0</v>
      </c>
      <c r="M1462" s="11">
        <f t="shared" si="576"/>
        <v>0</v>
      </c>
      <c r="N1462" s="11">
        <f t="shared" si="576"/>
        <v>0</v>
      </c>
      <c r="O1462" s="11">
        <f t="shared" si="576"/>
        <v>0</v>
      </c>
      <c r="P1462" s="11">
        <f t="shared" si="576"/>
        <v>0</v>
      </c>
      <c r="Q1462" s="4" t="str">
        <f t="shared" si="561"/>
        <v>N-010-000000</v>
      </c>
      <c r="R1462">
        <f t="shared" si="562"/>
        <v>99</v>
      </c>
      <c r="S1462" s="8">
        <f t="shared" si="563"/>
        <v>6.480946823676728</v>
      </c>
      <c r="T1462" s="8">
        <f t="shared" si="564"/>
        <v>6.480946823676728</v>
      </c>
      <c r="U1462" s="10">
        <f t="shared" si="555"/>
        <v>7.087231308969459</v>
      </c>
      <c r="V1462" s="10">
        <f t="shared" si="565"/>
        <v>-1.0225092870624488</v>
      </c>
      <c r="W1462" s="10">
        <f t="shared" si="566"/>
        <v>-0.14006850844540608</v>
      </c>
      <c r="X1462" s="10">
        <f t="shared" si="556"/>
        <v>-0.39390764069951029</v>
      </c>
      <c r="Y1462" s="22">
        <f t="shared" si="567"/>
        <v>6.1553158424297676</v>
      </c>
      <c r="Z1462" s="22">
        <f t="shared" si="557"/>
        <v>6.3463125243562173</v>
      </c>
      <c r="AA1462" s="22">
        <f t="shared" si="558"/>
        <v>6.480946823676728</v>
      </c>
      <c r="AB1462" s="35"/>
      <c r="AC1462" s="10"/>
      <c r="AD1462" s="10"/>
    </row>
    <row r="1463" spans="1:30" x14ac:dyDescent="0.25">
      <c r="A1463" t="s">
        <v>3025</v>
      </c>
      <c r="B1463" t="s">
        <v>407</v>
      </c>
      <c r="C1463" s="1">
        <v>42251</v>
      </c>
      <c r="D1463">
        <v>204</v>
      </c>
      <c r="E1463" t="str">
        <f t="shared" si="553"/>
        <v>_iot_central_-_official_launch!_</v>
      </c>
      <c r="F1463" s="7">
        <f t="shared" si="559"/>
        <v>5.3230099791384085</v>
      </c>
      <c r="G1463">
        <f t="shared" si="554"/>
        <v>59</v>
      </c>
      <c r="H1463" s="11">
        <f t="shared" si="560"/>
        <v>1</v>
      </c>
      <c r="I1463" s="11">
        <f t="shared" si="575"/>
        <v>1</v>
      </c>
      <c r="J1463" s="11">
        <f t="shared" si="575"/>
        <v>0</v>
      </c>
      <c r="K1463" s="11">
        <f t="shared" si="576"/>
        <v>0</v>
      </c>
      <c r="L1463" s="11">
        <f t="shared" si="576"/>
        <v>0</v>
      </c>
      <c r="M1463" s="11">
        <f t="shared" si="576"/>
        <v>0</v>
      </c>
      <c r="N1463" s="11">
        <f t="shared" si="576"/>
        <v>0</v>
      </c>
      <c r="O1463" s="11">
        <f t="shared" si="576"/>
        <v>0</v>
      </c>
      <c r="P1463" s="11">
        <f t="shared" si="576"/>
        <v>0</v>
      </c>
      <c r="Q1463" s="4" t="str">
        <f t="shared" si="561"/>
        <v>N-110-000000</v>
      </c>
      <c r="R1463">
        <f t="shared" si="562"/>
        <v>84</v>
      </c>
      <c r="S1463" s="8">
        <f t="shared" si="563"/>
        <v>6.1102020039575136</v>
      </c>
      <c r="T1463" s="8">
        <f t="shared" si="564"/>
        <v>6.1102020039575136</v>
      </c>
      <c r="U1463" s="10">
        <f t="shared" si="555"/>
        <v>5.9153846741806149</v>
      </c>
      <c r="V1463" s="10">
        <f t="shared" si="565"/>
        <v>-1.3217888754809786</v>
      </c>
      <c r="W1463" s="10">
        <f t="shared" si="566"/>
        <v>-1.5103821975769467</v>
      </c>
      <c r="X1463" s="10">
        <f t="shared" si="556"/>
        <v>-0.59237469504220686</v>
      </c>
      <c r="Y1463" s="22">
        <f t="shared" si="567"/>
        <v>5.9568487880870702</v>
      </c>
      <c r="Z1463" s="22">
        <f t="shared" si="557"/>
        <v>5.9724325813367543</v>
      </c>
      <c r="AA1463" s="22">
        <f t="shared" si="558"/>
        <v>6.1102020039575136</v>
      </c>
      <c r="AB1463" s="35"/>
      <c r="AC1463" s="10"/>
      <c r="AD1463" s="10"/>
    </row>
    <row r="1464" spans="1:30" x14ac:dyDescent="0.25">
      <c r="A1464" t="s">
        <v>4325</v>
      </c>
      <c r="B1464" t="s">
        <v>1709</v>
      </c>
      <c r="C1464" s="1">
        <v>42192</v>
      </c>
      <c r="D1464">
        <v>860</v>
      </c>
      <c r="E1464" t="str">
        <f t="shared" si="553"/>
        <v>_iot_projects_analysis_on_kickstarter_crowd_funding_platform_</v>
      </c>
      <c r="F1464" s="7">
        <f t="shared" si="559"/>
        <v>6.7580945044277305</v>
      </c>
      <c r="G1464">
        <f t="shared" si="554"/>
        <v>38</v>
      </c>
      <c r="H1464" s="11">
        <f t="shared" si="560"/>
        <v>1</v>
      </c>
      <c r="I1464" s="11">
        <f t="shared" si="575"/>
        <v>0</v>
      </c>
      <c r="J1464" s="11">
        <f t="shared" si="575"/>
        <v>1</v>
      </c>
      <c r="K1464" s="11">
        <f t="shared" si="576"/>
        <v>0</v>
      </c>
      <c r="L1464" s="11">
        <f t="shared" si="576"/>
        <v>0</v>
      </c>
      <c r="M1464" s="11">
        <f t="shared" si="576"/>
        <v>0</v>
      </c>
      <c r="N1464" s="11">
        <f t="shared" si="576"/>
        <v>0</v>
      </c>
      <c r="O1464" s="11">
        <f t="shared" si="576"/>
        <v>0</v>
      </c>
      <c r="P1464" s="11">
        <f t="shared" si="576"/>
        <v>1</v>
      </c>
      <c r="Q1464" s="4" t="str">
        <f t="shared" si="561"/>
        <v>N-101-000001</v>
      </c>
      <c r="R1464">
        <f t="shared" si="562"/>
        <v>109</v>
      </c>
      <c r="S1464" s="8">
        <f t="shared" si="563"/>
        <v>6.5598547021339648</v>
      </c>
      <c r="T1464" s="8">
        <f t="shared" si="564"/>
        <v>6.5598547021339648</v>
      </c>
      <c r="U1464" s="10">
        <f t="shared" si="555"/>
        <v>6.7843757082467251</v>
      </c>
      <c r="V1464" s="10">
        <f t="shared" si="565"/>
        <v>-0.46814479021556843</v>
      </c>
      <c r="W1464" s="10">
        <f t="shared" si="566"/>
        <v>-7.5297672287624628E-2</v>
      </c>
      <c r="X1464" s="10">
        <f t="shared" si="556"/>
        <v>-2.6281203818994407E-2</v>
      </c>
      <c r="Y1464" s="22">
        <f t="shared" si="567"/>
        <v>6.5229422793102829</v>
      </c>
      <c r="Z1464" s="22">
        <f t="shared" si="557"/>
        <v>6.4247572696849025</v>
      </c>
      <c r="AA1464" s="22">
        <f t="shared" si="558"/>
        <v>6.5598547021339648</v>
      </c>
      <c r="AB1464" s="35"/>
      <c r="AC1464" s="10"/>
      <c r="AD1464" s="10"/>
    </row>
    <row r="1465" spans="1:30" x14ac:dyDescent="0.25">
      <c r="A1465" t="s">
        <v>4326</v>
      </c>
      <c r="B1465" t="s">
        <v>1710</v>
      </c>
      <c r="C1465" s="1">
        <v>41768</v>
      </c>
      <c r="D1465">
        <v>937</v>
      </c>
      <c r="E1465" t="str">
        <f t="shared" si="553"/>
        <v>_ipad_program_let's_you_touch_your_data_</v>
      </c>
      <c r="F1465" s="7">
        <f t="shared" si="559"/>
        <v>6.8437499490062246</v>
      </c>
      <c r="G1465">
        <f t="shared" si="554"/>
        <v>65</v>
      </c>
      <c r="H1465" s="11">
        <f t="shared" si="560"/>
        <v>0</v>
      </c>
      <c r="I1465" s="11">
        <f t="shared" si="575"/>
        <v>0</v>
      </c>
      <c r="J1465" s="11">
        <f t="shared" si="575"/>
        <v>1</v>
      </c>
      <c r="K1465" s="11">
        <f t="shared" si="576"/>
        <v>0</v>
      </c>
      <c r="L1465" s="11">
        <f t="shared" si="576"/>
        <v>0</v>
      </c>
      <c r="M1465" s="11">
        <f t="shared" si="576"/>
        <v>0</v>
      </c>
      <c r="N1465" s="11">
        <f t="shared" si="576"/>
        <v>0</v>
      </c>
      <c r="O1465" s="11">
        <f t="shared" si="576"/>
        <v>1</v>
      </c>
      <c r="P1465" s="11">
        <f t="shared" si="576"/>
        <v>0</v>
      </c>
      <c r="Q1465" s="4" t="str">
        <f t="shared" si="561"/>
        <v>N-001-000010</v>
      </c>
      <c r="R1465">
        <f t="shared" si="562"/>
        <v>276</v>
      </c>
      <c r="S1465" s="8">
        <f t="shared" si="563"/>
        <v>7.1371246496698326</v>
      </c>
      <c r="T1465" s="8">
        <f t="shared" si="564"/>
        <v>7.1371246496698326</v>
      </c>
      <c r="U1465" s="10">
        <f t="shared" si="555"/>
        <v>6.2389290341480033</v>
      </c>
      <c r="V1465" s="10">
        <f t="shared" si="565"/>
        <v>0.48352944586012636</v>
      </c>
      <c r="W1465" s="10">
        <f t="shared" si="566"/>
        <v>1.0357772290869427E-2</v>
      </c>
      <c r="X1465" s="10">
        <f t="shared" si="556"/>
        <v>0.60482091485822098</v>
      </c>
      <c r="Y1465" s="22">
        <f t="shared" si="567"/>
        <v>7.1540443979874988</v>
      </c>
      <c r="Z1465" s="22">
        <f t="shared" si="557"/>
        <v>7.1890336202131158</v>
      </c>
      <c r="AA1465" s="22">
        <f t="shared" si="558"/>
        <v>7.1371246496698326</v>
      </c>
      <c r="AB1465" s="35"/>
      <c r="AC1465" s="10"/>
      <c r="AD1465" s="10"/>
    </row>
    <row r="1466" spans="1:30" x14ac:dyDescent="0.25">
      <c r="A1466" t="s">
        <v>4327</v>
      </c>
      <c r="B1466" t="s">
        <v>1711</v>
      </c>
      <c r="C1466" s="1">
        <v>41661</v>
      </c>
      <c r="D1466">
        <v>1100</v>
      </c>
      <c r="E1466" t="str">
        <f t="shared" si="553"/>
        <v>_ipython,_rmagic,_and_plotly:_graph_and_analyze_titanic_passengers_</v>
      </c>
      <c r="F1466" s="7">
        <f t="shared" si="559"/>
        <v>7.0039741367226798</v>
      </c>
      <c r="G1466">
        <f t="shared" si="554"/>
        <v>23</v>
      </c>
      <c r="H1466" s="11">
        <f t="shared" si="560"/>
        <v>0</v>
      </c>
      <c r="I1466" s="11">
        <f t="shared" si="575"/>
        <v>0</v>
      </c>
      <c r="J1466" s="11">
        <f t="shared" si="575"/>
        <v>1</v>
      </c>
      <c r="K1466" s="11">
        <f t="shared" si="576"/>
        <v>0</v>
      </c>
      <c r="L1466" s="11">
        <f t="shared" si="576"/>
        <v>0</v>
      </c>
      <c r="M1466" s="11">
        <f t="shared" si="576"/>
        <v>0</v>
      </c>
      <c r="N1466" s="11">
        <f t="shared" si="576"/>
        <v>0</v>
      </c>
      <c r="O1466" s="11">
        <f t="shared" si="576"/>
        <v>0</v>
      </c>
      <c r="P1466" s="11">
        <f t="shared" si="576"/>
        <v>1</v>
      </c>
      <c r="Q1466" s="4" t="str">
        <f t="shared" si="561"/>
        <v>N-001-000001</v>
      </c>
      <c r="R1466">
        <f t="shared" si="562"/>
        <v>75</v>
      </c>
      <c r="S1466" s="8">
        <f t="shared" si="563"/>
        <v>6.7053553975541869</v>
      </c>
      <c r="T1466" s="8">
        <f t="shared" si="564"/>
        <v>6.7053553975541869</v>
      </c>
      <c r="U1466" s="10">
        <f t="shared" si="555"/>
        <v>6.8317882861989778</v>
      </c>
      <c r="V1466" s="10">
        <f t="shared" si="565"/>
        <v>-0.16886520179703862</v>
      </c>
      <c r="W1466" s="10">
        <f t="shared" si="566"/>
        <v>0.17058196000732462</v>
      </c>
      <c r="X1466" s="10">
        <f t="shared" si="556"/>
        <v>0.17218585052370217</v>
      </c>
      <c r="Y1466" s="22">
        <f t="shared" si="567"/>
        <v>6.7214093336529794</v>
      </c>
      <c r="Z1466" s="22">
        <f t="shared" si="557"/>
        <v>6.7986372127043664</v>
      </c>
      <c r="AA1466" s="22">
        <f t="shared" si="558"/>
        <v>6.7053553975541869</v>
      </c>
      <c r="AB1466" s="35"/>
      <c r="AC1466" s="10"/>
      <c r="AD1466" s="10"/>
    </row>
    <row r="1467" spans="1:30" x14ac:dyDescent="0.25">
      <c r="A1467" t="s">
        <v>4328</v>
      </c>
      <c r="B1467" t="s">
        <v>1712</v>
      </c>
      <c r="C1467" s="1">
        <v>42375</v>
      </c>
      <c r="D1467">
        <v>409</v>
      </c>
      <c r="E1467" t="str">
        <f t="shared" si="553"/>
        <v>_is_2016_the_year_of_ai?_</v>
      </c>
      <c r="F1467" s="7">
        <f t="shared" si="559"/>
        <v>6.0161571596983539</v>
      </c>
      <c r="G1467">
        <f t="shared" si="554"/>
        <v>42</v>
      </c>
      <c r="H1467" s="11">
        <f t="shared" si="560"/>
        <v>1</v>
      </c>
      <c r="I1467" s="11">
        <f t="shared" si="575"/>
        <v>0</v>
      </c>
      <c r="J1467" s="11">
        <f t="shared" si="575"/>
        <v>1</v>
      </c>
      <c r="K1467" s="11">
        <f t="shared" si="576"/>
        <v>0</v>
      </c>
      <c r="L1467" s="11">
        <f t="shared" si="576"/>
        <v>0</v>
      </c>
      <c r="M1467" s="11">
        <f t="shared" si="576"/>
        <v>0</v>
      </c>
      <c r="N1467" s="11">
        <f t="shared" si="576"/>
        <v>0</v>
      </c>
      <c r="O1467" s="11">
        <f t="shared" si="576"/>
        <v>0</v>
      </c>
      <c r="P1467" s="11">
        <f t="shared" si="576"/>
        <v>0</v>
      </c>
      <c r="Q1467" s="4" t="str">
        <f t="shared" si="561"/>
        <v>N-101-000000</v>
      </c>
      <c r="R1467">
        <f t="shared" si="562"/>
        <v>419</v>
      </c>
      <c r="S1467" s="8">
        <f t="shared" si="563"/>
        <v>6.5697596378225285</v>
      </c>
      <c r="T1467" s="8">
        <f t="shared" si="564"/>
        <v>6.5697596378225285</v>
      </c>
      <c r="U1467" s="10">
        <f t="shared" si="555"/>
        <v>5.8276882203822975</v>
      </c>
      <c r="V1467" s="10">
        <f t="shared" si="565"/>
        <v>-0.14431102010629077</v>
      </c>
      <c r="W1467" s="10">
        <f t="shared" si="566"/>
        <v>-0.8172350170170013</v>
      </c>
      <c r="X1467" s="10">
        <f t="shared" si="556"/>
        <v>0.18846893931605621</v>
      </c>
      <c r="Y1467" s="22">
        <f t="shared" si="567"/>
        <v>6.7376924224453338</v>
      </c>
      <c r="Z1467" s="22">
        <f t="shared" si="557"/>
        <v>6.5922741434865042</v>
      </c>
      <c r="AA1467" s="22">
        <f t="shared" si="558"/>
        <v>6.5697596378225285</v>
      </c>
      <c r="AB1467" s="35"/>
      <c r="AC1467" s="10"/>
      <c r="AD1467" s="10"/>
    </row>
    <row r="1468" spans="1:30" x14ac:dyDescent="0.25">
      <c r="A1468" t="s">
        <v>3230</v>
      </c>
      <c r="B1468" t="s">
        <v>614</v>
      </c>
      <c r="C1468" s="1">
        <v>42496</v>
      </c>
      <c r="D1468">
        <v>42</v>
      </c>
      <c r="E1468" t="str">
        <f t="shared" si="553"/>
        <v>_is_big_data_helping_improve_patient_health_</v>
      </c>
      <c r="F1468" s="7">
        <f t="shared" si="559"/>
        <v>3.7612001156935624</v>
      </c>
      <c r="G1468">
        <f t="shared" si="554"/>
        <v>49</v>
      </c>
      <c r="H1468" s="11">
        <f t="shared" si="560"/>
        <v>1</v>
      </c>
      <c r="I1468" s="11">
        <f t="shared" si="575"/>
        <v>0</v>
      </c>
      <c r="J1468" s="11">
        <f t="shared" si="575"/>
        <v>1</v>
      </c>
      <c r="K1468" s="11">
        <f t="shared" si="576"/>
        <v>0</v>
      </c>
      <c r="L1468" s="11">
        <f t="shared" si="576"/>
        <v>0</v>
      </c>
      <c r="M1468" s="11">
        <f t="shared" si="576"/>
        <v>0</v>
      </c>
      <c r="N1468" s="11">
        <f t="shared" si="576"/>
        <v>0</v>
      </c>
      <c r="O1468" s="11">
        <f t="shared" si="576"/>
        <v>1</v>
      </c>
      <c r="P1468" s="11">
        <f t="shared" si="576"/>
        <v>0</v>
      </c>
      <c r="Q1468" s="4" t="str">
        <f t="shared" si="561"/>
        <v>N-101-000010</v>
      </c>
      <c r="R1468">
        <f t="shared" si="562"/>
        <v>382</v>
      </c>
      <c r="S1468" s="8">
        <f t="shared" si="563"/>
        <v>6.8802841839920132</v>
      </c>
      <c r="T1468" s="8">
        <f t="shared" si="564"/>
        <v>6.8802841839920132</v>
      </c>
      <c r="U1468" s="10">
        <f t="shared" si="555"/>
        <v>3.354846255178038</v>
      </c>
      <c r="V1468" s="10">
        <f t="shared" si="565"/>
        <v>0.18424985744159661</v>
      </c>
      <c r="W1468" s="10">
        <f t="shared" si="566"/>
        <v>-3.0721920610217928</v>
      </c>
      <c r="X1468" s="10">
        <f t="shared" si="556"/>
        <v>0.40635386051552441</v>
      </c>
      <c r="Y1468" s="22">
        <f t="shared" si="567"/>
        <v>6.9555773436448023</v>
      </c>
      <c r="Z1468" s="22">
        <f t="shared" si="557"/>
        <v>6.8151536771936527</v>
      </c>
      <c r="AA1468" s="22">
        <f t="shared" si="558"/>
        <v>6.8802841839920132</v>
      </c>
      <c r="AB1468" s="35"/>
      <c r="AC1468" s="10"/>
      <c r="AD1468" s="10"/>
    </row>
    <row r="1469" spans="1:30" x14ac:dyDescent="0.25">
      <c r="A1469" t="s">
        <v>4329</v>
      </c>
      <c r="B1469" t="s">
        <v>1713</v>
      </c>
      <c r="C1469" s="1">
        <v>42013</v>
      </c>
      <c r="D1469">
        <v>1466</v>
      </c>
      <c r="E1469" t="str">
        <f t="shared" si="553"/>
        <v>_is_big_data_the_single_biggest_threat_to_your_job_</v>
      </c>
      <c r="F1469" s="7">
        <f t="shared" si="559"/>
        <v>7.2909747781429814</v>
      </c>
      <c r="G1469">
        <f t="shared" si="554"/>
        <v>24</v>
      </c>
      <c r="H1469" s="11">
        <f t="shared" si="560"/>
        <v>1</v>
      </c>
      <c r="I1469" s="11">
        <f t="shared" si="575"/>
        <v>0</v>
      </c>
      <c r="J1469" s="11">
        <f t="shared" si="575"/>
        <v>1</v>
      </c>
      <c r="K1469" s="11">
        <f t="shared" si="576"/>
        <v>0</v>
      </c>
      <c r="L1469" s="11">
        <f t="shared" si="576"/>
        <v>0</v>
      </c>
      <c r="M1469" s="11">
        <f t="shared" si="576"/>
        <v>0</v>
      </c>
      <c r="N1469" s="11">
        <f t="shared" si="576"/>
        <v>0</v>
      </c>
      <c r="O1469" s="11">
        <f t="shared" si="576"/>
        <v>1</v>
      </c>
      <c r="P1469" s="11">
        <f t="shared" si="576"/>
        <v>0</v>
      </c>
      <c r="Q1469" s="4" t="str">
        <f t="shared" si="561"/>
        <v>N-101-000010</v>
      </c>
      <c r="R1469">
        <f t="shared" si="562"/>
        <v>382</v>
      </c>
      <c r="S1469" s="8">
        <f t="shared" si="563"/>
        <v>6.8802841839920132</v>
      </c>
      <c r="T1469" s="8">
        <f t="shared" si="564"/>
        <v>6.8802841839920132</v>
      </c>
      <c r="U1469" s="10">
        <f t="shared" si="555"/>
        <v>6.8846209176274566</v>
      </c>
      <c r="V1469" s="10">
        <f t="shared" si="565"/>
        <v>0.18424985744159661</v>
      </c>
      <c r="W1469" s="10">
        <f t="shared" si="566"/>
        <v>0.4575826014276263</v>
      </c>
      <c r="X1469" s="10">
        <f t="shared" si="556"/>
        <v>0.40635386051552441</v>
      </c>
      <c r="Y1469" s="22">
        <f t="shared" si="567"/>
        <v>6.9555773436448023</v>
      </c>
      <c r="Z1469" s="22">
        <f t="shared" si="557"/>
        <v>6.8151536771936527</v>
      </c>
      <c r="AA1469" s="22">
        <f t="shared" si="558"/>
        <v>6.8802841839920132</v>
      </c>
      <c r="AB1469" s="35"/>
      <c r="AC1469" s="10"/>
      <c r="AD1469" s="10"/>
    </row>
    <row r="1470" spans="1:30" x14ac:dyDescent="0.25">
      <c r="A1470" t="s">
        <v>4330</v>
      </c>
      <c r="B1470" t="s">
        <v>1714</v>
      </c>
      <c r="C1470" s="1">
        <v>41900</v>
      </c>
      <c r="D1470">
        <v>223</v>
      </c>
      <c r="E1470" t="str">
        <f t="shared" si="553"/>
        <v>_is_byod_momentum_fading?_</v>
      </c>
      <c r="F1470" s="7">
        <f t="shared" si="559"/>
        <v>5.4116460518550396</v>
      </c>
      <c r="G1470">
        <f t="shared" si="554"/>
        <v>56</v>
      </c>
      <c r="H1470" s="11">
        <f t="shared" si="560"/>
        <v>0</v>
      </c>
      <c r="I1470" s="11">
        <f t="shared" si="575"/>
        <v>0</v>
      </c>
      <c r="J1470" s="11">
        <f t="shared" si="575"/>
        <v>1</v>
      </c>
      <c r="K1470" s="11">
        <f t="shared" si="576"/>
        <v>0</v>
      </c>
      <c r="L1470" s="11">
        <f t="shared" si="576"/>
        <v>0</v>
      </c>
      <c r="M1470" s="11">
        <f t="shared" si="576"/>
        <v>0</v>
      </c>
      <c r="N1470" s="11">
        <f t="shared" si="576"/>
        <v>0</v>
      </c>
      <c r="O1470" s="11">
        <f t="shared" si="576"/>
        <v>0</v>
      </c>
      <c r="P1470" s="11">
        <f t="shared" si="576"/>
        <v>0</v>
      </c>
      <c r="Q1470" s="4" t="str">
        <f t="shared" si="561"/>
        <v>N-001-000000</v>
      </c>
      <c r="R1470">
        <f t="shared" si="562"/>
        <v>313</v>
      </c>
      <c r="S1470" s="8">
        <f t="shared" si="563"/>
        <v>6.8822553953446945</v>
      </c>
      <c r="T1470" s="8">
        <f t="shared" si="564"/>
        <v>6.8822553953446945</v>
      </c>
      <c r="U1470" s="10">
        <f t="shared" si="555"/>
        <v>5.0247100581962867</v>
      </c>
      <c r="V1470" s="10">
        <f t="shared" si="565"/>
        <v>0.15496856831223904</v>
      </c>
      <c r="W1470" s="10">
        <f t="shared" si="566"/>
        <v>-1.4217461248603156</v>
      </c>
      <c r="X1470" s="10">
        <f t="shared" si="556"/>
        <v>0.38693599365875281</v>
      </c>
      <c r="Y1470" s="22">
        <f t="shared" si="567"/>
        <v>6.9361594767880304</v>
      </c>
      <c r="Z1470" s="22">
        <f t="shared" si="557"/>
        <v>6.9661540865059681</v>
      </c>
      <c r="AA1470" s="22">
        <f t="shared" si="558"/>
        <v>6.8822553953446945</v>
      </c>
      <c r="AB1470" s="35"/>
      <c r="AC1470" s="10"/>
      <c r="AD1470" s="10"/>
    </row>
    <row r="1471" spans="1:30" x14ac:dyDescent="0.25">
      <c r="A1471" t="s">
        <v>4335</v>
      </c>
      <c r="B1471" t="s">
        <v>1719</v>
      </c>
      <c r="C1471" s="1">
        <v>42318</v>
      </c>
      <c r="D1471">
        <v>978</v>
      </c>
      <c r="E1471" t="str">
        <f t="shared" si="553"/>
        <v>_is_data_science,_like_mathematics,_a_universal_language?_</v>
      </c>
      <c r="F1471" s="7">
        <f t="shared" si="559"/>
        <v>6.8865316425305103</v>
      </c>
      <c r="G1471">
        <f t="shared" si="554"/>
        <v>53</v>
      </c>
      <c r="H1471" s="11">
        <f t="shared" si="560"/>
        <v>1</v>
      </c>
      <c r="I1471" s="11">
        <f t="shared" si="575"/>
        <v>0</v>
      </c>
      <c r="J1471" s="11">
        <f t="shared" si="575"/>
        <v>1</v>
      </c>
      <c r="K1471" s="11">
        <f t="shared" si="576"/>
        <v>0</v>
      </c>
      <c r="L1471" s="11">
        <f t="shared" si="576"/>
        <v>0</v>
      </c>
      <c r="M1471" s="11">
        <f t="shared" si="576"/>
        <v>0</v>
      </c>
      <c r="N1471" s="11">
        <f t="shared" si="576"/>
        <v>0</v>
      </c>
      <c r="O1471" s="11">
        <f t="shared" si="576"/>
        <v>1</v>
      </c>
      <c r="P1471" s="11">
        <f t="shared" si="576"/>
        <v>0</v>
      </c>
      <c r="Q1471" s="4" t="str">
        <f t="shared" si="561"/>
        <v>N-101-000010</v>
      </c>
      <c r="R1471">
        <f t="shared" si="562"/>
        <v>382</v>
      </c>
      <c r="S1471" s="8">
        <f t="shared" si="563"/>
        <v>6.8802841839920132</v>
      </c>
      <c r="T1471" s="8">
        <f t="shared" si="564"/>
        <v>6.8802841839920132</v>
      </c>
      <c r="U1471" s="10">
        <f t="shared" si="555"/>
        <v>6.4801777820149855</v>
      </c>
      <c r="V1471" s="10">
        <f t="shared" si="565"/>
        <v>0.18424985744159661</v>
      </c>
      <c r="W1471" s="10">
        <f t="shared" si="566"/>
        <v>5.3139465815155162E-2</v>
      </c>
      <c r="X1471" s="10">
        <f t="shared" si="556"/>
        <v>0.40635386051552441</v>
      </c>
      <c r="Y1471" s="22">
        <f t="shared" si="567"/>
        <v>6.9555773436448023</v>
      </c>
      <c r="Z1471" s="22">
        <f t="shared" si="557"/>
        <v>6.8151536771936527</v>
      </c>
      <c r="AA1471" s="22">
        <f t="shared" si="558"/>
        <v>6.8802841839920132</v>
      </c>
      <c r="AB1471" s="35"/>
      <c r="AC1471" s="10"/>
      <c r="AD1471" s="10"/>
    </row>
    <row r="1472" spans="1:30" x14ac:dyDescent="0.25">
      <c r="A1472" t="s">
        <v>4331</v>
      </c>
      <c r="B1472" t="s">
        <v>1715</v>
      </c>
      <c r="C1472" s="1">
        <v>41926</v>
      </c>
      <c r="D1472">
        <v>1955</v>
      </c>
      <c r="E1472" t="str">
        <f t="shared" si="553"/>
        <v>_is_data_science_a_new_paradigm,_or_recycled_material?_</v>
      </c>
      <c r="F1472" s="7">
        <f t="shared" si="559"/>
        <v>7.5786568505947622</v>
      </c>
      <c r="G1472">
        <f t="shared" si="554"/>
        <v>62</v>
      </c>
      <c r="H1472" s="11">
        <f t="shared" si="560"/>
        <v>0</v>
      </c>
      <c r="I1472" s="11">
        <f t="shared" si="575"/>
        <v>0</v>
      </c>
      <c r="J1472" s="11">
        <f t="shared" si="575"/>
        <v>1</v>
      </c>
      <c r="K1472" s="11">
        <f t="shared" ref="K1472:P1481" si="577">IF(ISNUMBER(SEARCH(K$1,$E1472)),1,0)</f>
        <v>0</v>
      </c>
      <c r="L1472" s="11">
        <f t="shared" si="577"/>
        <v>0</v>
      </c>
      <c r="M1472" s="11">
        <f t="shared" si="577"/>
        <v>0</v>
      </c>
      <c r="N1472" s="11">
        <f t="shared" si="577"/>
        <v>1</v>
      </c>
      <c r="O1472" s="11">
        <f t="shared" si="577"/>
        <v>1</v>
      </c>
      <c r="P1472" s="11">
        <f t="shared" si="577"/>
        <v>0</v>
      </c>
      <c r="Q1472" s="4" t="str">
        <f t="shared" si="561"/>
        <v>N-001-000110</v>
      </c>
      <c r="R1472">
        <f t="shared" si="562"/>
        <v>130</v>
      </c>
      <c r="S1472" s="8">
        <f t="shared" si="563"/>
        <v>7.6818150714618501</v>
      </c>
      <c r="T1472" s="8">
        <f t="shared" si="564"/>
        <v>7.6818150714618501</v>
      </c>
      <c r="U1472" s="10">
        <f t="shared" si="555"/>
        <v>6.5901730994310563</v>
      </c>
      <c r="V1472" s="10">
        <f t="shared" si="565"/>
        <v>1.0620761276823165</v>
      </c>
      <c r="W1472" s="10">
        <f t="shared" si="566"/>
        <v>0.74526467387940709</v>
      </c>
      <c r="X1472" s="10">
        <f t="shared" si="556"/>
        <v>0.98848375116370624</v>
      </c>
      <c r="Y1472" s="22">
        <f t="shared" si="567"/>
        <v>7.5377072342929834</v>
      </c>
      <c r="Z1472" s="22">
        <f t="shared" si="557"/>
        <v>7.6004759766059404</v>
      </c>
      <c r="AA1472" s="22">
        <f t="shared" si="558"/>
        <v>7.6818150714618501</v>
      </c>
      <c r="AB1472" s="35"/>
      <c r="AC1472" s="10"/>
      <c r="AD1472" s="10"/>
    </row>
    <row r="1473" spans="1:30" x14ac:dyDescent="0.25">
      <c r="A1473" t="s">
        <v>4333</v>
      </c>
      <c r="B1473" t="s">
        <v>1717</v>
      </c>
      <c r="C1473" s="1">
        <v>41914</v>
      </c>
      <c r="D1473">
        <v>1059</v>
      </c>
      <c r="E1473" t="str">
        <f t="shared" si="553"/>
        <v>_is_data_science_bad_at_detecting_bogus_amazon_or_yelp_reviews?_</v>
      </c>
      <c r="F1473" s="7">
        <f t="shared" si="559"/>
        <v>6.9660241871061128</v>
      </c>
      <c r="G1473">
        <f t="shared" si="554"/>
        <v>21</v>
      </c>
      <c r="H1473" s="11">
        <f t="shared" si="560"/>
        <v>0</v>
      </c>
      <c r="I1473" s="11">
        <f t="shared" si="575"/>
        <v>0</v>
      </c>
      <c r="J1473" s="11">
        <f t="shared" si="575"/>
        <v>1</v>
      </c>
      <c r="K1473" s="11">
        <f t="shared" si="577"/>
        <v>0</v>
      </c>
      <c r="L1473" s="11">
        <f t="shared" si="577"/>
        <v>0</v>
      </c>
      <c r="M1473" s="11">
        <f t="shared" si="577"/>
        <v>0</v>
      </c>
      <c r="N1473" s="11">
        <f t="shared" si="577"/>
        <v>1</v>
      </c>
      <c r="O1473" s="11">
        <f t="shared" si="577"/>
        <v>1</v>
      </c>
      <c r="P1473" s="11">
        <f t="shared" si="577"/>
        <v>0</v>
      </c>
      <c r="Q1473" s="4" t="str">
        <f t="shared" si="561"/>
        <v>N-001-000110</v>
      </c>
      <c r="R1473">
        <f t="shared" si="562"/>
        <v>130</v>
      </c>
      <c r="S1473" s="8">
        <f t="shared" si="563"/>
        <v>7.6818150714618501</v>
      </c>
      <c r="T1473" s="8">
        <f t="shared" si="564"/>
        <v>7.6818150714618501</v>
      </c>
      <c r="U1473" s="10">
        <f t="shared" si="555"/>
        <v>5.9775404359424069</v>
      </c>
      <c r="V1473" s="10">
        <f t="shared" si="565"/>
        <v>1.0620761276823165</v>
      </c>
      <c r="W1473" s="10">
        <f t="shared" si="566"/>
        <v>0.13263201039075767</v>
      </c>
      <c r="X1473" s="10">
        <f t="shared" si="556"/>
        <v>0.98848375116370624</v>
      </c>
      <c r="Y1473" s="22">
        <f t="shared" si="567"/>
        <v>7.5377072342929834</v>
      </c>
      <c r="Z1473" s="22">
        <f t="shared" si="557"/>
        <v>7.6004759766059404</v>
      </c>
      <c r="AA1473" s="22">
        <f t="shared" si="558"/>
        <v>7.6818150714618501</v>
      </c>
      <c r="AB1473" s="35"/>
      <c r="AC1473" s="10"/>
      <c r="AD1473" s="10"/>
    </row>
    <row r="1474" spans="1:30" x14ac:dyDescent="0.25">
      <c r="A1474" t="s">
        <v>4334</v>
      </c>
      <c r="B1474" t="s">
        <v>1718</v>
      </c>
      <c r="C1474" s="1">
        <v>41703</v>
      </c>
      <c r="D1474">
        <v>2322</v>
      </c>
      <c r="E1474" t="str">
        <f t="shared" ref="E1474:E1537" si="578">CONCATENATE("_",LOWER(A1474),"_")</f>
        <v>_is_data_science_dead?_</v>
      </c>
      <c r="F1474" s="7">
        <f t="shared" si="559"/>
        <v>7.7506147327704094</v>
      </c>
      <c r="G1474">
        <f t="shared" ref="G1474:G1537" si="579">LEN(A1475)</f>
        <v>76</v>
      </c>
      <c r="H1474" s="11">
        <f t="shared" si="560"/>
        <v>0</v>
      </c>
      <c r="I1474" s="11">
        <f t="shared" si="575"/>
        <v>0</v>
      </c>
      <c r="J1474" s="11">
        <f t="shared" si="575"/>
        <v>1</v>
      </c>
      <c r="K1474" s="11">
        <f t="shared" si="577"/>
        <v>0</v>
      </c>
      <c r="L1474" s="11">
        <f t="shared" si="577"/>
        <v>0</v>
      </c>
      <c r="M1474" s="11">
        <f t="shared" si="577"/>
        <v>0</v>
      </c>
      <c r="N1474" s="11">
        <f t="shared" si="577"/>
        <v>1</v>
      </c>
      <c r="O1474" s="11">
        <f t="shared" si="577"/>
        <v>1</v>
      </c>
      <c r="P1474" s="11">
        <f t="shared" si="577"/>
        <v>0</v>
      </c>
      <c r="Q1474" s="4" t="str">
        <f t="shared" si="561"/>
        <v>N-001-000110</v>
      </c>
      <c r="R1474">
        <f t="shared" si="562"/>
        <v>130</v>
      </c>
      <c r="S1474" s="8">
        <f t="shared" si="563"/>
        <v>7.6818150714618501</v>
      </c>
      <c r="T1474" s="8">
        <f t="shared" si="564"/>
        <v>7.6818150714618501</v>
      </c>
      <c r="U1474" s="10">
        <f t="shared" ref="U1474:U1537" si="580">F1474-$AQ$29*SUMPRODUCT(H1474:P1474,$AH$25:$AP$25)</f>
        <v>6.7621309816067035</v>
      </c>
      <c r="V1474" s="10">
        <f t="shared" si="565"/>
        <v>1.0620761276823165</v>
      </c>
      <c r="W1474" s="10">
        <f t="shared" si="566"/>
        <v>0.91722255605505421</v>
      </c>
      <c r="X1474" s="10">
        <f t="shared" ref="X1474:X1537" si="581">$AQ$29*SUMPRODUCT(H1474:P1474,$AH$25:$AP$25)</f>
        <v>0.98848375116370624</v>
      </c>
      <c r="Y1474" s="22">
        <f t="shared" si="567"/>
        <v>7.5377072342929834</v>
      </c>
      <c r="Z1474" s="22">
        <f t="shared" ref="Z1474:Z1537" si="582">$AG$36+SUMPRODUCT($AH$36:$AP$36,H1474:P1474)</f>
        <v>7.6004759766059404</v>
      </c>
      <c r="AA1474" s="22">
        <f t="shared" ref="AA1474:AA1537" si="583">IF(R1474&gt;=$AC$2,S1474,Y1474)</f>
        <v>7.6818150714618501</v>
      </c>
      <c r="AB1474" s="35"/>
      <c r="AC1474" s="10"/>
      <c r="AD1474" s="10"/>
    </row>
    <row r="1475" spans="1:30" x14ac:dyDescent="0.25">
      <c r="A1475" t="s">
        <v>4336</v>
      </c>
      <c r="B1475" t="s">
        <v>1720</v>
      </c>
      <c r="C1475" s="1">
        <v>42423</v>
      </c>
      <c r="D1475">
        <v>1486</v>
      </c>
      <c r="E1475" t="str">
        <f t="shared" si="578"/>
        <v>_is_data_science_ripe_for_a_massive_merger_&amp;amp;_acquisition_/_consolidation?_</v>
      </c>
      <c r="F1475" s="7">
        <f t="shared" ref="F1475:F1538" si="584">LN(1+D1475)</f>
        <v>7.304515946460155</v>
      </c>
      <c r="G1475">
        <f t="shared" si="579"/>
        <v>48</v>
      </c>
      <c r="H1475" s="11">
        <f t="shared" ref="H1475:H1538" si="585">IF(YEAR(C1475)&gt;2014,1,0)</f>
        <v>1</v>
      </c>
      <c r="I1475" s="11">
        <f t="shared" si="575"/>
        <v>0</v>
      </c>
      <c r="J1475" s="11">
        <f t="shared" si="575"/>
        <v>1</v>
      </c>
      <c r="K1475" s="11">
        <f t="shared" si="577"/>
        <v>0</v>
      </c>
      <c r="L1475" s="11">
        <f t="shared" si="577"/>
        <v>0</v>
      </c>
      <c r="M1475" s="11">
        <f t="shared" si="577"/>
        <v>0</v>
      </c>
      <c r="N1475" s="11">
        <f t="shared" si="577"/>
        <v>1</v>
      </c>
      <c r="O1475" s="11">
        <f t="shared" si="577"/>
        <v>1</v>
      </c>
      <c r="P1475" s="11">
        <f t="shared" si="577"/>
        <v>0</v>
      </c>
      <c r="Q1475" s="4" t="str">
        <f t="shared" ref="Q1475:Q1538" si="586">CONCATENATE("N-",H1475,I1475,J1475,"-",K1475,L1475,M1475,N1475,O1475,P1475)</f>
        <v>N-101-000110</v>
      </c>
      <c r="R1475">
        <f t="shared" ref="R1475:R1538" si="587">COUNTIF(Q:Q,Q1475)</f>
        <v>126</v>
      </c>
      <c r="S1475" s="8">
        <f t="shared" ref="S1475:S1538" si="588">AVERAGEIF(R:R,R1475,F:F)</f>
        <v>7.156085089173656</v>
      </c>
      <c r="T1475" s="8">
        <f t="shared" ref="T1475:T1538" si="589">IF(R1475&gt;=10,S1475,AVERAGEIF(R:R,"&lt;10",F:F))</f>
        <v>7.156085089173656</v>
      </c>
      <c r="U1475" s="10">
        <f t="shared" si="580"/>
        <v>6.5144992496391456</v>
      </c>
      <c r="V1475" s="10">
        <f t="shared" ref="V1475:V1538" si="590">SUMPRODUCT(H1475:P1475,$AH$25:$AP$25)-$AQ$28</f>
        <v>0.76279653926378688</v>
      </c>
      <c r="W1475" s="10">
        <f t="shared" ref="W1475:W1538" si="591">F1475-AVERAGE(F:F)</f>
        <v>0.47112376974479986</v>
      </c>
      <c r="X1475" s="10">
        <f t="shared" si="581"/>
        <v>0.79001669682100972</v>
      </c>
      <c r="Y1475" s="22">
        <f t="shared" ref="Y1475:Y1538" si="592">AVERAGE(F:F)-AVERAGE(X:X)+X1475</f>
        <v>7.3392401799502869</v>
      </c>
      <c r="Z1475" s="22">
        <f t="shared" si="582"/>
        <v>7.2265960335864765</v>
      </c>
      <c r="AA1475" s="22">
        <f t="shared" si="583"/>
        <v>7.156085089173656</v>
      </c>
      <c r="AB1475" s="35"/>
      <c r="AC1475" s="10"/>
      <c r="AD1475" s="10"/>
    </row>
    <row r="1476" spans="1:30" x14ac:dyDescent="0.25">
      <c r="A1476" t="s">
        <v>4337</v>
      </c>
      <c r="B1476" t="s">
        <v>1721</v>
      </c>
      <c r="C1476" s="1">
        <v>41726</v>
      </c>
      <c r="D1476">
        <v>5708</v>
      </c>
      <c r="E1476" t="str">
        <f t="shared" si="578"/>
        <v>_is_data_scientist_the_right_career_path_for_you?_</v>
      </c>
      <c r="F1476" s="7">
        <f t="shared" si="584"/>
        <v>8.64979915596426</v>
      </c>
      <c r="G1476">
        <f t="shared" si="579"/>
        <v>75</v>
      </c>
      <c r="H1476" s="11">
        <f t="shared" si="585"/>
        <v>0</v>
      </c>
      <c r="I1476" s="11">
        <f t="shared" si="575"/>
        <v>0</v>
      </c>
      <c r="J1476" s="11">
        <f t="shared" si="575"/>
        <v>1</v>
      </c>
      <c r="K1476" s="11">
        <f t="shared" si="577"/>
        <v>0</v>
      </c>
      <c r="L1476" s="11">
        <f t="shared" si="577"/>
        <v>0</v>
      </c>
      <c r="M1476" s="11">
        <f t="shared" si="577"/>
        <v>0</v>
      </c>
      <c r="N1476" s="11">
        <f t="shared" si="577"/>
        <v>0</v>
      </c>
      <c r="O1476" s="11">
        <f t="shared" si="577"/>
        <v>1</v>
      </c>
      <c r="P1476" s="11">
        <f t="shared" si="577"/>
        <v>0</v>
      </c>
      <c r="Q1476" s="4" t="str">
        <f t="shared" si="586"/>
        <v>N-001-000010</v>
      </c>
      <c r="R1476">
        <f t="shared" si="587"/>
        <v>276</v>
      </c>
      <c r="S1476" s="8">
        <f t="shared" si="588"/>
        <v>7.1371246496698326</v>
      </c>
      <c r="T1476" s="8">
        <f t="shared" si="589"/>
        <v>7.1371246496698326</v>
      </c>
      <c r="U1476" s="10">
        <f t="shared" si="580"/>
        <v>8.0449782411060387</v>
      </c>
      <c r="V1476" s="10">
        <f t="shared" si="590"/>
        <v>0.48352944586012636</v>
      </c>
      <c r="W1476" s="10">
        <f t="shared" si="591"/>
        <v>1.8164069792489048</v>
      </c>
      <c r="X1476" s="10">
        <f t="shared" si="581"/>
        <v>0.60482091485822098</v>
      </c>
      <c r="Y1476" s="22">
        <f t="shared" si="592"/>
        <v>7.1540443979874988</v>
      </c>
      <c r="Z1476" s="22">
        <f t="shared" si="582"/>
        <v>7.1890336202131158</v>
      </c>
      <c r="AA1476" s="22">
        <f t="shared" si="583"/>
        <v>7.1371246496698326</v>
      </c>
      <c r="AB1476" s="35"/>
      <c r="AC1476" s="10"/>
      <c r="AD1476" s="10"/>
    </row>
    <row r="1477" spans="1:30" x14ac:dyDescent="0.25">
      <c r="A1477" t="s">
        <v>4338</v>
      </c>
      <c r="B1477" t="s">
        <v>1722</v>
      </c>
      <c r="C1477" s="1">
        <v>41173</v>
      </c>
      <c r="D1477">
        <v>1720</v>
      </c>
      <c r="E1477" t="str">
        <f t="shared" si="578"/>
        <v>_is_data_scientist_the_sexiest_job_of_the_century?_|_harvard_business_review_</v>
      </c>
      <c r="F1477" s="7">
        <f t="shared" si="584"/>
        <v>7.4506607962115394</v>
      </c>
      <c r="G1477">
        <f t="shared" si="579"/>
        <v>44</v>
      </c>
      <c r="H1477" s="11">
        <f t="shared" si="585"/>
        <v>0</v>
      </c>
      <c r="I1477" s="11">
        <f t="shared" si="575"/>
        <v>0</v>
      </c>
      <c r="J1477" s="11">
        <f t="shared" si="575"/>
        <v>1</v>
      </c>
      <c r="K1477" s="11">
        <f t="shared" si="577"/>
        <v>0</v>
      </c>
      <c r="L1477" s="11">
        <f t="shared" si="577"/>
        <v>0</v>
      </c>
      <c r="M1477" s="11">
        <f t="shared" si="577"/>
        <v>0</v>
      </c>
      <c r="N1477" s="11">
        <f t="shared" si="577"/>
        <v>0</v>
      </c>
      <c r="O1477" s="11">
        <f t="shared" si="577"/>
        <v>1</v>
      </c>
      <c r="P1477" s="11">
        <f t="shared" si="577"/>
        <v>0</v>
      </c>
      <c r="Q1477" s="4" t="str">
        <f t="shared" si="586"/>
        <v>N-001-000010</v>
      </c>
      <c r="R1477">
        <f t="shared" si="587"/>
        <v>276</v>
      </c>
      <c r="S1477" s="8">
        <f t="shared" si="588"/>
        <v>7.1371246496698326</v>
      </c>
      <c r="T1477" s="8">
        <f t="shared" si="589"/>
        <v>7.1371246496698326</v>
      </c>
      <c r="U1477" s="10">
        <f t="shared" si="580"/>
        <v>6.8458398813533181</v>
      </c>
      <c r="V1477" s="10">
        <f t="shared" si="590"/>
        <v>0.48352944586012636</v>
      </c>
      <c r="W1477" s="10">
        <f t="shared" si="591"/>
        <v>0.61726861949618428</v>
      </c>
      <c r="X1477" s="10">
        <f t="shared" si="581"/>
        <v>0.60482091485822098</v>
      </c>
      <c r="Y1477" s="22">
        <f t="shared" si="592"/>
        <v>7.1540443979874988</v>
      </c>
      <c r="Z1477" s="22">
        <f t="shared" si="582"/>
        <v>7.1890336202131158</v>
      </c>
      <c r="AA1477" s="22">
        <f t="shared" si="583"/>
        <v>7.1371246496698326</v>
      </c>
      <c r="AB1477" s="35"/>
      <c r="AC1477" s="10"/>
      <c r="AD1477" s="10"/>
    </row>
    <row r="1478" spans="1:30" x14ac:dyDescent="0.25">
      <c r="A1478" t="s">
        <v>3193</v>
      </c>
      <c r="B1478" t="s">
        <v>577</v>
      </c>
      <c r="C1478" s="1">
        <v>42423</v>
      </c>
      <c r="D1478">
        <v>1393</v>
      </c>
      <c r="E1478" t="str">
        <f t="shared" si="578"/>
        <v>_is_deep_learning_a_markov_chain_in_disguise?_</v>
      </c>
      <c r="F1478" s="7">
        <f t="shared" si="584"/>
        <v>7.2399325913204695</v>
      </c>
      <c r="G1478">
        <f t="shared" si="579"/>
        <v>45</v>
      </c>
      <c r="H1478" s="11">
        <f t="shared" si="585"/>
        <v>1</v>
      </c>
      <c r="I1478" s="11">
        <f t="shared" si="575"/>
        <v>0</v>
      </c>
      <c r="J1478" s="11">
        <f t="shared" si="575"/>
        <v>1</v>
      </c>
      <c r="K1478" s="11">
        <f t="shared" si="577"/>
        <v>0</v>
      </c>
      <c r="L1478" s="11">
        <f t="shared" si="577"/>
        <v>0</v>
      </c>
      <c r="M1478" s="11">
        <f t="shared" si="577"/>
        <v>0</v>
      </c>
      <c r="N1478" s="11">
        <f t="shared" si="577"/>
        <v>0</v>
      </c>
      <c r="O1478" s="11">
        <f t="shared" si="577"/>
        <v>0</v>
      </c>
      <c r="P1478" s="11">
        <f t="shared" si="577"/>
        <v>0</v>
      </c>
      <c r="Q1478" s="4" t="str">
        <f t="shared" si="586"/>
        <v>N-101-000000</v>
      </c>
      <c r="R1478">
        <f t="shared" si="587"/>
        <v>419</v>
      </c>
      <c r="S1478" s="8">
        <f t="shared" si="588"/>
        <v>6.5697596378225285</v>
      </c>
      <c r="T1478" s="8">
        <f t="shared" si="589"/>
        <v>6.5697596378225285</v>
      </c>
      <c r="U1478" s="10">
        <f t="shared" si="580"/>
        <v>7.0514636520044132</v>
      </c>
      <c r="V1478" s="10">
        <f t="shared" si="590"/>
        <v>-0.14431102010629077</v>
      </c>
      <c r="W1478" s="10">
        <f t="shared" si="591"/>
        <v>0.40654041460511436</v>
      </c>
      <c r="X1478" s="10">
        <f t="shared" si="581"/>
        <v>0.18846893931605621</v>
      </c>
      <c r="Y1478" s="22">
        <f t="shared" si="592"/>
        <v>6.7376924224453338</v>
      </c>
      <c r="Z1478" s="22">
        <f t="shared" si="582"/>
        <v>6.5922741434865042</v>
      </c>
      <c r="AA1478" s="22">
        <f t="shared" si="583"/>
        <v>6.5697596378225285</v>
      </c>
      <c r="AB1478" s="35"/>
      <c r="AC1478" s="10"/>
      <c r="AD1478" s="10"/>
    </row>
    <row r="1479" spans="1:30" x14ac:dyDescent="0.25">
      <c r="A1479" t="s">
        <v>4339</v>
      </c>
      <c r="B1479" t="s">
        <v>1723</v>
      </c>
      <c r="C1479" s="1">
        <v>42285</v>
      </c>
      <c r="D1479">
        <v>937</v>
      </c>
      <c r="E1479" t="str">
        <f t="shared" si="578"/>
        <v>_is_game_theory_important_for_data_scientists?_</v>
      </c>
      <c r="F1479" s="7">
        <f t="shared" si="584"/>
        <v>6.8437499490062246</v>
      </c>
      <c r="G1479">
        <f t="shared" si="579"/>
        <v>41</v>
      </c>
      <c r="H1479" s="11">
        <f t="shared" si="585"/>
        <v>1</v>
      </c>
      <c r="I1479" s="11">
        <f t="shared" si="575"/>
        <v>0</v>
      </c>
      <c r="J1479" s="11">
        <f t="shared" si="575"/>
        <v>1</v>
      </c>
      <c r="K1479" s="11">
        <f t="shared" si="577"/>
        <v>0</v>
      </c>
      <c r="L1479" s="11">
        <f t="shared" si="577"/>
        <v>0</v>
      </c>
      <c r="M1479" s="11">
        <f t="shared" si="577"/>
        <v>0</v>
      </c>
      <c r="N1479" s="11">
        <f t="shared" si="577"/>
        <v>0</v>
      </c>
      <c r="O1479" s="11">
        <f t="shared" si="577"/>
        <v>1</v>
      </c>
      <c r="P1479" s="11">
        <f t="shared" si="577"/>
        <v>0</v>
      </c>
      <c r="Q1479" s="4" t="str">
        <f t="shared" si="586"/>
        <v>N-101-000010</v>
      </c>
      <c r="R1479">
        <f t="shared" si="587"/>
        <v>382</v>
      </c>
      <c r="S1479" s="8">
        <f t="shared" si="588"/>
        <v>6.8802841839920132</v>
      </c>
      <c r="T1479" s="8">
        <f t="shared" si="589"/>
        <v>6.8802841839920132</v>
      </c>
      <c r="U1479" s="10">
        <f t="shared" si="580"/>
        <v>6.4373960884906998</v>
      </c>
      <c r="V1479" s="10">
        <f t="shared" si="590"/>
        <v>0.18424985744159661</v>
      </c>
      <c r="W1479" s="10">
        <f t="shared" si="591"/>
        <v>1.0357772290869427E-2</v>
      </c>
      <c r="X1479" s="10">
        <f t="shared" si="581"/>
        <v>0.40635386051552441</v>
      </c>
      <c r="Y1479" s="22">
        <f t="shared" si="592"/>
        <v>6.9555773436448023</v>
      </c>
      <c r="Z1479" s="22">
        <f t="shared" si="582"/>
        <v>6.8151536771936527</v>
      </c>
      <c r="AA1479" s="22">
        <f t="shared" si="583"/>
        <v>6.8802841839920132</v>
      </c>
      <c r="AB1479" s="35"/>
      <c r="AC1479" s="10"/>
      <c r="AD1479" s="10"/>
    </row>
    <row r="1480" spans="1:30" x14ac:dyDescent="0.25">
      <c r="A1480" t="s">
        <v>2813</v>
      </c>
      <c r="B1480" t="s">
        <v>195</v>
      </c>
      <c r="C1480" s="1">
        <v>41772</v>
      </c>
      <c r="D1480">
        <v>285</v>
      </c>
      <c r="E1480" t="str">
        <f t="shared" si="578"/>
        <v>_is_global_warming_also_happening_on_mars?_</v>
      </c>
      <c r="F1480" s="7">
        <f t="shared" si="584"/>
        <v>5.6559918108198524</v>
      </c>
      <c r="G1480">
        <f t="shared" si="579"/>
        <v>47</v>
      </c>
      <c r="H1480" s="11">
        <f t="shared" si="585"/>
        <v>0</v>
      </c>
      <c r="I1480" s="11">
        <f t="shared" si="575"/>
        <v>1</v>
      </c>
      <c r="J1480" s="11">
        <f t="shared" si="575"/>
        <v>0</v>
      </c>
      <c r="K1480" s="11">
        <f t="shared" si="577"/>
        <v>0</v>
      </c>
      <c r="L1480" s="11">
        <f t="shared" si="577"/>
        <v>0</v>
      </c>
      <c r="M1480" s="11">
        <f t="shared" si="577"/>
        <v>0</v>
      </c>
      <c r="N1480" s="11">
        <f t="shared" si="577"/>
        <v>0</v>
      </c>
      <c r="O1480" s="11">
        <f t="shared" si="577"/>
        <v>0</v>
      </c>
      <c r="P1480" s="11">
        <f t="shared" si="577"/>
        <v>0</v>
      </c>
      <c r="Q1480" s="4" t="str">
        <f t="shared" si="586"/>
        <v>N-010-000000</v>
      </c>
      <c r="R1480">
        <f t="shared" si="587"/>
        <v>99</v>
      </c>
      <c r="S1480" s="8">
        <f t="shared" si="588"/>
        <v>6.480946823676728</v>
      </c>
      <c r="T1480" s="8">
        <f t="shared" si="589"/>
        <v>6.480946823676728</v>
      </c>
      <c r="U1480" s="10">
        <f t="shared" si="580"/>
        <v>6.0498994515193623</v>
      </c>
      <c r="V1480" s="10">
        <f t="shared" si="590"/>
        <v>-1.0225092870624488</v>
      </c>
      <c r="W1480" s="10">
        <f t="shared" si="591"/>
        <v>-1.1774003658955028</v>
      </c>
      <c r="X1480" s="10">
        <f t="shared" si="581"/>
        <v>-0.39390764069951029</v>
      </c>
      <c r="Y1480" s="22">
        <f t="shared" si="592"/>
        <v>6.1553158424297676</v>
      </c>
      <c r="Z1480" s="22">
        <f t="shared" si="582"/>
        <v>6.3463125243562173</v>
      </c>
      <c r="AA1480" s="22">
        <f t="shared" si="583"/>
        <v>6.480946823676728</v>
      </c>
      <c r="AB1480" s="35"/>
      <c r="AC1480" s="10"/>
      <c r="AD1480" s="10"/>
    </row>
    <row r="1481" spans="1:30" x14ac:dyDescent="0.25">
      <c r="A1481" t="s">
        <v>4340</v>
      </c>
      <c r="B1481" t="s">
        <v>1724</v>
      </c>
      <c r="C1481" s="1">
        <v>42019</v>
      </c>
      <c r="D1481">
        <v>1994</v>
      </c>
      <c r="E1481" t="str">
        <f t="shared" si="578"/>
        <v>_is_hans_zimmer_secretly_a_super_data_scientist?_</v>
      </c>
      <c r="F1481" s="7">
        <f t="shared" si="584"/>
        <v>7.5983993293239642</v>
      </c>
      <c r="G1481">
        <f t="shared" si="579"/>
        <v>44</v>
      </c>
      <c r="H1481" s="11">
        <f t="shared" si="585"/>
        <v>1</v>
      </c>
      <c r="I1481" s="11">
        <f t="shared" si="575"/>
        <v>0</v>
      </c>
      <c r="J1481" s="11">
        <f t="shared" si="575"/>
        <v>1</v>
      </c>
      <c r="K1481" s="11">
        <f t="shared" si="577"/>
        <v>0</v>
      </c>
      <c r="L1481" s="11">
        <f t="shared" si="577"/>
        <v>0</v>
      </c>
      <c r="M1481" s="11">
        <f t="shared" si="577"/>
        <v>0</v>
      </c>
      <c r="N1481" s="11">
        <f t="shared" si="577"/>
        <v>0</v>
      </c>
      <c r="O1481" s="11">
        <f t="shared" si="577"/>
        <v>1</v>
      </c>
      <c r="P1481" s="11">
        <f t="shared" si="577"/>
        <v>0</v>
      </c>
      <c r="Q1481" s="4" t="str">
        <f t="shared" si="586"/>
        <v>N-101-000010</v>
      </c>
      <c r="R1481">
        <f t="shared" si="587"/>
        <v>382</v>
      </c>
      <c r="S1481" s="8">
        <f t="shared" si="588"/>
        <v>6.8802841839920132</v>
      </c>
      <c r="T1481" s="8">
        <f t="shared" si="589"/>
        <v>6.8802841839920132</v>
      </c>
      <c r="U1481" s="10">
        <f t="shared" si="580"/>
        <v>7.1920454688084394</v>
      </c>
      <c r="V1481" s="10">
        <f t="shared" si="590"/>
        <v>0.18424985744159661</v>
      </c>
      <c r="W1481" s="10">
        <f t="shared" si="591"/>
        <v>0.76500715260860908</v>
      </c>
      <c r="X1481" s="10">
        <f t="shared" si="581"/>
        <v>0.40635386051552441</v>
      </c>
      <c r="Y1481" s="22">
        <f t="shared" si="592"/>
        <v>6.9555773436448023</v>
      </c>
      <c r="Z1481" s="22">
        <f t="shared" si="582"/>
        <v>6.8151536771936527</v>
      </c>
      <c r="AA1481" s="22">
        <f t="shared" si="583"/>
        <v>6.8802841839920132</v>
      </c>
      <c r="AB1481" s="35"/>
      <c r="AC1481" s="10"/>
      <c r="AD1481" s="10"/>
    </row>
    <row r="1482" spans="1:30" x14ac:dyDescent="0.25">
      <c r="A1482" t="s">
        <v>2625</v>
      </c>
      <c r="B1482" t="s">
        <v>5</v>
      </c>
      <c r="C1482" s="1">
        <v>42317</v>
      </c>
      <c r="D1482">
        <v>1736</v>
      </c>
      <c r="E1482" t="str">
        <f t="shared" si="578"/>
        <v>_is_it_safe_to_code_after_one_bottle_of_wine?_</v>
      </c>
      <c r="F1482" s="7">
        <f t="shared" si="584"/>
        <v>7.4599147662411047</v>
      </c>
      <c r="G1482">
        <f t="shared" si="579"/>
        <v>61</v>
      </c>
      <c r="H1482" s="11">
        <f t="shared" si="585"/>
        <v>1</v>
      </c>
      <c r="I1482" s="11">
        <f t="shared" ref="I1482:J1501" si="593">IF(ISNUMBER(SEARCH(I$1,$B1482)),1,0)</f>
        <v>1</v>
      </c>
      <c r="J1482" s="11">
        <f t="shared" si="593"/>
        <v>0</v>
      </c>
      <c r="K1482" s="11">
        <f t="shared" ref="K1482:P1491" si="594">IF(ISNUMBER(SEARCH(K$1,$E1482)),1,0)</f>
        <v>0</v>
      </c>
      <c r="L1482" s="11">
        <f t="shared" si="594"/>
        <v>0</v>
      </c>
      <c r="M1482" s="11">
        <f t="shared" si="594"/>
        <v>0</v>
      </c>
      <c r="N1482" s="11">
        <f t="shared" si="594"/>
        <v>0</v>
      </c>
      <c r="O1482" s="11">
        <f t="shared" si="594"/>
        <v>0</v>
      </c>
      <c r="P1482" s="11">
        <f t="shared" si="594"/>
        <v>0</v>
      </c>
      <c r="Q1482" s="4" t="str">
        <f t="shared" si="586"/>
        <v>N-110-000000</v>
      </c>
      <c r="R1482">
        <f t="shared" si="587"/>
        <v>84</v>
      </c>
      <c r="S1482" s="8">
        <f t="shared" si="588"/>
        <v>6.1102020039575136</v>
      </c>
      <c r="T1482" s="8">
        <f t="shared" si="589"/>
        <v>6.1102020039575136</v>
      </c>
      <c r="U1482" s="10">
        <f t="shared" si="580"/>
        <v>8.052289461283312</v>
      </c>
      <c r="V1482" s="10">
        <f t="shared" si="590"/>
        <v>-1.3217888754809786</v>
      </c>
      <c r="W1482" s="10">
        <f t="shared" si="591"/>
        <v>0.62652258952574957</v>
      </c>
      <c r="X1482" s="10">
        <f t="shared" si="581"/>
        <v>-0.59237469504220686</v>
      </c>
      <c r="Y1482" s="22">
        <f t="shared" si="592"/>
        <v>5.9568487880870702</v>
      </c>
      <c r="Z1482" s="22">
        <f t="shared" si="582"/>
        <v>5.9724325813367543</v>
      </c>
      <c r="AA1482" s="22">
        <f t="shared" si="583"/>
        <v>6.1102020039575136</v>
      </c>
      <c r="AB1482" s="35"/>
      <c r="AC1482" s="10"/>
      <c r="AD1482" s="10"/>
    </row>
    <row r="1483" spans="1:30" x14ac:dyDescent="0.25">
      <c r="A1483" t="s">
        <v>4343</v>
      </c>
      <c r="B1483" t="s">
        <v>1727</v>
      </c>
      <c r="C1483" s="1">
        <v>42062</v>
      </c>
      <c r="D1483">
        <v>2200</v>
      </c>
      <c r="E1483" t="str">
        <f t="shared" si="578"/>
        <v>_is_microsoft_putting_big_data_at_the_heart_of_their_business?_</v>
      </c>
      <c r="F1483" s="7">
        <f t="shared" si="584"/>
        <v>7.6966670815264617</v>
      </c>
      <c r="G1483">
        <f t="shared" si="579"/>
        <v>28</v>
      </c>
      <c r="H1483" s="11">
        <f t="shared" si="585"/>
        <v>1</v>
      </c>
      <c r="I1483" s="11">
        <f t="shared" si="593"/>
        <v>0</v>
      </c>
      <c r="J1483" s="11">
        <f t="shared" si="593"/>
        <v>1</v>
      </c>
      <c r="K1483" s="11">
        <f t="shared" si="594"/>
        <v>0</v>
      </c>
      <c r="L1483" s="11">
        <f t="shared" si="594"/>
        <v>0</v>
      </c>
      <c r="M1483" s="11">
        <f t="shared" si="594"/>
        <v>0</v>
      </c>
      <c r="N1483" s="11">
        <f t="shared" si="594"/>
        <v>0</v>
      </c>
      <c r="O1483" s="11">
        <f t="shared" si="594"/>
        <v>1</v>
      </c>
      <c r="P1483" s="11">
        <f t="shared" si="594"/>
        <v>0</v>
      </c>
      <c r="Q1483" s="4" t="str">
        <f t="shared" si="586"/>
        <v>N-101-000010</v>
      </c>
      <c r="R1483">
        <f t="shared" si="587"/>
        <v>382</v>
      </c>
      <c r="S1483" s="8">
        <f t="shared" si="588"/>
        <v>6.8802841839920132</v>
      </c>
      <c r="T1483" s="8">
        <f t="shared" si="589"/>
        <v>6.8802841839920132</v>
      </c>
      <c r="U1483" s="10">
        <f t="shared" si="580"/>
        <v>7.2903132210109369</v>
      </c>
      <c r="V1483" s="10">
        <f t="shared" si="590"/>
        <v>0.18424985744159661</v>
      </c>
      <c r="W1483" s="10">
        <f t="shared" si="591"/>
        <v>0.86327490481110658</v>
      </c>
      <c r="X1483" s="10">
        <f t="shared" si="581"/>
        <v>0.40635386051552441</v>
      </c>
      <c r="Y1483" s="22">
        <f t="shared" si="592"/>
        <v>6.9555773436448023</v>
      </c>
      <c r="Z1483" s="22">
        <f t="shared" si="582"/>
        <v>6.8151536771936527</v>
      </c>
      <c r="AA1483" s="22">
        <f t="shared" si="583"/>
        <v>6.8802841839920132</v>
      </c>
      <c r="AB1483" s="35"/>
      <c r="AC1483" s="10"/>
      <c r="AD1483" s="10"/>
    </row>
    <row r="1484" spans="1:30" x14ac:dyDescent="0.25">
      <c r="A1484" t="s">
        <v>4342</v>
      </c>
      <c r="B1484" t="s">
        <v>1726</v>
      </c>
      <c r="C1484" s="1">
        <v>42240</v>
      </c>
      <c r="D1484">
        <v>5173</v>
      </c>
      <c r="E1484" t="str">
        <f t="shared" si="578"/>
        <v>_is_predictive_modeling_dead?_</v>
      </c>
      <c r="F1484" s="7">
        <f t="shared" si="584"/>
        <v>8.551401362745974</v>
      </c>
      <c r="G1484">
        <f t="shared" si="579"/>
        <v>77</v>
      </c>
      <c r="H1484" s="11">
        <f t="shared" si="585"/>
        <v>1</v>
      </c>
      <c r="I1484" s="11">
        <f t="shared" si="593"/>
        <v>0</v>
      </c>
      <c r="J1484" s="11">
        <f t="shared" si="593"/>
        <v>1</v>
      </c>
      <c r="K1484" s="11">
        <f t="shared" si="594"/>
        <v>0</v>
      </c>
      <c r="L1484" s="11">
        <f t="shared" si="594"/>
        <v>0</v>
      </c>
      <c r="M1484" s="11">
        <f t="shared" si="594"/>
        <v>0</v>
      </c>
      <c r="N1484" s="11">
        <f t="shared" si="594"/>
        <v>0</v>
      </c>
      <c r="O1484" s="11">
        <f t="shared" si="594"/>
        <v>0</v>
      </c>
      <c r="P1484" s="11">
        <f t="shared" si="594"/>
        <v>0</v>
      </c>
      <c r="Q1484" s="4" t="str">
        <f t="shared" si="586"/>
        <v>N-101-000000</v>
      </c>
      <c r="R1484">
        <f t="shared" si="587"/>
        <v>419</v>
      </c>
      <c r="S1484" s="8">
        <f t="shared" si="588"/>
        <v>6.5697596378225285</v>
      </c>
      <c r="T1484" s="8">
        <f t="shared" si="589"/>
        <v>6.5697596378225285</v>
      </c>
      <c r="U1484" s="10">
        <f t="shared" si="580"/>
        <v>8.3629324234299176</v>
      </c>
      <c r="V1484" s="10">
        <f t="shared" si="590"/>
        <v>-0.14431102010629077</v>
      </c>
      <c r="W1484" s="10">
        <f t="shared" si="591"/>
        <v>1.7180091860306188</v>
      </c>
      <c r="X1484" s="10">
        <f t="shared" si="581"/>
        <v>0.18846893931605621</v>
      </c>
      <c r="Y1484" s="22">
        <f t="shared" si="592"/>
        <v>6.7376924224453338</v>
      </c>
      <c r="Z1484" s="22">
        <f t="shared" si="582"/>
        <v>6.5922741434865042</v>
      </c>
      <c r="AA1484" s="22">
        <f t="shared" si="583"/>
        <v>6.5697596378225285</v>
      </c>
      <c r="AB1484" s="35"/>
      <c r="AC1484" s="10"/>
      <c r="AD1484" s="10"/>
    </row>
    <row r="1485" spans="1:30" x14ac:dyDescent="0.25">
      <c r="A1485" t="s">
        <v>2814</v>
      </c>
      <c r="B1485" t="s">
        <v>196</v>
      </c>
      <c r="C1485" s="1">
        <v>41360</v>
      </c>
      <c r="D1485">
        <v>1670</v>
      </c>
      <c r="E1485" t="str">
        <f t="shared" si="578"/>
        <v>_is_predictive_modeling_different_from_interpolation?_do_we_really_need_stats?_</v>
      </c>
      <c r="F1485" s="7">
        <f t="shared" si="584"/>
        <v>7.4211775285953934</v>
      </c>
      <c r="G1485">
        <f t="shared" si="579"/>
        <v>32</v>
      </c>
      <c r="H1485" s="11">
        <f t="shared" si="585"/>
        <v>0</v>
      </c>
      <c r="I1485" s="11">
        <f t="shared" si="593"/>
        <v>1</v>
      </c>
      <c r="J1485" s="11">
        <f t="shared" si="593"/>
        <v>0</v>
      </c>
      <c r="K1485" s="11">
        <f t="shared" si="594"/>
        <v>0</v>
      </c>
      <c r="L1485" s="11">
        <f t="shared" si="594"/>
        <v>0</v>
      </c>
      <c r="M1485" s="11">
        <f t="shared" si="594"/>
        <v>0</v>
      </c>
      <c r="N1485" s="11">
        <f t="shared" si="594"/>
        <v>0</v>
      </c>
      <c r="O1485" s="11">
        <f t="shared" si="594"/>
        <v>0</v>
      </c>
      <c r="P1485" s="11">
        <f t="shared" si="594"/>
        <v>0</v>
      </c>
      <c r="Q1485" s="4" t="str">
        <f t="shared" si="586"/>
        <v>N-010-000000</v>
      </c>
      <c r="R1485">
        <f t="shared" si="587"/>
        <v>99</v>
      </c>
      <c r="S1485" s="8">
        <f t="shared" si="588"/>
        <v>6.480946823676728</v>
      </c>
      <c r="T1485" s="8">
        <f t="shared" si="589"/>
        <v>6.480946823676728</v>
      </c>
      <c r="U1485" s="10">
        <f t="shared" si="580"/>
        <v>7.8150851692949033</v>
      </c>
      <c r="V1485" s="10">
        <f t="shared" si="590"/>
        <v>-1.0225092870624488</v>
      </c>
      <c r="W1485" s="10">
        <f t="shared" si="591"/>
        <v>0.58778535188003822</v>
      </c>
      <c r="X1485" s="10">
        <f t="shared" si="581"/>
        <v>-0.39390764069951029</v>
      </c>
      <c r="Y1485" s="22">
        <f t="shared" si="592"/>
        <v>6.1553158424297676</v>
      </c>
      <c r="Z1485" s="22">
        <f t="shared" si="582"/>
        <v>6.3463125243562173</v>
      </c>
      <c r="AA1485" s="22">
        <f t="shared" si="583"/>
        <v>6.480946823676728</v>
      </c>
      <c r="AB1485" s="35"/>
      <c r="AC1485" s="10"/>
      <c r="AD1485" s="10"/>
    </row>
    <row r="1486" spans="1:30" x14ac:dyDescent="0.25">
      <c r="A1486" t="s">
        <v>2815</v>
      </c>
      <c r="B1486" t="s">
        <v>197</v>
      </c>
      <c r="C1486" s="1">
        <v>42253</v>
      </c>
      <c r="D1486">
        <v>9899</v>
      </c>
      <c r="E1486" t="str">
        <f t="shared" si="578"/>
        <v>_is_python_or_perl_faster_than_r?_</v>
      </c>
      <c r="F1486" s="7">
        <f t="shared" si="584"/>
        <v>9.2002900361226807</v>
      </c>
      <c r="G1486">
        <f t="shared" si="579"/>
        <v>41</v>
      </c>
      <c r="H1486" s="11">
        <f t="shared" si="585"/>
        <v>1</v>
      </c>
      <c r="I1486" s="11">
        <f t="shared" si="593"/>
        <v>1</v>
      </c>
      <c r="J1486" s="11">
        <f t="shared" si="593"/>
        <v>0</v>
      </c>
      <c r="K1486" s="11">
        <f t="shared" si="594"/>
        <v>1</v>
      </c>
      <c r="L1486" s="11">
        <f t="shared" si="594"/>
        <v>0</v>
      </c>
      <c r="M1486" s="11">
        <f t="shared" si="594"/>
        <v>0</v>
      </c>
      <c r="N1486" s="11">
        <f t="shared" si="594"/>
        <v>0</v>
      </c>
      <c r="O1486" s="11">
        <f t="shared" si="594"/>
        <v>0</v>
      </c>
      <c r="P1486" s="11">
        <f t="shared" si="594"/>
        <v>0</v>
      </c>
      <c r="Q1486" s="4" t="str">
        <f t="shared" si="586"/>
        <v>N-110-100000</v>
      </c>
      <c r="R1486">
        <f t="shared" si="587"/>
        <v>7</v>
      </c>
      <c r="S1486" s="8">
        <f t="shared" si="588"/>
        <v>7.3873048234660512</v>
      </c>
      <c r="T1486" s="8">
        <f t="shared" si="589"/>
        <v>7.3546782491486216</v>
      </c>
      <c r="U1486" s="10">
        <f t="shared" si="580"/>
        <v>8.8524463304721923</v>
      </c>
      <c r="V1486" s="10">
        <f t="shared" si="590"/>
        <v>9.6019117461568437E-2</v>
      </c>
      <c r="W1486" s="10">
        <f t="shared" si="591"/>
        <v>2.3668978594073256</v>
      </c>
      <c r="X1486" s="10">
        <f t="shared" si="581"/>
        <v>0.34784370565048783</v>
      </c>
      <c r="Y1486" s="22">
        <f t="shared" si="592"/>
        <v>6.897067188779765</v>
      </c>
      <c r="Z1486" s="22">
        <f t="shared" si="582"/>
        <v>7.4583698124053868</v>
      </c>
      <c r="AA1486" s="22">
        <f t="shared" si="583"/>
        <v>7.3873048234660512</v>
      </c>
      <c r="AB1486" s="35"/>
      <c r="AC1486" s="10"/>
      <c r="AD1486" s="10"/>
    </row>
    <row r="1487" spans="1:30" x14ac:dyDescent="0.25">
      <c r="A1487" t="s">
        <v>4344</v>
      </c>
      <c r="B1487" t="s">
        <v>1728</v>
      </c>
      <c r="C1487" s="1">
        <v>42076</v>
      </c>
      <c r="D1487">
        <v>1505</v>
      </c>
      <c r="E1487" t="str">
        <f t="shared" si="578"/>
        <v>_is_spark_the_data_platform_of_the_future?_</v>
      </c>
      <c r="F1487" s="7">
        <f t="shared" si="584"/>
        <v>7.3172124083598389</v>
      </c>
      <c r="G1487">
        <f t="shared" si="579"/>
        <v>49</v>
      </c>
      <c r="H1487" s="11">
        <f t="shared" si="585"/>
        <v>1</v>
      </c>
      <c r="I1487" s="11">
        <f t="shared" si="593"/>
        <v>0</v>
      </c>
      <c r="J1487" s="11">
        <f t="shared" si="593"/>
        <v>1</v>
      </c>
      <c r="K1487" s="11">
        <f t="shared" si="594"/>
        <v>0</v>
      </c>
      <c r="L1487" s="11">
        <f t="shared" si="594"/>
        <v>0</v>
      </c>
      <c r="M1487" s="11">
        <f t="shared" si="594"/>
        <v>0</v>
      </c>
      <c r="N1487" s="11">
        <f t="shared" si="594"/>
        <v>0</v>
      </c>
      <c r="O1487" s="11">
        <f t="shared" si="594"/>
        <v>1</v>
      </c>
      <c r="P1487" s="11">
        <f t="shared" si="594"/>
        <v>0</v>
      </c>
      <c r="Q1487" s="4" t="str">
        <f t="shared" si="586"/>
        <v>N-101-000010</v>
      </c>
      <c r="R1487">
        <f t="shared" si="587"/>
        <v>382</v>
      </c>
      <c r="S1487" s="8">
        <f t="shared" si="588"/>
        <v>6.8802841839920132</v>
      </c>
      <c r="T1487" s="8">
        <f t="shared" si="589"/>
        <v>6.8802841839920132</v>
      </c>
      <c r="U1487" s="10">
        <f t="shared" si="580"/>
        <v>6.9108585478443141</v>
      </c>
      <c r="V1487" s="10">
        <f t="shared" si="590"/>
        <v>0.18424985744159661</v>
      </c>
      <c r="W1487" s="10">
        <f t="shared" si="591"/>
        <v>0.48382023164448373</v>
      </c>
      <c r="X1487" s="10">
        <f t="shared" si="581"/>
        <v>0.40635386051552441</v>
      </c>
      <c r="Y1487" s="22">
        <f t="shared" si="592"/>
        <v>6.9555773436448023</v>
      </c>
      <c r="Z1487" s="22">
        <f t="shared" si="582"/>
        <v>6.8151536771936527</v>
      </c>
      <c r="AA1487" s="22">
        <f t="shared" si="583"/>
        <v>6.8802841839920132</v>
      </c>
      <c r="AB1487" s="35"/>
      <c r="AC1487" s="10"/>
      <c r="AD1487" s="10"/>
    </row>
    <row r="1488" spans="1:30" x14ac:dyDescent="0.25">
      <c r="A1488" t="s">
        <v>2816</v>
      </c>
      <c r="B1488" t="s">
        <v>198</v>
      </c>
      <c r="C1488" s="1">
        <v>41942</v>
      </c>
      <c r="D1488">
        <v>297</v>
      </c>
      <c r="E1488" t="str">
        <f t="shared" si="578"/>
        <v>_is_text_analytics_the_next_bi_beachhead_for_cios?_</v>
      </c>
      <c r="F1488" s="7">
        <f t="shared" si="584"/>
        <v>5.6970934865054046</v>
      </c>
      <c r="G1488">
        <f t="shared" si="579"/>
        <v>50</v>
      </c>
      <c r="H1488" s="11">
        <f t="shared" si="585"/>
        <v>0</v>
      </c>
      <c r="I1488" s="11">
        <f t="shared" si="593"/>
        <v>1</v>
      </c>
      <c r="J1488" s="11">
        <f t="shared" si="593"/>
        <v>0</v>
      </c>
      <c r="K1488" s="11">
        <f t="shared" si="594"/>
        <v>0</v>
      </c>
      <c r="L1488" s="11">
        <f t="shared" si="594"/>
        <v>0</v>
      </c>
      <c r="M1488" s="11">
        <f t="shared" si="594"/>
        <v>0</v>
      </c>
      <c r="N1488" s="11">
        <f t="shared" si="594"/>
        <v>0</v>
      </c>
      <c r="O1488" s="11">
        <f t="shared" si="594"/>
        <v>0</v>
      </c>
      <c r="P1488" s="11">
        <f t="shared" si="594"/>
        <v>1</v>
      </c>
      <c r="Q1488" s="4" t="str">
        <f t="shared" si="586"/>
        <v>N-010-000001</v>
      </c>
      <c r="R1488">
        <f t="shared" si="587"/>
        <v>21</v>
      </c>
      <c r="S1488" s="8">
        <f t="shared" si="588"/>
        <v>5.7614925343121861</v>
      </c>
      <c r="T1488" s="8">
        <f t="shared" si="589"/>
        <v>5.7614925343121861</v>
      </c>
      <c r="U1488" s="10">
        <f t="shared" si="580"/>
        <v>6.3057512703399654</v>
      </c>
      <c r="V1488" s="10">
        <f t="shared" si="590"/>
        <v>-1.3463430571717265</v>
      </c>
      <c r="W1488" s="10">
        <f t="shared" si="591"/>
        <v>-1.1362986902099506</v>
      </c>
      <c r="X1488" s="10">
        <f t="shared" si="581"/>
        <v>-0.60865778383456093</v>
      </c>
      <c r="Y1488" s="22">
        <f t="shared" si="592"/>
        <v>5.9405656992947167</v>
      </c>
      <c r="Z1488" s="22">
        <f t="shared" si="582"/>
        <v>6.1787956505546155</v>
      </c>
      <c r="AA1488" s="22">
        <f t="shared" si="583"/>
        <v>5.7614925343121861</v>
      </c>
      <c r="AB1488" s="35"/>
      <c r="AC1488" s="10"/>
      <c r="AD1488" s="10"/>
    </row>
    <row r="1489" spans="1:30" x14ac:dyDescent="0.25">
      <c r="A1489" t="s">
        <v>2817</v>
      </c>
      <c r="B1489" t="s">
        <v>199</v>
      </c>
      <c r="C1489" s="1">
        <v>42099</v>
      </c>
      <c r="D1489">
        <v>204</v>
      </c>
      <c r="E1489" t="str">
        <f t="shared" si="578"/>
        <v>_is_there_a_market_for_data_cleaning_professionals?_</v>
      </c>
      <c r="F1489" s="7">
        <f t="shared" si="584"/>
        <v>5.3230099791384085</v>
      </c>
      <c r="G1489">
        <f t="shared" si="579"/>
        <v>17</v>
      </c>
      <c r="H1489" s="11">
        <f t="shared" si="585"/>
        <v>1</v>
      </c>
      <c r="I1489" s="11">
        <f t="shared" si="593"/>
        <v>1</v>
      </c>
      <c r="J1489" s="11">
        <f t="shared" si="593"/>
        <v>0</v>
      </c>
      <c r="K1489" s="11">
        <f t="shared" si="594"/>
        <v>0</v>
      </c>
      <c r="L1489" s="11">
        <f t="shared" si="594"/>
        <v>0</v>
      </c>
      <c r="M1489" s="11">
        <f t="shared" si="594"/>
        <v>0</v>
      </c>
      <c r="N1489" s="11">
        <f t="shared" si="594"/>
        <v>0</v>
      </c>
      <c r="O1489" s="11">
        <f t="shared" si="594"/>
        <v>1</v>
      </c>
      <c r="P1489" s="11">
        <f t="shared" si="594"/>
        <v>0</v>
      </c>
      <c r="Q1489" s="4" t="str">
        <f t="shared" si="586"/>
        <v>N-110-000010</v>
      </c>
      <c r="R1489">
        <f t="shared" si="587"/>
        <v>58</v>
      </c>
      <c r="S1489" s="8">
        <f t="shared" si="588"/>
        <v>5.7492453157171877</v>
      </c>
      <c r="T1489" s="8">
        <f t="shared" si="589"/>
        <v>5.7492453157171877</v>
      </c>
      <c r="U1489" s="10">
        <f t="shared" si="580"/>
        <v>5.6974997529811473</v>
      </c>
      <c r="V1489" s="10">
        <f t="shared" si="590"/>
        <v>-0.99322799793309102</v>
      </c>
      <c r="W1489" s="10">
        <f t="shared" si="591"/>
        <v>-1.5103821975769467</v>
      </c>
      <c r="X1489" s="10">
        <f t="shared" si="581"/>
        <v>-0.37448977384273863</v>
      </c>
      <c r="Y1489" s="22">
        <f t="shared" si="592"/>
        <v>6.1747337092865386</v>
      </c>
      <c r="Z1489" s="22">
        <f t="shared" si="582"/>
        <v>6.1953121150439019</v>
      </c>
      <c r="AA1489" s="22">
        <f t="shared" si="583"/>
        <v>5.7492453157171877</v>
      </c>
      <c r="AB1489" s="35"/>
      <c r="AC1489" s="10"/>
      <c r="AD1489" s="10"/>
    </row>
    <row r="1490" spans="1:30" x14ac:dyDescent="0.25">
      <c r="A1490" t="s">
        <v>2818</v>
      </c>
      <c r="B1490" t="s">
        <v>200</v>
      </c>
      <c r="C1490" s="1">
        <v>41502</v>
      </c>
      <c r="D1490">
        <v>186</v>
      </c>
      <c r="E1490" t="str">
        <f t="shared" si="578"/>
        <v>_is_this_possible?_</v>
      </c>
      <c r="F1490" s="7">
        <f t="shared" si="584"/>
        <v>5.2311086168545868</v>
      </c>
      <c r="G1490">
        <f t="shared" si="579"/>
        <v>43</v>
      </c>
      <c r="H1490" s="11">
        <f t="shared" si="585"/>
        <v>0</v>
      </c>
      <c r="I1490" s="11">
        <f t="shared" si="593"/>
        <v>1</v>
      </c>
      <c r="J1490" s="11">
        <f t="shared" si="593"/>
        <v>0</v>
      </c>
      <c r="K1490" s="11">
        <f t="shared" si="594"/>
        <v>0</v>
      </c>
      <c r="L1490" s="11">
        <f t="shared" si="594"/>
        <v>0</v>
      </c>
      <c r="M1490" s="11">
        <f t="shared" si="594"/>
        <v>0</v>
      </c>
      <c r="N1490" s="11">
        <f t="shared" si="594"/>
        <v>0</v>
      </c>
      <c r="O1490" s="11">
        <f t="shared" si="594"/>
        <v>0</v>
      </c>
      <c r="P1490" s="11">
        <f t="shared" si="594"/>
        <v>0</v>
      </c>
      <c r="Q1490" s="4" t="str">
        <f t="shared" si="586"/>
        <v>N-010-000000</v>
      </c>
      <c r="R1490">
        <f t="shared" si="587"/>
        <v>99</v>
      </c>
      <c r="S1490" s="8">
        <f t="shared" si="588"/>
        <v>6.480946823676728</v>
      </c>
      <c r="T1490" s="8">
        <f t="shared" si="589"/>
        <v>6.480946823676728</v>
      </c>
      <c r="U1490" s="10">
        <f t="shared" si="580"/>
        <v>5.6250162575540967</v>
      </c>
      <c r="V1490" s="10">
        <f t="shared" si="590"/>
        <v>-1.0225092870624488</v>
      </c>
      <c r="W1490" s="10">
        <f t="shared" si="591"/>
        <v>-1.6022835598607683</v>
      </c>
      <c r="X1490" s="10">
        <f t="shared" si="581"/>
        <v>-0.39390764069951029</v>
      </c>
      <c r="Y1490" s="22">
        <f t="shared" si="592"/>
        <v>6.1553158424297676</v>
      </c>
      <c r="Z1490" s="22">
        <f t="shared" si="582"/>
        <v>6.3463125243562173</v>
      </c>
      <c r="AA1490" s="22">
        <f t="shared" si="583"/>
        <v>6.480946823676728</v>
      </c>
      <c r="AB1490" s="35"/>
      <c r="AC1490" s="10"/>
      <c r="AD1490" s="10"/>
    </row>
    <row r="1491" spans="1:30" x14ac:dyDescent="0.25">
      <c r="A1491" t="s">
        <v>4345</v>
      </c>
      <c r="B1491" t="s">
        <v>1729</v>
      </c>
      <c r="C1491" s="1">
        <v>42318</v>
      </c>
      <c r="D1491">
        <v>469</v>
      </c>
      <c r="E1491" t="str">
        <f t="shared" si="578"/>
        <v>_is_wearable_tech_creating_a_data_time_bomb?_</v>
      </c>
      <c r="F1491" s="7">
        <f t="shared" si="584"/>
        <v>6.1527326947041043</v>
      </c>
      <c r="G1491">
        <f t="shared" si="579"/>
        <v>65</v>
      </c>
      <c r="H1491" s="11">
        <f t="shared" si="585"/>
        <v>1</v>
      </c>
      <c r="I1491" s="11">
        <f t="shared" si="593"/>
        <v>0</v>
      </c>
      <c r="J1491" s="11">
        <f t="shared" si="593"/>
        <v>1</v>
      </c>
      <c r="K1491" s="11">
        <f t="shared" si="594"/>
        <v>0</v>
      </c>
      <c r="L1491" s="11">
        <f t="shared" si="594"/>
        <v>0</v>
      </c>
      <c r="M1491" s="11">
        <f t="shared" si="594"/>
        <v>0</v>
      </c>
      <c r="N1491" s="11">
        <f t="shared" si="594"/>
        <v>0</v>
      </c>
      <c r="O1491" s="11">
        <f t="shared" si="594"/>
        <v>1</v>
      </c>
      <c r="P1491" s="11">
        <f t="shared" si="594"/>
        <v>0</v>
      </c>
      <c r="Q1491" s="4" t="str">
        <f t="shared" si="586"/>
        <v>N-101-000010</v>
      </c>
      <c r="R1491">
        <f t="shared" si="587"/>
        <v>382</v>
      </c>
      <c r="S1491" s="8">
        <f t="shared" si="588"/>
        <v>6.8802841839920132</v>
      </c>
      <c r="T1491" s="8">
        <f t="shared" si="589"/>
        <v>6.8802841839920132</v>
      </c>
      <c r="U1491" s="10">
        <f t="shared" si="580"/>
        <v>5.7463788341885795</v>
      </c>
      <c r="V1491" s="10">
        <f t="shared" si="590"/>
        <v>0.18424985744159661</v>
      </c>
      <c r="W1491" s="10">
        <f t="shared" si="591"/>
        <v>-0.68065948201125082</v>
      </c>
      <c r="X1491" s="10">
        <f t="shared" si="581"/>
        <v>0.40635386051552441</v>
      </c>
      <c r="Y1491" s="22">
        <f t="shared" si="592"/>
        <v>6.9555773436448023</v>
      </c>
      <c r="Z1491" s="22">
        <f t="shared" si="582"/>
        <v>6.8151536771936527</v>
      </c>
      <c r="AA1491" s="22">
        <f t="shared" si="583"/>
        <v>6.8802841839920132</v>
      </c>
      <c r="AB1491" s="35"/>
      <c r="AC1491" s="10"/>
      <c r="AD1491" s="10"/>
    </row>
    <row r="1492" spans="1:30" x14ac:dyDescent="0.25">
      <c r="A1492" t="s">
        <v>4346</v>
      </c>
      <c r="B1492" t="s">
        <v>1730</v>
      </c>
      <c r="C1492" s="1">
        <v>42230</v>
      </c>
      <c r="D1492">
        <v>122</v>
      </c>
      <c r="E1492" t="str">
        <f t="shared" si="578"/>
        <v>_is_your_cmo_keeping_up_with_elusive_marketing_attribution_trends?_</v>
      </c>
      <c r="F1492" s="7">
        <f t="shared" si="584"/>
        <v>4.8121843553724171</v>
      </c>
      <c r="G1492">
        <f t="shared" si="579"/>
        <v>31</v>
      </c>
      <c r="H1492" s="11">
        <f t="shared" si="585"/>
        <v>1</v>
      </c>
      <c r="I1492" s="11">
        <f t="shared" si="593"/>
        <v>0</v>
      </c>
      <c r="J1492" s="11">
        <f t="shared" si="593"/>
        <v>1</v>
      </c>
      <c r="K1492" s="11">
        <f t="shared" ref="K1492:P1501" si="595">IF(ISNUMBER(SEARCH(K$1,$E1492)),1,0)</f>
        <v>0</v>
      </c>
      <c r="L1492" s="11">
        <f t="shared" si="595"/>
        <v>0</v>
      </c>
      <c r="M1492" s="11">
        <f t="shared" si="595"/>
        <v>0</v>
      </c>
      <c r="N1492" s="11">
        <f t="shared" si="595"/>
        <v>0</v>
      </c>
      <c r="O1492" s="11">
        <f t="shared" si="595"/>
        <v>0</v>
      </c>
      <c r="P1492" s="11">
        <f t="shared" si="595"/>
        <v>0</v>
      </c>
      <c r="Q1492" s="4" t="str">
        <f t="shared" si="586"/>
        <v>N-101-000000</v>
      </c>
      <c r="R1492">
        <f t="shared" si="587"/>
        <v>419</v>
      </c>
      <c r="S1492" s="8">
        <f t="shared" si="588"/>
        <v>6.5697596378225285</v>
      </c>
      <c r="T1492" s="8">
        <f t="shared" si="589"/>
        <v>6.5697596378225285</v>
      </c>
      <c r="U1492" s="10">
        <f t="shared" si="580"/>
        <v>4.6237154160563607</v>
      </c>
      <c r="V1492" s="10">
        <f t="shared" si="590"/>
        <v>-0.14431102010629077</v>
      </c>
      <c r="W1492" s="10">
        <f t="shared" si="591"/>
        <v>-2.0212078213429381</v>
      </c>
      <c r="X1492" s="10">
        <f t="shared" si="581"/>
        <v>0.18846893931605621</v>
      </c>
      <c r="Y1492" s="22">
        <f t="shared" si="592"/>
        <v>6.7376924224453338</v>
      </c>
      <c r="Z1492" s="22">
        <f t="shared" si="582"/>
        <v>6.5922741434865042</v>
      </c>
      <c r="AA1492" s="22">
        <f t="shared" si="583"/>
        <v>6.5697596378225285</v>
      </c>
      <c r="AB1492" s="35"/>
      <c r="AC1492" s="10"/>
      <c r="AD1492" s="10"/>
    </row>
    <row r="1493" spans="1:30" x14ac:dyDescent="0.25">
      <c r="A1493" t="s">
        <v>4347</v>
      </c>
      <c r="B1493" t="s">
        <v>1731</v>
      </c>
      <c r="C1493" s="1">
        <v>41378</v>
      </c>
      <c r="D1493">
        <v>244</v>
      </c>
      <c r="E1493" t="str">
        <f t="shared" si="578"/>
        <v>_is_your_data_really_big(data)??_</v>
      </c>
      <c r="F1493" s="7">
        <f t="shared" si="584"/>
        <v>5.5012582105447274</v>
      </c>
      <c r="G1493">
        <f t="shared" si="579"/>
        <v>37</v>
      </c>
      <c r="H1493" s="11">
        <f t="shared" si="585"/>
        <v>0</v>
      </c>
      <c r="I1493" s="11">
        <f t="shared" si="593"/>
        <v>0</v>
      </c>
      <c r="J1493" s="11">
        <f t="shared" si="593"/>
        <v>1</v>
      </c>
      <c r="K1493" s="11">
        <f t="shared" si="595"/>
        <v>0</v>
      </c>
      <c r="L1493" s="11">
        <f t="shared" si="595"/>
        <v>0</v>
      </c>
      <c r="M1493" s="11">
        <f t="shared" si="595"/>
        <v>0</v>
      </c>
      <c r="N1493" s="11">
        <f t="shared" si="595"/>
        <v>0</v>
      </c>
      <c r="O1493" s="11">
        <f t="shared" si="595"/>
        <v>1</v>
      </c>
      <c r="P1493" s="11">
        <f t="shared" si="595"/>
        <v>0</v>
      </c>
      <c r="Q1493" s="4" t="str">
        <f t="shared" si="586"/>
        <v>N-001-000010</v>
      </c>
      <c r="R1493">
        <f t="shared" si="587"/>
        <v>276</v>
      </c>
      <c r="S1493" s="8">
        <f t="shared" si="588"/>
        <v>7.1371246496698326</v>
      </c>
      <c r="T1493" s="8">
        <f t="shared" si="589"/>
        <v>7.1371246496698326</v>
      </c>
      <c r="U1493" s="10">
        <f t="shared" si="580"/>
        <v>4.8964372956865061</v>
      </c>
      <c r="V1493" s="10">
        <f t="shared" si="590"/>
        <v>0.48352944586012636</v>
      </c>
      <c r="W1493" s="10">
        <f t="shared" si="591"/>
        <v>-1.3321339661706277</v>
      </c>
      <c r="X1493" s="10">
        <f t="shared" si="581"/>
        <v>0.60482091485822098</v>
      </c>
      <c r="Y1493" s="22">
        <f t="shared" si="592"/>
        <v>7.1540443979874988</v>
      </c>
      <c r="Z1493" s="22">
        <f t="shared" si="582"/>
        <v>7.1890336202131158</v>
      </c>
      <c r="AA1493" s="22">
        <f t="shared" si="583"/>
        <v>7.1371246496698326</v>
      </c>
      <c r="AB1493" s="35"/>
      <c r="AC1493" s="10"/>
      <c r="AD1493" s="10"/>
    </row>
    <row r="1494" spans="1:30" x14ac:dyDescent="0.25">
      <c r="A1494" t="s">
        <v>4348</v>
      </c>
      <c r="B1494" t="s">
        <v>1732</v>
      </c>
      <c r="C1494" s="1">
        <v>42256</v>
      </c>
      <c r="D1494">
        <v>260</v>
      </c>
      <c r="E1494" t="str">
        <f t="shared" si="578"/>
        <v>_is_your_organization_data-distressed?_</v>
      </c>
      <c r="F1494" s="7">
        <f t="shared" si="584"/>
        <v>5.5645204073226937</v>
      </c>
      <c r="G1494">
        <f t="shared" si="579"/>
        <v>29</v>
      </c>
      <c r="H1494" s="11">
        <f t="shared" si="585"/>
        <v>1</v>
      </c>
      <c r="I1494" s="11">
        <f t="shared" si="593"/>
        <v>0</v>
      </c>
      <c r="J1494" s="11">
        <f t="shared" si="593"/>
        <v>1</v>
      </c>
      <c r="K1494" s="11">
        <f t="shared" si="595"/>
        <v>0</v>
      </c>
      <c r="L1494" s="11">
        <f t="shared" si="595"/>
        <v>0</v>
      </c>
      <c r="M1494" s="11">
        <f t="shared" si="595"/>
        <v>0</v>
      </c>
      <c r="N1494" s="11">
        <f t="shared" si="595"/>
        <v>0</v>
      </c>
      <c r="O1494" s="11">
        <f t="shared" si="595"/>
        <v>0</v>
      </c>
      <c r="P1494" s="11">
        <f t="shared" si="595"/>
        <v>0</v>
      </c>
      <c r="Q1494" s="4" t="str">
        <f t="shared" si="586"/>
        <v>N-101-000000</v>
      </c>
      <c r="R1494">
        <f t="shared" si="587"/>
        <v>419</v>
      </c>
      <c r="S1494" s="8">
        <f t="shared" si="588"/>
        <v>6.5697596378225285</v>
      </c>
      <c r="T1494" s="8">
        <f t="shared" si="589"/>
        <v>6.5697596378225285</v>
      </c>
      <c r="U1494" s="10">
        <f t="shared" si="580"/>
        <v>5.3760514680066374</v>
      </c>
      <c r="V1494" s="10">
        <f t="shared" si="590"/>
        <v>-0.14431102010629077</v>
      </c>
      <c r="W1494" s="10">
        <f t="shared" si="591"/>
        <v>-1.2688717693926614</v>
      </c>
      <c r="X1494" s="10">
        <f t="shared" si="581"/>
        <v>0.18846893931605621</v>
      </c>
      <c r="Y1494" s="22">
        <f t="shared" si="592"/>
        <v>6.7376924224453338</v>
      </c>
      <c r="Z1494" s="22">
        <f t="shared" si="582"/>
        <v>6.5922741434865042</v>
      </c>
      <c r="AA1494" s="22">
        <f t="shared" si="583"/>
        <v>6.5697596378225285</v>
      </c>
      <c r="AB1494" s="35"/>
      <c r="AC1494" s="10"/>
      <c r="AD1494" s="10"/>
    </row>
    <row r="1495" spans="1:30" x14ac:dyDescent="0.25">
      <c r="A1495" t="s">
        <v>4349</v>
      </c>
      <c r="B1495" t="s">
        <v>1733</v>
      </c>
      <c r="C1495" s="1">
        <v>42342</v>
      </c>
      <c r="D1495">
        <v>367</v>
      </c>
      <c r="E1495" t="str">
        <f t="shared" si="578"/>
        <v>_it's_sunny_skies_for_big_data_</v>
      </c>
      <c r="F1495" s="7">
        <f t="shared" si="584"/>
        <v>5.9080829381689313</v>
      </c>
      <c r="G1495">
        <f t="shared" si="579"/>
        <v>56</v>
      </c>
      <c r="H1495" s="11">
        <f t="shared" si="585"/>
        <v>1</v>
      </c>
      <c r="I1495" s="11">
        <f t="shared" si="593"/>
        <v>0</v>
      </c>
      <c r="J1495" s="11">
        <f t="shared" si="593"/>
        <v>1</v>
      </c>
      <c r="K1495" s="11">
        <f t="shared" si="595"/>
        <v>0</v>
      </c>
      <c r="L1495" s="11">
        <f t="shared" si="595"/>
        <v>0</v>
      </c>
      <c r="M1495" s="11">
        <f t="shared" si="595"/>
        <v>0</v>
      </c>
      <c r="N1495" s="11">
        <f t="shared" si="595"/>
        <v>0</v>
      </c>
      <c r="O1495" s="11">
        <f t="shared" si="595"/>
        <v>1</v>
      </c>
      <c r="P1495" s="11">
        <f t="shared" si="595"/>
        <v>0</v>
      </c>
      <c r="Q1495" s="4" t="str">
        <f t="shared" si="586"/>
        <v>N-101-000010</v>
      </c>
      <c r="R1495">
        <f t="shared" si="587"/>
        <v>382</v>
      </c>
      <c r="S1495" s="8">
        <f t="shared" si="588"/>
        <v>6.8802841839920132</v>
      </c>
      <c r="T1495" s="8">
        <f t="shared" si="589"/>
        <v>6.8802841839920132</v>
      </c>
      <c r="U1495" s="10">
        <f t="shared" si="580"/>
        <v>5.5017290776534065</v>
      </c>
      <c r="V1495" s="10">
        <f t="shared" si="590"/>
        <v>0.18424985744159661</v>
      </c>
      <c r="W1495" s="10">
        <f t="shared" si="591"/>
        <v>-0.92530923854642388</v>
      </c>
      <c r="X1495" s="10">
        <f t="shared" si="581"/>
        <v>0.40635386051552441</v>
      </c>
      <c r="Y1495" s="22">
        <f t="shared" si="592"/>
        <v>6.9555773436448023</v>
      </c>
      <c r="Z1495" s="22">
        <f t="shared" si="582"/>
        <v>6.8151536771936527</v>
      </c>
      <c r="AA1495" s="22">
        <f t="shared" si="583"/>
        <v>6.8802841839920132</v>
      </c>
      <c r="AB1495" s="35"/>
      <c r="AC1495" s="10"/>
      <c r="AD1495" s="10"/>
    </row>
    <row r="1496" spans="1:30" x14ac:dyDescent="0.25">
      <c r="A1496" t="s">
        <v>4350</v>
      </c>
      <c r="B1496" t="s">
        <v>1734</v>
      </c>
      <c r="C1496" s="1">
        <v>42357</v>
      </c>
      <c r="D1496">
        <v>407</v>
      </c>
      <c r="E1496" t="str">
        <f t="shared" si="578"/>
        <v>_it's_time_for_businesses_to_use_it_operations_analytics!_</v>
      </c>
      <c r="F1496" s="7">
        <f t="shared" si="584"/>
        <v>6.0112671744041615</v>
      </c>
      <c r="G1496">
        <f t="shared" si="579"/>
        <v>33</v>
      </c>
      <c r="H1496" s="11">
        <f t="shared" si="585"/>
        <v>1</v>
      </c>
      <c r="I1496" s="11">
        <f t="shared" si="593"/>
        <v>0</v>
      </c>
      <c r="J1496" s="11">
        <f t="shared" si="593"/>
        <v>1</v>
      </c>
      <c r="K1496" s="11">
        <f t="shared" si="595"/>
        <v>0</v>
      </c>
      <c r="L1496" s="11">
        <f t="shared" si="595"/>
        <v>0</v>
      </c>
      <c r="M1496" s="11">
        <f t="shared" si="595"/>
        <v>0</v>
      </c>
      <c r="N1496" s="11">
        <f t="shared" si="595"/>
        <v>0</v>
      </c>
      <c r="O1496" s="11">
        <f t="shared" si="595"/>
        <v>0</v>
      </c>
      <c r="P1496" s="11">
        <f t="shared" si="595"/>
        <v>1</v>
      </c>
      <c r="Q1496" s="4" t="str">
        <f t="shared" si="586"/>
        <v>N-101-000001</v>
      </c>
      <c r="R1496">
        <f t="shared" si="587"/>
        <v>109</v>
      </c>
      <c r="S1496" s="8">
        <f t="shared" si="588"/>
        <v>6.5598547021339648</v>
      </c>
      <c r="T1496" s="8">
        <f t="shared" si="589"/>
        <v>6.5598547021339648</v>
      </c>
      <c r="U1496" s="10">
        <f t="shared" si="580"/>
        <v>6.037548378223156</v>
      </c>
      <c r="V1496" s="10">
        <f t="shared" si="590"/>
        <v>-0.46814479021556843</v>
      </c>
      <c r="W1496" s="10">
        <f t="shared" si="591"/>
        <v>-0.82212500231119368</v>
      </c>
      <c r="X1496" s="10">
        <f t="shared" si="581"/>
        <v>-2.6281203818994407E-2</v>
      </c>
      <c r="Y1496" s="22">
        <f t="shared" si="592"/>
        <v>6.5229422793102829</v>
      </c>
      <c r="Z1496" s="22">
        <f t="shared" si="582"/>
        <v>6.4247572696849025</v>
      </c>
      <c r="AA1496" s="22">
        <f t="shared" si="583"/>
        <v>6.5598547021339648</v>
      </c>
      <c r="AB1496" s="35"/>
      <c r="AC1496" s="10"/>
      <c r="AD1496" s="10"/>
    </row>
    <row r="1497" spans="1:30" x14ac:dyDescent="0.25">
      <c r="A1497" t="s">
        <v>4351</v>
      </c>
      <c r="B1497" t="s">
        <v>1735</v>
      </c>
      <c r="C1497" s="1">
        <v>42106</v>
      </c>
      <c r="D1497">
        <v>665</v>
      </c>
      <c r="E1497" t="str">
        <f t="shared" si="578"/>
        <v>_it's_time_to_bring_your_own_data!_</v>
      </c>
      <c r="F1497" s="7">
        <f t="shared" si="584"/>
        <v>6.5012896705403893</v>
      </c>
      <c r="G1497">
        <f t="shared" si="579"/>
        <v>38</v>
      </c>
      <c r="H1497" s="11">
        <f t="shared" si="585"/>
        <v>1</v>
      </c>
      <c r="I1497" s="11">
        <f t="shared" si="593"/>
        <v>0</v>
      </c>
      <c r="J1497" s="11">
        <f t="shared" si="593"/>
        <v>1</v>
      </c>
      <c r="K1497" s="11">
        <f t="shared" si="595"/>
        <v>0</v>
      </c>
      <c r="L1497" s="11">
        <f t="shared" si="595"/>
        <v>0</v>
      </c>
      <c r="M1497" s="11">
        <f t="shared" si="595"/>
        <v>0</v>
      </c>
      <c r="N1497" s="11">
        <f t="shared" si="595"/>
        <v>0</v>
      </c>
      <c r="O1497" s="11">
        <f t="shared" si="595"/>
        <v>0</v>
      </c>
      <c r="P1497" s="11">
        <f t="shared" si="595"/>
        <v>0</v>
      </c>
      <c r="Q1497" s="4" t="str">
        <f t="shared" si="586"/>
        <v>N-101-000000</v>
      </c>
      <c r="R1497">
        <f t="shared" si="587"/>
        <v>419</v>
      </c>
      <c r="S1497" s="8">
        <f t="shared" si="588"/>
        <v>6.5697596378225285</v>
      </c>
      <c r="T1497" s="8">
        <f t="shared" si="589"/>
        <v>6.5697596378225285</v>
      </c>
      <c r="U1497" s="10">
        <f t="shared" si="580"/>
        <v>6.312820731224333</v>
      </c>
      <c r="V1497" s="10">
        <f t="shared" si="590"/>
        <v>-0.14431102010629077</v>
      </c>
      <c r="W1497" s="10">
        <f t="shared" si="591"/>
        <v>-0.33210250617496584</v>
      </c>
      <c r="X1497" s="10">
        <f t="shared" si="581"/>
        <v>0.18846893931605621</v>
      </c>
      <c r="Y1497" s="22">
        <f t="shared" si="592"/>
        <v>6.7376924224453338</v>
      </c>
      <c r="Z1497" s="22">
        <f t="shared" si="582"/>
        <v>6.5922741434865042</v>
      </c>
      <c r="AA1497" s="22">
        <f t="shared" si="583"/>
        <v>6.5697596378225285</v>
      </c>
      <c r="AB1497" s="35"/>
      <c r="AC1497" s="10"/>
      <c r="AD1497" s="10"/>
    </row>
    <row r="1498" spans="1:30" x14ac:dyDescent="0.25">
      <c r="A1498" t="s">
        <v>4352</v>
      </c>
      <c r="B1498" t="s">
        <v>1736</v>
      </c>
      <c r="C1498" s="1">
        <v>42180</v>
      </c>
      <c r="D1498">
        <v>1018</v>
      </c>
      <c r="E1498" t="str">
        <f t="shared" si="578"/>
        <v>_its_time_to_unleash_the_semantic_layer_</v>
      </c>
      <c r="F1498" s="7">
        <f t="shared" si="584"/>
        <v>6.926577033222725</v>
      </c>
      <c r="G1498">
        <f t="shared" si="579"/>
        <v>97</v>
      </c>
      <c r="H1498" s="11">
        <f t="shared" si="585"/>
        <v>1</v>
      </c>
      <c r="I1498" s="11">
        <f t="shared" si="593"/>
        <v>0</v>
      </c>
      <c r="J1498" s="11">
        <f t="shared" si="593"/>
        <v>1</v>
      </c>
      <c r="K1498" s="11">
        <f t="shared" si="595"/>
        <v>0</v>
      </c>
      <c r="L1498" s="11">
        <f t="shared" si="595"/>
        <v>0</v>
      </c>
      <c r="M1498" s="11">
        <f t="shared" si="595"/>
        <v>0</v>
      </c>
      <c r="N1498" s="11">
        <f t="shared" si="595"/>
        <v>0</v>
      </c>
      <c r="O1498" s="11">
        <f t="shared" si="595"/>
        <v>0</v>
      </c>
      <c r="P1498" s="11">
        <f t="shared" si="595"/>
        <v>0</v>
      </c>
      <c r="Q1498" s="4" t="str">
        <f t="shared" si="586"/>
        <v>N-101-000000</v>
      </c>
      <c r="R1498">
        <f t="shared" si="587"/>
        <v>419</v>
      </c>
      <c r="S1498" s="8">
        <f t="shared" si="588"/>
        <v>6.5697596378225285</v>
      </c>
      <c r="T1498" s="8">
        <f t="shared" si="589"/>
        <v>6.5697596378225285</v>
      </c>
      <c r="U1498" s="10">
        <f t="shared" si="580"/>
        <v>6.7381080939066686</v>
      </c>
      <c r="V1498" s="10">
        <f t="shared" si="590"/>
        <v>-0.14431102010629077</v>
      </c>
      <c r="W1498" s="10">
        <f t="shared" si="591"/>
        <v>9.3184856507369851E-2</v>
      </c>
      <c r="X1498" s="10">
        <f t="shared" si="581"/>
        <v>0.18846893931605621</v>
      </c>
      <c r="Y1498" s="22">
        <f t="shared" si="592"/>
        <v>6.7376924224453338</v>
      </c>
      <c r="Z1498" s="22">
        <f t="shared" si="582"/>
        <v>6.5922741434865042</v>
      </c>
      <c r="AA1498" s="22">
        <f t="shared" si="583"/>
        <v>6.5697596378225285</v>
      </c>
      <c r="AB1498" s="35"/>
      <c r="AC1498" s="10"/>
      <c r="AD1498" s="10"/>
    </row>
    <row r="1499" spans="1:30" x14ac:dyDescent="0.25">
      <c r="A1499" t="s">
        <v>2820</v>
      </c>
      <c r="B1499" t="s">
        <v>202</v>
      </c>
      <c r="C1499" s="1">
        <v>40954</v>
      </c>
      <c r="D1499">
        <v>326</v>
      </c>
      <c r="E1499" t="str">
        <f t="shared" si="578"/>
        <v>_j.d._opdyke,_author:_new_general_algorithm_to_enumerate_both_integercompositions_&amp;amp;_partitions_</v>
      </c>
      <c r="F1499" s="7">
        <f t="shared" si="584"/>
        <v>5.7899601708972535</v>
      </c>
      <c r="G1499">
        <f t="shared" si="579"/>
        <v>71</v>
      </c>
      <c r="H1499" s="11">
        <f t="shared" si="585"/>
        <v>0</v>
      </c>
      <c r="I1499" s="11">
        <f t="shared" si="593"/>
        <v>1</v>
      </c>
      <c r="J1499" s="11">
        <f t="shared" si="593"/>
        <v>0</v>
      </c>
      <c r="K1499" s="11">
        <f t="shared" si="595"/>
        <v>0</v>
      </c>
      <c r="L1499" s="11">
        <f t="shared" si="595"/>
        <v>0</v>
      </c>
      <c r="M1499" s="11">
        <f t="shared" si="595"/>
        <v>0</v>
      </c>
      <c r="N1499" s="11">
        <f t="shared" si="595"/>
        <v>0</v>
      </c>
      <c r="O1499" s="11">
        <f t="shared" si="595"/>
        <v>0</v>
      </c>
      <c r="P1499" s="11">
        <f t="shared" si="595"/>
        <v>0</v>
      </c>
      <c r="Q1499" s="4" t="str">
        <f t="shared" si="586"/>
        <v>N-010-000000</v>
      </c>
      <c r="R1499">
        <f t="shared" si="587"/>
        <v>99</v>
      </c>
      <c r="S1499" s="8">
        <f t="shared" si="588"/>
        <v>6.480946823676728</v>
      </c>
      <c r="T1499" s="8">
        <f t="shared" si="589"/>
        <v>6.480946823676728</v>
      </c>
      <c r="U1499" s="10">
        <f t="shared" si="580"/>
        <v>6.1838678115967634</v>
      </c>
      <c r="V1499" s="10">
        <f t="shared" si="590"/>
        <v>-1.0225092870624488</v>
      </c>
      <c r="W1499" s="10">
        <f t="shared" si="591"/>
        <v>-1.0434320058181017</v>
      </c>
      <c r="X1499" s="10">
        <f t="shared" si="581"/>
        <v>-0.39390764069951029</v>
      </c>
      <c r="Y1499" s="22">
        <f t="shared" si="592"/>
        <v>6.1553158424297676</v>
      </c>
      <c r="Z1499" s="22">
        <f t="shared" si="582"/>
        <v>6.3463125243562173</v>
      </c>
      <c r="AA1499" s="22">
        <f t="shared" si="583"/>
        <v>6.480946823676728</v>
      </c>
      <c r="AB1499" s="35"/>
      <c r="AC1499" s="10"/>
      <c r="AD1499" s="10"/>
    </row>
    <row r="1500" spans="1:30" x14ac:dyDescent="0.25">
      <c r="A1500" t="s">
        <v>3795</v>
      </c>
      <c r="B1500" t="s">
        <v>1179</v>
      </c>
      <c r="C1500" s="1">
        <v>42064</v>
      </c>
      <c r="D1500">
        <v>4440</v>
      </c>
      <c r="E1500" t="str">
        <f t="shared" si="578"/>
        <v>_jackknife_and_linear_regression_in_excel:_implementation_and_comparison_</v>
      </c>
      <c r="F1500" s="7">
        <f t="shared" si="584"/>
        <v>8.3986348552921015</v>
      </c>
      <c r="G1500">
        <f t="shared" si="579"/>
        <v>71</v>
      </c>
      <c r="H1500" s="11">
        <f t="shared" si="585"/>
        <v>1</v>
      </c>
      <c r="I1500" s="11">
        <f t="shared" si="593"/>
        <v>0</v>
      </c>
      <c r="J1500" s="11">
        <f t="shared" si="593"/>
        <v>1</v>
      </c>
      <c r="K1500" s="11">
        <f t="shared" si="595"/>
        <v>0</v>
      </c>
      <c r="L1500" s="11">
        <f t="shared" si="595"/>
        <v>0</v>
      </c>
      <c r="M1500" s="11">
        <f t="shared" si="595"/>
        <v>0</v>
      </c>
      <c r="N1500" s="11">
        <f t="shared" si="595"/>
        <v>0</v>
      </c>
      <c r="O1500" s="11">
        <f t="shared" si="595"/>
        <v>0</v>
      </c>
      <c r="P1500" s="11">
        <f t="shared" si="595"/>
        <v>0</v>
      </c>
      <c r="Q1500" s="4" t="str">
        <f t="shared" si="586"/>
        <v>N-101-000000</v>
      </c>
      <c r="R1500">
        <f t="shared" si="587"/>
        <v>419</v>
      </c>
      <c r="S1500" s="8">
        <f t="shared" si="588"/>
        <v>6.5697596378225285</v>
      </c>
      <c r="T1500" s="8">
        <f t="shared" si="589"/>
        <v>6.5697596378225285</v>
      </c>
      <c r="U1500" s="10">
        <f t="shared" si="580"/>
        <v>8.2101659159760452</v>
      </c>
      <c r="V1500" s="10">
        <f t="shared" si="590"/>
        <v>-0.14431102010629077</v>
      </c>
      <c r="W1500" s="10">
        <f t="shared" si="591"/>
        <v>1.5652426785767464</v>
      </c>
      <c r="X1500" s="10">
        <f t="shared" si="581"/>
        <v>0.18846893931605621</v>
      </c>
      <c r="Y1500" s="22">
        <f t="shared" si="592"/>
        <v>6.7376924224453338</v>
      </c>
      <c r="Z1500" s="22">
        <f t="shared" si="582"/>
        <v>6.5922741434865042</v>
      </c>
      <c r="AA1500" s="22">
        <f t="shared" si="583"/>
        <v>6.5697596378225285</v>
      </c>
      <c r="AB1500" s="35"/>
      <c r="AC1500" s="10"/>
      <c r="AD1500" s="10"/>
    </row>
    <row r="1501" spans="1:30" x14ac:dyDescent="0.25">
      <c r="A1501" t="s">
        <v>3092</v>
      </c>
      <c r="B1501" t="s">
        <v>476</v>
      </c>
      <c r="C1501" s="1">
        <v>41785</v>
      </c>
      <c r="D1501">
        <v>19671</v>
      </c>
      <c r="E1501" t="str">
        <f t="shared" si="578"/>
        <v>_jackknife_logistic_and_linear_regression_for_clustering_and_predictions_</v>
      </c>
      <c r="F1501" s="7">
        <f t="shared" si="584"/>
        <v>9.8869515838960282</v>
      </c>
      <c r="G1501">
        <f t="shared" si="579"/>
        <v>42</v>
      </c>
      <c r="H1501" s="11">
        <f t="shared" si="585"/>
        <v>0</v>
      </c>
      <c r="I1501" s="11">
        <f t="shared" si="593"/>
        <v>1</v>
      </c>
      <c r="J1501" s="11">
        <f t="shared" si="593"/>
        <v>0</v>
      </c>
      <c r="K1501" s="11">
        <f t="shared" si="595"/>
        <v>0</v>
      </c>
      <c r="L1501" s="11">
        <f t="shared" si="595"/>
        <v>0</v>
      </c>
      <c r="M1501" s="11">
        <f t="shared" si="595"/>
        <v>0</v>
      </c>
      <c r="N1501" s="11">
        <f t="shared" si="595"/>
        <v>0</v>
      </c>
      <c r="O1501" s="11">
        <f t="shared" si="595"/>
        <v>0</v>
      </c>
      <c r="P1501" s="11">
        <f t="shared" si="595"/>
        <v>0</v>
      </c>
      <c r="Q1501" s="4" t="str">
        <f t="shared" si="586"/>
        <v>N-010-000000</v>
      </c>
      <c r="R1501">
        <f t="shared" si="587"/>
        <v>99</v>
      </c>
      <c r="S1501" s="8">
        <f t="shared" si="588"/>
        <v>6.480946823676728</v>
      </c>
      <c r="T1501" s="8">
        <f t="shared" si="589"/>
        <v>6.480946823676728</v>
      </c>
      <c r="U1501" s="10">
        <f t="shared" si="580"/>
        <v>10.280859224595538</v>
      </c>
      <c r="V1501" s="10">
        <f t="shared" si="590"/>
        <v>-1.0225092870624488</v>
      </c>
      <c r="W1501" s="10">
        <f t="shared" si="591"/>
        <v>3.0535594071806731</v>
      </c>
      <c r="X1501" s="10">
        <f t="shared" si="581"/>
        <v>-0.39390764069951029</v>
      </c>
      <c r="Y1501" s="22">
        <f t="shared" si="592"/>
        <v>6.1553158424297676</v>
      </c>
      <c r="Z1501" s="22">
        <f t="shared" si="582"/>
        <v>6.3463125243562173</v>
      </c>
      <c r="AA1501" s="22">
        <f t="shared" si="583"/>
        <v>6.480946823676728</v>
      </c>
      <c r="AB1501" s="35"/>
      <c r="AC1501" s="10"/>
      <c r="AD1501" s="10"/>
    </row>
    <row r="1502" spans="1:30" x14ac:dyDescent="0.25">
      <c r="A1502" t="s">
        <v>4353</v>
      </c>
      <c r="B1502" t="s">
        <v>1737</v>
      </c>
      <c r="C1502" s="1">
        <v>41602</v>
      </c>
      <c r="D1502">
        <v>4766</v>
      </c>
      <c r="E1502" t="str">
        <f t="shared" si="578"/>
        <v>_java_coding_samples_for_online_data-mining_</v>
      </c>
      <c r="F1502" s="7">
        <f t="shared" si="584"/>
        <v>8.4694724552048264</v>
      </c>
      <c r="G1502">
        <f t="shared" si="579"/>
        <v>18</v>
      </c>
      <c r="H1502" s="11">
        <f t="shared" si="585"/>
        <v>0</v>
      </c>
      <c r="I1502" s="11">
        <f t="shared" ref="I1502:J1521" si="596">IF(ISNUMBER(SEARCH(I$1,$B1502)),1,0)</f>
        <v>0</v>
      </c>
      <c r="J1502" s="11">
        <f t="shared" si="596"/>
        <v>1</v>
      </c>
      <c r="K1502" s="11">
        <f t="shared" ref="K1502:P1511" si="597">IF(ISNUMBER(SEARCH(K$1,$E1502)),1,0)</f>
        <v>0</v>
      </c>
      <c r="L1502" s="11">
        <f t="shared" si="597"/>
        <v>0</v>
      </c>
      <c r="M1502" s="11">
        <f t="shared" si="597"/>
        <v>0</v>
      </c>
      <c r="N1502" s="11">
        <f t="shared" si="597"/>
        <v>0</v>
      </c>
      <c r="O1502" s="11">
        <f t="shared" si="597"/>
        <v>0</v>
      </c>
      <c r="P1502" s="11">
        <f t="shared" si="597"/>
        <v>0</v>
      </c>
      <c r="Q1502" s="4" t="str">
        <f t="shared" si="586"/>
        <v>N-001-000000</v>
      </c>
      <c r="R1502">
        <f t="shared" si="587"/>
        <v>313</v>
      </c>
      <c r="S1502" s="8">
        <f t="shared" si="588"/>
        <v>6.8822553953446945</v>
      </c>
      <c r="T1502" s="8">
        <f t="shared" si="589"/>
        <v>6.8822553953446945</v>
      </c>
      <c r="U1502" s="10">
        <f t="shared" si="580"/>
        <v>8.0825364615460735</v>
      </c>
      <c r="V1502" s="10">
        <f t="shared" si="590"/>
        <v>0.15496856831223904</v>
      </c>
      <c r="W1502" s="10">
        <f t="shared" si="591"/>
        <v>1.6360802784894712</v>
      </c>
      <c r="X1502" s="10">
        <f t="shared" si="581"/>
        <v>0.38693599365875281</v>
      </c>
      <c r="Y1502" s="22">
        <f t="shared" si="592"/>
        <v>6.9361594767880304</v>
      </c>
      <c r="Z1502" s="22">
        <f t="shared" si="582"/>
        <v>6.9661540865059681</v>
      </c>
      <c r="AA1502" s="22">
        <f t="shared" si="583"/>
        <v>6.8822553953446945</v>
      </c>
      <c r="AB1502" s="35"/>
      <c r="AC1502" s="10"/>
      <c r="AD1502" s="10"/>
    </row>
    <row r="1503" spans="1:30" x14ac:dyDescent="0.25">
      <c r="A1503" t="s">
        <v>2819</v>
      </c>
      <c r="B1503" t="s">
        <v>201</v>
      </c>
      <c r="C1503" s="1">
        <v>42394</v>
      </c>
      <c r="D1503">
        <v>5744</v>
      </c>
      <c r="E1503" t="str">
        <f t="shared" si="578"/>
        <v>_java_versus_python_</v>
      </c>
      <c r="F1503" s="7">
        <f t="shared" si="584"/>
        <v>8.6560851902828553</v>
      </c>
      <c r="G1503">
        <f t="shared" si="579"/>
        <v>43</v>
      </c>
      <c r="H1503" s="11">
        <f t="shared" si="585"/>
        <v>1</v>
      </c>
      <c r="I1503" s="11">
        <f t="shared" si="596"/>
        <v>1</v>
      </c>
      <c r="J1503" s="11">
        <f t="shared" si="596"/>
        <v>0</v>
      </c>
      <c r="K1503" s="11">
        <f t="shared" si="597"/>
        <v>1</v>
      </c>
      <c r="L1503" s="11">
        <f t="shared" si="597"/>
        <v>0</v>
      </c>
      <c r="M1503" s="11">
        <f t="shared" si="597"/>
        <v>0</v>
      </c>
      <c r="N1503" s="11">
        <f t="shared" si="597"/>
        <v>0</v>
      </c>
      <c r="O1503" s="11">
        <f t="shared" si="597"/>
        <v>0</v>
      </c>
      <c r="P1503" s="11">
        <f t="shared" si="597"/>
        <v>0</v>
      </c>
      <c r="Q1503" s="4" t="str">
        <f t="shared" si="586"/>
        <v>N-110-100000</v>
      </c>
      <c r="R1503">
        <f t="shared" si="587"/>
        <v>7</v>
      </c>
      <c r="S1503" s="8">
        <f t="shared" si="588"/>
        <v>7.3873048234660512</v>
      </c>
      <c r="T1503" s="8">
        <f t="shared" si="589"/>
        <v>7.3546782491486216</v>
      </c>
      <c r="U1503" s="10">
        <f t="shared" si="580"/>
        <v>8.3082414846323669</v>
      </c>
      <c r="V1503" s="10">
        <f t="shared" si="590"/>
        <v>9.6019117461568437E-2</v>
      </c>
      <c r="W1503" s="10">
        <f t="shared" si="591"/>
        <v>1.8226930135675001</v>
      </c>
      <c r="X1503" s="10">
        <f t="shared" si="581"/>
        <v>0.34784370565048783</v>
      </c>
      <c r="Y1503" s="22">
        <f t="shared" si="592"/>
        <v>6.897067188779765</v>
      </c>
      <c r="Z1503" s="22">
        <f t="shared" si="582"/>
        <v>7.4583698124053868</v>
      </c>
      <c r="AA1503" s="22">
        <f t="shared" si="583"/>
        <v>7.3873048234660512</v>
      </c>
      <c r="AB1503" s="35"/>
      <c r="AC1503" s="10"/>
      <c r="AD1503" s="10"/>
    </row>
    <row r="1504" spans="1:30" x14ac:dyDescent="0.25">
      <c r="A1504" t="s">
        <v>4354</v>
      </c>
      <c r="B1504" t="s">
        <v>1738</v>
      </c>
      <c r="C1504" s="1">
        <v>42252</v>
      </c>
      <c r="D1504">
        <v>4668</v>
      </c>
      <c r="E1504" t="str">
        <f t="shared" si="578"/>
        <v>_job_interview_questions_for_data_scientists_</v>
      </c>
      <c r="F1504" s="7">
        <f t="shared" si="584"/>
        <v>8.4487001949709377</v>
      </c>
      <c r="G1504">
        <f t="shared" si="579"/>
        <v>30</v>
      </c>
      <c r="H1504" s="11">
        <f t="shared" si="585"/>
        <v>1</v>
      </c>
      <c r="I1504" s="11">
        <f t="shared" si="596"/>
        <v>0</v>
      </c>
      <c r="J1504" s="11">
        <f t="shared" si="596"/>
        <v>1</v>
      </c>
      <c r="K1504" s="11">
        <f t="shared" si="597"/>
        <v>0</v>
      </c>
      <c r="L1504" s="11">
        <f t="shared" si="597"/>
        <v>0</v>
      </c>
      <c r="M1504" s="11">
        <f t="shared" si="597"/>
        <v>0</v>
      </c>
      <c r="N1504" s="11">
        <f t="shared" si="597"/>
        <v>0</v>
      </c>
      <c r="O1504" s="11">
        <f t="shared" si="597"/>
        <v>1</v>
      </c>
      <c r="P1504" s="11">
        <f t="shared" si="597"/>
        <v>0</v>
      </c>
      <c r="Q1504" s="4" t="str">
        <f t="shared" si="586"/>
        <v>N-101-000010</v>
      </c>
      <c r="R1504">
        <f t="shared" si="587"/>
        <v>382</v>
      </c>
      <c r="S1504" s="8">
        <f t="shared" si="588"/>
        <v>6.8802841839920132</v>
      </c>
      <c r="T1504" s="8">
        <f t="shared" si="589"/>
        <v>6.8802841839920132</v>
      </c>
      <c r="U1504" s="10">
        <f t="shared" si="580"/>
        <v>8.0423463344554129</v>
      </c>
      <c r="V1504" s="10">
        <f t="shared" si="590"/>
        <v>0.18424985744159661</v>
      </c>
      <c r="W1504" s="10">
        <f t="shared" si="591"/>
        <v>1.6153080182555826</v>
      </c>
      <c r="X1504" s="10">
        <f t="shared" si="581"/>
        <v>0.40635386051552441</v>
      </c>
      <c r="Y1504" s="22">
        <f t="shared" si="592"/>
        <v>6.9555773436448023</v>
      </c>
      <c r="Z1504" s="22">
        <f t="shared" si="582"/>
        <v>6.8151536771936527</v>
      </c>
      <c r="AA1504" s="22">
        <f t="shared" si="583"/>
        <v>6.8802841839920132</v>
      </c>
      <c r="AB1504" s="35"/>
      <c r="AC1504" s="10"/>
      <c r="AD1504" s="10"/>
    </row>
    <row r="1505" spans="1:30" x14ac:dyDescent="0.25">
      <c r="A1505" t="s">
        <v>4355</v>
      </c>
      <c r="B1505" t="s">
        <v>1739</v>
      </c>
      <c r="C1505" s="1">
        <v>41428</v>
      </c>
      <c r="D1505">
        <v>25377</v>
      </c>
      <c r="E1505" t="str">
        <f t="shared" si="578"/>
        <v>_job_titles_for_data_scientists_</v>
      </c>
      <c r="F1505" s="7">
        <f t="shared" si="584"/>
        <v>10.14163793595686</v>
      </c>
      <c r="G1505">
        <f t="shared" si="579"/>
        <v>47</v>
      </c>
      <c r="H1505" s="11">
        <f t="shared" si="585"/>
        <v>0</v>
      </c>
      <c r="I1505" s="11">
        <f t="shared" si="596"/>
        <v>0</v>
      </c>
      <c r="J1505" s="11">
        <f t="shared" si="596"/>
        <v>1</v>
      </c>
      <c r="K1505" s="11">
        <f t="shared" si="597"/>
        <v>0</v>
      </c>
      <c r="L1505" s="11">
        <f t="shared" si="597"/>
        <v>0</v>
      </c>
      <c r="M1505" s="11">
        <f t="shared" si="597"/>
        <v>0</v>
      </c>
      <c r="N1505" s="11">
        <f t="shared" si="597"/>
        <v>0</v>
      </c>
      <c r="O1505" s="11">
        <f t="shared" si="597"/>
        <v>1</v>
      </c>
      <c r="P1505" s="11">
        <f t="shared" si="597"/>
        <v>0</v>
      </c>
      <c r="Q1505" s="4" t="str">
        <f t="shared" si="586"/>
        <v>N-001-000010</v>
      </c>
      <c r="R1505">
        <f t="shared" si="587"/>
        <v>276</v>
      </c>
      <c r="S1505" s="8">
        <f t="shared" si="588"/>
        <v>7.1371246496698326</v>
      </c>
      <c r="T1505" s="8">
        <f t="shared" si="589"/>
        <v>7.1371246496698326</v>
      </c>
      <c r="U1505" s="10">
        <f t="shared" si="580"/>
        <v>9.5368170210986385</v>
      </c>
      <c r="V1505" s="10">
        <f t="shared" si="590"/>
        <v>0.48352944586012636</v>
      </c>
      <c r="W1505" s="10">
        <f t="shared" si="591"/>
        <v>3.3082457592415047</v>
      </c>
      <c r="X1505" s="10">
        <f t="shared" si="581"/>
        <v>0.60482091485822098</v>
      </c>
      <c r="Y1505" s="22">
        <f t="shared" si="592"/>
        <v>7.1540443979874988</v>
      </c>
      <c r="Z1505" s="22">
        <f t="shared" si="582"/>
        <v>7.1890336202131158</v>
      </c>
      <c r="AA1505" s="22">
        <f t="shared" si="583"/>
        <v>7.1371246496698326</v>
      </c>
      <c r="AB1505" s="35"/>
      <c r="AC1505" s="10"/>
      <c r="AD1505" s="10"/>
    </row>
    <row r="1506" spans="1:30" x14ac:dyDescent="0.25">
      <c r="A1506" t="s">
        <v>3026</v>
      </c>
      <c r="B1506" t="s">
        <v>408</v>
      </c>
      <c r="C1506" s="1">
        <v>42451</v>
      </c>
      <c r="D1506">
        <v>285</v>
      </c>
      <c r="E1506" t="str">
        <f t="shared" si="578"/>
        <v>_join_apple,_samsung,_uber,_nasa_&amp;amp;_many_more_</v>
      </c>
      <c r="F1506" s="7">
        <f t="shared" si="584"/>
        <v>5.6559918108198524</v>
      </c>
      <c r="G1506">
        <f t="shared" si="579"/>
        <v>44</v>
      </c>
      <c r="H1506" s="11">
        <f t="shared" si="585"/>
        <v>1</v>
      </c>
      <c r="I1506" s="11">
        <f t="shared" si="596"/>
        <v>1</v>
      </c>
      <c r="J1506" s="11">
        <f t="shared" si="596"/>
        <v>0</v>
      </c>
      <c r="K1506" s="11">
        <f t="shared" si="597"/>
        <v>0</v>
      </c>
      <c r="L1506" s="11">
        <f t="shared" si="597"/>
        <v>0</v>
      </c>
      <c r="M1506" s="11">
        <f t="shared" si="597"/>
        <v>0</v>
      </c>
      <c r="N1506" s="11">
        <f t="shared" si="597"/>
        <v>0</v>
      </c>
      <c r="O1506" s="11">
        <f t="shared" si="597"/>
        <v>0</v>
      </c>
      <c r="P1506" s="11">
        <f t="shared" si="597"/>
        <v>0</v>
      </c>
      <c r="Q1506" s="4" t="str">
        <f t="shared" si="586"/>
        <v>N-110-000000</v>
      </c>
      <c r="R1506">
        <f t="shared" si="587"/>
        <v>84</v>
      </c>
      <c r="S1506" s="8">
        <f t="shared" si="588"/>
        <v>6.1102020039575136</v>
      </c>
      <c r="T1506" s="8">
        <f t="shared" si="589"/>
        <v>6.1102020039575136</v>
      </c>
      <c r="U1506" s="10">
        <f t="shared" si="580"/>
        <v>6.2483665058620588</v>
      </c>
      <c r="V1506" s="10">
        <f t="shared" si="590"/>
        <v>-1.3217888754809786</v>
      </c>
      <c r="W1506" s="10">
        <f t="shared" si="591"/>
        <v>-1.1774003658955028</v>
      </c>
      <c r="X1506" s="10">
        <f t="shared" si="581"/>
        <v>-0.59237469504220686</v>
      </c>
      <c r="Y1506" s="22">
        <f t="shared" si="592"/>
        <v>5.9568487880870702</v>
      </c>
      <c r="Z1506" s="22">
        <f t="shared" si="582"/>
        <v>5.9724325813367543</v>
      </c>
      <c r="AA1506" s="22">
        <f t="shared" si="583"/>
        <v>6.1102020039575136</v>
      </c>
      <c r="AB1506" s="35"/>
      <c r="AC1506" s="10"/>
      <c r="AD1506" s="10"/>
    </row>
    <row r="1507" spans="1:30" x14ac:dyDescent="0.25">
      <c r="A1507" t="s">
        <v>4356</v>
      </c>
      <c r="B1507" t="s">
        <v>1740</v>
      </c>
      <c r="C1507" s="1">
        <v>41431</v>
      </c>
      <c r="D1507">
        <v>733</v>
      </c>
      <c r="E1507" t="str">
        <f t="shared" si="578"/>
        <v>_join_the_data_science_revolution_with_alpine_</v>
      </c>
      <c r="F1507" s="7">
        <f t="shared" si="584"/>
        <v>6.5985090286145152</v>
      </c>
      <c r="G1507">
        <f t="shared" si="579"/>
        <v>48</v>
      </c>
      <c r="H1507" s="11">
        <f t="shared" si="585"/>
        <v>0</v>
      </c>
      <c r="I1507" s="11">
        <f t="shared" si="596"/>
        <v>0</v>
      </c>
      <c r="J1507" s="11">
        <f t="shared" si="596"/>
        <v>1</v>
      </c>
      <c r="K1507" s="11">
        <f t="shared" si="597"/>
        <v>0</v>
      </c>
      <c r="L1507" s="11">
        <f t="shared" si="597"/>
        <v>0</v>
      </c>
      <c r="M1507" s="11">
        <f t="shared" si="597"/>
        <v>0</v>
      </c>
      <c r="N1507" s="11">
        <f t="shared" si="597"/>
        <v>1</v>
      </c>
      <c r="O1507" s="11">
        <f t="shared" si="597"/>
        <v>1</v>
      </c>
      <c r="P1507" s="11">
        <f t="shared" si="597"/>
        <v>0</v>
      </c>
      <c r="Q1507" s="4" t="str">
        <f t="shared" si="586"/>
        <v>N-001-000110</v>
      </c>
      <c r="R1507">
        <f t="shared" si="587"/>
        <v>130</v>
      </c>
      <c r="S1507" s="8">
        <f t="shared" si="588"/>
        <v>7.6818150714618501</v>
      </c>
      <c r="T1507" s="8">
        <f t="shared" si="589"/>
        <v>7.6818150714618501</v>
      </c>
      <c r="U1507" s="10">
        <f t="shared" si="580"/>
        <v>5.6100252774508093</v>
      </c>
      <c r="V1507" s="10">
        <f t="shared" si="590"/>
        <v>1.0620761276823165</v>
      </c>
      <c r="W1507" s="10">
        <f t="shared" si="591"/>
        <v>-0.23488314810083999</v>
      </c>
      <c r="X1507" s="10">
        <f t="shared" si="581"/>
        <v>0.98848375116370624</v>
      </c>
      <c r="Y1507" s="22">
        <f t="shared" si="592"/>
        <v>7.5377072342929834</v>
      </c>
      <c r="Z1507" s="22">
        <f t="shared" si="582"/>
        <v>7.6004759766059404</v>
      </c>
      <c r="AA1507" s="22">
        <f t="shared" si="583"/>
        <v>7.6818150714618501</v>
      </c>
      <c r="AB1507" s="35"/>
      <c r="AC1507" s="10"/>
      <c r="AD1507" s="10"/>
    </row>
    <row r="1508" spans="1:30" x14ac:dyDescent="0.25">
      <c r="A1508" t="s">
        <v>3027</v>
      </c>
      <c r="B1508" t="s">
        <v>409</v>
      </c>
      <c r="C1508" s="1">
        <v>42395</v>
      </c>
      <c r="D1508">
        <v>204</v>
      </c>
      <c r="E1508" t="str">
        <f t="shared" si="578"/>
        <v>_join_us_at_the_big_data_&amp;amp;_analytics_festival_</v>
      </c>
      <c r="F1508" s="7">
        <f t="shared" si="584"/>
        <v>5.3230099791384085</v>
      </c>
      <c r="G1508">
        <f t="shared" si="579"/>
        <v>35</v>
      </c>
      <c r="H1508" s="11">
        <f t="shared" si="585"/>
        <v>1</v>
      </c>
      <c r="I1508" s="11">
        <f t="shared" si="596"/>
        <v>1</v>
      </c>
      <c r="J1508" s="11">
        <f t="shared" si="596"/>
        <v>0</v>
      </c>
      <c r="K1508" s="11">
        <f t="shared" si="597"/>
        <v>0</v>
      </c>
      <c r="L1508" s="11">
        <f t="shared" si="597"/>
        <v>0</v>
      </c>
      <c r="M1508" s="11">
        <f t="shared" si="597"/>
        <v>0</v>
      </c>
      <c r="N1508" s="11">
        <f t="shared" si="597"/>
        <v>0</v>
      </c>
      <c r="O1508" s="11">
        <f t="shared" si="597"/>
        <v>1</v>
      </c>
      <c r="P1508" s="11">
        <f t="shared" si="597"/>
        <v>1</v>
      </c>
      <c r="Q1508" s="4" t="str">
        <f t="shared" si="586"/>
        <v>N-110-000011</v>
      </c>
      <c r="R1508">
        <f t="shared" si="587"/>
        <v>21</v>
      </c>
      <c r="S1508" s="8">
        <f t="shared" si="588"/>
        <v>5.7614925343121861</v>
      </c>
      <c r="T1508" s="8">
        <f t="shared" si="589"/>
        <v>5.7614925343121861</v>
      </c>
      <c r="U1508" s="10">
        <f t="shared" si="580"/>
        <v>5.9122498961161973</v>
      </c>
      <c r="V1508" s="10">
        <f t="shared" si="590"/>
        <v>-1.3170617680423686</v>
      </c>
      <c r="W1508" s="10">
        <f t="shared" si="591"/>
        <v>-1.5103821975769467</v>
      </c>
      <c r="X1508" s="10">
        <f t="shared" si="581"/>
        <v>-0.58923991697778932</v>
      </c>
      <c r="Y1508" s="22">
        <f t="shared" si="592"/>
        <v>5.9599835661514877</v>
      </c>
      <c r="Z1508" s="22">
        <f t="shared" si="582"/>
        <v>6.0277952412423002</v>
      </c>
      <c r="AA1508" s="22">
        <f t="shared" si="583"/>
        <v>5.7614925343121861</v>
      </c>
      <c r="AB1508" s="35"/>
      <c r="AC1508" s="10"/>
      <c r="AD1508" s="10"/>
    </row>
    <row r="1509" spans="1:30" x14ac:dyDescent="0.25">
      <c r="A1509" t="s">
        <v>2822</v>
      </c>
      <c r="B1509" t="s">
        <v>204</v>
      </c>
      <c r="C1509" s="1">
        <v>41556</v>
      </c>
      <c r="D1509">
        <v>558</v>
      </c>
      <c r="E1509" t="str">
        <f t="shared" si="578"/>
        <v>_julia_for_data_science_applications_</v>
      </c>
      <c r="F1509" s="7">
        <f t="shared" si="584"/>
        <v>6.3261494731550991</v>
      </c>
      <c r="G1509">
        <f t="shared" si="579"/>
        <v>36</v>
      </c>
      <c r="H1509" s="11">
        <f t="shared" si="585"/>
        <v>0</v>
      </c>
      <c r="I1509" s="11">
        <f t="shared" si="596"/>
        <v>1</v>
      </c>
      <c r="J1509" s="11">
        <f t="shared" si="596"/>
        <v>0</v>
      </c>
      <c r="K1509" s="11">
        <f t="shared" si="597"/>
        <v>0</v>
      </c>
      <c r="L1509" s="11">
        <f t="shared" si="597"/>
        <v>0</v>
      </c>
      <c r="M1509" s="11">
        <f t="shared" si="597"/>
        <v>0</v>
      </c>
      <c r="N1509" s="11">
        <f t="shared" si="597"/>
        <v>1</v>
      </c>
      <c r="O1509" s="11">
        <f t="shared" si="597"/>
        <v>1</v>
      </c>
      <c r="P1509" s="11">
        <f t="shared" si="597"/>
        <v>0</v>
      </c>
      <c r="Q1509" s="4" t="str">
        <f t="shared" si="586"/>
        <v>N-010-000110</v>
      </c>
      <c r="R1509">
        <f t="shared" si="587"/>
        <v>30</v>
      </c>
      <c r="S1509" s="8">
        <f t="shared" si="588"/>
        <v>6.8313617432708362</v>
      </c>
      <c r="T1509" s="8">
        <f t="shared" si="589"/>
        <v>6.8313617432708362</v>
      </c>
      <c r="U1509" s="10">
        <f t="shared" si="580"/>
        <v>6.118509356349656</v>
      </c>
      <c r="V1509" s="10">
        <f t="shared" si="590"/>
        <v>-0.11540172769237117</v>
      </c>
      <c r="W1509" s="10">
        <f t="shared" si="591"/>
        <v>-0.50724270356025603</v>
      </c>
      <c r="X1509" s="10">
        <f t="shared" si="581"/>
        <v>0.20764011680544309</v>
      </c>
      <c r="Y1509" s="22">
        <f t="shared" si="592"/>
        <v>6.7568635999347206</v>
      </c>
      <c r="Z1509" s="22">
        <f t="shared" si="582"/>
        <v>6.9806344144561896</v>
      </c>
      <c r="AA1509" s="22">
        <f t="shared" si="583"/>
        <v>6.8313617432708362</v>
      </c>
      <c r="AB1509" s="35"/>
      <c r="AC1509" s="10"/>
      <c r="AD1509" s="10"/>
    </row>
    <row r="1510" spans="1:30" x14ac:dyDescent="0.25">
      <c r="A1510" t="s">
        <v>3168</v>
      </c>
      <c r="B1510" t="s">
        <v>552</v>
      </c>
      <c r="C1510" s="1">
        <v>42395</v>
      </c>
      <c r="D1510">
        <v>750</v>
      </c>
      <c r="E1510" t="str">
        <f t="shared" si="578"/>
        <v>_julia_programming_language_tutorials_</v>
      </c>
      <c r="F1510" s="7">
        <f t="shared" si="584"/>
        <v>6.6214056517641344</v>
      </c>
      <c r="G1510">
        <f t="shared" si="579"/>
        <v>48</v>
      </c>
      <c r="H1510" s="11">
        <f t="shared" si="585"/>
        <v>1</v>
      </c>
      <c r="I1510" s="11">
        <f t="shared" si="596"/>
        <v>0</v>
      </c>
      <c r="J1510" s="11">
        <f t="shared" si="596"/>
        <v>1</v>
      </c>
      <c r="K1510" s="11">
        <f t="shared" si="597"/>
        <v>0</v>
      </c>
      <c r="L1510" s="11">
        <f t="shared" si="597"/>
        <v>0</v>
      </c>
      <c r="M1510" s="11">
        <f t="shared" si="597"/>
        <v>0</v>
      </c>
      <c r="N1510" s="11">
        <f t="shared" si="597"/>
        <v>0</v>
      </c>
      <c r="O1510" s="11">
        <f t="shared" si="597"/>
        <v>0</v>
      </c>
      <c r="P1510" s="11">
        <f t="shared" si="597"/>
        <v>0</v>
      </c>
      <c r="Q1510" s="4" t="str">
        <f t="shared" si="586"/>
        <v>N-101-000000</v>
      </c>
      <c r="R1510">
        <f t="shared" si="587"/>
        <v>419</v>
      </c>
      <c r="S1510" s="8">
        <f t="shared" si="588"/>
        <v>6.5697596378225285</v>
      </c>
      <c r="T1510" s="8">
        <f t="shared" si="589"/>
        <v>6.5697596378225285</v>
      </c>
      <c r="U1510" s="10">
        <f t="shared" si="580"/>
        <v>6.4329367124480781</v>
      </c>
      <c r="V1510" s="10">
        <f t="shared" si="590"/>
        <v>-0.14431102010629077</v>
      </c>
      <c r="W1510" s="10">
        <f t="shared" si="591"/>
        <v>-0.21198652495122072</v>
      </c>
      <c r="X1510" s="10">
        <f t="shared" si="581"/>
        <v>0.18846893931605621</v>
      </c>
      <c r="Y1510" s="22">
        <f t="shared" si="592"/>
        <v>6.7376924224453338</v>
      </c>
      <c r="Z1510" s="22">
        <f t="shared" si="582"/>
        <v>6.5922741434865042</v>
      </c>
      <c r="AA1510" s="22">
        <f t="shared" si="583"/>
        <v>6.5697596378225285</v>
      </c>
      <c r="AB1510" s="35"/>
      <c r="AC1510" s="10"/>
      <c r="AD1510" s="10"/>
    </row>
    <row r="1511" spans="1:30" x14ac:dyDescent="0.25">
      <c r="A1511" t="s">
        <v>5215</v>
      </c>
      <c r="B1511" t="s">
        <v>2601</v>
      </c>
      <c r="C1511" s="1">
        <v>42339</v>
      </c>
      <c r="D1511">
        <v>704</v>
      </c>
      <c r="E1511" t="str">
        <f t="shared" si="578"/>
        <v>_jump_over_the_data_preparation_hurdle_with_spark_</v>
      </c>
      <c r="F1511" s="7">
        <f t="shared" si="584"/>
        <v>6.5581978028122689</v>
      </c>
      <c r="G1511">
        <f t="shared" si="579"/>
        <v>77</v>
      </c>
      <c r="H1511" s="11">
        <f t="shared" si="585"/>
        <v>1</v>
      </c>
      <c r="I1511" s="11">
        <f t="shared" si="596"/>
        <v>0</v>
      </c>
      <c r="J1511" s="11">
        <f t="shared" si="596"/>
        <v>0</v>
      </c>
      <c r="K1511" s="11">
        <f t="shared" si="597"/>
        <v>0</v>
      </c>
      <c r="L1511" s="11">
        <f t="shared" si="597"/>
        <v>0</v>
      </c>
      <c r="M1511" s="11">
        <f t="shared" si="597"/>
        <v>0</v>
      </c>
      <c r="N1511" s="11">
        <f t="shared" si="597"/>
        <v>0</v>
      </c>
      <c r="O1511" s="11">
        <f t="shared" si="597"/>
        <v>1</v>
      </c>
      <c r="P1511" s="11">
        <f t="shared" si="597"/>
        <v>0</v>
      </c>
      <c r="Q1511" s="4" t="str">
        <f t="shared" si="586"/>
        <v>N-100-000010</v>
      </c>
      <c r="R1511">
        <f t="shared" si="587"/>
        <v>3</v>
      </c>
      <c r="S1511" s="8">
        <f t="shared" si="588"/>
        <v>7.1733051535383199</v>
      </c>
      <c r="T1511" s="8">
        <f t="shared" si="589"/>
        <v>7.3546782491486216</v>
      </c>
      <c r="U1511" s="10">
        <f t="shared" si="580"/>
        <v>6.538779935955497</v>
      </c>
      <c r="V1511" s="10">
        <f t="shared" si="590"/>
        <v>-0.39923260170020614</v>
      </c>
      <c r="W1511" s="10">
        <f t="shared" si="591"/>
        <v>-0.27519437390308621</v>
      </c>
      <c r="X1511" s="10">
        <f t="shared" si="581"/>
        <v>1.9417866856771611E-2</v>
      </c>
      <c r="Y1511" s="22">
        <f t="shared" si="592"/>
        <v>6.5686413499860494</v>
      </c>
      <c r="Z1511" s="22">
        <f t="shared" si="582"/>
        <v>6.4586772214760675</v>
      </c>
      <c r="AA1511" s="22">
        <f t="shared" si="583"/>
        <v>6.5686413499860494</v>
      </c>
      <c r="AB1511" s="35"/>
      <c r="AC1511" s="10"/>
      <c r="AD1511" s="10"/>
    </row>
    <row r="1512" spans="1:30" x14ac:dyDescent="0.25">
      <c r="A1512" t="s">
        <v>4357</v>
      </c>
      <c r="B1512" t="s">
        <v>1741</v>
      </c>
      <c r="C1512" s="1">
        <v>42341</v>
      </c>
      <c r="D1512">
        <v>1017</v>
      </c>
      <c r="E1512" t="str">
        <f t="shared" si="578"/>
        <v>_just_when_you_thought_you_understood_rdbms_and_nosql_databases_-_this_happens_</v>
      </c>
      <c r="F1512" s="7">
        <f t="shared" si="584"/>
        <v>6.9255951971104679</v>
      </c>
      <c r="G1512">
        <f t="shared" si="579"/>
        <v>42</v>
      </c>
      <c r="H1512" s="11">
        <f t="shared" si="585"/>
        <v>1</v>
      </c>
      <c r="I1512" s="11">
        <f t="shared" si="596"/>
        <v>0</v>
      </c>
      <c r="J1512" s="11">
        <f t="shared" si="596"/>
        <v>1</v>
      </c>
      <c r="K1512" s="11">
        <f t="shared" ref="K1512:P1521" si="598">IF(ISNUMBER(SEARCH(K$1,$E1512)),1,0)</f>
        <v>0</v>
      </c>
      <c r="L1512" s="11">
        <f t="shared" si="598"/>
        <v>0</v>
      </c>
      <c r="M1512" s="11">
        <f t="shared" si="598"/>
        <v>0</v>
      </c>
      <c r="N1512" s="11">
        <f t="shared" si="598"/>
        <v>0</v>
      </c>
      <c r="O1512" s="11">
        <f t="shared" si="598"/>
        <v>0</v>
      </c>
      <c r="P1512" s="11">
        <f t="shared" si="598"/>
        <v>0</v>
      </c>
      <c r="Q1512" s="4" t="str">
        <f t="shared" si="586"/>
        <v>N-101-000000</v>
      </c>
      <c r="R1512">
        <f t="shared" si="587"/>
        <v>419</v>
      </c>
      <c r="S1512" s="8">
        <f t="shared" si="588"/>
        <v>6.5697596378225285</v>
      </c>
      <c r="T1512" s="8">
        <f t="shared" si="589"/>
        <v>6.5697596378225285</v>
      </c>
      <c r="U1512" s="10">
        <f t="shared" si="580"/>
        <v>6.7371262577944115</v>
      </c>
      <c r="V1512" s="10">
        <f t="shared" si="590"/>
        <v>-0.14431102010629077</v>
      </c>
      <c r="W1512" s="10">
        <f t="shared" si="591"/>
        <v>9.2203020395112745E-2</v>
      </c>
      <c r="X1512" s="10">
        <f t="shared" si="581"/>
        <v>0.18846893931605621</v>
      </c>
      <c r="Y1512" s="22">
        <f t="shared" si="592"/>
        <v>6.7376924224453338</v>
      </c>
      <c r="Z1512" s="22">
        <f t="shared" si="582"/>
        <v>6.5922741434865042</v>
      </c>
      <c r="AA1512" s="22">
        <f t="shared" si="583"/>
        <v>6.5697596378225285</v>
      </c>
      <c r="AB1512" s="35"/>
      <c r="AC1512" s="10"/>
      <c r="AD1512" s="10"/>
    </row>
    <row r="1513" spans="1:30" x14ac:dyDescent="0.25">
      <c r="A1513" t="s">
        <v>2824</v>
      </c>
      <c r="B1513" t="s">
        <v>206</v>
      </c>
      <c r="C1513" s="1">
        <v>41934</v>
      </c>
      <c r="D1513">
        <v>1344</v>
      </c>
      <c r="E1513" t="str">
        <f t="shared" si="578"/>
        <v>_k_means_clustering_-_effect_of_random_seed_</v>
      </c>
      <c r="F1513" s="7">
        <f t="shared" si="584"/>
        <v>7.2041492920359396</v>
      </c>
      <c r="G1513">
        <f t="shared" si="579"/>
        <v>43</v>
      </c>
      <c r="H1513" s="11">
        <f t="shared" si="585"/>
        <v>0</v>
      </c>
      <c r="I1513" s="11">
        <f t="shared" si="596"/>
        <v>1</v>
      </c>
      <c r="J1513" s="11">
        <f t="shared" si="596"/>
        <v>0</v>
      </c>
      <c r="K1513" s="11">
        <f t="shared" si="598"/>
        <v>0</v>
      </c>
      <c r="L1513" s="11">
        <f t="shared" si="598"/>
        <v>0</v>
      </c>
      <c r="M1513" s="11">
        <f t="shared" si="598"/>
        <v>0</v>
      </c>
      <c r="N1513" s="11">
        <f t="shared" si="598"/>
        <v>0</v>
      </c>
      <c r="O1513" s="11">
        <f t="shared" si="598"/>
        <v>0</v>
      </c>
      <c r="P1513" s="11">
        <f t="shared" si="598"/>
        <v>0</v>
      </c>
      <c r="Q1513" s="4" t="str">
        <f t="shared" si="586"/>
        <v>N-010-000000</v>
      </c>
      <c r="R1513">
        <f t="shared" si="587"/>
        <v>99</v>
      </c>
      <c r="S1513" s="8">
        <f t="shared" si="588"/>
        <v>6.480946823676728</v>
      </c>
      <c r="T1513" s="8">
        <f t="shared" si="589"/>
        <v>6.480946823676728</v>
      </c>
      <c r="U1513" s="10">
        <f t="shared" si="580"/>
        <v>7.5980569327354495</v>
      </c>
      <c r="V1513" s="10">
        <f t="shared" si="590"/>
        <v>-1.0225092870624488</v>
      </c>
      <c r="W1513" s="10">
        <f t="shared" si="591"/>
        <v>0.37075711532058442</v>
      </c>
      <c r="X1513" s="10">
        <f t="shared" si="581"/>
        <v>-0.39390764069951029</v>
      </c>
      <c r="Y1513" s="22">
        <f t="shared" si="592"/>
        <v>6.1553158424297676</v>
      </c>
      <c r="Z1513" s="22">
        <f t="shared" si="582"/>
        <v>6.3463125243562173</v>
      </c>
      <c r="AA1513" s="22">
        <f t="shared" si="583"/>
        <v>6.480946823676728</v>
      </c>
      <c r="AB1513" s="35"/>
      <c r="AC1513" s="10"/>
      <c r="AD1513" s="10"/>
    </row>
    <row r="1514" spans="1:30" x14ac:dyDescent="0.25">
      <c r="A1514" t="s">
        <v>2823</v>
      </c>
      <c r="B1514" t="s">
        <v>205</v>
      </c>
      <c r="C1514" s="1">
        <v>42164</v>
      </c>
      <c r="D1514">
        <v>244</v>
      </c>
      <c r="E1514" t="str">
        <f t="shared" si="578"/>
        <v>_kaggle_vs_crowdanalytix_discussion_on_quora_</v>
      </c>
      <c r="F1514" s="7">
        <f t="shared" si="584"/>
        <v>5.5012582105447274</v>
      </c>
      <c r="G1514">
        <f t="shared" si="579"/>
        <v>58</v>
      </c>
      <c r="H1514" s="11">
        <f t="shared" si="585"/>
        <v>1</v>
      </c>
      <c r="I1514" s="11">
        <f t="shared" si="596"/>
        <v>1</v>
      </c>
      <c r="J1514" s="11">
        <f t="shared" si="596"/>
        <v>0</v>
      </c>
      <c r="K1514" s="11">
        <f t="shared" si="598"/>
        <v>0</v>
      </c>
      <c r="L1514" s="11">
        <f t="shared" si="598"/>
        <v>0</v>
      </c>
      <c r="M1514" s="11">
        <f t="shared" si="598"/>
        <v>0</v>
      </c>
      <c r="N1514" s="11">
        <f t="shared" si="598"/>
        <v>0</v>
      </c>
      <c r="O1514" s="11">
        <f t="shared" si="598"/>
        <v>0</v>
      </c>
      <c r="P1514" s="11">
        <f t="shared" si="598"/>
        <v>0</v>
      </c>
      <c r="Q1514" s="4" t="str">
        <f t="shared" si="586"/>
        <v>N-110-000000</v>
      </c>
      <c r="R1514">
        <f t="shared" si="587"/>
        <v>84</v>
      </c>
      <c r="S1514" s="8">
        <f t="shared" si="588"/>
        <v>6.1102020039575136</v>
      </c>
      <c r="T1514" s="8">
        <f t="shared" si="589"/>
        <v>6.1102020039575136</v>
      </c>
      <c r="U1514" s="10">
        <f t="shared" si="580"/>
        <v>6.0936329055869347</v>
      </c>
      <c r="V1514" s="10">
        <f t="shared" si="590"/>
        <v>-1.3217888754809786</v>
      </c>
      <c r="W1514" s="10">
        <f t="shared" si="591"/>
        <v>-1.3321339661706277</v>
      </c>
      <c r="X1514" s="10">
        <f t="shared" si="581"/>
        <v>-0.59237469504220686</v>
      </c>
      <c r="Y1514" s="22">
        <f t="shared" si="592"/>
        <v>5.9568487880870702</v>
      </c>
      <c r="Z1514" s="22">
        <f t="shared" si="582"/>
        <v>5.9724325813367543</v>
      </c>
      <c r="AA1514" s="22">
        <f t="shared" si="583"/>
        <v>6.1102020039575136</v>
      </c>
      <c r="AB1514" s="35"/>
      <c r="AC1514" s="10"/>
      <c r="AD1514" s="10"/>
    </row>
    <row r="1515" spans="1:30" x14ac:dyDescent="0.25">
      <c r="A1515" t="s">
        <v>4361</v>
      </c>
      <c r="B1515" t="s">
        <v>1745</v>
      </c>
      <c r="C1515" s="1">
        <v>41723</v>
      </c>
      <c r="D1515">
        <v>1833</v>
      </c>
      <c r="E1515" t="str">
        <f t="shared" si="578"/>
        <v>_kdnuggets_2014_salary_survey_(and_10_other_salary_surveys)_</v>
      </c>
      <c r="F1515" s="7">
        <f t="shared" si="584"/>
        <v>7.51425465281641</v>
      </c>
      <c r="G1515">
        <f t="shared" si="579"/>
        <v>75</v>
      </c>
      <c r="H1515" s="11">
        <f t="shared" si="585"/>
        <v>0</v>
      </c>
      <c r="I1515" s="11">
        <f t="shared" si="596"/>
        <v>0</v>
      </c>
      <c r="J1515" s="11">
        <f t="shared" si="596"/>
        <v>1</v>
      </c>
      <c r="K1515" s="11">
        <f t="shared" si="598"/>
        <v>0</v>
      </c>
      <c r="L1515" s="11">
        <f t="shared" si="598"/>
        <v>0</v>
      </c>
      <c r="M1515" s="11">
        <f t="shared" si="598"/>
        <v>0</v>
      </c>
      <c r="N1515" s="11">
        <f t="shared" si="598"/>
        <v>0</v>
      </c>
      <c r="O1515" s="11">
        <f t="shared" si="598"/>
        <v>0</v>
      </c>
      <c r="P1515" s="11">
        <f t="shared" si="598"/>
        <v>0</v>
      </c>
      <c r="Q1515" s="4" t="str">
        <f t="shared" si="586"/>
        <v>N-001-000000</v>
      </c>
      <c r="R1515">
        <f t="shared" si="587"/>
        <v>313</v>
      </c>
      <c r="S1515" s="8">
        <f t="shared" si="588"/>
        <v>6.8822553953446945</v>
      </c>
      <c r="T1515" s="8">
        <f t="shared" si="589"/>
        <v>6.8822553953446945</v>
      </c>
      <c r="U1515" s="10">
        <f t="shared" si="580"/>
        <v>7.1273186591576572</v>
      </c>
      <c r="V1515" s="10">
        <f t="shared" si="590"/>
        <v>0.15496856831223904</v>
      </c>
      <c r="W1515" s="10">
        <f t="shared" si="591"/>
        <v>0.68086247610105488</v>
      </c>
      <c r="X1515" s="10">
        <f t="shared" si="581"/>
        <v>0.38693599365875281</v>
      </c>
      <c r="Y1515" s="22">
        <f t="shared" si="592"/>
        <v>6.9361594767880304</v>
      </c>
      <c r="Z1515" s="22">
        <f t="shared" si="582"/>
        <v>6.9661540865059681</v>
      </c>
      <c r="AA1515" s="22">
        <f t="shared" si="583"/>
        <v>6.8822553953446945</v>
      </c>
      <c r="AB1515" s="35"/>
      <c r="AC1515" s="10"/>
      <c r="AD1515" s="10"/>
    </row>
    <row r="1516" spans="1:30" x14ac:dyDescent="0.25">
      <c r="A1516" t="s">
        <v>4358</v>
      </c>
      <c r="B1516" t="s">
        <v>1742</v>
      </c>
      <c r="C1516" s="1">
        <v>41125</v>
      </c>
      <c r="D1516">
        <v>1182</v>
      </c>
      <c r="E1516" t="str">
        <f t="shared" si="578"/>
        <v>_kdnuggets_poll_results:_top_languages_for_analytics/data_mining_programming_</v>
      </c>
      <c r="F1516" s="7">
        <f t="shared" si="584"/>
        <v>7.0758088639783869</v>
      </c>
      <c r="G1516">
        <f t="shared" si="579"/>
        <v>48</v>
      </c>
      <c r="H1516" s="11">
        <f t="shared" si="585"/>
        <v>0</v>
      </c>
      <c r="I1516" s="11">
        <f t="shared" si="596"/>
        <v>0</v>
      </c>
      <c r="J1516" s="11">
        <f t="shared" si="596"/>
        <v>1</v>
      </c>
      <c r="K1516" s="11">
        <f t="shared" si="598"/>
        <v>0</v>
      </c>
      <c r="L1516" s="11">
        <f t="shared" si="598"/>
        <v>0</v>
      </c>
      <c r="M1516" s="11">
        <f t="shared" si="598"/>
        <v>0</v>
      </c>
      <c r="N1516" s="11">
        <f t="shared" si="598"/>
        <v>0</v>
      </c>
      <c r="O1516" s="11">
        <f t="shared" si="598"/>
        <v>0</v>
      </c>
      <c r="P1516" s="11">
        <f t="shared" si="598"/>
        <v>1</v>
      </c>
      <c r="Q1516" s="4" t="str">
        <f t="shared" si="586"/>
        <v>N-001-000001</v>
      </c>
      <c r="R1516">
        <f t="shared" si="587"/>
        <v>75</v>
      </c>
      <c r="S1516" s="8">
        <f t="shared" si="588"/>
        <v>6.7053553975541869</v>
      </c>
      <c r="T1516" s="8">
        <f t="shared" si="589"/>
        <v>6.7053553975541869</v>
      </c>
      <c r="U1516" s="10">
        <f t="shared" si="580"/>
        <v>6.903623013454685</v>
      </c>
      <c r="V1516" s="10">
        <f t="shared" si="590"/>
        <v>-0.16886520179703862</v>
      </c>
      <c r="W1516" s="10">
        <f t="shared" si="591"/>
        <v>0.24241668726303178</v>
      </c>
      <c r="X1516" s="10">
        <f t="shared" si="581"/>
        <v>0.17218585052370217</v>
      </c>
      <c r="Y1516" s="22">
        <f t="shared" si="592"/>
        <v>6.7214093336529794</v>
      </c>
      <c r="Z1516" s="22">
        <f t="shared" si="582"/>
        <v>6.7986372127043664</v>
      </c>
      <c r="AA1516" s="22">
        <f t="shared" si="583"/>
        <v>6.7053553975541869</v>
      </c>
      <c r="AB1516" s="35"/>
      <c r="AC1516" s="10"/>
      <c r="AD1516" s="10"/>
    </row>
    <row r="1517" spans="1:30" x14ac:dyDescent="0.25">
      <c r="A1517" t="s">
        <v>4360</v>
      </c>
      <c r="B1517" t="s">
        <v>1744</v>
      </c>
      <c r="C1517" s="1">
        <v>41991</v>
      </c>
      <c r="D1517">
        <v>367</v>
      </c>
      <c r="E1517" t="str">
        <f t="shared" si="578"/>
        <v>_key_takeaways:_pivotal's_top_10_2015_predictions_</v>
      </c>
      <c r="F1517" s="7">
        <f t="shared" si="584"/>
        <v>5.9080829381689313</v>
      </c>
      <c r="G1517">
        <f t="shared" si="579"/>
        <v>38</v>
      </c>
      <c r="H1517" s="11">
        <f t="shared" si="585"/>
        <v>0</v>
      </c>
      <c r="I1517" s="11">
        <f t="shared" si="596"/>
        <v>0</v>
      </c>
      <c r="J1517" s="11">
        <f t="shared" si="596"/>
        <v>1</v>
      </c>
      <c r="K1517" s="11">
        <f t="shared" si="598"/>
        <v>0</v>
      </c>
      <c r="L1517" s="11">
        <f t="shared" si="598"/>
        <v>0</v>
      </c>
      <c r="M1517" s="11">
        <f t="shared" si="598"/>
        <v>0</v>
      </c>
      <c r="N1517" s="11">
        <f t="shared" si="598"/>
        <v>0</v>
      </c>
      <c r="O1517" s="11">
        <f t="shared" si="598"/>
        <v>0</v>
      </c>
      <c r="P1517" s="11">
        <f t="shared" si="598"/>
        <v>0</v>
      </c>
      <c r="Q1517" s="4" t="str">
        <f t="shared" si="586"/>
        <v>N-001-000000</v>
      </c>
      <c r="R1517">
        <f t="shared" si="587"/>
        <v>313</v>
      </c>
      <c r="S1517" s="8">
        <f t="shared" si="588"/>
        <v>6.8822553953446945</v>
      </c>
      <c r="T1517" s="8">
        <f t="shared" si="589"/>
        <v>6.8822553953446945</v>
      </c>
      <c r="U1517" s="10">
        <f t="shared" si="580"/>
        <v>5.5211469445101784</v>
      </c>
      <c r="V1517" s="10">
        <f t="shared" si="590"/>
        <v>0.15496856831223904</v>
      </c>
      <c r="W1517" s="10">
        <f t="shared" si="591"/>
        <v>-0.92530923854642388</v>
      </c>
      <c r="X1517" s="10">
        <f t="shared" si="581"/>
        <v>0.38693599365875281</v>
      </c>
      <c r="Y1517" s="22">
        <f t="shared" si="592"/>
        <v>6.9361594767880304</v>
      </c>
      <c r="Z1517" s="22">
        <f t="shared" si="582"/>
        <v>6.9661540865059681</v>
      </c>
      <c r="AA1517" s="22">
        <f t="shared" si="583"/>
        <v>6.8822553953446945</v>
      </c>
      <c r="AB1517" s="35"/>
      <c r="AC1517" s="10"/>
      <c r="AD1517" s="10"/>
    </row>
    <row r="1518" spans="1:30" x14ac:dyDescent="0.25">
      <c r="A1518" t="s">
        <v>4359</v>
      </c>
      <c r="B1518" t="s">
        <v>1743</v>
      </c>
      <c r="C1518" s="1">
        <v>42444</v>
      </c>
      <c r="D1518">
        <v>326</v>
      </c>
      <c r="E1518" t="str">
        <f t="shared" si="578"/>
        <v>_key-object_-_a_new_paradigm_in_search?_</v>
      </c>
      <c r="F1518" s="7">
        <f t="shared" si="584"/>
        <v>5.7899601708972535</v>
      </c>
      <c r="G1518">
        <f t="shared" si="579"/>
        <v>31</v>
      </c>
      <c r="H1518" s="11">
        <f t="shared" si="585"/>
        <v>1</v>
      </c>
      <c r="I1518" s="11">
        <f t="shared" si="596"/>
        <v>0</v>
      </c>
      <c r="J1518" s="11">
        <f t="shared" si="596"/>
        <v>1</v>
      </c>
      <c r="K1518" s="11">
        <f t="shared" si="598"/>
        <v>0</v>
      </c>
      <c r="L1518" s="11">
        <f t="shared" si="598"/>
        <v>0</v>
      </c>
      <c r="M1518" s="11">
        <f t="shared" si="598"/>
        <v>0</v>
      </c>
      <c r="N1518" s="11">
        <f t="shared" si="598"/>
        <v>0</v>
      </c>
      <c r="O1518" s="11">
        <f t="shared" si="598"/>
        <v>0</v>
      </c>
      <c r="P1518" s="11">
        <f t="shared" si="598"/>
        <v>0</v>
      </c>
      <c r="Q1518" s="4" t="str">
        <f t="shared" si="586"/>
        <v>N-101-000000</v>
      </c>
      <c r="R1518">
        <f t="shared" si="587"/>
        <v>419</v>
      </c>
      <c r="S1518" s="8">
        <f t="shared" si="588"/>
        <v>6.5697596378225285</v>
      </c>
      <c r="T1518" s="8">
        <f t="shared" si="589"/>
        <v>6.5697596378225285</v>
      </c>
      <c r="U1518" s="10">
        <f t="shared" si="580"/>
        <v>5.6014912315811971</v>
      </c>
      <c r="V1518" s="10">
        <f t="shared" si="590"/>
        <v>-0.14431102010629077</v>
      </c>
      <c r="W1518" s="10">
        <f t="shared" si="591"/>
        <v>-1.0434320058181017</v>
      </c>
      <c r="X1518" s="10">
        <f t="shared" si="581"/>
        <v>0.18846893931605621</v>
      </c>
      <c r="Y1518" s="22">
        <f t="shared" si="592"/>
        <v>6.7376924224453338</v>
      </c>
      <c r="Z1518" s="22">
        <f t="shared" si="582"/>
        <v>6.5922741434865042</v>
      </c>
      <c r="AA1518" s="22">
        <f t="shared" si="583"/>
        <v>6.5697596378225285</v>
      </c>
      <c r="AB1518" s="35"/>
      <c r="AC1518" s="10"/>
      <c r="AD1518" s="10"/>
    </row>
    <row r="1519" spans="1:30" x14ac:dyDescent="0.25">
      <c r="A1519" t="s">
        <v>4362</v>
      </c>
      <c r="B1519" t="s">
        <v>1746</v>
      </c>
      <c r="C1519" s="1">
        <v>42425</v>
      </c>
      <c r="D1519">
        <v>937</v>
      </c>
      <c r="E1519" t="str">
        <f t="shared" si="578"/>
        <v>_kic_8462852:_models_of_transits_</v>
      </c>
      <c r="F1519" s="7">
        <f t="shared" si="584"/>
        <v>6.8437499490062246</v>
      </c>
      <c r="G1519">
        <f t="shared" si="579"/>
        <v>39</v>
      </c>
      <c r="H1519" s="11">
        <f t="shared" si="585"/>
        <v>1</v>
      </c>
      <c r="I1519" s="11">
        <f t="shared" si="596"/>
        <v>0</v>
      </c>
      <c r="J1519" s="11">
        <f t="shared" si="596"/>
        <v>1</v>
      </c>
      <c r="K1519" s="11">
        <f t="shared" si="598"/>
        <v>0</v>
      </c>
      <c r="L1519" s="11">
        <f t="shared" si="598"/>
        <v>0</v>
      </c>
      <c r="M1519" s="11">
        <f t="shared" si="598"/>
        <v>0</v>
      </c>
      <c r="N1519" s="11">
        <f t="shared" si="598"/>
        <v>0</v>
      </c>
      <c r="O1519" s="11">
        <f t="shared" si="598"/>
        <v>0</v>
      </c>
      <c r="P1519" s="11">
        <f t="shared" si="598"/>
        <v>0</v>
      </c>
      <c r="Q1519" s="4" t="str">
        <f t="shared" si="586"/>
        <v>N-101-000000</v>
      </c>
      <c r="R1519">
        <f t="shared" si="587"/>
        <v>419</v>
      </c>
      <c r="S1519" s="8">
        <f t="shared" si="588"/>
        <v>6.5697596378225285</v>
      </c>
      <c r="T1519" s="8">
        <f t="shared" si="589"/>
        <v>6.5697596378225285</v>
      </c>
      <c r="U1519" s="10">
        <f t="shared" si="580"/>
        <v>6.6552810096901682</v>
      </c>
      <c r="V1519" s="10">
        <f t="shared" si="590"/>
        <v>-0.14431102010629077</v>
      </c>
      <c r="W1519" s="10">
        <f t="shared" si="591"/>
        <v>1.0357772290869427E-2</v>
      </c>
      <c r="X1519" s="10">
        <f t="shared" si="581"/>
        <v>0.18846893931605621</v>
      </c>
      <c r="Y1519" s="22">
        <f t="shared" si="592"/>
        <v>6.7376924224453338</v>
      </c>
      <c r="Z1519" s="22">
        <f t="shared" si="582"/>
        <v>6.5922741434865042</v>
      </c>
      <c r="AA1519" s="22">
        <f t="shared" si="583"/>
        <v>6.5697596378225285</v>
      </c>
      <c r="AB1519" s="35"/>
      <c r="AC1519" s="10"/>
      <c r="AD1519" s="10"/>
    </row>
    <row r="1520" spans="1:30" x14ac:dyDescent="0.25">
      <c r="A1520" t="s">
        <v>3028</v>
      </c>
      <c r="B1520" t="s">
        <v>410</v>
      </c>
      <c r="C1520" s="1">
        <v>42382</v>
      </c>
      <c r="D1520">
        <v>163</v>
      </c>
      <c r="E1520" t="str">
        <f t="shared" si="578"/>
        <v>_kickstart_your_data_initiatives_in_2016_</v>
      </c>
      <c r="F1520" s="7">
        <f t="shared" si="584"/>
        <v>5.0998664278241987</v>
      </c>
      <c r="G1520">
        <f t="shared" si="579"/>
        <v>41</v>
      </c>
      <c r="H1520" s="11">
        <f t="shared" si="585"/>
        <v>1</v>
      </c>
      <c r="I1520" s="11">
        <f t="shared" si="596"/>
        <v>1</v>
      </c>
      <c r="J1520" s="11">
        <f t="shared" si="596"/>
        <v>0</v>
      </c>
      <c r="K1520" s="11">
        <f t="shared" si="598"/>
        <v>0</v>
      </c>
      <c r="L1520" s="11">
        <f t="shared" si="598"/>
        <v>0</v>
      </c>
      <c r="M1520" s="11">
        <f t="shared" si="598"/>
        <v>0</v>
      </c>
      <c r="N1520" s="11">
        <f t="shared" si="598"/>
        <v>0</v>
      </c>
      <c r="O1520" s="11">
        <f t="shared" si="598"/>
        <v>1</v>
      </c>
      <c r="P1520" s="11">
        <f t="shared" si="598"/>
        <v>0</v>
      </c>
      <c r="Q1520" s="4" t="str">
        <f t="shared" si="586"/>
        <v>N-110-000010</v>
      </c>
      <c r="R1520">
        <f t="shared" si="587"/>
        <v>58</v>
      </c>
      <c r="S1520" s="8">
        <f t="shared" si="588"/>
        <v>5.7492453157171877</v>
      </c>
      <c r="T1520" s="8">
        <f t="shared" si="589"/>
        <v>5.7492453157171877</v>
      </c>
      <c r="U1520" s="10">
        <f t="shared" si="580"/>
        <v>5.4743562016669376</v>
      </c>
      <c r="V1520" s="10">
        <f t="shared" si="590"/>
        <v>-0.99322799793309102</v>
      </c>
      <c r="W1520" s="10">
        <f t="shared" si="591"/>
        <v>-1.7335257488911564</v>
      </c>
      <c r="X1520" s="10">
        <f t="shared" si="581"/>
        <v>-0.37448977384273863</v>
      </c>
      <c r="Y1520" s="22">
        <f t="shared" si="592"/>
        <v>6.1747337092865386</v>
      </c>
      <c r="Z1520" s="22">
        <f t="shared" si="582"/>
        <v>6.1953121150439019</v>
      </c>
      <c r="AA1520" s="22">
        <f t="shared" si="583"/>
        <v>5.7492453157171877</v>
      </c>
      <c r="AB1520" s="35"/>
      <c r="AC1520" s="10"/>
      <c r="AD1520" s="10"/>
    </row>
    <row r="1521" spans="1:30" x14ac:dyDescent="0.25">
      <c r="A1521" t="s">
        <v>4363</v>
      </c>
      <c r="B1521" t="s">
        <v>1747</v>
      </c>
      <c r="C1521" s="1">
        <v>42406</v>
      </c>
      <c r="D1521">
        <v>3988</v>
      </c>
      <c r="E1521" t="str">
        <f t="shared" si="578"/>
        <v>_k-nearest_neighbor_algorithm_using_python_</v>
      </c>
      <c r="F1521" s="7">
        <f t="shared" si="584"/>
        <v>8.2912958519054065</v>
      </c>
      <c r="G1521">
        <f t="shared" si="579"/>
        <v>93</v>
      </c>
      <c r="H1521" s="11">
        <f t="shared" si="585"/>
        <v>1</v>
      </c>
      <c r="I1521" s="11">
        <f t="shared" si="596"/>
        <v>0</v>
      </c>
      <c r="J1521" s="11">
        <f t="shared" si="596"/>
        <v>1</v>
      </c>
      <c r="K1521" s="11">
        <f t="shared" si="598"/>
        <v>1</v>
      </c>
      <c r="L1521" s="11">
        <f t="shared" si="598"/>
        <v>0</v>
      </c>
      <c r="M1521" s="11">
        <f t="shared" si="598"/>
        <v>0</v>
      </c>
      <c r="N1521" s="11">
        <f t="shared" si="598"/>
        <v>0</v>
      </c>
      <c r="O1521" s="11">
        <f t="shared" si="598"/>
        <v>0</v>
      </c>
      <c r="P1521" s="11">
        <f t="shared" si="598"/>
        <v>0</v>
      </c>
      <c r="Q1521" s="4" t="str">
        <f t="shared" si="586"/>
        <v>N-101-100000</v>
      </c>
      <c r="R1521">
        <f t="shared" si="587"/>
        <v>5</v>
      </c>
      <c r="S1521" s="8">
        <f t="shared" si="588"/>
        <v>7.3171745205203251</v>
      </c>
      <c r="T1521" s="8">
        <f t="shared" si="589"/>
        <v>7.3546782491486216</v>
      </c>
      <c r="U1521" s="10">
        <f t="shared" si="580"/>
        <v>7.1626085118966554</v>
      </c>
      <c r="V1521" s="10">
        <f t="shared" si="590"/>
        <v>1.2734969728362562</v>
      </c>
      <c r="W1521" s="10">
        <f t="shared" si="591"/>
        <v>1.4579036751900514</v>
      </c>
      <c r="X1521" s="10">
        <f t="shared" si="581"/>
        <v>1.1286873400087509</v>
      </c>
      <c r="Y1521" s="22">
        <f t="shared" si="592"/>
        <v>7.6779108231380286</v>
      </c>
      <c r="Z1521" s="22">
        <f t="shared" si="582"/>
        <v>8.0782113745551385</v>
      </c>
      <c r="AA1521" s="22">
        <f t="shared" si="583"/>
        <v>7.3171745205203251</v>
      </c>
      <c r="AB1521" s="35"/>
      <c r="AC1521" s="10"/>
      <c r="AD1521" s="10"/>
    </row>
    <row r="1522" spans="1:30" x14ac:dyDescent="0.25">
      <c r="A1522" t="s">
        <v>4364</v>
      </c>
      <c r="B1522" t="s">
        <v>1748</v>
      </c>
      <c r="C1522" s="1">
        <v>42269</v>
      </c>
      <c r="D1522">
        <v>367</v>
      </c>
      <c r="E1522" t="str">
        <f t="shared" si="578"/>
        <v>_knowing_your_zodiac_-_birth_sign,_what_are_the_odds_of_you_becoming_the_nextpresident_of_usa?_</v>
      </c>
      <c r="F1522" s="7">
        <f t="shared" si="584"/>
        <v>5.9080829381689313</v>
      </c>
      <c r="G1522">
        <f t="shared" si="579"/>
        <v>40</v>
      </c>
      <c r="H1522" s="11">
        <f t="shared" si="585"/>
        <v>1</v>
      </c>
      <c r="I1522" s="11">
        <f t="shared" ref="I1522:J1541" si="599">IF(ISNUMBER(SEARCH(I$1,$B1522)),1,0)</f>
        <v>0</v>
      </c>
      <c r="J1522" s="11">
        <f t="shared" si="599"/>
        <v>1</v>
      </c>
      <c r="K1522" s="11">
        <f t="shared" ref="K1522:P1531" si="600">IF(ISNUMBER(SEARCH(K$1,$E1522)),1,0)</f>
        <v>0</v>
      </c>
      <c r="L1522" s="11">
        <f t="shared" si="600"/>
        <v>0</v>
      </c>
      <c r="M1522" s="11">
        <f t="shared" si="600"/>
        <v>0</v>
      </c>
      <c r="N1522" s="11">
        <f t="shared" si="600"/>
        <v>0</v>
      </c>
      <c r="O1522" s="11">
        <f t="shared" si="600"/>
        <v>0</v>
      </c>
      <c r="P1522" s="11">
        <f t="shared" si="600"/>
        <v>0</v>
      </c>
      <c r="Q1522" s="4" t="str">
        <f t="shared" si="586"/>
        <v>N-101-000000</v>
      </c>
      <c r="R1522">
        <f t="shared" si="587"/>
        <v>419</v>
      </c>
      <c r="S1522" s="8">
        <f t="shared" si="588"/>
        <v>6.5697596378225285</v>
      </c>
      <c r="T1522" s="8">
        <f t="shared" si="589"/>
        <v>6.5697596378225285</v>
      </c>
      <c r="U1522" s="10">
        <f t="shared" si="580"/>
        <v>5.7196139988528749</v>
      </c>
      <c r="V1522" s="10">
        <f t="shared" si="590"/>
        <v>-0.14431102010629077</v>
      </c>
      <c r="W1522" s="10">
        <f t="shared" si="591"/>
        <v>-0.92530923854642388</v>
      </c>
      <c r="X1522" s="10">
        <f t="shared" si="581"/>
        <v>0.18846893931605621</v>
      </c>
      <c r="Y1522" s="22">
        <f t="shared" si="592"/>
        <v>6.7376924224453338</v>
      </c>
      <c r="Z1522" s="22">
        <f t="shared" si="582"/>
        <v>6.5922741434865042</v>
      </c>
      <c r="AA1522" s="22">
        <f t="shared" si="583"/>
        <v>6.5697596378225285</v>
      </c>
      <c r="AB1522" s="35"/>
      <c r="AC1522" s="10"/>
      <c r="AD1522" s="10"/>
    </row>
    <row r="1523" spans="1:30" x14ac:dyDescent="0.25">
      <c r="A1523" t="s">
        <v>4365</v>
      </c>
      <c r="B1523" t="s">
        <v>1749</v>
      </c>
      <c r="C1523" s="1">
        <v>41612</v>
      </c>
      <c r="D1523">
        <v>6843</v>
      </c>
      <c r="E1523" t="str">
        <f t="shared" si="578"/>
        <v>_lambda_architecture_for_big_data_systems_</v>
      </c>
      <c r="F1523" s="7">
        <f t="shared" si="584"/>
        <v>8.8311276350120842</v>
      </c>
      <c r="G1523">
        <f t="shared" si="579"/>
        <v>51</v>
      </c>
      <c r="H1523" s="11">
        <f t="shared" si="585"/>
        <v>0</v>
      </c>
      <c r="I1523" s="11">
        <f t="shared" si="599"/>
        <v>0</v>
      </c>
      <c r="J1523" s="11">
        <f t="shared" si="599"/>
        <v>1</v>
      </c>
      <c r="K1523" s="11">
        <f t="shared" si="600"/>
        <v>0</v>
      </c>
      <c r="L1523" s="11">
        <f t="shared" si="600"/>
        <v>0</v>
      </c>
      <c r="M1523" s="11">
        <f t="shared" si="600"/>
        <v>0</v>
      </c>
      <c r="N1523" s="11">
        <f t="shared" si="600"/>
        <v>0</v>
      </c>
      <c r="O1523" s="11">
        <f t="shared" si="600"/>
        <v>1</v>
      </c>
      <c r="P1523" s="11">
        <f t="shared" si="600"/>
        <v>0</v>
      </c>
      <c r="Q1523" s="4" t="str">
        <f t="shared" si="586"/>
        <v>N-001-000010</v>
      </c>
      <c r="R1523">
        <f t="shared" si="587"/>
        <v>276</v>
      </c>
      <c r="S1523" s="8">
        <f t="shared" si="588"/>
        <v>7.1371246496698326</v>
      </c>
      <c r="T1523" s="8">
        <f t="shared" si="589"/>
        <v>7.1371246496698326</v>
      </c>
      <c r="U1523" s="10">
        <f t="shared" si="580"/>
        <v>8.2263067201538629</v>
      </c>
      <c r="V1523" s="10">
        <f t="shared" si="590"/>
        <v>0.48352944586012636</v>
      </c>
      <c r="W1523" s="10">
        <f t="shared" si="591"/>
        <v>1.997735458296729</v>
      </c>
      <c r="X1523" s="10">
        <f t="shared" si="581"/>
        <v>0.60482091485822098</v>
      </c>
      <c r="Y1523" s="22">
        <f t="shared" si="592"/>
        <v>7.1540443979874988</v>
      </c>
      <c r="Z1523" s="22">
        <f t="shared" si="582"/>
        <v>7.1890336202131158</v>
      </c>
      <c r="AA1523" s="22">
        <f t="shared" si="583"/>
        <v>7.1371246496698326</v>
      </c>
      <c r="AB1523" s="35"/>
      <c r="AC1523" s="10"/>
      <c r="AD1523" s="10"/>
    </row>
    <row r="1524" spans="1:30" x14ac:dyDescent="0.25">
      <c r="A1524" t="s">
        <v>4366</v>
      </c>
      <c r="B1524" t="s">
        <v>1750</v>
      </c>
      <c r="C1524" s="1">
        <v>42100</v>
      </c>
      <c r="D1524">
        <v>326</v>
      </c>
      <c r="E1524" t="str">
        <f t="shared" si="578"/>
        <v>_lambda_complexity:_why_fast_data_needs_new_thinking_</v>
      </c>
      <c r="F1524" s="7">
        <f t="shared" si="584"/>
        <v>5.7899601708972535</v>
      </c>
      <c r="G1524">
        <f t="shared" si="579"/>
        <v>31</v>
      </c>
      <c r="H1524" s="11">
        <f t="shared" si="585"/>
        <v>1</v>
      </c>
      <c r="I1524" s="11">
        <f t="shared" si="599"/>
        <v>0</v>
      </c>
      <c r="J1524" s="11">
        <f t="shared" si="599"/>
        <v>1</v>
      </c>
      <c r="K1524" s="11">
        <f t="shared" si="600"/>
        <v>0</v>
      </c>
      <c r="L1524" s="11">
        <f t="shared" si="600"/>
        <v>0</v>
      </c>
      <c r="M1524" s="11">
        <f t="shared" si="600"/>
        <v>0</v>
      </c>
      <c r="N1524" s="11">
        <f t="shared" si="600"/>
        <v>0</v>
      </c>
      <c r="O1524" s="11">
        <f t="shared" si="600"/>
        <v>1</v>
      </c>
      <c r="P1524" s="11">
        <f t="shared" si="600"/>
        <v>0</v>
      </c>
      <c r="Q1524" s="4" t="str">
        <f t="shared" si="586"/>
        <v>N-101-000010</v>
      </c>
      <c r="R1524">
        <f t="shared" si="587"/>
        <v>382</v>
      </c>
      <c r="S1524" s="8">
        <f t="shared" si="588"/>
        <v>6.8802841839920132</v>
      </c>
      <c r="T1524" s="8">
        <f t="shared" si="589"/>
        <v>6.8802841839920132</v>
      </c>
      <c r="U1524" s="10">
        <f t="shared" si="580"/>
        <v>5.3836063103817287</v>
      </c>
      <c r="V1524" s="10">
        <f t="shared" si="590"/>
        <v>0.18424985744159661</v>
      </c>
      <c r="W1524" s="10">
        <f t="shared" si="591"/>
        <v>-1.0434320058181017</v>
      </c>
      <c r="X1524" s="10">
        <f t="shared" si="581"/>
        <v>0.40635386051552441</v>
      </c>
      <c r="Y1524" s="22">
        <f t="shared" si="592"/>
        <v>6.9555773436448023</v>
      </c>
      <c r="Z1524" s="22">
        <f t="shared" si="582"/>
        <v>6.8151536771936527</v>
      </c>
      <c r="AA1524" s="22">
        <f t="shared" si="583"/>
        <v>6.8802841839920132</v>
      </c>
      <c r="AB1524" s="35"/>
      <c r="AC1524" s="10"/>
      <c r="AD1524" s="10"/>
    </row>
    <row r="1525" spans="1:30" x14ac:dyDescent="0.25">
      <c r="A1525" t="s">
        <v>5216</v>
      </c>
      <c r="B1525" t="s">
        <v>2602</v>
      </c>
      <c r="C1525" s="1">
        <v>41889</v>
      </c>
      <c r="D1525">
        <v>586</v>
      </c>
      <c r="E1525" t="str">
        <f t="shared" si="578"/>
        <v>_laniakea:_our_home_supercluster_</v>
      </c>
      <c r="F1525" s="7">
        <f t="shared" si="584"/>
        <v>6.3750248198280968</v>
      </c>
      <c r="G1525">
        <f t="shared" si="579"/>
        <v>51</v>
      </c>
      <c r="H1525" s="11">
        <f t="shared" si="585"/>
        <v>0</v>
      </c>
      <c r="I1525" s="11">
        <f t="shared" si="599"/>
        <v>0</v>
      </c>
      <c r="J1525" s="11">
        <f t="shared" si="599"/>
        <v>0</v>
      </c>
      <c r="K1525" s="11">
        <f t="shared" si="600"/>
        <v>0</v>
      </c>
      <c r="L1525" s="11">
        <f t="shared" si="600"/>
        <v>0</v>
      </c>
      <c r="M1525" s="11">
        <f t="shared" si="600"/>
        <v>0</v>
      </c>
      <c r="N1525" s="11">
        <f t="shared" si="600"/>
        <v>0</v>
      </c>
      <c r="O1525" s="11">
        <f t="shared" si="600"/>
        <v>0</v>
      </c>
      <c r="P1525" s="11">
        <f t="shared" si="600"/>
        <v>0</v>
      </c>
      <c r="Q1525" s="4" t="str">
        <f t="shared" si="586"/>
        <v>N-000-000000</v>
      </c>
      <c r="R1525">
        <f t="shared" si="587"/>
        <v>8</v>
      </c>
      <c r="S1525" s="8">
        <f t="shared" si="588"/>
        <v>6.9872647124089218</v>
      </c>
      <c r="T1525" s="8">
        <f t="shared" si="589"/>
        <v>7.3546782491486216</v>
      </c>
      <c r="U1525" s="10">
        <f t="shared" si="580"/>
        <v>6.3750248198280968</v>
      </c>
      <c r="V1525" s="10">
        <f t="shared" si="590"/>
        <v>-0.4285138908295637</v>
      </c>
      <c r="W1525" s="10">
        <f t="shared" si="591"/>
        <v>-0.45836735688725838</v>
      </c>
      <c r="X1525" s="10">
        <f t="shared" si="581"/>
        <v>0</v>
      </c>
      <c r="Y1525" s="22">
        <f t="shared" si="592"/>
        <v>6.5492234831292775</v>
      </c>
      <c r="Z1525" s="22">
        <f t="shared" si="582"/>
        <v>6.6096776307883829</v>
      </c>
      <c r="AA1525" s="22">
        <f t="shared" si="583"/>
        <v>6.9872647124089218</v>
      </c>
      <c r="AB1525" s="35"/>
      <c r="AC1525" s="10"/>
      <c r="AD1525" s="10"/>
    </row>
    <row r="1526" spans="1:30" x14ac:dyDescent="0.25">
      <c r="A1526" t="s">
        <v>3096</v>
      </c>
      <c r="B1526" t="s">
        <v>480</v>
      </c>
      <c r="C1526" s="1">
        <v>41766</v>
      </c>
      <c r="D1526">
        <v>3218</v>
      </c>
      <c r="E1526" t="str">
        <f t="shared" si="578"/>
        <v>_large_set_of_machine_learning_and_related_resources_</v>
      </c>
      <c r="F1526" s="7">
        <f t="shared" si="584"/>
        <v>8.0768260312988076</v>
      </c>
      <c r="G1526">
        <f t="shared" si="579"/>
        <v>46</v>
      </c>
      <c r="H1526" s="11">
        <f t="shared" si="585"/>
        <v>0</v>
      </c>
      <c r="I1526" s="11">
        <f t="shared" si="599"/>
        <v>1</v>
      </c>
      <c r="J1526" s="11">
        <f t="shared" si="599"/>
        <v>0</v>
      </c>
      <c r="K1526" s="11">
        <f t="shared" si="600"/>
        <v>0</v>
      </c>
      <c r="L1526" s="11">
        <f t="shared" si="600"/>
        <v>0</v>
      </c>
      <c r="M1526" s="11">
        <f t="shared" si="600"/>
        <v>1</v>
      </c>
      <c r="N1526" s="11">
        <f t="shared" si="600"/>
        <v>0</v>
      </c>
      <c r="O1526" s="11">
        <f t="shared" si="600"/>
        <v>0</v>
      </c>
      <c r="P1526" s="11">
        <f t="shared" si="600"/>
        <v>0</v>
      </c>
      <c r="Q1526" s="4" t="str">
        <f t="shared" si="586"/>
        <v>N-010-001000</v>
      </c>
      <c r="R1526">
        <f t="shared" si="587"/>
        <v>5</v>
      </c>
      <c r="S1526" s="8">
        <f t="shared" si="588"/>
        <v>7.3171745205203251</v>
      </c>
      <c r="T1526" s="8">
        <f t="shared" si="589"/>
        <v>7.3546782491486216</v>
      </c>
      <c r="U1526" s="10">
        <f t="shared" si="580"/>
        <v>7.9928144157224335</v>
      </c>
      <c r="V1526" s="10">
        <f t="shared" si="590"/>
        <v>-0.30182806977304555</v>
      </c>
      <c r="W1526" s="10">
        <f t="shared" si="591"/>
        <v>1.2434338545834525</v>
      </c>
      <c r="X1526" s="10">
        <f t="shared" si="581"/>
        <v>8.4011615576374543E-2</v>
      </c>
      <c r="Y1526" s="22">
        <f t="shared" si="592"/>
        <v>6.6332350987056516</v>
      </c>
      <c r="Z1526" s="22">
        <f t="shared" si="582"/>
        <v>7.1824862516145211</v>
      </c>
      <c r="AA1526" s="22">
        <f t="shared" si="583"/>
        <v>7.3171745205203251</v>
      </c>
      <c r="AB1526" s="35"/>
      <c r="AC1526" s="10"/>
      <c r="AD1526" s="10"/>
    </row>
    <row r="1527" spans="1:30" x14ac:dyDescent="0.25">
      <c r="A1527" t="s">
        <v>4367</v>
      </c>
      <c r="B1527" t="s">
        <v>1751</v>
      </c>
      <c r="C1527" s="1">
        <v>41638</v>
      </c>
      <c r="D1527">
        <v>4324</v>
      </c>
      <c r="E1527" t="str">
        <f t="shared" si="578"/>
        <v>_last_chapter_of_my_data_science_book_completed_</v>
      </c>
      <c r="F1527" s="7">
        <f t="shared" si="584"/>
        <v>8.3721674193659794</v>
      </c>
      <c r="G1527">
        <f t="shared" si="579"/>
        <v>27</v>
      </c>
      <c r="H1527" s="11">
        <f t="shared" si="585"/>
        <v>0</v>
      </c>
      <c r="I1527" s="11">
        <f t="shared" si="599"/>
        <v>0</v>
      </c>
      <c r="J1527" s="11">
        <f t="shared" si="599"/>
        <v>1</v>
      </c>
      <c r="K1527" s="11">
        <f t="shared" si="600"/>
        <v>0</v>
      </c>
      <c r="L1527" s="11">
        <f t="shared" si="600"/>
        <v>0</v>
      </c>
      <c r="M1527" s="11">
        <f t="shared" si="600"/>
        <v>0</v>
      </c>
      <c r="N1527" s="11">
        <f t="shared" si="600"/>
        <v>1</v>
      </c>
      <c r="O1527" s="11">
        <f t="shared" si="600"/>
        <v>1</v>
      </c>
      <c r="P1527" s="11">
        <f t="shared" si="600"/>
        <v>0</v>
      </c>
      <c r="Q1527" s="4" t="str">
        <f t="shared" si="586"/>
        <v>N-001-000110</v>
      </c>
      <c r="R1527">
        <f t="shared" si="587"/>
        <v>130</v>
      </c>
      <c r="S1527" s="8">
        <f t="shared" si="588"/>
        <v>7.6818150714618501</v>
      </c>
      <c r="T1527" s="8">
        <f t="shared" si="589"/>
        <v>7.6818150714618501</v>
      </c>
      <c r="U1527" s="10">
        <f t="shared" si="580"/>
        <v>7.3836836682022735</v>
      </c>
      <c r="V1527" s="10">
        <f t="shared" si="590"/>
        <v>1.0620761276823165</v>
      </c>
      <c r="W1527" s="10">
        <f t="shared" si="591"/>
        <v>1.5387752426506243</v>
      </c>
      <c r="X1527" s="10">
        <f t="shared" si="581"/>
        <v>0.98848375116370624</v>
      </c>
      <c r="Y1527" s="22">
        <f t="shared" si="592"/>
        <v>7.5377072342929834</v>
      </c>
      <c r="Z1527" s="22">
        <f t="shared" si="582"/>
        <v>7.6004759766059404</v>
      </c>
      <c r="AA1527" s="22">
        <f t="shared" si="583"/>
        <v>7.6818150714618501</v>
      </c>
      <c r="AB1527" s="35"/>
      <c r="AC1527" s="10"/>
      <c r="AD1527" s="10"/>
    </row>
    <row r="1528" spans="1:30" x14ac:dyDescent="0.25">
      <c r="A1528" t="s">
        <v>4368</v>
      </c>
      <c r="B1528" t="s">
        <v>1752</v>
      </c>
      <c r="C1528" s="1">
        <v>42370</v>
      </c>
      <c r="D1528">
        <v>978</v>
      </c>
      <c r="E1528" t="str">
        <f t="shared" si="578"/>
        <v>_last_great_articles_of_2015_</v>
      </c>
      <c r="F1528" s="7">
        <f t="shared" si="584"/>
        <v>6.8865316425305103</v>
      </c>
      <c r="G1528">
        <f t="shared" si="579"/>
        <v>28</v>
      </c>
      <c r="H1528" s="11">
        <f t="shared" si="585"/>
        <v>1</v>
      </c>
      <c r="I1528" s="11">
        <f t="shared" si="599"/>
        <v>0</v>
      </c>
      <c r="J1528" s="11">
        <f t="shared" si="599"/>
        <v>1</v>
      </c>
      <c r="K1528" s="11">
        <f t="shared" si="600"/>
        <v>0</v>
      </c>
      <c r="L1528" s="11">
        <f t="shared" si="600"/>
        <v>0</v>
      </c>
      <c r="M1528" s="11">
        <f t="shared" si="600"/>
        <v>0</v>
      </c>
      <c r="N1528" s="11">
        <f t="shared" si="600"/>
        <v>0</v>
      </c>
      <c r="O1528" s="11">
        <f t="shared" si="600"/>
        <v>0</v>
      </c>
      <c r="P1528" s="11">
        <f t="shared" si="600"/>
        <v>0</v>
      </c>
      <c r="Q1528" s="4" t="str">
        <f t="shared" si="586"/>
        <v>N-101-000000</v>
      </c>
      <c r="R1528">
        <f t="shared" si="587"/>
        <v>419</v>
      </c>
      <c r="S1528" s="8">
        <f t="shared" si="588"/>
        <v>6.5697596378225285</v>
      </c>
      <c r="T1528" s="8">
        <f t="shared" si="589"/>
        <v>6.5697596378225285</v>
      </c>
      <c r="U1528" s="10">
        <f t="shared" si="580"/>
        <v>6.698062703214454</v>
      </c>
      <c r="V1528" s="10">
        <f t="shared" si="590"/>
        <v>-0.14431102010629077</v>
      </c>
      <c r="W1528" s="10">
        <f t="shared" si="591"/>
        <v>5.3139465815155162E-2</v>
      </c>
      <c r="X1528" s="10">
        <f t="shared" si="581"/>
        <v>0.18846893931605621</v>
      </c>
      <c r="Y1528" s="22">
        <f t="shared" si="592"/>
        <v>6.7376924224453338</v>
      </c>
      <c r="Z1528" s="22">
        <f t="shared" si="582"/>
        <v>6.5922741434865042</v>
      </c>
      <c r="AA1528" s="22">
        <f t="shared" si="583"/>
        <v>6.5697596378225285</v>
      </c>
      <c r="AB1528" s="35"/>
      <c r="AC1528" s="10"/>
      <c r="AD1528" s="10"/>
    </row>
    <row r="1529" spans="1:30" x14ac:dyDescent="0.25">
      <c r="A1529" t="s">
        <v>4370</v>
      </c>
      <c r="B1529" t="s">
        <v>1754</v>
      </c>
      <c r="C1529" s="1">
        <v>42013</v>
      </c>
      <c r="D1529">
        <v>6216</v>
      </c>
      <c r="E1529" t="str">
        <f t="shared" si="578"/>
        <v>_latest_moocs_on_data_science_</v>
      </c>
      <c r="F1529" s="7">
        <f t="shared" si="584"/>
        <v>8.7350427542693367</v>
      </c>
      <c r="G1529">
        <f t="shared" si="579"/>
        <v>58</v>
      </c>
      <c r="H1529" s="11">
        <f t="shared" si="585"/>
        <v>1</v>
      </c>
      <c r="I1529" s="11">
        <f t="shared" si="599"/>
        <v>0</v>
      </c>
      <c r="J1529" s="11">
        <f t="shared" si="599"/>
        <v>1</v>
      </c>
      <c r="K1529" s="11">
        <f t="shared" si="600"/>
        <v>0</v>
      </c>
      <c r="L1529" s="11">
        <f t="shared" si="600"/>
        <v>0</v>
      </c>
      <c r="M1529" s="11">
        <f t="shared" si="600"/>
        <v>0</v>
      </c>
      <c r="N1529" s="11">
        <f t="shared" si="600"/>
        <v>1</v>
      </c>
      <c r="O1529" s="11">
        <f t="shared" si="600"/>
        <v>1</v>
      </c>
      <c r="P1529" s="11">
        <f t="shared" si="600"/>
        <v>0</v>
      </c>
      <c r="Q1529" s="4" t="str">
        <f t="shared" si="586"/>
        <v>N-101-000110</v>
      </c>
      <c r="R1529">
        <f t="shared" si="587"/>
        <v>126</v>
      </c>
      <c r="S1529" s="8">
        <f t="shared" si="588"/>
        <v>7.156085089173656</v>
      </c>
      <c r="T1529" s="8">
        <f t="shared" si="589"/>
        <v>7.156085089173656</v>
      </c>
      <c r="U1529" s="10">
        <f t="shared" si="580"/>
        <v>7.9450260574483274</v>
      </c>
      <c r="V1529" s="10">
        <f t="shared" si="590"/>
        <v>0.76279653926378688</v>
      </c>
      <c r="W1529" s="10">
        <f t="shared" si="591"/>
        <v>1.9016505775539816</v>
      </c>
      <c r="X1529" s="10">
        <f t="shared" si="581"/>
        <v>0.79001669682100972</v>
      </c>
      <c r="Y1529" s="22">
        <f t="shared" si="592"/>
        <v>7.3392401799502869</v>
      </c>
      <c r="Z1529" s="22">
        <f t="shared" si="582"/>
        <v>7.2265960335864765</v>
      </c>
      <c r="AA1529" s="22">
        <f t="shared" si="583"/>
        <v>7.156085089173656</v>
      </c>
      <c r="AB1529" s="35"/>
      <c r="AC1529" s="10"/>
      <c r="AD1529" s="10"/>
    </row>
    <row r="1530" spans="1:30" x14ac:dyDescent="0.25">
      <c r="A1530" t="s">
        <v>4371</v>
      </c>
      <c r="B1530" t="s">
        <v>1755</v>
      </c>
      <c r="C1530" s="1">
        <v>42023</v>
      </c>
      <c r="D1530">
        <v>85</v>
      </c>
      <c r="E1530" t="str">
        <f t="shared" si="578"/>
        <v>_latest_project_for_my_current_coursera_course_is_published_</v>
      </c>
      <c r="F1530" s="7">
        <f t="shared" si="584"/>
        <v>4.4543472962535073</v>
      </c>
      <c r="G1530">
        <f t="shared" si="579"/>
        <v>50</v>
      </c>
      <c r="H1530" s="11">
        <f t="shared" si="585"/>
        <v>1</v>
      </c>
      <c r="I1530" s="11">
        <f t="shared" si="599"/>
        <v>0</v>
      </c>
      <c r="J1530" s="11">
        <f t="shared" si="599"/>
        <v>1</v>
      </c>
      <c r="K1530" s="11">
        <f t="shared" si="600"/>
        <v>0</v>
      </c>
      <c r="L1530" s="11">
        <f t="shared" si="600"/>
        <v>0</v>
      </c>
      <c r="M1530" s="11">
        <f t="shared" si="600"/>
        <v>0</v>
      </c>
      <c r="N1530" s="11">
        <f t="shared" si="600"/>
        <v>0</v>
      </c>
      <c r="O1530" s="11">
        <f t="shared" si="600"/>
        <v>0</v>
      </c>
      <c r="P1530" s="11">
        <f t="shared" si="600"/>
        <v>0</v>
      </c>
      <c r="Q1530" s="4" t="str">
        <f t="shared" si="586"/>
        <v>N-101-000000</v>
      </c>
      <c r="R1530">
        <f t="shared" si="587"/>
        <v>419</v>
      </c>
      <c r="S1530" s="8">
        <f t="shared" si="588"/>
        <v>6.5697596378225285</v>
      </c>
      <c r="T1530" s="8">
        <f t="shared" si="589"/>
        <v>6.5697596378225285</v>
      </c>
      <c r="U1530" s="10">
        <f t="shared" si="580"/>
        <v>4.265878356937451</v>
      </c>
      <c r="V1530" s="10">
        <f t="shared" si="590"/>
        <v>-0.14431102010629077</v>
      </c>
      <c r="W1530" s="10">
        <f t="shared" si="591"/>
        <v>-2.3790448804618478</v>
      </c>
      <c r="X1530" s="10">
        <f t="shared" si="581"/>
        <v>0.18846893931605621</v>
      </c>
      <c r="Y1530" s="22">
        <f t="shared" si="592"/>
        <v>6.7376924224453338</v>
      </c>
      <c r="Z1530" s="22">
        <f t="shared" si="582"/>
        <v>6.5922741434865042</v>
      </c>
      <c r="AA1530" s="22">
        <f t="shared" si="583"/>
        <v>6.5697596378225285</v>
      </c>
      <c r="AB1530" s="35"/>
      <c r="AC1530" s="10"/>
      <c r="AD1530" s="10"/>
    </row>
    <row r="1531" spans="1:30" x14ac:dyDescent="0.25">
      <c r="A1531" t="s">
        <v>4372</v>
      </c>
      <c r="B1531" t="s">
        <v>1756</v>
      </c>
      <c r="C1531" s="1">
        <v>41823</v>
      </c>
      <c r="D1531">
        <v>260</v>
      </c>
      <c r="E1531" t="str">
        <f t="shared" si="578"/>
        <v>_law_and_ethics_of_online_human_subject_experiments_</v>
      </c>
      <c r="F1531" s="7">
        <f t="shared" si="584"/>
        <v>5.5645204073226937</v>
      </c>
      <c r="G1531">
        <f t="shared" si="579"/>
        <v>35</v>
      </c>
      <c r="H1531" s="11">
        <f t="shared" si="585"/>
        <v>0</v>
      </c>
      <c r="I1531" s="11">
        <f t="shared" si="599"/>
        <v>0</v>
      </c>
      <c r="J1531" s="11">
        <f t="shared" si="599"/>
        <v>1</v>
      </c>
      <c r="K1531" s="11">
        <f t="shared" si="600"/>
        <v>0</v>
      </c>
      <c r="L1531" s="11">
        <f t="shared" si="600"/>
        <v>0</v>
      </c>
      <c r="M1531" s="11">
        <f t="shared" si="600"/>
        <v>0</v>
      </c>
      <c r="N1531" s="11">
        <f t="shared" si="600"/>
        <v>0</v>
      </c>
      <c r="O1531" s="11">
        <f t="shared" si="600"/>
        <v>0</v>
      </c>
      <c r="P1531" s="11">
        <f t="shared" si="600"/>
        <v>0</v>
      </c>
      <c r="Q1531" s="4" t="str">
        <f t="shared" si="586"/>
        <v>N-001-000000</v>
      </c>
      <c r="R1531">
        <f t="shared" si="587"/>
        <v>313</v>
      </c>
      <c r="S1531" s="8">
        <f t="shared" si="588"/>
        <v>6.8822553953446945</v>
      </c>
      <c r="T1531" s="8">
        <f t="shared" si="589"/>
        <v>6.8822553953446945</v>
      </c>
      <c r="U1531" s="10">
        <f t="shared" si="580"/>
        <v>5.1775844136639408</v>
      </c>
      <c r="V1531" s="10">
        <f t="shared" si="590"/>
        <v>0.15496856831223904</v>
      </c>
      <c r="W1531" s="10">
        <f t="shared" si="591"/>
        <v>-1.2688717693926614</v>
      </c>
      <c r="X1531" s="10">
        <f t="shared" si="581"/>
        <v>0.38693599365875281</v>
      </c>
      <c r="Y1531" s="22">
        <f t="shared" si="592"/>
        <v>6.9361594767880304</v>
      </c>
      <c r="Z1531" s="22">
        <f t="shared" si="582"/>
        <v>6.9661540865059681</v>
      </c>
      <c r="AA1531" s="22">
        <f t="shared" si="583"/>
        <v>6.8822553953446945</v>
      </c>
      <c r="AB1531" s="35"/>
      <c r="AC1531" s="10"/>
      <c r="AD1531" s="10"/>
    </row>
    <row r="1532" spans="1:30" x14ac:dyDescent="0.25">
      <c r="A1532" t="s">
        <v>4373</v>
      </c>
      <c r="B1532" t="s">
        <v>1757</v>
      </c>
      <c r="C1532" s="1">
        <v>42457</v>
      </c>
      <c r="D1532">
        <v>391</v>
      </c>
      <c r="E1532" t="str">
        <f t="shared" si="578"/>
        <v>_lean_analytics:_the_building_blocks_</v>
      </c>
      <c r="F1532" s="7">
        <f t="shared" si="584"/>
        <v>5.9712618397904622</v>
      </c>
      <c r="G1532">
        <f t="shared" si="579"/>
        <v>67</v>
      </c>
      <c r="H1532" s="11">
        <f t="shared" si="585"/>
        <v>1</v>
      </c>
      <c r="I1532" s="11">
        <f t="shared" si="599"/>
        <v>0</v>
      </c>
      <c r="J1532" s="11">
        <f t="shared" si="599"/>
        <v>1</v>
      </c>
      <c r="K1532" s="11">
        <f t="shared" ref="K1532:P1541" si="601">IF(ISNUMBER(SEARCH(K$1,$E1532)),1,0)</f>
        <v>0</v>
      </c>
      <c r="L1532" s="11">
        <f t="shared" si="601"/>
        <v>0</v>
      </c>
      <c r="M1532" s="11">
        <f t="shared" si="601"/>
        <v>0</v>
      </c>
      <c r="N1532" s="11">
        <f t="shared" si="601"/>
        <v>0</v>
      </c>
      <c r="O1532" s="11">
        <f t="shared" si="601"/>
        <v>0</v>
      </c>
      <c r="P1532" s="11">
        <f t="shared" si="601"/>
        <v>1</v>
      </c>
      <c r="Q1532" s="4" t="str">
        <f t="shared" si="586"/>
        <v>N-101-000001</v>
      </c>
      <c r="R1532">
        <f t="shared" si="587"/>
        <v>109</v>
      </c>
      <c r="S1532" s="8">
        <f t="shared" si="588"/>
        <v>6.5598547021339648</v>
      </c>
      <c r="T1532" s="8">
        <f t="shared" si="589"/>
        <v>6.5598547021339648</v>
      </c>
      <c r="U1532" s="10">
        <f t="shared" si="580"/>
        <v>5.9975430436094568</v>
      </c>
      <c r="V1532" s="10">
        <f t="shared" si="590"/>
        <v>-0.46814479021556843</v>
      </c>
      <c r="W1532" s="10">
        <f t="shared" si="591"/>
        <v>-0.86213033692489294</v>
      </c>
      <c r="X1532" s="10">
        <f t="shared" si="581"/>
        <v>-2.6281203818994407E-2</v>
      </c>
      <c r="Y1532" s="22">
        <f t="shared" si="592"/>
        <v>6.5229422793102829</v>
      </c>
      <c r="Z1532" s="22">
        <f t="shared" si="582"/>
        <v>6.4247572696849025</v>
      </c>
      <c r="AA1532" s="22">
        <f t="shared" si="583"/>
        <v>6.5598547021339648</v>
      </c>
      <c r="AB1532" s="35"/>
      <c r="AC1532" s="10"/>
      <c r="AD1532" s="10"/>
    </row>
    <row r="1533" spans="1:30" x14ac:dyDescent="0.25">
      <c r="A1533" t="s">
        <v>4374</v>
      </c>
      <c r="B1533" t="s">
        <v>1758</v>
      </c>
      <c r="C1533" s="1">
        <v>41716</v>
      </c>
      <c r="D1533">
        <v>1931</v>
      </c>
      <c r="E1533" t="str">
        <f t="shared" si="578"/>
        <v>_learn_experimental_design_with_our_live,_real-time_ongoing_analysis_</v>
      </c>
      <c r="F1533" s="7">
        <f t="shared" si="584"/>
        <v>7.566311014772463</v>
      </c>
      <c r="G1533">
        <f t="shared" si="579"/>
        <v>45</v>
      </c>
      <c r="H1533" s="11">
        <f t="shared" si="585"/>
        <v>0</v>
      </c>
      <c r="I1533" s="11">
        <f t="shared" si="599"/>
        <v>0</v>
      </c>
      <c r="J1533" s="11">
        <f t="shared" si="599"/>
        <v>1</v>
      </c>
      <c r="K1533" s="11">
        <f t="shared" si="601"/>
        <v>0</v>
      </c>
      <c r="L1533" s="11">
        <f t="shared" si="601"/>
        <v>0</v>
      </c>
      <c r="M1533" s="11">
        <f t="shared" si="601"/>
        <v>0</v>
      </c>
      <c r="N1533" s="11">
        <f t="shared" si="601"/>
        <v>0</v>
      </c>
      <c r="O1533" s="11">
        <f t="shared" si="601"/>
        <v>0</v>
      </c>
      <c r="P1533" s="11">
        <f t="shared" si="601"/>
        <v>1</v>
      </c>
      <c r="Q1533" s="4" t="str">
        <f t="shared" si="586"/>
        <v>N-001-000001</v>
      </c>
      <c r="R1533">
        <f t="shared" si="587"/>
        <v>75</v>
      </c>
      <c r="S1533" s="8">
        <f t="shared" si="588"/>
        <v>6.7053553975541869</v>
      </c>
      <c r="T1533" s="8">
        <f t="shared" si="589"/>
        <v>6.7053553975541869</v>
      </c>
      <c r="U1533" s="10">
        <f t="shared" si="580"/>
        <v>7.3941251642487611</v>
      </c>
      <c r="V1533" s="10">
        <f t="shared" si="590"/>
        <v>-0.16886520179703862</v>
      </c>
      <c r="W1533" s="10">
        <f t="shared" si="591"/>
        <v>0.73291883805710789</v>
      </c>
      <c r="X1533" s="10">
        <f t="shared" si="581"/>
        <v>0.17218585052370217</v>
      </c>
      <c r="Y1533" s="22">
        <f t="shared" si="592"/>
        <v>6.7214093336529794</v>
      </c>
      <c r="Z1533" s="22">
        <f t="shared" si="582"/>
        <v>6.7986372127043664</v>
      </c>
      <c r="AA1533" s="22">
        <f t="shared" si="583"/>
        <v>6.7053553975541869</v>
      </c>
      <c r="AB1533" s="35"/>
      <c r="AC1533" s="10"/>
      <c r="AD1533" s="10"/>
    </row>
    <row r="1534" spans="1:30" x14ac:dyDescent="0.25">
      <c r="A1534" t="s">
        <v>3029</v>
      </c>
      <c r="B1534" t="s">
        <v>411</v>
      </c>
      <c r="C1534" s="1">
        <v>42094</v>
      </c>
      <c r="D1534">
        <v>122</v>
      </c>
      <c r="E1534" t="str">
        <f t="shared" si="578"/>
        <v>_learn_how_big_data_drives_business_at_groupon_</v>
      </c>
      <c r="F1534" s="7">
        <f t="shared" si="584"/>
        <v>4.8121843553724171</v>
      </c>
      <c r="G1534">
        <f t="shared" si="579"/>
        <v>51</v>
      </c>
      <c r="H1534" s="11">
        <f t="shared" si="585"/>
        <v>1</v>
      </c>
      <c r="I1534" s="11">
        <f t="shared" si="599"/>
        <v>1</v>
      </c>
      <c r="J1534" s="11">
        <f t="shared" si="599"/>
        <v>0</v>
      </c>
      <c r="K1534" s="11">
        <f t="shared" si="601"/>
        <v>0</v>
      </c>
      <c r="L1534" s="11">
        <f t="shared" si="601"/>
        <v>0</v>
      </c>
      <c r="M1534" s="11">
        <f t="shared" si="601"/>
        <v>0</v>
      </c>
      <c r="N1534" s="11">
        <f t="shared" si="601"/>
        <v>0</v>
      </c>
      <c r="O1534" s="11">
        <f t="shared" si="601"/>
        <v>1</v>
      </c>
      <c r="P1534" s="11">
        <f t="shared" si="601"/>
        <v>0</v>
      </c>
      <c r="Q1534" s="4" t="str">
        <f t="shared" si="586"/>
        <v>N-110-000010</v>
      </c>
      <c r="R1534">
        <f t="shared" si="587"/>
        <v>58</v>
      </c>
      <c r="S1534" s="8">
        <f t="shared" si="588"/>
        <v>5.7492453157171877</v>
      </c>
      <c r="T1534" s="8">
        <f t="shared" si="589"/>
        <v>5.7492453157171877</v>
      </c>
      <c r="U1534" s="10">
        <f t="shared" si="580"/>
        <v>5.1866741292151559</v>
      </c>
      <c r="V1534" s="10">
        <f t="shared" si="590"/>
        <v>-0.99322799793309102</v>
      </c>
      <c r="W1534" s="10">
        <f t="shared" si="591"/>
        <v>-2.0212078213429381</v>
      </c>
      <c r="X1534" s="10">
        <f t="shared" si="581"/>
        <v>-0.37448977384273863</v>
      </c>
      <c r="Y1534" s="22">
        <f t="shared" si="592"/>
        <v>6.1747337092865386</v>
      </c>
      <c r="Z1534" s="22">
        <f t="shared" si="582"/>
        <v>6.1953121150439019</v>
      </c>
      <c r="AA1534" s="22">
        <f t="shared" si="583"/>
        <v>5.7492453157171877</v>
      </c>
      <c r="AB1534" s="35"/>
      <c r="AC1534" s="10"/>
      <c r="AD1534" s="10"/>
    </row>
    <row r="1535" spans="1:30" x14ac:dyDescent="0.25">
      <c r="A1535" t="s">
        <v>4377</v>
      </c>
      <c r="B1535" t="s">
        <v>1761</v>
      </c>
      <c r="C1535" s="1">
        <v>42445</v>
      </c>
      <c r="D1535">
        <v>1141</v>
      </c>
      <c r="E1535" t="str">
        <f t="shared" si="578"/>
        <v>_learn_the_concept_of_linearity_in_regression_models_</v>
      </c>
      <c r="F1535" s="7">
        <f t="shared" si="584"/>
        <v>7.0405363902159559</v>
      </c>
      <c r="G1535">
        <f t="shared" si="579"/>
        <v>18</v>
      </c>
      <c r="H1535" s="11">
        <f t="shared" si="585"/>
        <v>1</v>
      </c>
      <c r="I1535" s="11">
        <f t="shared" si="599"/>
        <v>0</v>
      </c>
      <c r="J1535" s="11">
        <f t="shared" si="599"/>
        <v>1</v>
      </c>
      <c r="K1535" s="11">
        <f t="shared" si="601"/>
        <v>0</v>
      </c>
      <c r="L1535" s="11">
        <f t="shared" si="601"/>
        <v>0</v>
      </c>
      <c r="M1535" s="11">
        <f t="shared" si="601"/>
        <v>0</v>
      </c>
      <c r="N1535" s="11">
        <f t="shared" si="601"/>
        <v>0</v>
      </c>
      <c r="O1535" s="11">
        <f t="shared" si="601"/>
        <v>0</v>
      </c>
      <c r="P1535" s="11">
        <f t="shared" si="601"/>
        <v>0</v>
      </c>
      <c r="Q1535" s="4" t="str">
        <f t="shared" si="586"/>
        <v>N-101-000000</v>
      </c>
      <c r="R1535">
        <f t="shared" si="587"/>
        <v>419</v>
      </c>
      <c r="S1535" s="8">
        <f t="shared" si="588"/>
        <v>6.5697596378225285</v>
      </c>
      <c r="T1535" s="8">
        <f t="shared" si="589"/>
        <v>6.5697596378225285</v>
      </c>
      <c r="U1535" s="10">
        <f t="shared" si="580"/>
        <v>6.8520674508998995</v>
      </c>
      <c r="V1535" s="10">
        <f t="shared" si="590"/>
        <v>-0.14431102010629077</v>
      </c>
      <c r="W1535" s="10">
        <f t="shared" si="591"/>
        <v>0.20714421350060075</v>
      </c>
      <c r="X1535" s="10">
        <f t="shared" si="581"/>
        <v>0.18846893931605621</v>
      </c>
      <c r="Y1535" s="22">
        <f t="shared" si="592"/>
        <v>6.7376924224453338</v>
      </c>
      <c r="Z1535" s="22">
        <f t="shared" si="582"/>
        <v>6.5922741434865042</v>
      </c>
      <c r="AA1535" s="22">
        <f t="shared" si="583"/>
        <v>6.5697596378225285</v>
      </c>
      <c r="AB1535" s="35"/>
      <c r="AC1535" s="10"/>
      <c r="AD1535" s="10"/>
    </row>
    <row r="1536" spans="1:30" x14ac:dyDescent="0.25">
      <c r="A1536" t="s">
        <v>4375</v>
      </c>
      <c r="B1536" t="s">
        <v>1759</v>
      </c>
      <c r="C1536" s="1">
        <v>42327</v>
      </c>
      <c r="D1536">
        <v>2118</v>
      </c>
      <c r="E1536" t="str">
        <f t="shared" si="578"/>
        <v>_learning_analytics_</v>
      </c>
      <c r="F1536" s="7">
        <f t="shared" si="584"/>
        <v>7.6586995582682995</v>
      </c>
      <c r="G1536">
        <f t="shared" si="579"/>
        <v>32</v>
      </c>
      <c r="H1536" s="11">
        <f t="shared" si="585"/>
        <v>1</v>
      </c>
      <c r="I1536" s="11">
        <f t="shared" si="599"/>
        <v>0</v>
      </c>
      <c r="J1536" s="11">
        <f t="shared" si="599"/>
        <v>1</v>
      </c>
      <c r="K1536" s="11">
        <f t="shared" si="601"/>
        <v>0</v>
      </c>
      <c r="L1536" s="11">
        <f t="shared" si="601"/>
        <v>0</v>
      </c>
      <c r="M1536" s="11">
        <f t="shared" si="601"/>
        <v>0</v>
      </c>
      <c r="N1536" s="11">
        <f t="shared" si="601"/>
        <v>0</v>
      </c>
      <c r="O1536" s="11">
        <f t="shared" si="601"/>
        <v>0</v>
      </c>
      <c r="P1536" s="11">
        <f t="shared" si="601"/>
        <v>1</v>
      </c>
      <c r="Q1536" s="4" t="str">
        <f t="shared" si="586"/>
        <v>N-101-000001</v>
      </c>
      <c r="R1536">
        <f t="shared" si="587"/>
        <v>109</v>
      </c>
      <c r="S1536" s="8">
        <f t="shared" si="588"/>
        <v>6.5598547021339648</v>
      </c>
      <c r="T1536" s="8">
        <f t="shared" si="589"/>
        <v>6.5598547021339648</v>
      </c>
      <c r="U1536" s="10">
        <f t="shared" si="580"/>
        <v>7.6849807620872941</v>
      </c>
      <c r="V1536" s="10">
        <f t="shared" si="590"/>
        <v>-0.46814479021556843</v>
      </c>
      <c r="W1536" s="10">
        <f t="shared" si="591"/>
        <v>0.82530738155294436</v>
      </c>
      <c r="X1536" s="10">
        <f t="shared" si="581"/>
        <v>-2.6281203818994407E-2</v>
      </c>
      <c r="Y1536" s="22">
        <f t="shared" si="592"/>
        <v>6.5229422793102829</v>
      </c>
      <c r="Z1536" s="22">
        <f t="shared" si="582"/>
        <v>6.4247572696849025</v>
      </c>
      <c r="AA1536" s="22">
        <f t="shared" si="583"/>
        <v>6.5598547021339648</v>
      </c>
      <c r="AB1536" s="35"/>
      <c r="AC1536" s="10"/>
      <c r="AD1536" s="10"/>
    </row>
    <row r="1537" spans="1:30" x14ac:dyDescent="0.25">
      <c r="A1537" t="s">
        <v>4376</v>
      </c>
      <c r="B1537" t="s">
        <v>1760</v>
      </c>
      <c r="C1537" s="1">
        <v>42482</v>
      </c>
      <c r="D1537">
        <v>3014</v>
      </c>
      <c r="E1537" t="str">
        <f t="shared" si="578"/>
        <v>_learning_r_in_seven_simple_steps_</v>
      </c>
      <c r="F1537" s="7">
        <f t="shared" si="584"/>
        <v>8.0113551091612862</v>
      </c>
      <c r="G1537">
        <f t="shared" si="579"/>
        <v>58</v>
      </c>
      <c r="H1537" s="11">
        <f t="shared" si="585"/>
        <v>1</v>
      </c>
      <c r="I1537" s="11">
        <f t="shared" si="599"/>
        <v>0</v>
      </c>
      <c r="J1537" s="11">
        <f t="shared" si="599"/>
        <v>1</v>
      </c>
      <c r="K1537" s="11">
        <f t="shared" si="601"/>
        <v>0</v>
      </c>
      <c r="L1537" s="11">
        <f t="shared" si="601"/>
        <v>1</v>
      </c>
      <c r="M1537" s="11">
        <f t="shared" si="601"/>
        <v>0</v>
      </c>
      <c r="N1537" s="11">
        <f t="shared" si="601"/>
        <v>0</v>
      </c>
      <c r="O1537" s="11">
        <f t="shared" si="601"/>
        <v>0</v>
      </c>
      <c r="P1537" s="11">
        <f t="shared" si="601"/>
        <v>0</v>
      </c>
      <c r="Q1537" s="4" t="str">
        <f t="shared" si="586"/>
        <v>N-101-010000</v>
      </c>
      <c r="R1537">
        <f t="shared" si="587"/>
        <v>20</v>
      </c>
      <c r="S1537" s="8">
        <f t="shared" si="588"/>
        <v>7.551626371718255</v>
      </c>
      <c r="T1537" s="8">
        <f t="shared" si="589"/>
        <v>7.551626371718255</v>
      </c>
      <c r="U1537" s="10">
        <f t="shared" si="580"/>
        <v>7.5291931396098235</v>
      </c>
      <c r="V1537" s="10">
        <f t="shared" si="590"/>
        <v>0.29856515146458962</v>
      </c>
      <c r="W1537" s="10">
        <f t="shared" si="591"/>
        <v>1.1779629324459311</v>
      </c>
      <c r="X1537" s="10">
        <f t="shared" si="581"/>
        <v>0.48216196955146284</v>
      </c>
      <c r="Y1537" s="22">
        <f t="shared" si="592"/>
        <v>7.0313854526807402</v>
      </c>
      <c r="Z1537" s="22">
        <f t="shared" si="582"/>
        <v>7.1381386669274196</v>
      </c>
      <c r="AA1537" s="22">
        <f t="shared" si="583"/>
        <v>7.551626371718255</v>
      </c>
      <c r="AB1537" s="35"/>
      <c r="AC1537" s="10"/>
      <c r="AD1537" s="10"/>
    </row>
    <row r="1538" spans="1:30" x14ac:dyDescent="0.25">
      <c r="A1538" t="s">
        <v>3733</v>
      </c>
      <c r="B1538" t="s">
        <v>1117</v>
      </c>
      <c r="C1538" s="1">
        <v>42465</v>
      </c>
      <c r="D1538">
        <v>530</v>
      </c>
      <c r="E1538" t="str">
        <f t="shared" ref="E1538:E1601" si="602">CONCATENATE("_",LOWER(A1538),"_")</f>
        <v>_least_enjoyable_and_most_time_consuming_data_science_tasks_</v>
      </c>
      <c r="F1538" s="7">
        <f t="shared" si="584"/>
        <v>6.2747620212419388</v>
      </c>
      <c r="G1538">
        <f t="shared" ref="G1538:G1601" si="603">LEN(A1539)</f>
        <v>70</v>
      </c>
      <c r="H1538" s="11">
        <f t="shared" si="585"/>
        <v>1</v>
      </c>
      <c r="I1538" s="11">
        <f t="shared" si="599"/>
        <v>0</v>
      </c>
      <c r="J1538" s="11">
        <f t="shared" si="599"/>
        <v>1</v>
      </c>
      <c r="K1538" s="11">
        <f t="shared" si="601"/>
        <v>0</v>
      </c>
      <c r="L1538" s="11">
        <f t="shared" si="601"/>
        <v>0</v>
      </c>
      <c r="M1538" s="11">
        <f t="shared" si="601"/>
        <v>0</v>
      </c>
      <c r="N1538" s="11">
        <f t="shared" si="601"/>
        <v>1</v>
      </c>
      <c r="O1538" s="11">
        <f t="shared" si="601"/>
        <v>1</v>
      </c>
      <c r="P1538" s="11">
        <f t="shared" si="601"/>
        <v>0</v>
      </c>
      <c r="Q1538" s="4" t="str">
        <f t="shared" si="586"/>
        <v>N-101-000110</v>
      </c>
      <c r="R1538">
        <f t="shared" si="587"/>
        <v>126</v>
      </c>
      <c r="S1538" s="8">
        <f t="shared" si="588"/>
        <v>7.156085089173656</v>
      </c>
      <c r="T1538" s="8">
        <f t="shared" si="589"/>
        <v>7.156085089173656</v>
      </c>
      <c r="U1538" s="10">
        <f t="shared" ref="U1538:U1601" si="604">F1538-$AQ$29*SUMPRODUCT(H1538:P1538,$AH$25:$AP$25)</f>
        <v>5.4847453244209294</v>
      </c>
      <c r="V1538" s="10">
        <f t="shared" si="590"/>
        <v>0.76279653926378688</v>
      </c>
      <c r="W1538" s="10">
        <f t="shared" si="591"/>
        <v>-0.55863015547341632</v>
      </c>
      <c r="X1538" s="10">
        <f t="shared" ref="X1538:X1601" si="605">$AQ$29*SUMPRODUCT(H1538:P1538,$AH$25:$AP$25)</f>
        <v>0.79001669682100972</v>
      </c>
      <c r="Y1538" s="22">
        <f t="shared" si="592"/>
        <v>7.3392401799502869</v>
      </c>
      <c r="Z1538" s="22">
        <f t="shared" ref="Z1538:Z1601" si="606">$AG$36+SUMPRODUCT($AH$36:$AP$36,H1538:P1538)</f>
        <v>7.2265960335864765</v>
      </c>
      <c r="AA1538" s="22">
        <f t="shared" ref="AA1538:AA1601" si="607">IF(R1538&gt;=$AC$2,S1538,Y1538)</f>
        <v>7.156085089173656</v>
      </c>
      <c r="AB1538" s="35"/>
      <c r="AC1538" s="10"/>
      <c r="AD1538" s="10"/>
    </row>
    <row r="1539" spans="1:30" x14ac:dyDescent="0.25">
      <c r="A1539" t="s">
        <v>2825</v>
      </c>
      <c r="B1539" t="s">
        <v>207</v>
      </c>
      <c r="C1539" s="1">
        <v>41864</v>
      </c>
      <c r="D1539">
        <v>3900</v>
      </c>
      <c r="E1539" t="str">
        <f t="shared" si="602"/>
        <v>_least_popular_jobs_for_big_data_practitioners_-_jobs_you_want_to_avoid_</v>
      </c>
      <c r="F1539" s="7">
        <f t="shared" ref="F1539:F1602" si="608">LN(1+D1539)</f>
        <v>8.2689882095066558</v>
      </c>
      <c r="G1539">
        <f t="shared" si="603"/>
        <v>41</v>
      </c>
      <c r="H1539" s="11">
        <f t="shared" ref="H1539:H1602" si="609">IF(YEAR(C1539)&gt;2014,1,0)</f>
        <v>0</v>
      </c>
      <c r="I1539" s="11">
        <f t="shared" si="599"/>
        <v>1</v>
      </c>
      <c r="J1539" s="11">
        <f t="shared" si="599"/>
        <v>0</v>
      </c>
      <c r="K1539" s="11">
        <f t="shared" si="601"/>
        <v>0</v>
      </c>
      <c r="L1539" s="11">
        <f t="shared" si="601"/>
        <v>0</v>
      </c>
      <c r="M1539" s="11">
        <f t="shared" si="601"/>
        <v>0</v>
      </c>
      <c r="N1539" s="11">
        <f t="shared" si="601"/>
        <v>0</v>
      </c>
      <c r="O1539" s="11">
        <f t="shared" si="601"/>
        <v>1</v>
      </c>
      <c r="P1539" s="11">
        <f t="shared" si="601"/>
        <v>0</v>
      </c>
      <c r="Q1539" s="4" t="str">
        <f t="shared" ref="Q1539:Q1602" si="610">CONCATENATE("N-",H1539,I1539,J1539,"-",K1539,L1539,M1539,N1539,O1539,P1539)</f>
        <v>N-010-000010</v>
      </c>
      <c r="R1539">
        <f t="shared" ref="R1539:R1602" si="611">COUNTIF(Q:Q,Q1539)</f>
        <v>51</v>
      </c>
      <c r="S1539" s="8">
        <f t="shared" ref="S1539:S1602" si="612">AVERAGEIF(R:R,R1539,F:F)</f>
        <v>6.7640449341040307</v>
      </c>
      <c r="T1539" s="8">
        <f t="shared" ref="T1539:T1602" si="613">IF(R1539&gt;=10,S1539,AVERAGEIF(R:R,"&lt;10",F:F))</f>
        <v>6.7640449341040307</v>
      </c>
      <c r="U1539" s="10">
        <f t="shared" si="604"/>
        <v>8.4450109290066973</v>
      </c>
      <c r="V1539" s="10">
        <f t="shared" ref="V1539:V1602" si="614">SUMPRODUCT(H1539:P1539,$AH$25:$AP$25)-$AQ$28</f>
        <v>-0.69394840951456138</v>
      </c>
      <c r="W1539" s="10">
        <f t="shared" ref="W1539:W1602" si="615">F1539-AVERAGE(F:F)</f>
        <v>1.4355960327913007</v>
      </c>
      <c r="X1539" s="10">
        <f t="shared" si="605"/>
        <v>-0.17602271950004214</v>
      </c>
      <c r="Y1539" s="22">
        <f t="shared" ref="Y1539:Y1602" si="616">AVERAGE(F:F)-AVERAGE(X:X)+X1539</f>
        <v>6.3732007636292352</v>
      </c>
      <c r="Z1539" s="22">
        <f t="shared" si="606"/>
        <v>6.5691920580633658</v>
      </c>
      <c r="AA1539" s="22">
        <f t="shared" si="607"/>
        <v>6.7640449341040307</v>
      </c>
      <c r="AB1539" s="35"/>
      <c r="AC1539" s="10"/>
      <c r="AD1539" s="10"/>
    </row>
    <row r="1540" spans="1:30" x14ac:dyDescent="0.25">
      <c r="A1540" t="s">
        <v>4378</v>
      </c>
      <c r="B1540" t="s">
        <v>1762</v>
      </c>
      <c r="C1540" s="1">
        <v>41076</v>
      </c>
      <c r="D1540">
        <v>285</v>
      </c>
      <c r="E1540" t="str">
        <f t="shared" si="602"/>
        <v>_less_data,_more_insight,_better_decisions_</v>
      </c>
      <c r="F1540" s="7">
        <f t="shared" si="608"/>
        <v>5.6559918108198524</v>
      </c>
      <c r="G1540">
        <f t="shared" si="603"/>
        <v>45</v>
      </c>
      <c r="H1540" s="11">
        <f t="shared" si="609"/>
        <v>0</v>
      </c>
      <c r="I1540" s="11">
        <f t="shared" si="599"/>
        <v>0</v>
      </c>
      <c r="J1540" s="11">
        <f t="shared" si="599"/>
        <v>1</v>
      </c>
      <c r="K1540" s="11">
        <f t="shared" si="601"/>
        <v>0</v>
      </c>
      <c r="L1540" s="11">
        <f t="shared" si="601"/>
        <v>0</v>
      </c>
      <c r="M1540" s="11">
        <f t="shared" si="601"/>
        <v>0</v>
      </c>
      <c r="N1540" s="11">
        <f t="shared" si="601"/>
        <v>0</v>
      </c>
      <c r="O1540" s="11">
        <f t="shared" si="601"/>
        <v>0</v>
      </c>
      <c r="P1540" s="11">
        <f t="shared" si="601"/>
        <v>0</v>
      </c>
      <c r="Q1540" s="4" t="str">
        <f t="shared" si="610"/>
        <v>N-001-000000</v>
      </c>
      <c r="R1540">
        <f t="shared" si="611"/>
        <v>313</v>
      </c>
      <c r="S1540" s="8">
        <f t="shared" si="612"/>
        <v>6.8822553953446945</v>
      </c>
      <c r="T1540" s="8">
        <f t="shared" si="613"/>
        <v>6.8822553953446945</v>
      </c>
      <c r="U1540" s="10">
        <f t="shared" si="604"/>
        <v>5.2690558171610995</v>
      </c>
      <c r="V1540" s="10">
        <f t="shared" si="614"/>
        <v>0.15496856831223904</v>
      </c>
      <c r="W1540" s="10">
        <f t="shared" si="615"/>
        <v>-1.1774003658955028</v>
      </c>
      <c r="X1540" s="10">
        <f t="shared" si="605"/>
        <v>0.38693599365875281</v>
      </c>
      <c r="Y1540" s="22">
        <f t="shared" si="616"/>
        <v>6.9361594767880304</v>
      </c>
      <c r="Z1540" s="22">
        <f t="shared" si="606"/>
        <v>6.9661540865059681</v>
      </c>
      <c r="AA1540" s="22">
        <f t="shared" si="607"/>
        <v>6.8822553953446945</v>
      </c>
      <c r="AB1540" s="35"/>
      <c r="AC1540" s="10"/>
      <c r="AD1540" s="10"/>
    </row>
    <row r="1541" spans="1:30" x14ac:dyDescent="0.25">
      <c r="A1541" t="s">
        <v>4379</v>
      </c>
      <c r="B1541" t="s">
        <v>1763</v>
      </c>
      <c r="C1541" s="1">
        <v>41887</v>
      </c>
      <c r="D1541">
        <v>204</v>
      </c>
      <c r="E1541" t="str">
        <f t="shared" si="602"/>
        <v>_lesson_3:_open_source,_distribution,_or_suite_</v>
      </c>
      <c r="F1541" s="7">
        <f t="shared" si="608"/>
        <v>5.3230099791384085</v>
      </c>
      <c r="G1541">
        <f t="shared" si="603"/>
        <v>58</v>
      </c>
      <c r="H1541" s="11">
        <f t="shared" si="609"/>
        <v>0</v>
      </c>
      <c r="I1541" s="11">
        <f t="shared" si="599"/>
        <v>0</v>
      </c>
      <c r="J1541" s="11">
        <f t="shared" si="599"/>
        <v>1</v>
      </c>
      <c r="K1541" s="11">
        <f t="shared" si="601"/>
        <v>0</v>
      </c>
      <c r="L1541" s="11">
        <f t="shared" si="601"/>
        <v>0</v>
      </c>
      <c r="M1541" s="11">
        <f t="shared" si="601"/>
        <v>0</v>
      </c>
      <c r="N1541" s="11">
        <f t="shared" si="601"/>
        <v>0</v>
      </c>
      <c r="O1541" s="11">
        <f t="shared" si="601"/>
        <v>0</v>
      </c>
      <c r="P1541" s="11">
        <f t="shared" si="601"/>
        <v>0</v>
      </c>
      <c r="Q1541" s="4" t="str">
        <f t="shared" si="610"/>
        <v>N-001-000000</v>
      </c>
      <c r="R1541">
        <f t="shared" si="611"/>
        <v>313</v>
      </c>
      <c r="S1541" s="8">
        <f t="shared" si="612"/>
        <v>6.8822553953446945</v>
      </c>
      <c r="T1541" s="8">
        <f t="shared" si="613"/>
        <v>6.8822553953446945</v>
      </c>
      <c r="U1541" s="10">
        <f t="shared" si="604"/>
        <v>4.9360739854796556</v>
      </c>
      <c r="V1541" s="10">
        <f t="shared" si="614"/>
        <v>0.15496856831223904</v>
      </c>
      <c r="W1541" s="10">
        <f t="shared" si="615"/>
        <v>-1.5103821975769467</v>
      </c>
      <c r="X1541" s="10">
        <f t="shared" si="605"/>
        <v>0.38693599365875281</v>
      </c>
      <c r="Y1541" s="22">
        <f t="shared" si="616"/>
        <v>6.9361594767880304</v>
      </c>
      <c r="Z1541" s="22">
        <f t="shared" si="606"/>
        <v>6.9661540865059681</v>
      </c>
      <c r="AA1541" s="22">
        <f t="shared" si="607"/>
        <v>6.8822553953446945</v>
      </c>
      <c r="AB1541" s="35"/>
      <c r="AC1541" s="10"/>
      <c r="AD1541" s="10"/>
    </row>
    <row r="1542" spans="1:30" x14ac:dyDescent="0.25">
      <c r="A1542" t="s">
        <v>4380</v>
      </c>
      <c r="B1542" t="s">
        <v>1764</v>
      </c>
      <c r="C1542" s="1">
        <v>41890</v>
      </c>
      <c r="D1542">
        <v>693</v>
      </c>
      <c r="E1542" t="str">
        <f t="shared" si="602"/>
        <v>_lesson_4:_features_common_to_(most)_nosql/newsql_databases_</v>
      </c>
      <c r="F1542" s="7">
        <f t="shared" si="608"/>
        <v>6.5424719605068047</v>
      </c>
      <c r="G1542">
        <f t="shared" si="603"/>
        <v>47</v>
      </c>
      <c r="H1542" s="11">
        <f t="shared" si="609"/>
        <v>0</v>
      </c>
      <c r="I1542" s="11">
        <f t="shared" ref="I1542:J1561" si="617">IF(ISNUMBER(SEARCH(I$1,$B1542)),1,0)</f>
        <v>0</v>
      </c>
      <c r="J1542" s="11">
        <f t="shared" si="617"/>
        <v>1</v>
      </c>
      <c r="K1542" s="11">
        <f t="shared" ref="K1542:P1551" si="618">IF(ISNUMBER(SEARCH(K$1,$E1542)),1,0)</f>
        <v>0</v>
      </c>
      <c r="L1542" s="11">
        <f t="shared" si="618"/>
        <v>0</v>
      </c>
      <c r="M1542" s="11">
        <f t="shared" si="618"/>
        <v>0</v>
      </c>
      <c r="N1542" s="11">
        <f t="shared" si="618"/>
        <v>0</v>
      </c>
      <c r="O1542" s="11">
        <f t="shared" si="618"/>
        <v>0</v>
      </c>
      <c r="P1542" s="11">
        <f t="shared" si="618"/>
        <v>0</v>
      </c>
      <c r="Q1542" s="4" t="str">
        <f t="shared" si="610"/>
        <v>N-001-000000</v>
      </c>
      <c r="R1542">
        <f t="shared" si="611"/>
        <v>313</v>
      </c>
      <c r="S1542" s="8">
        <f t="shared" si="612"/>
        <v>6.8822553953446945</v>
      </c>
      <c r="T1542" s="8">
        <f t="shared" si="613"/>
        <v>6.8822553953446945</v>
      </c>
      <c r="U1542" s="10">
        <f t="shared" si="604"/>
        <v>6.1555359668480518</v>
      </c>
      <c r="V1542" s="10">
        <f t="shared" si="614"/>
        <v>0.15496856831223904</v>
      </c>
      <c r="W1542" s="10">
        <f t="shared" si="615"/>
        <v>-0.29092021620855046</v>
      </c>
      <c r="X1542" s="10">
        <f t="shared" si="605"/>
        <v>0.38693599365875281</v>
      </c>
      <c r="Y1542" s="22">
        <f t="shared" si="616"/>
        <v>6.9361594767880304</v>
      </c>
      <c r="Z1542" s="22">
        <f t="shared" si="606"/>
        <v>6.9661540865059681</v>
      </c>
      <c r="AA1542" s="22">
        <f t="shared" si="607"/>
        <v>6.8822553953446945</v>
      </c>
      <c r="AB1542" s="35"/>
      <c r="AC1542" s="10"/>
      <c r="AD1542" s="10"/>
    </row>
    <row r="1543" spans="1:30" x14ac:dyDescent="0.25">
      <c r="A1543" t="s">
        <v>4381</v>
      </c>
      <c r="B1543" t="s">
        <v>1765</v>
      </c>
      <c r="C1543" s="1">
        <v>41891</v>
      </c>
      <c r="D1543">
        <v>570</v>
      </c>
      <c r="E1543" t="str">
        <f t="shared" si="602"/>
        <v>_lesson_5:_key_value_stores_(aka_'tuple'_stores)_</v>
      </c>
      <c r="F1543" s="7">
        <f t="shared" si="608"/>
        <v>6.3473892096560105</v>
      </c>
      <c r="G1543">
        <f t="shared" si="603"/>
        <v>37</v>
      </c>
      <c r="H1543" s="11">
        <f t="shared" si="609"/>
        <v>0</v>
      </c>
      <c r="I1543" s="11">
        <f t="shared" si="617"/>
        <v>0</v>
      </c>
      <c r="J1543" s="11">
        <f t="shared" si="617"/>
        <v>1</v>
      </c>
      <c r="K1543" s="11">
        <f t="shared" si="618"/>
        <v>0</v>
      </c>
      <c r="L1543" s="11">
        <f t="shared" si="618"/>
        <v>0</v>
      </c>
      <c r="M1543" s="11">
        <f t="shared" si="618"/>
        <v>0</v>
      </c>
      <c r="N1543" s="11">
        <f t="shared" si="618"/>
        <v>0</v>
      </c>
      <c r="O1543" s="11">
        <f t="shared" si="618"/>
        <v>0</v>
      </c>
      <c r="P1543" s="11">
        <f t="shared" si="618"/>
        <v>0</v>
      </c>
      <c r="Q1543" s="4" t="str">
        <f t="shared" si="610"/>
        <v>N-001-000000</v>
      </c>
      <c r="R1543">
        <f t="shared" si="611"/>
        <v>313</v>
      </c>
      <c r="S1543" s="8">
        <f t="shared" si="612"/>
        <v>6.8822553953446945</v>
      </c>
      <c r="T1543" s="8">
        <f t="shared" si="613"/>
        <v>6.8822553953446945</v>
      </c>
      <c r="U1543" s="10">
        <f t="shared" si="604"/>
        <v>5.9604532159972576</v>
      </c>
      <c r="V1543" s="10">
        <f t="shared" si="614"/>
        <v>0.15496856831223904</v>
      </c>
      <c r="W1543" s="10">
        <f t="shared" si="615"/>
        <v>-0.48600296705934465</v>
      </c>
      <c r="X1543" s="10">
        <f t="shared" si="605"/>
        <v>0.38693599365875281</v>
      </c>
      <c r="Y1543" s="22">
        <f t="shared" si="616"/>
        <v>6.9361594767880304</v>
      </c>
      <c r="Z1543" s="22">
        <f t="shared" si="606"/>
        <v>6.9661540865059681</v>
      </c>
      <c r="AA1543" s="22">
        <f t="shared" si="607"/>
        <v>6.8822553953446945</v>
      </c>
      <c r="AB1543" s="35"/>
      <c r="AC1543" s="10"/>
      <c r="AD1543" s="10"/>
    </row>
    <row r="1544" spans="1:30" x14ac:dyDescent="0.25">
      <c r="A1544" t="s">
        <v>4382</v>
      </c>
      <c r="B1544" t="s">
        <v>1766</v>
      </c>
      <c r="C1544" s="1">
        <v>41892</v>
      </c>
      <c r="D1544">
        <v>488</v>
      </c>
      <c r="E1544" t="str">
        <f t="shared" si="602"/>
        <v>_lesson_6:_document_oriented_databases_</v>
      </c>
      <c r="F1544" s="7">
        <f t="shared" si="608"/>
        <v>6.1923624894748723</v>
      </c>
      <c r="G1544">
        <f t="shared" si="603"/>
        <v>66</v>
      </c>
      <c r="H1544" s="11">
        <f t="shared" si="609"/>
        <v>0</v>
      </c>
      <c r="I1544" s="11">
        <f t="shared" si="617"/>
        <v>0</v>
      </c>
      <c r="J1544" s="11">
        <f t="shared" si="617"/>
        <v>1</v>
      </c>
      <c r="K1544" s="11">
        <f t="shared" si="618"/>
        <v>0</v>
      </c>
      <c r="L1544" s="11">
        <f t="shared" si="618"/>
        <v>0</v>
      </c>
      <c r="M1544" s="11">
        <f t="shared" si="618"/>
        <v>0</v>
      </c>
      <c r="N1544" s="11">
        <f t="shared" si="618"/>
        <v>0</v>
      </c>
      <c r="O1544" s="11">
        <f t="shared" si="618"/>
        <v>0</v>
      </c>
      <c r="P1544" s="11">
        <f t="shared" si="618"/>
        <v>0</v>
      </c>
      <c r="Q1544" s="4" t="str">
        <f t="shared" si="610"/>
        <v>N-001-000000</v>
      </c>
      <c r="R1544">
        <f t="shared" si="611"/>
        <v>313</v>
      </c>
      <c r="S1544" s="8">
        <f t="shared" si="612"/>
        <v>6.8822553953446945</v>
      </c>
      <c r="T1544" s="8">
        <f t="shared" si="613"/>
        <v>6.8822553953446945</v>
      </c>
      <c r="U1544" s="10">
        <f t="shared" si="604"/>
        <v>5.8054264958161195</v>
      </c>
      <c r="V1544" s="10">
        <f t="shared" si="614"/>
        <v>0.15496856831223904</v>
      </c>
      <c r="W1544" s="10">
        <f t="shared" si="615"/>
        <v>-0.64102968724048282</v>
      </c>
      <c r="X1544" s="10">
        <f t="shared" si="605"/>
        <v>0.38693599365875281</v>
      </c>
      <c r="Y1544" s="22">
        <f t="shared" si="616"/>
        <v>6.9361594767880304</v>
      </c>
      <c r="Z1544" s="22">
        <f t="shared" si="606"/>
        <v>6.9661540865059681</v>
      </c>
      <c r="AA1544" s="22">
        <f t="shared" si="607"/>
        <v>6.8822553953446945</v>
      </c>
      <c r="AB1544" s="35"/>
      <c r="AC1544" s="10"/>
      <c r="AD1544" s="10"/>
    </row>
    <row r="1545" spans="1:30" x14ac:dyDescent="0.25">
      <c r="A1545" t="s">
        <v>4383</v>
      </c>
      <c r="B1545" t="s">
        <v>1767</v>
      </c>
      <c r="C1545" s="1">
        <v>41893</v>
      </c>
      <c r="D1545">
        <v>149</v>
      </c>
      <c r="E1545" t="str">
        <f t="shared" si="602"/>
        <v>_lesson_7:_column_oriented_databases_(aka_big_table_or_wide_column)_</v>
      </c>
      <c r="F1545" s="7">
        <f t="shared" si="608"/>
        <v>5.0106352940962555</v>
      </c>
      <c r="G1545">
        <f t="shared" si="603"/>
        <v>25</v>
      </c>
      <c r="H1545" s="11">
        <f t="shared" si="609"/>
        <v>0</v>
      </c>
      <c r="I1545" s="11">
        <f t="shared" si="617"/>
        <v>0</v>
      </c>
      <c r="J1545" s="11">
        <f t="shared" si="617"/>
        <v>1</v>
      </c>
      <c r="K1545" s="11">
        <f t="shared" si="618"/>
        <v>0</v>
      </c>
      <c r="L1545" s="11">
        <f t="shared" si="618"/>
        <v>0</v>
      </c>
      <c r="M1545" s="11">
        <f t="shared" si="618"/>
        <v>0</v>
      </c>
      <c r="N1545" s="11">
        <f t="shared" si="618"/>
        <v>0</v>
      </c>
      <c r="O1545" s="11">
        <f t="shared" si="618"/>
        <v>0</v>
      </c>
      <c r="P1545" s="11">
        <f t="shared" si="618"/>
        <v>0</v>
      </c>
      <c r="Q1545" s="4" t="str">
        <f t="shared" si="610"/>
        <v>N-001-000000</v>
      </c>
      <c r="R1545">
        <f t="shared" si="611"/>
        <v>313</v>
      </c>
      <c r="S1545" s="8">
        <f t="shared" si="612"/>
        <v>6.8822553953446945</v>
      </c>
      <c r="T1545" s="8">
        <f t="shared" si="613"/>
        <v>6.8822553953446945</v>
      </c>
      <c r="U1545" s="10">
        <f t="shared" si="604"/>
        <v>4.6236993004375027</v>
      </c>
      <c r="V1545" s="10">
        <f t="shared" si="614"/>
        <v>0.15496856831223904</v>
      </c>
      <c r="W1545" s="10">
        <f t="shared" si="615"/>
        <v>-1.8227568826190996</v>
      </c>
      <c r="X1545" s="10">
        <f t="shared" si="605"/>
        <v>0.38693599365875281</v>
      </c>
      <c r="Y1545" s="22">
        <f t="shared" si="616"/>
        <v>6.9361594767880304</v>
      </c>
      <c r="Z1545" s="22">
        <f t="shared" si="606"/>
        <v>6.9661540865059681</v>
      </c>
      <c r="AA1545" s="22">
        <f t="shared" si="607"/>
        <v>6.8822553953446945</v>
      </c>
      <c r="AB1545" s="35"/>
      <c r="AC1545" s="10"/>
      <c r="AD1545" s="10"/>
    </row>
    <row r="1546" spans="1:30" x14ac:dyDescent="0.25">
      <c r="A1546" t="s">
        <v>4384</v>
      </c>
      <c r="B1546" t="s">
        <v>1768</v>
      </c>
      <c r="C1546" s="1">
        <v>41894</v>
      </c>
      <c r="D1546">
        <v>2648</v>
      </c>
      <c r="E1546" t="str">
        <f t="shared" si="602"/>
        <v>_lesson_8:_graph_databases_</v>
      </c>
      <c r="F1546" s="7">
        <f t="shared" si="608"/>
        <v>7.8819374892720697</v>
      </c>
      <c r="G1546">
        <f t="shared" si="603"/>
        <v>54</v>
      </c>
      <c r="H1546" s="11">
        <f t="shared" si="609"/>
        <v>0</v>
      </c>
      <c r="I1546" s="11">
        <f t="shared" si="617"/>
        <v>0</v>
      </c>
      <c r="J1546" s="11">
        <f t="shared" si="617"/>
        <v>1</v>
      </c>
      <c r="K1546" s="11">
        <f t="shared" si="618"/>
        <v>0</v>
      </c>
      <c r="L1546" s="11">
        <f t="shared" si="618"/>
        <v>0</v>
      </c>
      <c r="M1546" s="11">
        <f t="shared" si="618"/>
        <v>0</v>
      </c>
      <c r="N1546" s="11">
        <f t="shared" si="618"/>
        <v>0</v>
      </c>
      <c r="O1546" s="11">
        <f t="shared" si="618"/>
        <v>0</v>
      </c>
      <c r="P1546" s="11">
        <f t="shared" si="618"/>
        <v>0</v>
      </c>
      <c r="Q1546" s="4" t="str">
        <f t="shared" si="610"/>
        <v>N-001-000000</v>
      </c>
      <c r="R1546">
        <f t="shared" si="611"/>
        <v>313</v>
      </c>
      <c r="S1546" s="8">
        <f t="shared" si="612"/>
        <v>6.8822553953446945</v>
      </c>
      <c r="T1546" s="8">
        <f t="shared" si="613"/>
        <v>6.8822553953446945</v>
      </c>
      <c r="U1546" s="10">
        <f t="shared" si="604"/>
        <v>7.4950014956133169</v>
      </c>
      <c r="V1546" s="10">
        <f t="shared" si="614"/>
        <v>0.15496856831223904</v>
      </c>
      <c r="W1546" s="10">
        <f t="shared" si="615"/>
        <v>1.0485453125567146</v>
      </c>
      <c r="X1546" s="10">
        <f t="shared" si="605"/>
        <v>0.38693599365875281</v>
      </c>
      <c r="Y1546" s="22">
        <f t="shared" si="616"/>
        <v>6.9361594767880304</v>
      </c>
      <c r="Z1546" s="22">
        <f t="shared" si="606"/>
        <v>6.9661540865059681</v>
      </c>
      <c r="AA1546" s="22">
        <f t="shared" si="607"/>
        <v>6.8822553953446945</v>
      </c>
      <c r="AB1546" s="35"/>
      <c r="AC1546" s="10"/>
      <c r="AD1546" s="10"/>
    </row>
    <row r="1547" spans="1:30" x14ac:dyDescent="0.25">
      <c r="A1547" t="s">
        <v>4385</v>
      </c>
      <c r="B1547" t="s">
        <v>1769</v>
      </c>
      <c r="C1547" s="1">
        <v>41897</v>
      </c>
      <c r="D1547">
        <v>223</v>
      </c>
      <c r="E1547" t="str">
        <f t="shared" si="602"/>
        <v>_lesson_9:_making_your_selection_-_final_considerations_</v>
      </c>
      <c r="F1547" s="7">
        <f t="shared" si="608"/>
        <v>5.4116460518550396</v>
      </c>
      <c r="G1547">
        <f t="shared" si="603"/>
        <v>59</v>
      </c>
      <c r="H1547" s="11">
        <f t="shared" si="609"/>
        <v>0</v>
      </c>
      <c r="I1547" s="11">
        <f t="shared" si="617"/>
        <v>0</v>
      </c>
      <c r="J1547" s="11">
        <f t="shared" si="617"/>
        <v>1</v>
      </c>
      <c r="K1547" s="11">
        <f t="shared" si="618"/>
        <v>0</v>
      </c>
      <c r="L1547" s="11">
        <f t="shared" si="618"/>
        <v>0</v>
      </c>
      <c r="M1547" s="11">
        <f t="shared" si="618"/>
        <v>0</v>
      </c>
      <c r="N1547" s="11">
        <f t="shared" si="618"/>
        <v>0</v>
      </c>
      <c r="O1547" s="11">
        <f t="shared" si="618"/>
        <v>0</v>
      </c>
      <c r="P1547" s="11">
        <f t="shared" si="618"/>
        <v>0</v>
      </c>
      <c r="Q1547" s="4" t="str">
        <f t="shared" si="610"/>
        <v>N-001-000000</v>
      </c>
      <c r="R1547">
        <f t="shared" si="611"/>
        <v>313</v>
      </c>
      <c r="S1547" s="8">
        <f t="shared" si="612"/>
        <v>6.8822553953446945</v>
      </c>
      <c r="T1547" s="8">
        <f t="shared" si="613"/>
        <v>6.8822553953446945</v>
      </c>
      <c r="U1547" s="10">
        <f t="shared" si="604"/>
        <v>5.0247100581962867</v>
      </c>
      <c r="V1547" s="10">
        <f t="shared" si="614"/>
        <v>0.15496856831223904</v>
      </c>
      <c r="W1547" s="10">
        <f t="shared" si="615"/>
        <v>-1.4217461248603156</v>
      </c>
      <c r="X1547" s="10">
        <f t="shared" si="605"/>
        <v>0.38693599365875281</v>
      </c>
      <c r="Y1547" s="22">
        <f t="shared" si="616"/>
        <v>6.9361594767880304</v>
      </c>
      <c r="Z1547" s="22">
        <f t="shared" si="606"/>
        <v>6.9661540865059681</v>
      </c>
      <c r="AA1547" s="22">
        <f t="shared" si="607"/>
        <v>6.8822553953446945</v>
      </c>
      <c r="AB1547" s="35"/>
      <c r="AC1547" s="10"/>
      <c r="AD1547" s="10"/>
    </row>
    <row r="1548" spans="1:30" x14ac:dyDescent="0.25">
      <c r="A1548" t="s">
        <v>5217</v>
      </c>
      <c r="B1548" t="s">
        <v>2603</v>
      </c>
      <c r="C1548" s="1">
        <v>41758</v>
      </c>
      <c r="D1548">
        <v>1759</v>
      </c>
      <c r="E1548" t="str">
        <f t="shared" si="602"/>
        <v>_let_spark_fly:_advantages_and_use_cases_for_spark_on_hadoop_</v>
      </c>
      <c r="F1548" s="7">
        <f t="shared" si="608"/>
        <v>7.4730690880321973</v>
      </c>
      <c r="G1548">
        <f t="shared" si="603"/>
        <v>47</v>
      </c>
      <c r="H1548" s="11">
        <f t="shared" si="609"/>
        <v>0</v>
      </c>
      <c r="I1548" s="11">
        <f t="shared" si="617"/>
        <v>0</v>
      </c>
      <c r="J1548" s="11">
        <f t="shared" si="617"/>
        <v>0</v>
      </c>
      <c r="K1548" s="11">
        <f t="shared" si="618"/>
        <v>0</v>
      </c>
      <c r="L1548" s="11">
        <f t="shared" si="618"/>
        <v>0</v>
      </c>
      <c r="M1548" s="11">
        <f t="shared" si="618"/>
        <v>0</v>
      </c>
      <c r="N1548" s="11">
        <f t="shared" si="618"/>
        <v>0</v>
      </c>
      <c r="O1548" s="11">
        <f t="shared" si="618"/>
        <v>0</v>
      </c>
      <c r="P1548" s="11">
        <f t="shared" si="618"/>
        <v>0</v>
      </c>
      <c r="Q1548" s="4" t="str">
        <f t="shared" si="610"/>
        <v>N-000-000000</v>
      </c>
      <c r="R1548">
        <f t="shared" si="611"/>
        <v>8</v>
      </c>
      <c r="S1548" s="8">
        <f t="shared" si="612"/>
        <v>6.9872647124089218</v>
      </c>
      <c r="T1548" s="8">
        <f t="shared" si="613"/>
        <v>7.3546782491486216</v>
      </c>
      <c r="U1548" s="10">
        <f t="shared" si="604"/>
        <v>7.4730690880321973</v>
      </c>
      <c r="V1548" s="10">
        <f t="shared" si="614"/>
        <v>-0.4285138908295637</v>
      </c>
      <c r="W1548" s="10">
        <f t="shared" si="615"/>
        <v>0.63967691131684212</v>
      </c>
      <c r="X1548" s="10">
        <f t="shared" si="605"/>
        <v>0</v>
      </c>
      <c r="Y1548" s="22">
        <f t="shared" si="616"/>
        <v>6.5492234831292775</v>
      </c>
      <c r="Z1548" s="22">
        <f t="shared" si="606"/>
        <v>6.6096776307883829</v>
      </c>
      <c r="AA1548" s="22">
        <f t="shared" si="607"/>
        <v>6.9872647124089218</v>
      </c>
      <c r="AB1548" s="35"/>
      <c r="AC1548" s="10"/>
      <c r="AD1548" s="10"/>
    </row>
    <row r="1549" spans="1:30" x14ac:dyDescent="0.25">
      <c r="A1549" t="s">
        <v>4386</v>
      </c>
      <c r="B1549" t="s">
        <v>1770</v>
      </c>
      <c r="C1549" s="1">
        <v>41008</v>
      </c>
      <c r="D1549">
        <v>163</v>
      </c>
      <c r="E1549" t="str">
        <f t="shared" si="602"/>
        <v>_let's_get_mad!_(and_share_your_analytic_genius)_</v>
      </c>
      <c r="F1549" s="7">
        <f t="shared" si="608"/>
        <v>5.0998664278241987</v>
      </c>
      <c r="G1549">
        <f t="shared" si="603"/>
        <v>62</v>
      </c>
      <c r="H1549" s="11">
        <f t="shared" si="609"/>
        <v>0</v>
      </c>
      <c r="I1549" s="11">
        <f t="shared" si="617"/>
        <v>0</v>
      </c>
      <c r="J1549" s="11">
        <f t="shared" si="617"/>
        <v>1</v>
      </c>
      <c r="K1549" s="11">
        <f t="shared" si="618"/>
        <v>0</v>
      </c>
      <c r="L1549" s="11">
        <f t="shared" si="618"/>
        <v>0</v>
      </c>
      <c r="M1549" s="11">
        <f t="shared" si="618"/>
        <v>0</v>
      </c>
      <c r="N1549" s="11">
        <f t="shared" si="618"/>
        <v>0</v>
      </c>
      <c r="O1549" s="11">
        <f t="shared" si="618"/>
        <v>0</v>
      </c>
      <c r="P1549" s="11">
        <f t="shared" si="618"/>
        <v>1</v>
      </c>
      <c r="Q1549" s="4" t="str">
        <f t="shared" si="610"/>
        <v>N-001-000001</v>
      </c>
      <c r="R1549">
        <f t="shared" si="611"/>
        <v>75</v>
      </c>
      <c r="S1549" s="8">
        <f t="shared" si="612"/>
        <v>6.7053553975541869</v>
      </c>
      <c r="T1549" s="8">
        <f t="shared" si="613"/>
        <v>6.7053553975541869</v>
      </c>
      <c r="U1549" s="10">
        <f t="shared" si="604"/>
        <v>4.9276805773004968</v>
      </c>
      <c r="V1549" s="10">
        <f t="shared" si="614"/>
        <v>-0.16886520179703862</v>
      </c>
      <c r="W1549" s="10">
        <f t="shared" si="615"/>
        <v>-1.7335257488911564</v>
      </c>
      <c r="X1549" s="10">
        <f t="shared" si="605"/>
        <v>0.17218585052370217</v>
      </c>
      <c r="Y1549" s="22">
        <f t="shared" si="616"/>
        <v>6.7214093336529794</v>
      </c>
      <c r="Z1549" s="22">
        <f t="shared" si="606"/>
        <v>6.7986372127043664</v>
      </c>
      <c r="AA1549" s="22">
        <f t="shared" si="607"/>
        <v>6.7053553975541869</v>
      </c>
      <c r="AB1549" s="35"/>
      <c r="AC1549" s="10"/>
      <c r="AD1549" s="10"/>
    </row>
    <row r="1550" spans="1:30" x14ac:dyDescent="0.25">
      <c r="A1550" t="s">
        <v>4387</v>
      </c>
      <c r="B1550" t="s">
        <v>1771</v>
      </c>
      <c r="C1550" s="1">
        <v>41161</v>
      </c>
      <c r="D1550">
        <v>3055</v>
      </c>
      <c r="E1550" t="str">
        <f t="shared" si="602"/>
        <v>_letter_to_all_bloggers,_consultants,_graduates_and_job_seekers_</v>
      </c>
      <c r="F1550" s="7">
        <f t="shared" si="608"/>
        <v>8.0248621502864115</v>
      </c>
      <c r="G1550">
        <f t="shared" si="603"/>
        <v>22</v>
      </c>
      <c r="H1550" s="11">
        <f t="shared" si="609"/>
        <v>0</v>
      </c>
      <c r="I1550" s="11">
        <f t="shared" si="617"/>
        <v>0</v>
      </c>
      <c r="J1550" s="11">
        <f t="shared" si="617"/>
        <v>1</v>
      </c>
      <c r="K1550" s="11">
        <f t="shared" si="618"/>
        <v>0</v>
      </c>
      <c r="L1550" s="11">
        <f t="shared" si="618"/>
        <v>0</v>
      </c>
      <c r="M1550" s="11">
        <f t="shared" si="618"/>
        <v>0</v>
      </c>
      <c r="N1550" s="11">
        <f t="shared" si="618"/>
        <v>0</v>
      </c>
      <c r="O1550" s="11">
        <f t="shared" si="618"/>
        <v>0</v>
      </c>
      <c r="P1550" s="11">
        <f t="shared" si="618"/>
        <v>0</v>
      </c>
      <c r="Q1550" s="4" t="str">
        <f t="shared" si="610"/>
        <v>N-001-000000</v>
      </c>
      <c r="R1550">
        <f t="shared" si="611"/>
        <v>313</v>
      </c>
      <c r="S1550" s="8">
        <f t="shared" si="612"/>
        <v>6.8822553953446945</v>
      </c>
      <c r="T1550" s="8">
        <f t="shared" si="613"/>
        <v>6.8822553953446945</v>
      </c>
      <c r="U1550" s="10">
        <f t="shared" si="604"/>
        <v>7.6379261566276586</v>
      </c>
      <c r="V1550" s="10">
        <f t="shared" si="614"/>
        <v>0.15496856831223904</v>
      </c>
      <c r="W1550" s="10">
        <f t="shared" si="615"/>
        <v>1.1914699735710563</v>
      </c>
      <c r="X1550" s="10">
        <f t="shared" si="605"/>
        <v>0.38693599365875281</v>
      </c>
      <c r="Y1550" s="22">
        <f t="shared" si="616"/>
        <v>6.9361594767880304</v>
      </c>
      <c r="Z1550" s="22">
        <f t="shared" si="606"/>
        <v>6.9661540865059681</v>
      </c>
      <c r="AA1550" s="22">
        <f t="shared" si="607"/>
        <v>6.8822553953446945</v>
      </c>
      <c r="AB1550" s="35"/>
      <c r="AC1550" s="10"/>
      <c r="AD1550" s="10"/>
    </row>
    <row r="1551" spans="1:30" x14ac:dyDescent="0.25">
      <c r="A1551" t="s">
        <v>3090</v>
      </c>
      <c r="B1551" t="s">
        <v>474</v>
      </c>
      <c r="C1551" s="1">
        <v>41764</v>
      </c>
      <c r="D1551">
        <v>111</v>
      </c>
      <c r="E1551" t="str">
        <f t="shared" si="602"/>
        <v>_letter_to_participants_</v>
      </c>
      <c r="F1551" s="7">
        <f t="shared" si="608"/>
        <v>4.7184988712950942</v>
      </c>
      <c r="G1551">
        <f t="shared" si="603"/>
        <v>69</v>
      </c>
      <c r="H1551" s="11">
        <f t="shared" si="609"/>
        <v>0</v>
      </c>
      <c r="I1551" s="11">
        <f t="shared" si="617"/>
        <v>1</v>
      </c>
      <c r="J1551" s="11">
        <f t="shared" si="617"/>
        <v>0</v>
      </c>
      <c r="K1551" s="11">
        <f t="shared" si="618"/>
        <v>0</v>
      </c>
      <c r="L1551" s="11">
        <f t="shared" si="618"/>
        <v>0</v>
      </c>
      <c r="M1551" s="11">
        <f t="shared" si="618"/>
        <v>0</v>
      </c>
      <c r="N1551" s="11">
        <f t="shared" si="618"/>
        <v>0</v>
      </c>
      <c r="O1551" s="11">
        <f t="shared" si="618"/>
        <v>0</v>
      </c>
      <c r="P1551" s="11">
        <f t="shared" si="618"/>
        <v>0</v>
      </c>
      <c r="Q1551" s="4" t="str">
        <f t="shared" si="610"/>
        <v>N-010-000000</v>
      </c>
      <c r="R1551">
        <f t="shared" si="611"/>
        <v>99</v>
      </c>
      <c r="S1551" s="8">
        <f t="shared" si="612"/>
        <v>6.480946823676728</v>
      </c>
      <c r="T1551" s="8">
        <f t="shared" si="613"/>
        <v>6.480946823676728</v>
      </c>
      <c r="U1551" s="10">
        <f t="shared" si="604"/>
        <v>5.1124065119946041</v>
      </c>
      <c r="V1551" s="10">
        <f t="shared" si="614"/>
        <v>-1.0225092870624488</v>
      </c>
      <c r="W1551" s="10">
        <f t="shared" si="615"/>
        <v>-2.114893305420261</v>
      </c>
      <c r="X1551" s="10">
        <f t="shared" si="605"/>
        <v>-0.39390764069951029</v>
      </c>
      <c r="Y1551" s="22">
        <f t="shared" si="616"/>
        <v>6.1553158424297676</v>
      </c>
      <c r="Z1551" s="22">
        <f t="shared" si="606"/>
        <v>6.3463125243562173</v>
      </c>
      <c r="AA1551" s="22">
        <f t="shared" si="607"/>
        <v>6.480946823676728</v>
      </c>
      <c r="AB1551" s="35"/>
      <c r="AC1551" s="10"/>
      <c r="AD1551" s="10"/>
    </row>
    <row r="1552" spans="1:30" x14ac:dyDescent="0.25">
      <c r="A1552" t="s">
        <v>4388</v>
      </c>
      <c r="B1552" t="s">
        <v>1772</v>
      </c>
      <c r="C1552" s="1">
        <v>41284</v>
      </c>
      <c r="D1552">
        <v>204</v>
      </c>
      <c r="E1552" t="str">
        <f t="shared" si="602"/>
        <v>_leveraging_all_data,_big_and_small,_for_effective_insurance_marketing_</v>
      </c>
      <c r="F1552" s="7">
        <f t="shared" si="608"/>
        <v>5.3230099791384085</v>
      </c>
      <c r="G1552">
        <f t="shared" si="603"/>
        <v>72</v>
      </c>
      <c r="H1552" s="11">
        <f t="shared" si="609"/>
        <v>0</v>
      </c>
      <c r="I1552" s="11">
        <f t="shared" si="617"/>
        <v>0</v>
      </c>
      <c r="J1552" s="11">
        <f t="shared" si="617"/>
        <v>1</v>
      </c>
      <c r="K1552" s="11">
        <f t="shared" ref="K1552:P1561" si="619">IF(ISNUMBER(SEARCH(K$1,$E1552)),1,0)</f>
        <v>0</v>
      </c>
      <c r="L1552" s="11">
        <f t="shared" si="619"/>
        <v>0</v>
      </c>
      <c r="M1552" s="11">
        <f t="shared" si="619"/>
        <v>0</v>
      </c>
      <c r="N1552" s="11">
        <f t="shared" si="619"/>
        <v>0</v>
      </c>
      <c r="O1552" s="11">
        <f t="shared" si="619"/>
        <v>0</v>
      </c>
      <c r="P1552" s="11">
        <f t="shared" si="619"/>
        <v>0</v>
      </c>
      <c r="Q1552" s="4" t="str">
        <f t="shared" si="610"/>
        <v>N-001-000000</v>
      </c>
      <c r="R1552">
        <f t="shared" si="611"/>
        <v>313</v>
      </c>
      <c r="S1552" s="8">
        <f t="shared" si="612"/>
        <v>6.8822553953446945</v>
      </c>
      <c r="T1552" s="8">
        <f t="shared" si="613"/>
        <v>6.8822553953446945</v>
      </c>
      <c r="U1552" s="10">
        <f t="shared" si="604"/>
        <v>4.9360739854796556</v>
      </c>
      <c r="V1552" s="10">
        <f t="shared" si="614"/>
        <v>0.15496856831223904</v>
      </c>
      <c r="W1552" s="10">
        <f t="shared" si="615"/>
        <v>-1.5103821975769467</v>
      </c>
      <c r="X1552" s="10">
        <f t="shared" si="605"/>
        <v>0.38693599365875281</v>
      </c>
      <c r="Y1552" s="22">
        <f t="shared" si="616"/>
        <v>6.9361594767880304</v>
      </c>
      <c r="Z1552" s="22">
        <f t="shared" si="606"/>
        <v>6.9661540865059681</v>
      </c>
      <c r="AA1552" s="22">
        <f t="shared" si="607"/>
        <v>6.8822553953446945</v>
      </c>
      <c r="AB1552" s="35"/>
      <c r="AC1552" s="10"/>
      <c r="AD1552" s="10"/>
    </row>
    <row r="1553" spans="1:30" x14ac:dyDescent="0.25">
      <c r="A1553" t="s">
        <v>4389</v>
      </c>
      <c r="B1553" t="s">
        <v>1773</v>
      </c>
      <c r="C1553" s="1">
        <v>41862</v>
      </c>
      <c r="D1553">
        <v>547</v>
      </c>
      <c r="E1553" t="str">
        <f t="shared" si="602"/>
        <v>_leveraging_predictive_analytics_to_avoid_a_major_point_of_hiring_failure_</v>
      </c>
      <c r="F1553" s="7">
        <f t="shared" si="608"/>
        <v>6.3062752869480159</v>
      </c>
      <c r="G1553">
        <f t="shared" si="603"/>
        <v>35</v>
      </c>
      <c r="H1553" s="11">
        <f t="shared" si="609"/>
        <v>0</v>
      </c>
      <c r="I1553" s="11">
        <f t="shared" si="617"/>
        <v>0</v>
      </c>
      <c r="J1553" s="11">
        <f t="shared" si="617"/>
        <v>1</v>
      </c>
      <c r="K1553" s="11">
        <f t="shared" si="619"/>
        <v>0</v>
      </c>
      <c r="L1553" s="11">
        <f t="shared" si="619"/>
        <v>0</v>
      </c>
      <c r="M1553" s="11">
        <f t="shared" si="619"/>
        <v>0</v>
      </c>
      <c r="N1553" s="11">
        <f t="shared" si="619"/>
        <v>0</v>
      </c>
      <c r="O1553" s="11">
        <f t="shared" si="619"/>
        <v>0</v>
      </c>
      <c r="P1553" s="11">
        <f t="shared" si="619"/>
        <v>1</v>
      </c>
      <c r="Q1553" s="4" t="str">
        <f t="shared" si="610"/>
        <v>N-001-000001</v>
      </c>
      <c r="R1553">
        <f t="shared" si="611"/>
        <v>75</v>
      </c>
      <c r="S1553" s="8">
        <f t="shared" si="612"/>
        <v>6.7053553975541869</v>
      </c>
      <c r="T1553" s="8">
        <f t="shared" si="613"/>
        <v>6.7053553975541869</v>
      </c>
      <c r="U1553" s="10">
        <f t="shared" si="604"/>
        <v>6.1340894364243139</v>
      </c>
      <c r="V1553" s="10">
        <f t="shared" si="614"/>
        <v>-0.16886520179703862</v>
      </c>
      <c r="W1553" s="10">
        <f t="shared" si="615"/>
        <v>-0.52711688976733928</v>
      </c>
      <c r="X1553" s="10">
        <f t="shared" si="605"/>
        <v>0.17218585052370217</v>
      </c>
      <c r="Y1553" s="22">
        <f t="shared" si="616"/>
        <v>6.7214093336529794</v>
      </c>
      <c r="Z1553" s="22">
        <f t="shared" si="606"/>
        <v>6.7986372127043664</v>
      </c>
      <c r="AA1553" s="22">
        <f t="shared" si="607"/>
        <v>6.7053553975541869</v>
      </c>
      <c r="AB1553" s="35"/>
      <c r="AC1553" s="10"/>
      <c r="AD1553" s="10"/>
    </row>
    <row r="1554" spans="1:30" x14ac:dyDescent="0.25">
      <c r="A1554" t="s">
        <v>4390</v>
      </c>
      <c r="B1554" t="s">
        <v>1774</v>
      </c>
      <c r="C1554" s="1">
        <v>41708</v>
      </c>
      <c r="D1554">
        <v>10917</v>
      </c>
      <c r="E1554" t="str">
        <f t="shared" si="602"/>
        <v>_life_cycle_of_data_science_projects_</v>
      </c>
      <c r="F1554" s="7">
        <f t="shared" si="608"/>
        <v>9.2981680823417037</v>
      </c>
      <c r="G1554">
        <f t="shared" si="603"/>
        <v>53</v>
      </c>
      <c r="H1554" s="11">
        <f t="shared" si="609"/>
        <v>0</v>
      </c>
      <c r="I1554" s="11">
        <f t="shared" si="617"/>
        <v>0</v>
      </c>
      <c r="J1554" s="11">
        <f t="shared" si="617"/>
        <v>1</v>
      </c>
      <c r="K1554" s="11">
        <f t="shared" si="619"/>
        <v>0</v>
      </c>
      <c r="L1554" s="11">
        <f t="shared" si="619"/>
        <v>0</v>
      </c>
      <c r="M1554" s="11">
        <f t="shared" si="619"/>
        <v>0</v>
      </c>
      <c r="N1554" s="11">
        <f t="shared" si="619"/>
        <v>1</v>
      </c>
      <c r="O1554" s="11">
        <f t="shared" si="619"/>
        <v>1</v>
      </c>
      <c r="P1554" s="11">
        <f t="shared" si="619"/>
        <v>0</v>
      </c>
      <c r="Q1554" s="4" t="str">
        <f t="shared" si="610"/>
        <v>N-001-000110</v>
      </c>
      <c r="R1554">
        <f t="shared" si="611"/>
        <v>130</v>
      </c>
      <c r="S1554" s="8">
        <f t="shared" si="612"/>
        <v>7.6818150714618501</v>
      </c>
      <c r="T1554" s="8">
        <f t="shared" si="613"/>
        <v>7.6818150714618501</v>
      </c>
      <c r="U1554" s="10">
        <f t="shared" si="604"/>
        <v>8.3096843311779978</v>
      </c>
      <c r="V1554" s="10">
        <f t="shared" si="614"/>
        <v>1.0620761276823165</v>
      </c>
      <c r="W1554" s="10">
        <f t="shared" si="615"/>
        <v>2.4647759056263485</v>
      </c>
      <c r="X1554" s="10">
        <f t="shared" si="605"/>
        <v>0.98848375116370624</v>
      </c>
      <c r="Y1554" s="22">
        <f t="shared" si="616"/>
        <v>7.5377072342929834</v>
      </c>
      <c r="Z1554" s="22">
        <f t="shared" si="606"/>
        <v>7.6004759766059404</v>
      </c>
      <c r="AA1554" s="22">
        <f t="shared" si="607"/>
        <v>7.6818150714618501</v>
      </c>
      <c r="AB1554" s="35"/>
      <c r="AC1554" s="10"/>
      <c r="AD1554" s="10"/>
    </row>
    <row r="1555" spans="1:30" x14ac:dyDescent="0.25">
      <c r="A1555" t="s">
        <v>3030</v>
      </c>
      <c r="B1555" t="s">
        <v>412</v>
      </c>
      <c r="C1555" s="1">
        <v>41856</v>
      </c>
      <c r="D1555">
        <v>297</v>
      </c>
      <c r="E1555" t="str">
        <f t="shared" si="602"/>
        <v>_limited_time_offer:_save_50%_on_data_science_training_</v>
      </c>
      <c r="F1555" s="7">
        <f t="shared" si="608"/>
        <v>5.6970934865054046</v>
      </c>
      <c r="G1555">
        <f t="shared" si="603"/>
        <v>40</v>
      </c>
      <c r="H1555" s="11">
        <f t="shared" si="609"/>
        <v>0</v>
      </c>
      <c r="I1555" s="11">
        <f t="shared" si="617"/>
        <v>1</v>
      </c>
      <c r="J1555" s="11">
        <f t="shared" si="617"/>
        <v>0</v>
      </c>
      <c r="K1555" s="11">
        <f t="shared" si="619"/>
        <v>0</v>
      </c>
      <c r="L1555" s="11">
        <f t="shared" si="619"/>
        <v>0</v>
      </c>
      <c r="M1555" s="11">
        <f t="shared" si="619"/>
        <v>0</v>
      </c>
      <c r="N1555" s="11">
        <f t="shared" si="619"/>
        <v>1</v>
      </c>
      <c r="O1555" s="11">
        <f t="shared" si="619"/>
        <v>1</v>
      </c>
      <c r="P1555" s="11">
        <f t="shared" si="619"/>
        <v>0</v>
      </c>
      <c r="Q1555" s="4" t="str">
        <f t="shared" si="610"/>
        <v>N-010-000110</v>
      </c>
      <c r="R1555">
        <f t="shared" si="611"/>
        <v>30</v>
      </c>
      <c r="S1555" s="8">
        <f t="shared" si="612"/>
        <v>6.8313617432708362</v>
      </c>
      <c r="T1555" s="8">
        <f t="shared" si="613"/>
        <v>6.8313617432708362</v>
      </c>
      <c r="U1555" s="10">
        <f t="shared" si="604"/>
        <v>5.4894533696999614</v>
      </c>
      <c r="V1555" s="10">
        <f t="shared" si="614"/>
        <v>-0.11540172769237117</v>
      </c>
      <c r="W1555" s="10">
        <f t="shared" si="615"/>
        <v>-1.1362986902099506</v>
      </c>
      <c r="X1555" s="10">
        <f t="shared" si="605"/>
        <v>0.20764011680544309</v>
      </c>
      <c r="Y1555" s="22">
        <f t="shared" si="616"/>
        <v>6.7568635999347206</v>
      </c>
      <c r="Z1555" s="22">
        <f t="shared" si="606"/>
        <v>6.9806344144561896</v>
      </c>
      <c r="AA1555" s="22">
        <f t="shared" si="607"/>
        <v>6.8313617432708362</v>
      </c>
      <c r="AB1555" s="35"/>
      <c r="AC1555" s="10"/>
      <c r="AD1555" s="10"/>
    </row>
    <row r="1556" spans="1:30" x14ac:dyDescent="0.25">
      <c r="A1556" t="s">
        <v>4391</v>
      </c>
      <c r="B1556" t="s">
        <v>1775</v>
      </c>
      <c r="C1556" s="1">
        <v>42278</v>
      </c>
      <c r="D1556">
        <v>1344</v>
      </c>
      <c r="E1556" t="str">
        <f t="shared" si="602"/>
        <v>_linear_algebra_formulas_for_econometrics_</v>
      </c>
      <c r="F1556" s="7">
        <f t="shared" si="608"/>
        <v>7.2041492920359396</v>
      </c>
      <c r="G1556">
        <f t="shared" si="603"/>
        <v>30</v>
      </c>
      <c r="H1556" s="11">
        <f t="shared" si="609"/>
        <v>1</v>
      </c>
      <c r="I1556" s="11">
        <f t="shared" si="617"/>
        <v>0</v>
      </c>
      <c r="J1556" s="11">
        <f t="shared" si="617"/>
        <v>1</v>
      </c>
      <c r="K1556" s="11">
        <f t="shared" si="619"/>
        <v>0</v>
      </c>
      <c r="L1556" s="11">
        <f t="shared" si="619"/>
        <v>0</v>
      </c>
      <c r="M1556" s="11">
        <f t="shared" si="619"/>
        <v>0</v>
      </c>
      <c r="N1556" s="11">
        <f t="shared" si="619"/>
        <v>0</v>
      </c>
      <c r="O1556" s="11">
        <f t="shared" si="619"/>
        <v>0</v>
      </c>
      <c r="P1556" s="11">
        <f t="shared" si="619"/>
        <v>0</v>
      </c>
      <c r="Q1556" s="4" t="str">
        <f t="shared" si="610"/>
        <v>N-101-000000</v>
      </c>
      <c r="R1556">
        <f t="shared" si="611"/>
        <v>419</v>
      </c>
      <c r="S1556" s="8">
        <f t="shared" si="612"/>
        <v>6.5697596378225285</v>
      </c>
      <c r="T1556" s="8">
        <f t="shared" si="613"/>
        <v>6.5697596378225285</v>
      </c>
      <c r="U1556" s="10">
        <f t="shared" si="604"/>
        <v>7.0156803527198832</v>
      </c>
      <c r="V1556" s="10">
        <f t="shared" si="614"/>
        <v>-0.14431102010629077</v>
      </c>
      <c r="W1556" s="10">
        <f t="shared" si="615"/>
        <v>0.37075711532058442</v>
      </c>
      <c r="X1556" s="10">
        <f t="shared" si="605"/>
        <v>0.18846893931605621</v>
      </c>
      <c r="Y1556" s="22">
        <f t="shared" si="616"/>
        <v>6.7376924224453338</v>
      </c>
      <c r="Z1556" s="22">
        <f t="shared" si="606"/>
        <v>6.5922741434865042</v>
      </c>
      <c r="AA1556" s="22">
        <f t="shared" si="607"/>
        <v>6.5697596378225285</v>
      </c>
      <c r="AB1556" s="35"/>
      <c r="AC1556" s="10"/>
      <c r="AD1556" s="10"/>
    </row>
    <row r="1557" spans="1:30" x14ac:dyDescent="0.25">
      <c r="A1557" t="s">
        <v>4392</v>
      </c>
      <c r="B1557" t="s">
        <v>1776</v>
      </c>
      <c r="C1557" s="1">
        <v>41940</v>
      </c>
      <c r="D1557">
        <v>570</v>
      </c>
      <c r="E1557" t="str">
        <f t="shared" si="602"/>
        <v>_linked_data_meets_data_science_</v>
      </c>
      <c r="F1557" s="7">
        <f t="shared" si="608"/>
        <v>6.3473892096560105</v>
      </c>
      <c r="G1557">
        <f t="shared" si="603"/>
        <v>43</v>
      </c>
      <c r="H1557" s="11">
        <f t="shared" si="609"/>
        <v>0</v>
      </c>
      <c r="I1557" s="11">
        <f t="shared" si="617"/>
        <v>0</v>
      </c>
      <c r="J1557" s="11">
        <f t="shared" si="617"/>
        <v>1</v>
      </c>
      <c r="K1557" s="11">
        <f t="shared" si="619"/>
        <v>0</v>
      </c>
      <c r="L1557" s="11">
        <f t="shared" si="619"/>
        <v>0</v>
      </c>
      <c r="M1557" s="11">
        <f t="shared" si="619"/>
        <v>0</v>
      </c>
      <c r="N1557" s="11">
        <f t="shared" si="619"/>
        <v>1</v>
      </c>
      <c r="O1557" s="11">
        <f t="shared" si="619"/>
        <v>1</v>
      </c>
      <c r="P1557" s="11">
        <f t="shared" si="619"/>
        <v>0</v>
      </c>
      <c r="Q1557" s="4" t="str">
        <f t="shared" si="610"/>
        <v>N-001-000110</v>
      </c>
      <c r="R1557">
        <f t="shared" si="611"/>
        <v>130</v>
      </c>
      <c r="S1557" s="8">
        <f t="shared" si="612"/>
        <v>7.6818150714618501</v>
      </c>
      <c r="T1557" s="8">
        <f t="shared" si="613"/>
        <v>7.6818150714618501</v>
      </c>
      <c r="U1557" s="10">
        <f t="shared" si="604"/>
        <v>5.3589054584923046</v>
      </c>
      <c r="V1557" s="10">
        <f t="shared" si="614"/>
        <v>1.0620761276823165</v>
      </c>
      <c r="W1557" s="10">
        <f t="shared" si="615"/>
        <v>-0.48600296705934465</v>
      </c>
      <c r="X1557" s="10">
        <f t="shared" si="605"/>
        <v>0.98848375116370624</v>
      </c>
      <c r="Y1557" s="22">
        <f t="shared" si="616"/>
        <v>7.5377072342929834</v>
      </c>
      <c r="Z1557" s="22">
        <f t="shared" si="606"/>
        <v>7.6004759766059404</v>
      </c>
      <c r="AA1557" s="22">
        <f t="shared" si="607"/>
        <v>7.6818150714618501</v>
      </c>
      <c r="AB1557" s="35"/>
      <c r="AC1557" s="10"/>
      <c r="AD1557" s="10"/>
    </row>
    <row r="1558" spans="1:30" x14ac:dyDescent="0.25">
      <c r="A1558" t="s">
        <v>4393</v>
      </c>
      <c r="B1558" t="s">
        <v>1777</v>
      </c>
      <c r="C1558" s="1">
        <v>41548</v>
      </c>
      <c r="D1558">
        <v>1304</v>
      </c>
      <c r="E1558" t="str">
        <f t="shared" si="602"/>
        <v>_linkedin_jobs,_disappointments_and_big_data_</v>
      </c>
      <c r="F1558" s="7">
        <f t="shared" si="608"/>
        <v>7.1739583197567942</v>
      </c>
      <c r="G1558">
        <f t="shared" si="603"/>
        <v>22</v>
      </c>
      <c r="H1558" s="11">
        <f t="shared" si="609"/>
        <v>0</v>
      </c>
      <c r="I1558" s="11">
        <f t="shared" si="617"/>
        <v>0</v>
      </c>
      <c r="J1558" s="11">
        <f t="shared" si="617"/>
        <v>1</v>
      </c>
      <c r="K1558" s="11">
        <f t="shared" si="619"/>
        <v>0</v>
      </c>
      <c r="L1558" s="11">
        <f t="shared" si="619"/>
        <v>0</v>
      </c>
      <c r="M1558" s="11">
        <f t="shared" si="619"/>
        <v>0</v>
      </c>
      <c r="N1558" s="11">
        <f t="shared" si="619"/>
        <v>0</v>
      </c>
      <c r="O1558" s="11">
        <f t="shared" si="619"/>
        <v>1</v>
      </c>
      <c r="P1558" s="11">
        <f t="shared" si="619"/>
        <v>0</v>
      </c>
      <c r="Q1558" s="4" t="str">
        <f t="shared" si="610"/>
        <v>N-001-000010</v>
      </c>
      <c r="R1558">
        <f t="shared" si="611"/>
        <v>276</v>
      </c>
      <c r="S1558" s="8">
        <f t="shared" si="612"/>
        <v>7.1371246496698326</v>
      </c>
      <c r="T1558" s="8">
        <f t="shared" si="613"/>
        <v>7.1371246496698326</v>
      </c>
      <c r="U1558" s="10">
        <f t="shared" si="604"/>
        <v>6.5691374048985729</v>
      </c>
      <c r="V1558" s="10">
        <f t="shared" si="614"/>
        <v>0.48352944586012636</v>
      </c>
      <c r="W1558" s="10">
        <f t="shared" si="615"/>
        <v>0.34056614304143906</v>
      </c>
      <c r="X1558" s="10">
        <f t="shared" si="605"/>
        <v>0.60482091485822098</v>
      </c>
      <c r="Y1558" s="22">
        <f t="shared" si="616"/>
        <v>7.1540443979874988</v>
      </c>
      <c r="Z1558" s="22">
        <f t="shared" si="606"/>
        <v>7.1890336202131158</v>
      </c>
      <c r="AA1558" s="22">
        <f t="shared" si="607"/>
        <v>7.1371246496698326</v>
      </c>
      <c r="AB1558" s="35"/>
      <c r="AC1558" s="10"/>
      <c r="AD1558" s="10"/>
    </row>
    <row r="1559" spans="1:30" x14ac:dyDescent="0.25">
      <c r="A1559" t="s">
        <v>2826</v>
      </c>
      <c r="B1559" t="s">
        <v>208</v>
      </c>
      <c r="C1559" s="1">
        <v>41320</v>
      </c>
      <c r="D1559">
        <v>1326</v>
      </c>
      <c r="E1559" t="str">
        <f t="shared" si="602"/>
        <v>_linux,_cygwin,_windows_</v>
      </c>
      <c r="F1559" s="7">
        <f t="shared" si="608"/>
        <v>7.1906760343322071</v>
      </c>
      <c r="G1559">
        <f t="shared" si="603"/>
        <v>87</v>
      </c>
      <c r="H1559" s="11">
        <f t="shared" si="609"/>
        <v>0</v>
      </c>
      <c r="I1559" s="11">
        <f t="shared" si="617"/>
        <v>1</v>
      </c>
      <c r="J1559" s="11">
        <f t="shared" si="617"/>
        <v>0</v>
      </c>
      <c r="K1559" s="11">
        <f t="shared" si="619"/>
        <v>0</v>
      </c>
      <c r="L1559" s="11">
        <f t="shared" si="619"/>
        <v>0</v>
      </c>
      <c r="M1559" s="11">
        <f t="shared" si="619"/>
        <v>0</v>
      </c>
      <c r="N1559" s="11">
        <f t="shared" si="619"/>
        <v>0</v>
      </c>
      <c r="O1559" s="11">
        <f t="shared" si="619"/>
        <v>0</v>
      </c>
      <c r="P1559" s="11">
        <f t="shared" si="619"/>
        <v>0</v>
      </c>
      <c r="Q1559" s="4" t="str">
        <f t="shared" si="610"/>
        <v>N-010-000000</v>
      </c>
      <c r="R1559">
        <f t="shared" si="611"/>
        <v>99</v>
      </c>
      <c r="S1559" s="8">
        <f t="shared" si="612"/>
        <v>6.480946823676728</v>
      </c>
      <c r="T1559" s="8">
        <f t="shared" si="613"/>
        <v>6.480946823676728</v>
      </c>
      <c r="U1559" s="10">
        <f t="shared" si="604"/>
        <v>7.584583675031717</v>
      </c>
      <c r="V1559" s="10">
        <f t="shared" si="614"/>
        <v>-1.0225092870624488</v>
      </c>
      <c r="W1559" s="10">
        <f t="shared" si="615"/>
        <v>0.357283857616852</v>
      </c>
      <c r="X1559" s="10">
        <f t="shared" si="605"/>
        <v>-0.39390764069951029</v>
      </c>
      <c r="Y1559" s="22">
        <f t="shared" si="616"/>
        <v>6.1553158424297676</v>
      </c>
      <c r="Z1559" s="22">
        <f t="shared" si="606"/>
        <v>6.3463125243562173</v>
      </c>
      <c r="AA1559" s="22">
        <f t="shared" si="607"/>
        <v>6.480946823676728</v>
      </c>
      <c r="AB1559" s="35"/>
      <c r="AC1559" s="10"/>
      <c r="AD1559" s="10"/>
    </row>
    <row r="1560" spans="1:30" x14ac:dyDescent="0.25">
      <c r="A1560" t="s">
        <v>3082</v>
      </c>
      <c r="B1560" t="s">
        <v>464</v>
      </c>
      <c r="C1560" s="1">
        <v>42001</v>
      </c>
      <c r="D1560">
        <v>733</v>
      </c>
      <c r="E1560" t="str">
        <f t="shared" si="602"/>
        <v>_list_-_twelve_unique_characteristics_of_iot_based_predictive_analytics/machinelearning._</v>
      </c>
      <c r="F1560" s="7">
        <f t="shared" si="608"/>
        <v>6.5985090286145152</v>
      </c>
      <c r="G1560">
        <f t="shared" si="603"/>
        <v>33</v>
      </c>
      <c r="H1560" s="11">
        <f t="shared" si="609"/>
        <v>0</v>
      </c>
      <c r="I1560" s="11">
        <f t="shared" si="617"/>
        <v>1</v>
      </c>
      <c r="J1560" s="11">
        <f t="shared" si="617"/>
        <v>0</v>
      </c>
      <c r="K1560" s="11">
        <f t="shared" si="619"/>
        <v>0</v>
      </c>
      <c r="L1560" s="11">
        <f t="shared" si="619"/>
        <v>0</v>
      </c>
      <c r="M1560" s="11">
        <f t="shared" si="619"/>
        <v>0</v>
      </c>
      <c r="N1560" s="11">
        <f t="shared" si="619"/>
        <v>0</v>
      </c>
      <c r="O1560" s="11">
        <f t="shared" si="619"/>
        <v>0</v>
      </c>
      <c r="P1560" s="11">
        <f t="shared" si="619"/>
        <v>1</v>
      </c>
      <c r="Q1560" s="4" t="str">
        <f t="shared" si="610"/>
        <v>N-010-000001</v>
      </c>
      <c r="R1560">
        <f t="shared" si="611"/>
        <v>21</v>
      </c>
      <c r="S1560" s="8">
        <f t="shared" si="612"/>
        <v>5.7614925343121861</v>
      </c>
      <c r="T1560" s="8">
        <f t="shared" si="613"/>
        <v>5.7614925343121861</v>
      </c>
      <c r="U1560" s="10">
        <f t="shared" si="604"/>
        <v>7.207166812449076</v>
      </c>
      <c r="V1560" s="10">
        <f t="shared" si="614"/>
        <v>-1.3463430571717265</v>
      </c>
      <c r="W1560" s="10">
        <f t="shared" si="615"/>
        <v>-0.23488314810083999</v>
      </c>
      <c r="X1560" s="10">
        <f t="shared" si="605"/>
        <v>-0.60865778383456093</v>
      </c>
      <c r="Y1560" s="22">
        <f t="shared" si="616"/>
        <v>5.9405656992947167</v>
      </c>
      <c r="Z1560" s="22">
        <f t="shared" si="606"/>
        <v>6.1787956505546155</v>
      </c>
      <c r="AA1560" s="22">
        <f t="shared" si="607"/>
        <v>5.7614925343121861</v>
      </c>
      <c r="AB1560" s="35"/>
      <c r="AC1560" s="10"/>
      <c r="AD1560" s="10"/>
    </row>
    <row r="1561" spans="1:30" x14ac:dyDescent="0.25">
      <c r="A1561" t="s">
        <v>4394</v>
      </c>
      <c r="B1561" t="s">
        <v>1778</v>
      </c>
      <c r="C1561" s="1">
        <v>42200</v>
      </c>
      <c r="D1561">
        <v>611</v>
      </c>
      <c r="E1561" t="str">
        <f t="shared" si="602"/>
        <v>_list_of_acquisitions_by_microsoft_</v>
      </c>
      <c r="F1561" s="7">
        <f t="shared" si="608"/>
        <v>6.4167322825123261</v>
      </c>
      <c r="G1561">
        <f t="shared" si="603"/>
        <v>46</v>
      </c>
      <c r="H1561" s="11">
        <f t="shared" si="609"/>
        <v>1</v>
      </c>
      <c r="I1561" s="11">
        <f t="shared" si="617"/>
        <v>0</v>
      </c>
      <c r="J1561" s="11">
        <f t="shared" si="617"/>
        <v>1</v>
      </c>
      <c r="K1561" s="11">
        <f t="shared" si="619"/>
        <v>0</v>
      </c>
      <c r="L1561" s="11">
        <f t="shared" si="619"/>
        <v>0</v>
      </c>
      <c r="M1561" s="11">
        <f t="shared" si="619"/>
        <v>0</v>
      </c>
      <c r="N1561" s="11">
        <f t="shared" si="619"/>
        <v>0</v>
      </c>
      <c r="O1561" s="11">
        <f t="shared" si="619"/>
        <v>0</v>
      </c>
      <c r="P1561" s="11">
        <f t="shared" si="619"/>
        <v>0</v>
      </c>
      <c r="Q1561" s="4" t="str">
        <f t="shared" si="610"/>
        <v>N-101-000000</v>
      </c>
      <c r="R1561">
        <f t="shared" si="611"/>
        <v>419</v>
      </c>
      <c r="S1561" s="8">
        <f t="shared" si="612"/>
        <v>6.5697596378225285</v>
      </c>
      <c r="T1561" s="8">
        <f t="shared" si="613"/>
        <v>6.5697596378225285</v>
      </c>
      <c r="U1561" s="10">
        <f t="shared" si="604"/>
        <v>6.2282633431962697</v>
      </c>
      <c r="V1561" s="10">
        <f t="shared" si="614"/>
        <v>-0.14431102010629077</v>
      </c>
      <c r="W1561" s="10">
        <f t="shared" si="615"/>
        <v>-0.41665989420302907</v>
      </c>
      <c r="X1561" s="10">
        <f t="shared" si="605"/>
        <v>0.18846893931605621</v>
      </c>
      <c r="Y1561" s="22">
        <f t="shared" si="616"/>
        <v>6.7376924224453338</v>
      </c>
      <c r="Z1561" s="22">
        <f t="shared" si="606"/>
        <v>6.5922741434865042</v>
      </c>
      <c r="AA1561" s="22">
        <f t="shared" si="607"/>
        <v>6.5697596378225285</v>
      </c>
      <c r="AB1561" s="35"/>
      <c r="AC1561" s="10"/>
      <c r="AD1561" s="10"/>
    </row>
    <row r="1562" spans="1:30" x14ac:dyDescent="0.25">
      <c r="A1562" t="s">
        <v>4395</v>
      </c>
      <c r="B1562" t="s">
        <v>1779</v>
      </c>
      <c r="C1562" s="1">
        <v>42206</v>
      </c>
      <c r="D1562">
        <v>244</v>
      </c>
      <c r="E1562" t="str">
        <f t="shared" si="602"/>
        <v>_list_of_all_aster_videos_on_advanced_analytics_</v>
      </c>
      <c r="F1562" s="7">
        <f t="shared" si="608"/>
        <v>5.5012582105447274</v>
      </c>
      <c r="G1562">
        <f t="shared" si="603"/>
        <v>23</v>
      </c>
      <c r="H1562" s="11">
        <f t="shared" si="609"/>
        <v>1</v>
      </c>
      <c r="I1562" s="11">
        <f t="shared" ref="I1562:J1581" si="620">IF(ISNUMBER(SEARCH(I$1,$B1562)),1,0)</f>
        <v>0</v>
      </c>
      <c r="J1562" s="11">
        <f t="shared" si="620"/>
        <v>1</v>
      </c>
      <c r="K1562" s="11">
        <f t="shared" ref="K1562:P1571" si="621">IF(ISNUMBER(SEARCH(K$1,$E1562)),1,0)</f>
        <v>0</v>
      </c>
      <c r="L1562" s="11">
        <f t="shared" si="621"/>
        <v>0</v>
      </c>
      <c r="M1562" s="11">
        <f t="shared" si="621"/>
        <v>0</v>
      </c>
      <c r="N1562" s="11">
        <f t="shared" si="621"/>
        <v>0</v>
      </c>
      <c r="O1562" s="11">
        <f t="shared" si="621"/>
        <v>0</v>
      </c>
      <c r="P1562" s="11">
        <f t="shared" si="621"/>
        <v>1</v>
      </c>
      <c r="Q1562" s="4" t="str">
        <f t="shared" si="610"/>
        <v>N-101-000001</v>
      </c>
      <c r="R1562">
        <f t="shared" si="611"/>
        <v>109</v>
      </c>
      <c r="S1562" s="8">
        <f t="shared" si="612"/>
        <v>6.5598547021339648</v>
      </c>
      <c r="T1562" s="8">
        <f t="shared" si="613"/>
        <v>6.5598547021339648</v>
      </c>
      <c r="U1562" s="10">
        <f t="shared" si="604"/>
        <v>5.527539414363722</v>
      </c>
      <c r="V1562" s="10">
        <f t="shared" si="614"/>
        <v>-0.46814479021556843</v>
      </c>
      <c r="W1562" s="10">
        <f t="shared" si="615"/>
        <v>-1.3321339661706277</v>
      </c>
      <c r="X1562" s="10">
        <f t="shared" si="605"/>
        <v>-2.6281203818994407E-2</v>
      </c>
      <c r="Y1562" s="22">
        <f t="shared" si="616"/>
        <v>6.5229422793102829</v>
      </c>
      <c r="Z1562" s="22">
        <f t="shared" si="606"/>
        <v>6.4247572696849025</v>
      </c>
      <c r="AA1562" s="22">
        <f t="shared" si="607"/>
        <v>6.5598547021339648</v>
      </c>
      <c r="AB1562" s="35"/>
      <c r="AC1562" s="10"/>
      <c r="AD1562" s="10"/>
    </row>
    <row r="1563" spans="1:30" x14ac:dyDescent="0.25">
      <c r="A1563" t="s">
        <v>4396</v>
      </c>
      <c r="B1563" t="s">
        <v>1780</v>
      </c>
      <c r="C1563" s="1">
        <v>41786</v>
      </c>
      <c r="D1563">
        <v>1290</v>
      </c>
      <c r="E1563" t="str">
        <f t="shared" si="602"/>
        <v>_list_of_nosql_databases_</v>
      </c>
      <c r="F1563" s="7">
        <f t="shared" si="608"/>
        <v>7.1631723908466425</v>
      </c>
      <c r="G1563">
        <f t="shared" si="603"/>
        <v>51</v>
      </c>
      <c r="H1563" s="11">
        <f t="shared" si="609"/>
        <v>0</v>
      </c>
      <c r="I1563" s="11">
        <f t="shared" si="620"/>
        <v>0</v>
      </c>
      <c r="J1563" s="11">
        <f t="shared" si="620"/>
        <v>1</v>
      </c>
      <c r="K1563" s="11">
        <f t="shared" si="621"/>
        <v>0</v>
      </c>
      <c r="L1563" s="11">
        <f t="shared" si="621"/>
        <v>0</v>
      </c>
      <c r="M1563" s="11">
        <f t="shared" si="621"/>
        <v>0</v>
      </c>
      <c r="N1563" s="11">
        <f t="shared" si="621"/>
        <v>0</v>
      </c>
      <c r="O1563" s="11">
        <f t="shared" si="621"/>
        <v>0</v>
      </c>
      <c r="P1563" s="11">
        <f t="shared" si="621"/>
        <v>0</v>
      </c>
      <c r="Q1563" s="4" t="str">
        <f t="shared" si="610"/>
        <v>N-001-000000</v>
      </c>
      <c r="R1563">
        <f t="shared" si="611"/>
        <v>313</v>
      </c>
      <c r="S1563" s="8">
        <f t="shared" si="612"/>
        <v>6.8822553953446945</v>
      </c>
      <c r="T1563" s="8">
        <f t="shared" si="613"/>
        <v>6.8822553953446945</v>
      </c>
      <c r="U1563" s="10">
        <f t="shared" si="604"/>
        <v>6.7762363971878896</v>
      </c>
      <c r="V1563" s="10">
        <f t="shared" si="614"/>
        <v>0.15496856831223904</v>
      </c>
      <c r="W1563" s="10">
        <f t="shared" si="615"/>
        <v>0.32978021413128733</v>
      </c>
      <c r="X1563" s="10">
        <f t="shared" si="605"/>
        <v>0.38693599365875281</v>
      </c>
      <c r="Y1563" s="22">
        <f t="shared" si="616"/>
        <v>6.9361594767880304</v>
      </c>
      <c r="Z1563" s="22">
        <f t="shared" si="606"/>
        <v>6.9661540865059681</v>
      </c>
      <c r="AA1563" s="22">
        <f t="shared" si="607"/>
        <v>6.8822553953446945</v>
      </c>
      <c r="AB1563" s="35"/>
      <c r="AC1563" s="10"/>
      <c r="AD1563" s="10"/>
    </row>
    <row r="1564" spans="1:30" x14ac:dyDescent="0.25">
      <c r="A1564" t="s">
        <v>4397</v>
      </c>
      <c r="B1564" t="s">
        <v>1781</v>
      </c>
      <c r="C1564" s="1">
        <v>42390</v>
      </c>
      <c r="D1564">
        <v>937</v>
      </c>
      <c r="E1564" t="str">
        <f t="shared" si="602"/>
        <v>_list_of_top_companies_hiring_data_scientist_in_2016_</v>
      </c>
      <c r="F1564" s="7">
        <f t="shared" si="608"/>
        <v>6.8437499490062246</v>
      </c>
      <c r="G1564">
        <f t="shared" si="603"/>
        <v>49</v>
      </c>
      <c r="H1564" s="11">
        <f t="shared" si="609"/>
        <v>1</v>
      </c>
      <c r="I1564" s="11">
        <f t="shared" si="620"/>
        <v>0</v>
      </c>
      <c r="J1564" s="11">
        <f t="shared" si="620"/>
        <v>1</v>
      </c>
      <c r="K1564" s="11">
        <f t="shared" si="621"/>
        <v>0</v>
      </c>
      <c r="L1564" s="11">
        <f t="shared" si="621"/>
        <v>0</v>
      </c>
      <c r="M1564" s="11">
        <f t="shared" si="621"/>
        <v>0</v>
      </c>
      <c r="N1564" s="11">
        <f t="shared" si="621"/>
        <v>0</v>
      </c>
      <c r="O1564" s="11">
        <f t="shared" si="621"/>
        <v>1</v>
      </c>
      <c r="P1564" s="11">
        <f t="shared" si="621"/>
        <v>0</v>
      </c>
      <c r="Q1564" s="4" t="str">
        <f t="shared" si="610"/>
        <v>N-101-000010</v>
      </c>
      <c r="R1564">
        <f t="shared" si="611"/>
        <v>382</v>
      </c>
      <c r="S1564" s="8">
        <f t="shared" si="612"/>
        <v>6.8802841839920132</v>
      </c>
      <c r="T1564" s="8">
        <f t="shared" si="613"/>
        <v>6.8802841839920132</v>
      </c>
      <c r="U1564" s="10">
        <f t="shared" si="604"/>
        <v>6.4373960884906998</v>
      </c>
      <c r="V1564" s="10">
        <f t="shared" si="614"/>
        <v>0.18424985744159661</v>
      </c>
      <c r="W1564" s="10">
        <f t="shared" si="615"/>
        <v>1.0357772290869427E-2</v>
      </c>
      <c r="X1564" s="10">
        <f t="shared" si="605"/>
        <v>0.40635386051552441</v>
      </c>
      <c r="Y1564" s="22">
        <f t="shared" si="616"/>
        <v>6.9555773436448023</v>
      </c>
      <c r="Z1564" s="22">
        <f t="shared" si="606"/>
        <v>6.8151536771936527</v>
      </c>
      <c r="AA1564" s="22">
        <f t="shared" si="607"/>
        <v>6.8802841839920132</v>
      </c>
      <c r="AB1564" s="35"/>
      <c r="AC1564" s="10"/>
      <c r="AD1564" s="10"/>
    </row>
    <row r="1565" spans="1:30" x14ac:dyDescent="0.25">
      <c r="A1565" t="s">
        <v>4398</v>
      </c>
      <c r="B1565" t="s">
        <v>1782</v>
      </c>
      <c r="C1565" s="1">
        <v>42188</v>
      </c>
      <c r="D1565">
        <v>367</v>
      </c>
      <c r="E1565" t="str">
        <f t="shared" si="602"/>
        <v>_little_debate:_data_priorities_for_all_industries_</v>
      </c>
      <c r="F1565" s="7">
        <f t="shared" si="608"/>
        <v>5.9080829381689313</v>
      </c>
      <c r="G1565">
        <f t="shared" si="603"/>
        <v>72</v>
      </c>
      <c r="H1565" s="11">
        <f t="shared" si="609"/>
        <v>1</v>
      </c>
      <c r="I1565" s="11">
        <f t="shared" si="620"/>
        <v>0</v>
      </c>
      <c r="J1565" s="11">
        <f t="shared" si="620"/>
        <v>1</v>
      </c>
      <c r="K1565" s="11">
        <f t="shared" si="621"/>
        <v>0</v>
      </c>
      <c r="L1565" s="11">
        <f t="shared" si="621"/>
        <v>0</v>
      </c>
      <c r="M1565" s="11">
        <f t="shared" si="621"/>
        <v>0</v>
      </c>
      <c r="N1565" s="11">
        <f t="shared" si="621"/>
        <v>0</v>
      </c>
      <c r="O1565" s="11">
        <f t="shared" si="621"/>
        <v>1</v>
      </c>
      <c r="P1565" s="11">
        <f t="shared" si="621"/>
        <v>0</v>
      </c>
      <c r="Q1565" s="4" t="str">
        <f t="shared" si="610"/>
        <v>N-101-000010</v>
      </c>
      <c r="R1565">
        <f t="shared" si="611"/>
        <v>382</v>
      </c>
      <c r="S1565" s="8">
        <f t="shared" si="612"/>
        <v>6.8802841839920132</v>
      </c>
      <c r="T1565" s="8">
        <f t="shared" si="613"/>
        <v>6.8802841839920132</v>
      </c>
      <c r="U1565" s="10">
        <f t="shared" si="604"/>
        <v>5.5017290776534065</v>
      </c>
      <c r="V1565" s="10">
        <f t="shared" si="614"/>
        <v>0.18424985744159661</v>
      </c>
      <c r="W1565" s="10">
        <f t="shared" si="615"/>
        <v>-0.92530923854642388</v>
      </c>
      <c r="X1565" s="10">
        <f t="shared" si="605"/>
        <v>0.40635386051552441</v>
      </c>
      <c r="Y1565" s="22">
        <f t="shared" si="616"/>
        <v>6.9555773436448023</v>
      </c>
      <c r="Z1565" s="22">
        <f t="shared" si="606"/>
        <v>6.8151536771936527</v>
      </c>
      <c r="AA1565" s="22">
        <f t="shared" si="607"/>
        <v>6.8802841839920132</v>
      </c>
      <c r="AB1565" s="35"/>
      <c r="AC1565" s="10"/>
      <c r="AD1565" s="10"/>
    </row>
    <row r="1566" spans="1:30" x14ac:dyDescent="0.25">
      <c r="A1566" t="s">
        <v>4399</v>
      </c>
      <c r="B1566" t="s">
        <v>1783</v>
      </c>
      <c r="C1566" s="1">
        <v>42497</v>
      </c>
      <c r="D1566">
        <v>1059</v>
      </c>
      <c r="E1566" t="str">
        <f t="shared" si="602"/>
        <v>_logistic_regression_and_maximum_entropy_explained_with_examples_and_code_</v>
      </c>
      <c r="F1566" s="7">
        <f t="shared" si="608"/>
        <v>6.9660241871061128</v>
      </c>
      <c r="G1566">
        <f t="shared" si="603"/>
        <v>52</v>
      </c>
      <c r="H1566" s="11">
        <f t="shared" si="609"/>
        <v>1</v>
      </c>
      <c r="I1566" s="11">
        <f t="shared" si="620"/>
        <v>0</v>
      </c>
      <c r="J1566" s="11">
        <f t="shared" si="620"/>
        <v>1</v>
      </c>
      <c r="K1566" s="11">
        <f t="shared" si="621"/>
        <v>0</v>
      </c>
      <c r="L1566" s="11">
        <f t="shared" si="621"/>
        <v>0</v>
      </c>
      <c r="M1566" s="11">
        <f t="shared" si="621"/>
        <v>0</v>
      </c>
      <c r="N1566" s="11">
        <f t="shared" si="621"/>
        <v>0</v>
      </c>
      <c r="O1566" s="11">
        <f t="shared" si="621"/>
        <v>0</v>
      </c>
      <c r="P1566" s="11">
        <f t="shared" si="621"/>
        <v>0</v>
      </c>
      <c r="Q1566" s="4" t="str">
        <f t="shared" si="610"/>
        <v>N-101-000000</v>
      </c>
      <c r="R1566">
        <f t="shared" si="611"/>
        <v>419</v>
      </c>
      <c r="S1566" s="8">
        <f t="shared" si="612"/>
        <v>6.5697596378225285</v>
      </c>
      <c r="T1566" s="8">
        <f t="shared" si="613"/>
        <v>6.5697596378225285</v>
      </c>
      <c r="U1566" s="10">
        <f t="shared" si="604"/>
        <v>6.7775552477900565</v>
      </c>
      <c r="V1566" s="10">
        <f t="shared" si="614"/>
        <v>-0.14431102010629077</v>
      </c>
      <c r="W1566" s="10">
        <f t="shared" si="615"/>
        <v>0.13263201039075767</v>
      </c>
      <c r="X1566" s="10">
        <f t="shared" si="605"/>
        <v>0.18846893931605621</v>
      </c>
      <c r="Y1566" s="22">
        <f t="shared" si="616"/>
        <v>6.7376924224453338</v>
      </c>
      <c r="Z1566" s="22">
        <f t="shared" si="606"/>
        <v>6.5922741434865042</v>
      </c>
      <c r="AA1566" s="22">
        <f t="shared" si="607"/>
        <v>6.5697596378225285</v>
      </c>
      <c r="AB1566" s="35"/>
      <c r="AC1566" s="10"/>
      <c r="AD1566" s="10"/>
    </row>
    <row r="1567" spans="1:30" x14ac:dyDescent="0.25">
      <c r="A1567" t="s">
        <v>4400</v>
      </c>
      <c r="B1567" t="s">
        <v>1784</v>
      </c>
      <c r="C1567" s="1">
        <v>42327</v>
      </c>
      <c r="D1567">
        <v>3055</v>
      </c>
      <c r="E1567" t="str">
        <f t="shared" si="602"/>
        <v>_logistic_regression_vs_decision_trees_vs_svm:_part_i_</v>
      </c>
      <c r="F1567" s="7">
        <f t="shared" si="608"/>
        <v>8.0248621502864115</v>
      </c>
      <c r="G1567">
        <f t="shared" si="603"/>
        <v>53</v>
      </c>
      <c r="H1567" s="11">
        <f t="shared" si="609"/>
        <v>1</v>
      </c>
      <c r="I1567" s="11">
        <f t="shared" si="620"/>
        <v>0</v>
      </c>
      <c r="J1567" s="11">
        <f t="shared" si="620"/>
        <v>1</v>
      </c>
      <c r="K1567" s="11">
        <f t="shared" si="621"/>
        <v>0</v>
      </c>
      <c r="L1567" s="11">
        <f t="shared" si="621"/>
        <v>0</v>
      </c>
      <c r="M1567" s="11">
        <f t="shared" si="621"/>
        <v>0</v>
      </c>
      <c r="N1567" s="11">
        <f t="shared" si="621"/>
        <v>0</v>
      </c>
      <c r="O1567" s="11">
        <f t="shared" si="621"/>
        <v>0</v>
      </c>
      <c r="P1567" s="11">
        <f t="shared" si="621"/>
        <v>0</v>
      </c>
      <c r="Q1567" s="4" t="str">
        <f t="shared" si="610"/>
        <v>N-101-000000</v>
      </c>
      <c r="R1567">
        <f t="shared" si="611"/>
        <v>419</v>
      </c>
      <c r="S1567" s="8">
        <f t="shared" si="612"/>
        <v>6.5697596378225285</v>
      </c>
      <c r="T1567" s="8">
        <f t="shared" si="613"/>
        <v>6.5697596378225285</v>
      </c>
      <c r="U1567" s="10">
        <f t="shared" si="604"/>
        <v>7.8363932109703551</v>
      </c>
      <c r="V1567" s="10">
        <f t="shared" si="614"/>
        <v>-0.14431102010629077</v>
      </c>
      <c r="W1567" s="10">
        <f t="shared" si="615"/>
        <v>1.1914699735710563</v>
      </c>
      <c r="X1567" s="10">
        <f t="shared" si="605"/>
        <v>0.18846893931605621</v>
      </c>
      <c r="Y1567" s="22">
        <f t="shared" si="616"/>
        <v>6.7376924224453338</v>
      </c>
      <c r="Z1567" s="22">
        <f t="shared" si="606"/>
        <v>6.5922741434865042</v>
      </c>
      <c r="AA1567" s="22">
        <f t="shared" si="607"/>
        <v>6.5697596378225285</v>
      </c>
      <c r="AB1567" s="35"/>
      <c r="AC1567" s="10"/>
      <c r="AD1567" s="10"/>
    </row>
    <row r="1568" spans="1:30" x14ac:dyDescent="0.25">
      <c r="A1568" t="s">
        <v>4401</v>
      </c>
      <c r="B1568" t="s">
        <v>1785</v>
      </c>
      <c r="C1568" s="1">
        <v>42327</v>
      </c>
      <c r="D1568">
        <v>1263</v>
      </c>
      <c r="E1568" t="str">
        <f t="shared" si="602"/>
        <v>_logistic_regression_vs_decision_trees_vs_svm:_part_ii_</v>
      </c>
      <c r="F1568" s="7">
        <f t="shared" si="608"/>
        <v>7.1420365747068031</v>
      </c>
      <c r="G1568">
        <f t="shared" si="603"/>
        <v>50</v>
      </c>
      <c r="H1568" s="11">
        <f t="shared" si="609"/>
        <v>1</v>
      </c>
      <c r="I1568" s="11">
        <f t="shared" si="620"/>
        <v>0</v>
      </c>
      <c r="J1568" s="11">
        <f t="shared" si="620"/>
        <v>1</v>
      </c>
      <c r="K1568" s="11">
        <f t="shared" si="621"/>
        <v>0</v>
      </c>
      <c r="L1568" s="11">
        <f t="shared" si="621"/>
        <v>0</v>
      </c>
      <c r="M1568" s="11">
        <f t="shared" si="621"/>
        <v>0</v>
      </c>
      <c r="N1568" s="11">
        <f t="shared" si="621"/>
        <v>0</v>
      </c>
      <c r="O1568" s="11">
        <f t="shared" si="621"/>
        <v>0</v>
      </c>
      <c r="P1568" s="11">
        <f t="shared" si="621"/>
        <v>0</v>
      </c>
      <c r="Q1568" s="4" t="str">
        <f t="shared" si="610"/>
        <v>N-101-000000</v>
      </c>
      <c r="R1568">
        <f t="shared" si="611"/>
        <v>419</v>
      </c>
      <c r="S1568" s="8">
        <f t="shared" si="612"/>
        <v>6.5697596378225285</v>
      </c>
      <c r="T1568" s="8">
        <f t="shared" si="613"/>
        <v>6.5697596378225285</v>
      </c>
      <c r="U1568" s="10">
        <f t="shared" si="604"/>
        <v>6.9535676353907467</v>
      </c>
      <c r="V1568" s="10">
        <f t="shared" si="614"/>
        <v>-0.14431102010629077</v>
      </c>
      <c r="W1568" s="10">
        <f t="shared" si="615"/>
        <v>0.30864439799144794</v>
      </c>
      <c r="X1568" s="10">
        <f t="shared" si="605"/>
        <v>0.18846893931605621</v>
      </c>
      <c r="Y1568" s="22">
        <f t="shared" si="616"/>
        <v>6.7376924224453338</v>
      </c>
      <c r="Z1568" s="22">
        <f t="shared" si="606"/>
        <v>6.5922741434865042</v>
      </c>
      <c r="AA1568" s="22">
        <f t="shared" si="607"/>
        <v>6.5697596378225285</v>
      </c>
      <c r="AB1568" s="35"/>
      <c r="AC1568" s="10"/>
      <c r="AD1568" s="10"/>
    </row>
    <row r="1569" spans="1:30" x14ac:dyDescent="0.25">
      <c r="A1569" t="s">
        <v>4405</v>
      </c>
      <c r="B1569" t="s">
        <v>1789</v>
      </c>
      <c r="C1569" s="1">
        <v>42184</v>
      </c>
      <c r="D1569">
        <v>734</v>
      </c>
      <c r="E1569" t="str">
        <f t="shared" si="602"/>
        <v>_look_it_up!_codes_associated_with_public_data_sets_</v>
      </c>
      <c r="F1569" s="7">
        <f t="shared" si="608"/>
        <v>6.5998704992128365</v>
      </c>
      <c r="G1569">
        <f t="shared" si="603"/>
        <v>37</v>
      </c>
      <c r="H1569" s="11">
        <f t="shared" si="609"/>
        <v>1</v>
      </c>
      <c r="I1569" s="11">
        <f t="shared" si="620"/>
        <v>0</v>
      </c>
      <c r="J1569" s="11">
        <f t="shared" si="620"/>
        <v>1</v>
      </c>
      <c r="K1569" s="11">
        <f t="shared" si="621"/>
        <v>0</v>
      </c>
      <c r="L1569" s="11">
        <f t="shared" si="621"/>
        <v>0</v>
      </c>
      <c r="M1569" s="11">
        <f t="shared" si="621"/>
        <v>0</v>
      </c>
      <c r="N1569" s="11">
        <f t="shared" si="621"/>
        <v>0</v>
      </c>
      <c r="O1569" s="11">
        <f t="shared" si="621"/>
        <v>1</v>
      </c>
      <c r="P1569" s="11">
        <f t="shared" si="621"/>
        <v>0</v>
      </c>
      <c r="Q1569" s="4" t="str">
        <f t="shared" si="610"/>
        <v>N-101-000010</v>
      </c>
      <c r="R1569">
        <f t="shared" si="611"/>
        <v>382</v>
      </c>
      <c r="S1569" s="8">
        <f t="shared" si="612"/>
        <v>6.8802841839920132</v>
      </c>
      <c r="T1569" s="8">
        <f t="shared" si="613"/>
        <v>6.8802841839920132</v>
      </c>
      <c r="U1569" s="10">
        <f t="shared" si="604"/>
        <v>6.1935166386973117</v>
      </c>
      <c r="V1569" s="10">
        <f t="shared" si="614"/>
        <v>0.18424985744159661</v>
      </c>
      <c r="W1569" s="10">
        <f t="shared" si="615"/>
        <v>-0.23352167750251862</v>
      </c>
      <c r="X1569" s="10">
        <f t="shared" si="605"/>
        <v>0.40635386051552441</v>
      </c>
      <c r="Y1569" s="22">
        <f t="shared" si="616"/>
        <v>6.9555773436448023</v>
      </c>
      <c r="Z1569" s="22">
        <f t="shared" si="606"/>
        <v>6.8151536771936527</v>
      </c>
      <c r="AA1569" s="22">
        <f t="shared" si="607"/>
        <v>6.8802841839920132</v>
      </c>
      <c r="AB1569" s="35"/>
      <c r="AC1569" s="10"/>
      <c r="AD1569" s="10"/>
    </row>
    <row r="1570" spans="1:30" x14ac:dyDescent="0.25">
      <c r="A1570" t="s">
        <v>4402</v>
      </c>
      <c r="B1570" t="s">
        <v>1786</v>
      </c>
      <c r="C1570" s="1">
        <v>42270</v>
      </c>
      <c r="D1570">
        <v>244</v>
      </c>
      <c r="E1570" t="str">
        <f t="shared" si="602"/>
        <v>_looking_back_on_a_decade_of_analytics_</v>
      </c>
      <c r="F1570" s="7">
        <f t="shared" si="608"/>
        <v>5.5012582105447274</v>
      </c>
      <c r="G1570">
        <f t="shared" si="603"/>
        <v>114</v>
      </c>
      <c r="H1570" s="11">
        <f t="shared" si="609"/>
        <v>1</v>
      </c>
      <c r="I1570" s="11">
        <f t="shared" si="620"/>
        <v>0</v>
      </c>
      <c r="J1570" s="11">
        <f t="shared" si="620"/>
        <v>1</v>
      </c>
      <c r="K1570" s="11">
        <f t="shared" si="621"/>
        <v>0</v>
      </c>
      <c r="L1570" s="11">
        <f t="shared" si="621"/>
        <v>0</v>
      </c>
      <c r="M1570" s="11">
        <f t="shared" si="621"/>
        <v>0</v>
      </c>
      <c r="N1570" s="11">
        <f t="shared" si="621"/>
        <v>0</v>
      </c>
      <c r="O1570" s="11">
        <f t="shared" si="621"/>
        <v>0</v>
      </c>
      <c r="P1570" s="11">
        <f t="shared" si="621"/>
        <v>1</v>
      </c>
      <c r="Q1570" s="4" t="str">
        <f t="shared" si="610"/>
        <v>N-101-000001</v>
      </c>
      <c r="R1570">
        <f t="shared" si="611"/>
        <v>109</v>
      </c>
      <c r="S1570" s="8">
        <f t="shared" si="612"/>
        <v>6.5598547021339648</v>
      </c>
      <c r="T1570" s="8">
        <f t="shared" si="613"/>
        <v>6.5598547021339648</v>
      </c>
      <c r="U1570" s="10">
        <f t="shared" si="604"/>
        <v>5.527539414363722</v>
      </c>
      <c r="V1570" s="10">
        <f t="shared" si="614"/>
        <v>-0.46814479021556843</v>
      </c>
      <c r="W1570" s="10">
        <f t="shared" si="615"/>
        <v>-1.3321339661706277</v>
      </c>
      <c r="X1570" s="10">
        <f t="shared" si="605"/>
        <v>-2.6281203818994407E-2</v>
      </c>
      <c r="Y1570" s="22">
        <f t="shared" si="616"/>
        <v>6.5229422793102829</v>
      </c>
      <c r="Z1570" s="22">
        <f t="shared" si="606"/>
        <v>6.4247572696849025</v>
      </c>
      <c r="AA1570" s="22">
        <f t="shared" si="607"/>
        <v>6.5598547021339648</v>
      </c>
      <c r="AB1570" s="35"/>
      <c r="AC1570" s="10"/>
      <c r="AD1570" s="10"/>
    </row>
    <row r="1571" spans="1:30" x14ac:dyDescent="0.25">
      <c r="A1571" t="s">
        <v>2827</v>
      </c>
      <c r="B1571" t="s">
        <v>209</v>
      </c>
      <c r="C1571" s="1">
        <v>41514</v>
      </c>
      <c r="D1571">
        <v>391</v>
      </c>
      <c r="E1571" t="str">
        <f t="shared" si="602"/>
        <v>_looking_for_recommendations_on_migrating,_integrating,_or_adapting_to_opensource_hadoop_platform_for_data_analysis_</v>
      </c>
      <c r="F1571" s="7">
        <f t="shared" si="608"/>
        <v>5.9712618397904622</v>
      </c>
      <c r="G1571">
        <f t="shared" si="603"/>
        <v>50</v>
      </c>
      <c r="H1571" s="11">
        <f t="shared" si="609"/>
        <v>0</v>
      </c>
      <c r="I1571" s="11">
        <f t="shared" si="620"/>
        <v>1</v>
      </c>
      <c r="J1571" s="11">
        <f t="shared" si="620"/>
        <v>0</v>
      </c>
      <c r="K1571" s="11">
        <f t="shared" si="621"/>
        <v>0</v>
      </c>
      <c r="L1571" s="11">
        <f t="shared" si="621"/>
        <v>0</v>
      </c>
      <c r="M1571" s="11">
        <f t="shared" si="621"/>
        <v>0</v>
      </c>
      <c r="N1571" s="11">
        <f t="shared" si="621"/>
        <v>0</v>
      </c>
      <c r="O1571" s="11">
        <f t="shared" si="621"/>
        <v>1</v>
      </c>
      <c r="P1571" s="11">
        <f t="shared" si="621"/>
        <v>1</v>
      </c>
      <c r="Q1571" s="4" t="str">
        <f t="shared" si="610"/>
        <v>N-010-000011</v>
      </c>
      <c r="R1571">
        <f t="shared" si="611"/>
        <v>14</v>
      </c>
      <c r="S1571" s="8">
        <f t="shared" si="612"/>
        <v>6.4801746765319432</v>
      </c>
      <c r="T1571" s="8">
        <f t="shared" si="613"/>
        <v>6.4801746765319432</v>
      </c>
      <c r="U1571" s="10">
        <f t="shared" si="604"/>
        <v>6.3620347024255546</v>
      </c>
      <c r="V1571" s="10">
        <f t="shared" si="614"/>
        <v>-1.0177821796238389</v>
      </c>
      <c r="W1571" s="10">
        <f t="shared" si="615"/>
        <v>-0.86213033692489294</v>
      </c>
      <c r="X1571" s="10">
        <f t="shared" si="605"/>
        <v>-0.39077286263509275</v>
      </c>
      <c r="Y1571" s="22">
        <f t="shared" si="616"/>
        <v>6.1584506204941851</v>
      </c>
      <c r="Z1571" s="22">
        <f t="shared" si="606"/>
        <v>6.4016751842617632</v>
      </c>
      <c r="AA1571" s="22">
        <f t="shared" si="607"/>
        <v>6.4801746765319432</v>
      </c>
      <c r="AB1571" s="35"/>
      <c r="AC1571" s="10"/>
      <c r="AD1571" s="10"/>
    </row>
    <row r="1572" spans="1:30" x14ac:dyDescent="0.25">
      <c r="A1572" t="s">
        <v>4403</v>
      </c>
      <c r="B1572" t="s">
        <v>1787</v>
      </c>
      <c r="C1572" s="1">
        <v>42012</v>
      </c>
      <c r="D1572">
        <v>570</v>
      </c>
      <c r="E1572" t="str">
        <f t="shared" si="602"/>
        <v>_looking_forward:_big_data_in_2015_by_gurjeet_singh_</v>
      </c>
      <c r="F1572" s="7">
        <f t="shared" si="608"/>
        <v>6.3473892096560105</v>
      </c>
      <c r="G1572">
        <f t="shared" si="603"/>
        <v>60</v>
      </c>
      <c r="H1572" s="11">
        <f t="shared" si="609"/>
        <v>1</v>
      </c>
      <c r="I1572" s="11">
        <f t="shared" si="620"/>
        <v>0</v>
      </c>
      <c r="J1572" s="11">
        <f t="shared" si="620"/>
        <v>1</v>
      </c>
      <c r="K1572" s="11">
        <f t="shared" ref="K1572:P1581" si="622">IF(ISNUMBER(SEARCH(K$1,$E1572)),1,0)</f>
        <v>0</v>
      </c>
      <c r="L1572" s="11">
        <f t="shared" si="622"/>
        <v>0</v>
      </c>
      <c r="M1572" s="11">
        <f t="shared" si="622"/>
        <v>0</v>
      </c>
      <c r="N1572" s="11">
        <f t="shared" si="622"/>
        <v>0</v>
      </c>
      <c r="O1572" s="11">
        <f t="shared" si="622"/>
        <v>1</v>
      </c>
      <c r="P1572" s="11">
        <f t="shared" si="622"/>
        <v>0</v>
      </c>
      <c r="Q1572" s="4" t="str">
        <f t="shared" si="610"/>
        <v>N-101-000010</v>
      </c>
      <c r="R1572">
        <f t="shared" si="611"/>
        <v>382</v>
      </c>
      <c r="S1572" s="8">
        <f t="shared" si="612"/>
        <v>6.8802841839920132</v>
      </c>
      <c r="T1572" s="8">
        <f t="shared" si="613"/>
        <v>6.8802841839920132</v>
      </c>
      <c r="U1572" s="10">
        <f t="shared" si="604"/>
        <v>5.9410353491404857</v>
      </c>
      <c r="V1572" s="10">
        <f t="shared" si="614"/>
        <v>0.18424985744159661</v>
      </c>
      <c r="W1572" s="10">
        <f t="shared" si="615"/>
        <v>-0.48600296705934465</v>
      </c>
      <c r="X1572" s="10">
        <f t="shared" si="605"/>
        <v>0.40635386051552441</v>
      </c>
      <c r="Y1572" s="22">
        <f t="shared" si="616"/>
        <v>6.9555773436448023</v>
      </c>
      <c r="Z1572" s="22">
        <f t="shared" si="606"/>
        <v>6.8151536771936527</v>
      </c>
      <c r="AA1572" s="22">
        <f t="shared" si="607"/>
        <v>6.8802841839920132</v>
      </c>
      <c r="AB1572" s="35"/>
      <c r="AC1572" s="10"/>
      <c r="AD1572" s="10"/>
    </row>
    <row r="1573" spans="1:30" x14ac:dyDescent="0.25">
      <c r="A1573" t="s">
        <v>4404</v>
      </c>
      <c r="B1573" t="s">
        <v>1788</v>
      </c>
      <c r="C1573" s="1">
        <v>41297</v>
      </c>
      <c r="D1573">
        <v>530</v>
      </c>
      <c r="E1573" t="str">
        <f t="shared" si="602"/>
        <v>_looking_to_hire_a_ning_consultant_with_specialized_expertize_</v>
      </c>
      <c r="F1573" s="7">
        <f t="shared" si="608"/>
        <v>6.2747620212419388</v>
      </c>
      <c r="G1573">
        <f t="shared" si="603"/>
        <v>76</v>
      </c>
      <c r="H1573" s="11">
        <f t="shared" si="609"/>
        <v>0</v>
      </c>
      <c r="I1573" s="11">
        <f t="shared" si="620"/>
        <v>0</v>
      </c>
      <c r="J1573" s="11">
        <f t="shared" si="620"/>
        <v>1</v>
      </c>
      <c r="K1573" s="11">
        <f t="shared" si="622"/>
        <v>0</v>
      </c>
      <c r="L1573" s="11">
        <f t="shared" si="622"/>
        <v>0</v>
      </c>
      <c r="M1573" s="11">
        <f t="shared" si="622"/>
        <v>0</v>
      </c>
      <c r="N1573" s="11">
        <f t="shared" si="622"/>
        <v>0</v>
      </c>
      <c r="O1573" s="11">
        <f t="shared" si="622"/>
        <v>0</v>
      </c>
      <c r="P1573" s="11">
        <f t="shared" si="622"/>
        <v>0</v>
      </c>
      <c r="Q1573" s="4" t="str">
        <f t="shared" si="610"/>
        <v>N-001-000000</v>
      </c>
      <c r="R1573">
        <f t="shared" si="611"/>
        <v>313</v>
      </c>
      <c r="S1573" s="8">
        <f t="shared" si="612"/>
        <v>6.8822553953446945</v>
      </c>
      <c r="T1573" s="8">
        <f t="shared" si="613"/>
        <v>6.8822553953446945</v>
      </c>
      <c r="U1573" s="10">
        <f t="shared" si="604"/>
        <v>5.887826027583186</v>
      </c>
      <c r="V1573" s="10">
        <f t="shared" si="614"/>
        <v>0.15496856831223904</v>
      </c>
      <c r="W1573" s="10">
        <f t="shared" si="615"/>
        <v>-0.55863015547341632</v>
      </c>
      <c r="X1573" s="10">
        <f t="shared" si="605"/>
        <v>0.38693599365875281</v>
      </c>
      <c r="Y1573" s="22">
        <f t="shared" si="616"/>
        <v>6.9361594767880304</v>
      </c>
      <c r="Z1573" s="22">
        <f t="shared" si="606"/>
        <v>6.9661540865059681</v>
      </c>
      <c r="AA1573" s="22">
        <f t="shared" si="607"/>
        <v>6.8822553953446945</v>
      </c>
      <c r="AB1573" s="35"/>
      <c r="AC1573" s="10"/>
      <c r="AD1573" s="10"/>
    </row>
    <row r="1574" spans="1:30" x14ac:dyDescent="0.25">
      <c r="A1574" t="s">
        <v>3085</v>
      </c>
      <c r="B1574" t="s">
        <v>469</v>
      </c>
      <c r="C1574" s="1">
        <v>42213</v>
      </c>
      <c r="D1574">
        <v>489</v>
      </c>
      <c r="E1574" t="str">
        <f t="shared" si="602"/>
        <v>_looks_like_the_data_science_apprenticeship_should_be_interesting_but_intense_</v>
      </c>
      <c r="F1574" s="7">
        <f t="shared" si="608"/>
        <v>6.1944053911046719</v>
      </c>
      <c r="G1574">
        <f t="shared" si="603"/>
        <v>78</v>
      </c>
      <c r="H1574" s="11">
        <f t="shared" si="609"/>
        <v>1</v>
      </c>
      <c r="I1574" s="11">
        <f t="shared" si="620"/>
        <v>1</v>
      </c>
      <c r="J1574" s="11">
        <f t="shared" si="620"/>
        <v>0</v>
      </c>
      <c r="K1574" s="11">
        <f t="shared" si="622"/>
        <v>0</v>
      </c>
      <c r="L1574" s="11">
        <f t="shared" si="622"/>
        <v>0</v>
      </c>
      <c r="M1574" s="11">
        <f t="shared" si="622"/>
        <v>0</v>
      </c>
      <c r="N1574" s="11">
        <f t="shared" si="622"/>
        <v>1</v>
      </c>
      <c r="O1574" s="11">
        <f t="shared" si="622"/>
        <v>1</v>
      </c>
      <c r="P1574" s="11">
        <f t="shared" si="622"/>
        <v>0</v>
      </c>
      <c r="Q1574" s="4" t="str">
        <f t="shared" si="610"/>
        <v>N-110-000110</v>
      </c>
      <c r="R1574">
        <f t="shared" si="611"/>
        <v>30</v>
      </c>
      <c r="S1574" s="8">
        <f t="shared" si="612"/>
        <v>6.8313617432708362</v>
      </c>
      <c r="T1574" s="8">
        <f t="shared" si="613"/>
        <v>6.8313617432708362</v>
      </c>
      <c r="U1574" s="10">
        <f t="shared" si="604"/>
        <v>6.1852323286419253</v>
      </c>
      <c r="V1574" s="10">
        <f t="shared" si="614"/>
        <v>-0.41468131611090092</v>
      </c>
      <c r="W1574" s="10">
        <f t="shared" si="615"/>
        <v>-0.63898678561068323</v>
      </c>
      <c r="X1574" s="10">
        <f t="shared" si="605"/>
        <v>9.1730624627465642E-3</v>
      </c>
      <c r="Y1574" s="22">
        <f t="shared" si="616"/>
        <v>6.5583965455920241</v>
      </c>
      <c r="Z1574" s="22">
        <f t="shared" si="606"/>
        <v>6.6067544714367257</v>
      </c>
      <c r="AA1574" s="22">
        <f t="shared" si="607"/>
        <v>6.8313617432708362</v>
      </c>
      <c r="AB1574" s="35"/>
      <c r="AC1574" s="10"/>
      <c r="AD1574" s="10"/>
    </row>
    <row r="1575" spans="1:30" x14ac:dyDescent="0.25">
      <c r="A1575" t="s">
        <v>4406</v>
      </c>
      <c r="B1575" t="s">
        <v>1790</v>
      </c>
      <c r="C1575" s="1">
        <v>41456</v>
      </c>
      <c r="D1575">
        <v>1018</v>
      </c>
      <c r="E1575" t="str">
        <f t="shared" si="602"/>
        <v>_m2m_+_big_data_analytics_=_unlocking_blue_ocean_opportunities_at_the_intersect_</v>
      </c>
      <c r="F1575" s="7">
        <f t="shared" si="608"/>
        <v>6.926577033222725</v>
      </c>
      <c r="G1575">
        <f t="shared" si="603"/>
        <v>29</v>
      </c>
      <c r="H1575" s="11">
        <f t="shared" si="609"/>
        <v>0</v>
      </c>
      <c r="I1575" s="11">
        <f t="shared" si="620"/>
        <v>0</v>
      </c>
      <c r="J1575" s="11">
        <f t="shared" si="620"/>
        <v>1</v>
      </c>
      <c r="K1575" s="11">
        <f t="shared" si="622"/>
        <v>0</v>
      </c>
      <c r="L1575" s="11">
        <f t="shared" si="622"/>
        <v>0</v>
      </c>
      <c r="M1575" s="11">
        <f t="shared" si="622"/>
        <v>0</v>
      </c>
      <c r="N1575" s="11">
        <f t="shared" si="622"/>
        <v>0</v>
      </c>
      <c r="O1575" s="11">
        <f t="shared" si="622"/>
        <v>1</v>
      </c>
      <c r="P1575" s="11">
        <f t="shared" si="622"/>
        <v>1</v>
      </c>
      <c r="Q1575" s="4" t="str">
        <f t="shared" si="610"/>
        <v>N-001-000011</v>
      </c>
      <c r="R1575">
        <f t="shared" si="611"/>
        <v>44</v>
      </c>
      <c r="S1575" s="8">
        <f t="shared" si="612"/>
        <v>7.1577607103781817</v>
      </c>
      <c r="T1575" s="8">
        <f t="shared" si="613"/>
        <v>7.1577607103781817</v>
      </c>
      <c r="U1575" s="10">
        <f t="shared" si="604"/>
        <v>6.5365062614995546</v>
      </c>
      <c r="V1575" s="10">
        <f t="shared" si="614"/>
        <v>0.15969567575084864</v>
      </c>
      <c r="W1575" s="10">
        <f t="shared" si="615"/>
        <v>9.3184856507369851E-2</v>
      </c>
      <c r="X1575" s="10">
        <f t="shared" si="605"/>
        <v>0.39007077172317028</v>
      </c>
      <c r="Y1575" s="22">
        <f t="shared" si="616"/>
        <v>6.9392942548524479</v>
      </c>
      <c r="Z1575" s="22">
        <f t="shared" si="606"/>
        <v>7.021516746411514</v>
      </c>
      <c r="AA1575" s="22">
        <f t="shared" si="607"/>
        <v>7.1577607103781817</v>
      </c>
      <c r="AB1575" s="35"/>
      <c r="AC1575" s="10"/>
      <c r="AD1575" s="10"/>
    </row>
    <row r="1576" spans="1:30" x14ac:dyDescent="0.25">
      <c r="A1576" t="s">
        <v>4407</v>
      </c>
      <c r="B1576" t="s">
        <v>1791</v>
      </c>
      <c r="C1576" s="1">
        <v>41667</v>
      </c>
      <c r="D1576">
        <v>3753</v>
      </c>
      <c r="E1576" t="str">
        <f t="shared" si="602"/>
        <v>_machine_learning:_an_overview_</v>
      </c>
      <c r="F1576" s="7">
        <f t="shared" si="608"/>
        <v>8.230577217146454</v>
      </c>
      <c r="G1576">
        <f t="shared" si="603"/>
        <v>77</v>
      </c>
      <c r="H1576" s="11">
        <f t="shared" si="609"/>
        <v>0</v>
      </c>
      <c r="I1576" s="11">
        <f t="shared" si="620"/>
        <v>0</v>
      </c>
      <c r="J1576" s="11">
        <f t="shared" si="620"/>
        <v>1</v>
      </c>
      <c r="K1576" s="11">
        <f t="shared" si="622"/>
        <v>0</v>
      </c>
      <c r="L1576" s="11">
        <f t="shared" si="622"/>
        <v>0</v>
      </c>
      <c r="M1576" s="11">
        <f t="shared" si="622"/>
        <v>0</v>
      </c>
      <c r="N1576" s="11">
        <f t="shared" si="622"/>
        <v>0</v>
      </c>
      <c r="O1576" s="11">
        <f t="shared" si="622"/>
        <v>0</v>
      </c>
      <c r="P1576" s="11">
        <f t="shared" si="622"/>
        <v>0</v>
      </c>
      <c r="Q1576" s="4" t="str">
        <f t="shared" si="610"/>
        <v>N-001-000000</v>
      </c>
      <c r="R1576">
        <f t="shared" si="611"/>
        <v>313</v>
      </c>
      <c r="S1576" s="8">
        <f t="shared" si="612"/>
        <v>6.8822553953446945</v>
      </c>
      <c r="T1576" s="8">
        <f t="shared" si="613"/>
        <v>6.8822553953446945</v>
      </c>
      <c r="U1576" s="10">
        <f t="shared" si="604"/>
        <v>7.8436412234877011</v>
      </c>
      <c r="V1576" s="10">
        <f t="shared" si="614"/>
        <v>0.15496856831223904</v>
      </c>
      <c r="W1576" s="10">
        <f t="shared" si="615"/>
        <v>1.3971850404310988</v>
      </c>
      <c r="X1576" s="10">
        <f t="shared" si="605"/>
        <v>0.38693599365875281</v>
      </c>
      <c r="Y1576" s="22">
        <f t="shared" si="616"/>
        <v>6.9361594767880304</v>
      </c>
      <c r="Z1576" s="22">
        <f t="shared" si="606"/>
        <v>6.9661540865059681</v>
      </c>
      <c r="AA1576" s="22">
        <f t="shared" si="607"/>
        <v>6.8822553953446945</v>
      </c>
      <c r="AB1576" s="35"/>
      <c r="AC1576" s="10"/>
      <c r="AD1576" s="10"/>
    </row>
    <row r="1577" spans="1:30" x14ac:dyDescent="0.25">
      <c r="A1577" t="s">
        <v>4412</v>
      </c>
      <c r="B1577" t="s">
        <v>1796</v>
      </c>
      <c r="C1577" s="1">
        <v>41871</v>
      </c>
      <c r="D1577">
        <v>2228</v>
      </c>
      <c r="E1577" t="str">
        <f t="shared" si="602"/>
        <v>_machine_learning:_interview_with_spencer_greenberg,_ceo_of_rebellion_research_</v>
      </c>
      <c r="F1577" s="7">
        <f t="shared" si="608"/>
        <v>7.7093083333858692</v>
      </c>
      <c r="G1577">
        <f t="shared" si="603"/>
        <v>50</v>
      </c>
      <c r="H1577" s="11">
        <f t="shared" si="609"/>
        <v>0</v>
      </c>
      <c r="I1577" s="11">
        <f t="shared" si="620"/>
        <v>0</v>
      </c>
      <c r="J1577" s="11">
        <f t="shared" si="620"/>
        <v>1</v>
      </c>
      <c r="K1577" s="11">
        <f t="shared" si="622"/>
        <v>0</v>
      </c>
      <c r="L1577" s="11">
        <f t="shared" si="622"/>
        <v>0</v>
      </c>
      <c r="M1577" s="11">
        <f t="shared" si="622"/>
        <v>0</v>
      </c>
      <c r="N1577" s="11">
        <f t="shared" si="622"/>
        <v>0</v>
      </c>
      <c r="O1577" s="11">
        <f t="shared" si="622"/>
        <v>0</v>
      </c>
      <c r="P1577" s="11">
        <f t="shared" si="622"/>
        <v>0</v>
      </c>
      <c r="Q1577" s="4" t="str">
        <f t="shared" si="610"/>
        <v>N-001-000000</v>
      </c>
      <c r="R1577">
        <f t="shared" si="611"/>
        <v>313</v>
      </c>
      <c r="S1577" s="8">
        <f t="shared" si="612"/>
        <v>6.8822553953446945</v>
      </c>
      <c r="T1577" s="8">
        <f t="shared" si="613"/>
        <v>6.8822553953446945</v>
      </c>
      <c r="U1577" s="10">
        <f t="shared" si="604"/>
        <v>7.3223723397271163</v>
      </c>
      <c r="V1577" s="10">
        <f t="shared" si="614"/>
        <v>0.15496856831223904</v>
      </c>
      <c r="W1577" s="10">
        <f t="shared" si="615"/>
        <v>0.87591615667051403</v>
      </c>
      <c r="X1577" s="10">
        <f t="shared" si="605"/>
        <v>0.38693599365875281</v>
      </c>
      <c r="Y1577" s="22">
        <f t="shared" si="616"/>
        <v>6.9361594767880304</v>
      </c>
      <c r="Z1577" s="22">
        <f t="shared" si="606"/>
        <v>6.9661540865059681</v>
      </c>
      <c r="AA1577" s="22">
        <f t="shared" si="607"/>
        <v>6.8822553953446945</v>
      </c>
      <c r="AB1577" s="35"/>
      <c r="AC1577" s="10"/>
      <c r="AD1577" s="10"/>
    </row>
    <row r="1578" spans="1:30" x14ac:dyDescent="0.25">
      <c r="A1578" t="s">
        <v>4408</v>
      </c>
      <c r="B1578" t="s">
        <v>1792</v>
      </c>
      <c r="C1578" s="1">
        <v>42461</v>
      </c>
      <c r="D1578">
        <v>1141</v>
      </c>
      <c r="E1578" t="str">
        <f t="shared" si="602"/>
        <v>_machine_learning_:_few_rarely_shared_trade_secrets_</v>
      </c>
      <c r="F1578" s="7">
        <f t="shared" si="608"/>
        <v>7.0405363902159559</v>
      </c>
      <c r="G1578">
        <f t="shared" si="603"/>
        <v>79</v>
      </c>
      <c r="H1578" s="11">
        <f t="shared" si="609"/>
        <v>1</v>
      </c>
      <c r="I1578" s="11">
        <f t="shared" si="620"/>
        <v>0</v>
      </c>
      <c r="J1578" s="11">
        <f t="shared" si="620"/>
        <v>1</v>
      </c>
      <c r="K1578" s="11">
        <f t="shared" si="622"/>
        <v>0</v>
      </c>
      <c r="L1578" s="11">
        <f t="shared" si="622"/>
        <v>0</v>
      </c>
      <c r="M1578" s="11">
        <f t="shared" si="622"/>
        <v>1</v>
      </c>
      <c r="N1578" s="11">
        <f t="shared" si="622"/>
        <v>0</v>
      </c>
      <c r="O1578" s="11">
        <f t="shared" si="622"/>
        <v>0</v>
      </c>
      <c r="P1578" s="11">
        <f t="shared" si="622"/>
        <v>0</v>
      </c>
      <c r="Q1578" s="4" t="str">
        <f t="shared" si="610"/>
        <v>N-101-001000</v>
      </c>
      <c r="R1578">
        <f t="shared" si="611"/>
        <v>46</v>
      </c>
      <c r="S1578" s="8">
        <f t="shared" si="612"/>
        <v>7.5093650636194917</v>
      </c>
      <c r="T1578" s="8">
        <f t="shared" si="613"/>
        <v>7.5093650636194917</v>
      </c>
      <c r="U1578" s="10">
        <f t="shared" si="604"/>
        <v>6.3741481946240146</v>
      </c>
      <c r="V1578" s="10">
        <f t="shared" si="614"/>
        <v>0.57637019718311244</v>
      </c>
      <c r="W1578" s="10">
        <f t="shared" si="615"/>
        <v>0.20714421350060075</v>
      </c>
      <c r="X1578" s="10">
        <f t="shared" si="605"/>
        <v>0.66638819559194107</v>
      </c>
      <c r="Y1578" s="22">
        <f t="shared" si="616"/>
        <v>7.2156116787212188</v>
      </c>
      <c r="Z1578" s="22">
        <f t="shared" si="606"/>
        <v>7.4284478707448081</v>
      </c>
      <c r="AA1578" s="22">
        <f t="shared" si="607"/>
        <v>7.5093650636194917</v>
      </c>
      <c r="AB1578" s="35"/>
      <c r="AC1578" s="10"/>
      <c r="AD1578" s="10"/>
    </row>
    <row r="1579" spans="1:30" x14ac:dyDescent="0.25">
      <c r="A1579" t="s">
        <v>3204</v>
      </c>
      <c r="B1579" t="s">
        <v>588</v>
      </c>
      <c r="C1579" s="1">
        <v>42447</v>
      </c>
      <c r="D1579">
        <v>4583</v>
      </c>
      <c r="E1579" t="str">
        <f t="shared" si="602"/>
        <v>_machine_learning_algorithm_identifies_tweets_sent_under_the_influence_ofalcohol_</v>
      </c>
      <c r="F1579" s="7">
        <f t="shared" si="608"/>
        <v>8.4303272583945752</v>
      </c>
      <c r="G1579">
        <f t="shared" si="603"/>
        <v>36</v>
      </c>
      <c r="H1579" s="11">
        <f t="shared" si="609"/>
        <v>1</v>
      </c>
      <c r="I1579" s="11">
        <f t="shared" si="620"/>
        <v>0</v>
      </c>
      <c r="J1579" s="11">
        <f t="shared" si="620"/>
        <v>1</v>
      </c>
      <c r="K1579" s="11">
        <f t="shared" si="622"/>
        <v>0</v>
      </c>
      <c r="L1579" s="11">
        <f t="shared" si="622"/>
        <v>0</v>
      </c>
      <c r="M1579" s="11">
        <f t="shared" si="622"/>
        <v>1</v>
      </c>
      <c r="N1579" s="11">
        <f t="shared" si="622"/>
        <v>0</v>
      </c>
      <c r="O1579" s="11">
        <f t="shared" si="622"/>
        <v>0</v>
      </c>
      <c r="P1579" s="11">
        <f t="shared" si="622"/>
        <v>0</v>
      </c>
      <c r="Q1579" s="4" t="str">
        <f t="shared" si="610"/>
        <v>N-101-001000</v>
      </c>
      <c r="R1579">
        <f t="shared" si="611"/>
        <v>46</v>
      </c>
      <c r="S1579" s="8">
        <f t="shared" si="612"/>
        <v>7.5093650636194917</v>
      </c>
      <c r="T1579" s="8">
        <f t="shared" si="613"/>
        <v>7.5093650636194917</v>
      </c>
      <c r="U1579" s="10">
        <f t="shared" si="604"/>
        <v>7.7639390628026339</v>
      </c>
      <c r="V1579" s="10">
        <f t="shared" si="614"/>
        <v>0.57637019718311244</v>
      </c>
      <c r="W1579" s="10">
        <f t="shared" si="615"/>
        <v>1.59693508167922</v>
      </c>
      <c r="X1579" s="10">
        <f t="shared" si="605"/>
        <v>0.66638819559194107</v>
      </c>
      <c r="Y1579" s="22">
        <f t="shared" si="616"/>
        <v>7.2156116787212188</v>
      </c>
      <c r="Z1579" s="22">
        <f t="shared" si="606"/>
        <v>7.4284478707448081</v>
      </c>
      <c r="AA1579" s="22">
        <f t="shared" si="607"/>
        <v>7.5093650636194917</v>
      </c>
      <c r="AB1579" s="35"/>
      <c r="AC1579" s="10"/>
      <c r="AD1579" s="10"/>
    </row>
    <row r="1580" spans="1:30" x14ac:dyDescent="0.25">
      <c r="A1580" t="s">
        <v>4700</v>
      </c>
      <c r="B1580" t="s">
        <v>2086</v>
      </c>
      <c r="C1580" s="1">
        <v>42194</v>
      </c>
      <c r="D1580">
        <v>4590</v>
      </c>
      <c r="E1580" t="str">
        <f t="shared" si="602"/>
        <v>_machine_learning_at_scale_with_spark_</v>
      </c>
      <c r="F1580" s="7">
        <f t="shared" si="608"/>
        <v>8.4318531442492226</v>
      </c>
      <c r="G1580">
        <f t="shared" si="603"/>
        <v>30</v>
      </c>
      <c r="H1580" s="11">
        <f t="shared" si="609"/>
        <v>1</v>
      </c>
      <c r="I1580" s="11">
        <f t="shared" si="620"/>
        <v>0</v>
      </c>
      <c r="J1580" s="11">
        <f t="shared" si="620"/>
        <v>1</v>
      </c>
      <c r="K1580" s="11">
        <f t="shared" si="622"/>
        <v>0</v>
      </c>
      <c r="L1580" s="11">
        <f t="shared" si="622"/>
        <v>0</v>
      </c>
      <c r="M1580" s="11">
        <f t="shared" si="622"/>
        <v>1</v>
      </c>
      <c r="N1580" s="11">
        <f t="shared" si="622"/>
        <v>0</v>
      </c>
      <c r="O1580" s="11">
        <f t="shared" si="622"/>
        <v>0</v>
      </c>
      <c r="P1580" s="11">
        <f t="shared" si="622"/>
        <v>0</v>
      </c>
      <c r="Q1580" s="4" t="str">
        <f t="shared" si="610"/>
        <v>N-101-001000</v>
      </c>
      <c r="R1580">
        <f t="shared" si="611"/>
        <v>46</v>
      </c>
      <c r="S1580" s="8">
        <f t="shared" si="612"/>
        <v>7.5093650636194917</v>
      </c>
      <c r="T1580" s="8">
        <f t="shared" si="613"/>
        <v>7.5093650636194917</v>
      </c>
      <c r="U1580" s="10">
        <f t="shared" si="604"/>
        <v>7.7654649486572813</v>
      </c>
      <c r="V1580" s="10">
        <f t="shared" si="614"/>
        <v>0.57637019718311244</v>
      </c>
      <c r="W1580" s="10">
        <f t="shared" si="615"/>
        <v>1.5984609675338675</v>
      </c>
      <c r="X1580" s="10">
        <f t="shared" si="605"/>
        <v>0.66638819559194107</v>
      </c>
      <c r="Y1580" s="22">
        <f t="shared" si="616"/>
        <v>7.2156116787212188</v>
      </c>
      <c r="Z1580" s="22">
        <f t="shared" si="606"/>
        <v>7.4284478707448081</v>
      </c>
      <c r="AA1580" s="22">
        <f t="shared" si="607"/>
        <v>7.5093650636194917</v>
      </c>
      <c r="AB1580" s="35"/>
      <c r="AC1580" s="10"/>
      <c r="AD1580" s="10"/>
    </row>
    <row r="1581" spans="1:30" x14ac:dyDescent="0.25">
      <c r="A1581" t="s">
        <v>4409</v>
      </c>
      <c r="B1581" t="s">
        <v>1793</v>
      </c>
      <c r="C1581" s="1">
        <v>42348</v>
      </c>
      <c r="D1581">
        <v>896</v>
      </c>
      <c r="E1581" t="str">
        <f t="shared" si="602"/>
        <v>_machine_learning_for_lotteries_</v>
      </c>
      <c r="F1581" s="7">
        <f t="shared" si="608"/>
        <v>6.799055862058796</v>
      </c>
      <c r="G1581">
        <f t="shared" si="603"/>
        <v>58</v>
      </c>
      <c r="H1581" s="11">
        <f t="shared" si="609"/>
        <v>1</v>
      </c>
      <c r="I1581" s="11">
        <f t="shared" si="620"/>
        <v>0</v>
      </c>
      <c r="J1581" s="11">
        <f t="shared" si="620"/>
        <v>1</v>
      </c>
      <c r="K1581" s="11">
        <f t="shared" si="622"/>
        <v>0</v>
      </c>
      <c r="L1581" s="11">
        <f t="shared" si="622"/>
        <v>0</v>
      </c>
      <c r="M1581" s="11">
        <f t="shared" si="622"/>
        <v>1</v>
      </c>
      <c r="N1581" s="11">
        <f t="shared" si="622"/>
        <v>0</v>
      </c>
      <c r="O1581" s="11">
        <f t="shared" si="622"/>
        <v>0</v>
      </c>
      <c r="P1581" s="11">
        <f t="shared" si="622"/>
        <v>0</v>
      </c>
      <c r="Q1581" s="4" t="str">
        <f t="shared" si="610"/>
        <v>N-101-001000</v>
      </c>
      <c r="R1581">
        <f t="shared" si="611"/>
        <v>46</v>
      </c>
      <c r="S1581" s="8">
        <f t="shared" si="612"/>
        <v>7.5093650636194917</v>
      </c>
      <c r="T1581" s="8">
        <f t="shared" si="613"/>
        <v>7.5093650636194917</v>
      </c>
      <c r="U1581" s="10">
        <f t="shared" si="604"/>
        <v>6.1326676664668547</v>
      </c>
      <c r="V1581" s="10">
        <f t="shared" si="614"/>
        <v>0.57637019718311244</v>
      </c>
      <c r="W1581" s="10">
        <f t="shared" si="615"/>
        <v>-3.4336314656559175E-2</v>
      </c>
      <c r="X1581" s="10">
        <f t="shared" si="605"/>
        <v>0.66638819559194107</v>
      </c>
      <c r="Y1581" s="22">
        <f t="shared" si="616"/>
        <v>7.2156116787212188</v>
      </c>
      <c r="Z1581" s="22">
        <f t="shared" si="606"/>
        <v>7.4284478707448081</v>
      </c>
      <c r="AA1581" s="22">
        <f t="shared" si="607"/>
        <v>7.5093650636194917</v>
      </c>
      <c r="AB1581" s="35"/>
      <c r="AC1581" s="10"/>
      <c r="AD1581" s="10"/>
    </row>
    <row r="1582" spans="1:30" x14ac:dyDescent="0.25">
      <c r="A1582" t="s">
        <v>4410</v>
      </c>
      <c r="B1582" t="s">
        <v>1794</v>
      </c>
      <c r="C1582" s="1">
        <v>42222</v>
      </c>
      <c r="D1582">
        <v>4975</v>
      </c>
      <c r="E1582" t="str">
        <f t="shared" si="602"/>
        <v>_machine_learning_in_javascript-_a_compilation_of_resources_</v>
      </c>
      <c r="F1582" s="7">
        <f t="shared" si="608"/>
        <v>8.5123816344190146</v>
      </c>
      <c r="G1582">
        <f t="shared" si="603"/>
        <v>106</v>
      </c>
      <c r="H1582" s="11">
        <f t="shared" si="609"/>
        <v>1</v>
      </c>
      <c r="I1582" s="11">
        <f t="shared" ref="I1582:J1601" si="623">IF(ISNUMBER(SEARCH(I$1,$B1582)),1,0)</f>
        <v>0</v>
      </c>
      <c r="J1582" s="11">
        <f t="shared" si="623"/>
        <v>1</v>
      </c>
      <c r="K1582" s="11">
        <f t="shared" ref="K1582:P1591" si="624">IF(ISNUMBER(SEARCH(K$1,$E1582)),1,0)</f>
        <v>0</v>
      </c>
      <c r="L1582" s="11">
        <f t="shared" si="624"/>
        <v>0</v>
      </c>
      <c r="M1582" s="11">
        <f t="shared" si="624"/>
        <v>1</v>
      </c>
      <c r="N1582" s="11">
        <f t="shared" si="624"/>
        <v>0</v>
      </c>
      <c r="O1582" s="11">
        <f t="shared" si="624"/>
        <v>0</v>
      </c>
      <c r="P1582" s="11">
        <f t="shared" si="624"/>
        <v>0</v>
      </c>
      <c r="Q1582" s="4" t="str">
        <f t="shared" si="610"/>
        <v>N-101-001000</v>
      </c>
      <c r="R1582">
        <f t="shared" si="611"/>
        <v>46</v>
      </c>
      <c r="S1582" s="8">
        <f t="shared" si="612"/>
        <v>7.5093650636194917</v>
      </c>
      <c r="T1582" s="8">
        <f t="shared" si="613"/>
        <v>7.5093650636194917</v>
      </c>
      <c r="U1582" s="10">
        <f t="shared" si="604"/>
        <v>7.8459934388270733</v>
      </c>
      <c r="V1582" s="10">
        <f t="shared" si="614"/>
        <v>0.57637019718311244</v>
      </c>
      <c r="W1582" s="10">
        <f t="shared" si="615"/>
        <v>1.6789894577036595</v>
      </c>
      <c r="X1582" s="10">
        <f t="shared" si="605"/>
        <v>0.66638819559194107</v>
      </c>
      <c r="Y1582" s="22">
        <f t="shared" si="616"/>
        <v>7.2156116787212188</v>
      </c>
      <c r="Z1582" s="22">
        <f t="shared" si="606"/>
        <v>7.4284478707448081</v>
      </c>
      <c r="AA1582" s="22">
        <f t="shared" si="607"/>
        <v>7.5093650636194917</v>
      </c>
      <c r="AB1582" s="35"/>
      <c r="AC1582" s="10"/>
      <c r="AD1582" s="10"/>
    </row>
    <row r="1583" spans="1:30" x14ac:dyDescent="0.25">
      <c r="A1583" t="s">
        <v>4411</v>
      </c>
      <c r="B1583" t="s">
        <v>1795</v>
      </c>
      <c r="C1583" s="1">
        <v>41717</v>
      </c>
      <c r="D1583">
        <v>6892</v>
      </c>
      <c r="E1583" t="str">
        <f t="shared" si="602"/>
        <v>_machine_learning_in_parallel_with_support_vector_machines,_generalized_linearmodels,_and_adaptive_boosting_</v>
      </c>
      <c r="F1583" s="7">
        <f t="shared" si="608"/>
        <v>8.8382616828856513</v>
      </c>
      <c r="G1583">
        <f t="shared" si="603"/>
        <v>43</v>
      </c>
      <c r="H1583" s="11">
        <f t="shared" si="609"/>
        <v>0</v>
      </c>
      <c r="I1583" s="11">
        <f t="shared" si="623"/>
        <v>0</v>
      </c>
      <c r="J1583" s="11">
        <f t="shared" si="623"/>
        <v>1</v>
      </c>
      <c r="K1583" s="11">
        <f t="shared" si="624"/>
        <v>0</v>
      </c>
      <c r="L1583" s="11">
        <f t="shared" si="624"/>
        <v>0</v>
      </c>
      <c r="M1583" s="11">
        <f t="shared" si="624"/>
        <v>1</v>
      </c>
      <c r="N1583" s="11">
        <f t="shared" si="624"/>
        <v>0</v>
      </c>
      <c r="O1583" s="11">
        <f t="shared" si="624"/>
        <v>0</v>
      </c>
      <c r="P1583" s="11">
        <f t="shared" si="624"/>
        <v>0</v>
      </c>
      <c r="Q1583" s="4" t="str">
        <f t="shared" si="610"/>
        <v>N-001-001000</v>
      </c>
      <c r="R1583">
        <f t="shared" si="611"/>
        <v>5</v>
      </c>
      <c r="S1583" s="8">
        <f t="shared" si="612"/>
        <v>7.3171745205203251</v>
      </c>
      <c r="T1583" s="8">
        <f t="shared" si="613"/>
        <v>7.3546782491486216</v>
      </c>
      <c r="U1583" s="10">
        <f t="shared" si="604"/>
        <v>7.9734064329510135</v>
      </c>
      <c r="V1583" s="10">
        <f t="shared" si="614"/>
        <v>0.87564978560164219</v>
      </c>
      <c r="W1583" s="10">
        <f t="shared" si="615"/>
        <v>2.0048695061702961</v>
      </c>
      <c r="X1583" s="10">
        <f t="shared" si="605"/>
        <v>0.86485524993463769</v>
      </c>
      <c r="Y1583" s="22">
        <f t="shared" si="616"/>
        <v>7.4140787330639153</v>
      </c>
      <c r="Z1583" s="22">
        <f t="shared" si="606"/>
        <v>7.802327813764272</v>
      </c>
      <c r="AA1583" s="22">
        <f t="shared" si="607"/>
        <v>7.3171745205203251</v>
      </c>
      <c r="AB1583" s="35"/>
      <c r="AC1583" s="10"/>
      <c r="AD1583" s="10"/>
    </row>
    <row r="1584" spans="1:30" x14ac:dyDescent="0.25">
      <c r="A1584" t="s">
        <v>3159</v>
      </c>
      <c r="B1584" t="s">
        <v>543</v>
      </c>
      <c r="C1584" s="1">
        <v>42390</v>
      </c>
      <c r="D1584">
        <v>774</v>
      </c>
      <c r="E1584" t="str">
        <f t="shared" si="602"/>
        <v>_machine_learning_is_all_about_common_sense._</v>
      </c>
      <c r="F1584" s="7">
        <f t="shared" si="608"/>
        <v>6.6528630293533473</v>
      </c>
      <c r="G1584">
        <f t="shared" si="603"/>
        <v>51</v>
      </c>
      <c r="H1584" s="11">
        <f t="shared" si="609"/>
        <v>1</v>
      </c>
      <c r="I1584" s="11">
        <f t="shared" si="623"/>
        <v>0</v>
      </c>
      <c r="J1584" s="11">
        <f t="shared" si="623"/>
        <v>1</v>
      </c>
      <c r="K1584" s="11">
        <f t="shared" si="624"/>
        <v>0</v>
      </c>
      <c r="L1584" s="11">
        <f t="shared" si="624"/>
        <v>0</v>
      </c>
      <c r="M1584" s="11">
        <f t="shared" si="624"/>
        <v>1</v>
      </c>
      <c r="N1584" s="11">
        <f t="shared" si="624"/>
        <v>0</v>
      </c>
      <c r="O1584" s="11">
        <f t="shared" si="624"/>
        <v>0</v>
      </c>
      <c r="P1584" s="11">
        <f t="shared" si="624"/>
        <v>0</v>
      </c>
      <c r="Q1584" s="4" t="str">
        <f t="shared" si="610"/>
        <v>N-101-001000</v>
      </c>
      <c r="R1584">
        <f t="shared" si="611"/>
        <v>46</v>
      </c>
      <c r="S1584" s="8">
        <f t="shared" si="612"/>
        <v>7.5093650636194917</v>
      </c>
      <c r="T1584" s="8">
        <f t="shared" si="613"/>
        <v>7.5093650636194917</v>
      </c>
      <c r="U1584" s="10">
        <f t="shared" si="604"/>
        <v>5.986474833761406</v>
      </c>
      <c r="V1584" s="10">
        <f t="shared" si="614"/>
        <v>0.57637019718311244</v>
      </c>
      <c r="W1584" s="10">
        <f t="shared" si="615"/>
        <v>-0.18052914736200787</v>
      </c>
      <c r="X1584" s="10">
        <f t="shared" si="605"/>
        <v>0.66638819559194107</v>
      </c>
      <c r="Y1584" s="22">
        <f t="shared" si="616"/>
        <v>7.2156116787212188</v>
      </c>
      <c r="Z1584" s="22">
        <f t="shared" si="606"/>
        <v>7.4284478707448081</v>
      </c>
      <c r="AA1584" s="22">
        <f t="shared" si="607"/>
        <v>7.5093650636194917</v>
      </c>
      <c r="AB1584" s="35"/>
      <c r="AC1584" s="10"/>
      <c r="AD1584" s="10"/>
    </row>
    <row r="1585" spans="1:30" x14ac:dyDescent="0.25">
      <c r="A1585" t="s">
        <v>4413</v>
      </c>
      <c r="B1585" t="s">
        <v>1797</v>
      </c>
      <c r="C1585" s="1">
        <v>42185</v>
      </c>
      <c r="D1585">
        <v>570</v>
      </c>
      <c r="E1585" t="str">
        <f t="shared" si="602"/>
        <v>_machine_learning_is_not_better_than_human_learning._</v>
      </c>
      <c r="F1585" s="7">
        <f t="shared" si="608"/>
        <v>6.3473892096560105</v>
      </c>
      <c r="G1585">
        <f t="shared" si="603"/>
        <v>65</v>
      </c>
      <c r="H1585" s="11">
        <f t="shared" si="609"/>
        <v>1</v>
      </c>
      <c r="I1585" s="11">
        <f t="shared" si="623"/>
        <v>0</v>
      </c>
      <c r="J1585" s="11">
        <f t="shared" si="623"/>
        <v>1</v>
      </c>
      <c r="K1585" s="11">
        <f t="shared" si="624"/>
        <v>0</v>
      </c>
      <c r="L1585" s="11">
        <f t="shared" si="624"/>
        <v>0</v>
      </c>
      <c r="M1585" s="11">
        <f t="shared" si="624"/>
        <v>1</v>
      </c>
      <c r="N1585" s="11">
        <f t="shared" si="624"/>
        <v>0</v>
      </c>
      <c r="O1585" s="11">
        <f t="shared" si="624"/>
        <v>0</v>
      </c>
      <c r="P1585" s="11">
        <f t="shared" si="624"/>
        <v>0</v>
      </c>
      <c r="Q1585" s="4" t="str">
        <f t="shared" si="610"/>
        <v>N-101-001000</v>
      </c>
      <c r="R1585">
        <f t="shared" si="611"/>
        <v>46</v>
      </c>
      <c r="S1585" s="8">
        <f t="shared" si="612"/>
        <v>7.5093650636194917</v>
      </c>
      <c r="T1585" s="8">
        <f t="shared" si="613"/>
        <v>7.5093650636194917</v>
      </c>
      <c r="U1585" s="10">
        <f t="shared" si="604"/>
        <v>5.6810010140640692</v>
      </c>
      <c r="V1585" s="10">
        <f t="shared" si="614"/>
        <v>0.57637019718311244</v>
      </c>
      <c r="W1585" s="10">
        <f t="shared" si="615"/>
        <v>-0.48600296705934465</v>
      </c>
      <c r="X1585" s="10">
        <f t="shared" si="605"/>
        <v>0.66638819559194107</v>
      </c>
      <c r="Y1585" s="22">
        <f t="shared" si="616"/>
        <v>7.2156116787212188</v>
      </c>
      <c r="Z1585" s="22">
        <f t="shared" si="606"/>
        <v>7.4284478707448081</v>
      </c>
      <c r="AA1585" s="22">
        <f t="shared" si="607"/>
        <v>7.5093650636194917</v>
      </c>
      <c r="AB1585" s="35"/>
      <c r="AC1585" s="10"/>
      <c r="AD1585" s="10"/>
    </row>
    <row r="1586" spans="1:30" x14ac:dyDescent="0.25">
      <c r="A1586" t="s">
        <v>4414</v>
      </c>
      <c r="B1586" t="s">
        <v>1798</v>
      </c>
      <c r="C1586" s="1">
        <v>42153</v>
      </c>
      <c r="D1586">
        <v>1263</v>
      </c>
      <c r="E1586" t="str">
        <f t="shared" si="602"/>
        <v>_machine_learning_is_not_the_boogie_man!_gates_and_musk_are_wrong._</v>
      </c>
      <c r="F1586" s="7">
        <f t="shared" si="608"/>
        <v>7.1420365747068031</v>
      </c>
      <c r="G1586">
        <f t="shared" si="603"/>
        <v>41</v>
      </c>
      <c r="H1586" s="11">
        <f t="shared" si="609"/>
        <v>1</v>
      </c>
      <c r="I1586" s="11">
        <f t="shared" si="623"/>
        <v>0</v>
      </c>
      <c r="J1586" s="11">
        <f t="shared" si="623"/>
        <v>1</v>
      </c>
      <c r="K1586" s="11">
        <f t="shared" si="624"/>
        <v>0</v>
      </c>
      <c r="L1586" s="11">
        <f t="shared" si="624"/>
        <v>0</v>
      </c>
      <c r="M1586" s="11">
        <f t="shared" si="624"/>
        <v>1</v>
      </c>
      <c r="N1586" s="11">
        <f t="shared" si="624"/>
        <v>0</v>
      </c>
      <c r="O1586" s="11">
        <f t="shared" si="624"/>
        <v>0</v>
      </c>
      <c r="P1586" s="11">
        <f t="shared" si="624"/>
        <v>0</v>
      </c>
      <c r="Q1586" s="4" t="str">
        <f t="shared" si="610"/>
        <v>N-101-001000</v>
      </c>
      <c r="R1586">
        <f t="shared" si="611"/>
        <v>46</v>
      </c>
      <c r="S1586" s="8">
        <f t="shared" si="612"/>
        <v>7.5093650636194917</v>
      </c>
      <c r="T1586" s="8">
        <f t="shared" si="613"/>
        <v>7.5093650636194917</v>
      </c>
      <c r="U1586" s="10">
        <f t="shared" si="604"/>
        <v>6.4756483791148618</v>
      </c>
      <c r="V1586" s="10">
        <f t="shared" si="614"/>
        <v>0.57637019718311244</v>
      </c>
      <c r="W1586" s="10">
        <f t="shared" si="615"/>
        <v>0.30864439799144794</v>
      </c>
      <c r="X1586" s="10">
        <f t="shared" si="605"/>
        <v>0.66638819559194107</v>
      </c>
      <c r="Y1586" s="22">
        <f t="shared" si="616"/>
        <v>7.2156116787212188</v>
      </c>
      <c r="Z1586" s="22">
        <f t="shared" si="606"/>
        <v>7.4284478707448081</v>
      </c>
      <c r="AA1586" s="22">
        <f t="shared" si="607"/>
        <v>7.5093650636194917</v>
      </c>
      <c r="AB1586" s="35"/>
      <c r="AC1586" s="10"/>
      <c r="AD1586" s="10"/>
    </row>
    <row r="1587" spans="1:30" x14ac:dyDescent="0.25">
      <c r="A1587" t="s">
        <v>4415</v>
      </c>
      <c r="B1587" t="s">
        <v>1799</v>
      </c>
      <c r="C1587" s="1">
        <v>42234</v>
      </c>
      <c r="D1587">
        <v>2567</v>
      </c>
      <c r="E1587" t="str">
        <f t="shared" si="602"/>
        <v>_machine_learning_libraries_in_go_language_</v>
      </c>
      <c r="F1587" s="7">
        <f t="shared" si="608"/>
        <v>7.850882664809852</v>
      </c>
      <c r="G1587">
        <f t="shared" si="603"/>
        <v>25</v>
      </c>
      <c r="H1587" s="11">
        <f t="shared" si="609"/>
        <v>1</v>
      </c>
      <c r="I1587" s="11">
        <f t="shared" si="623"/>
        <v>0</v>
      </c>
      <c r="J1587" s="11">
        <f t="shared" si="623"/>
        <v>1</v>
      </c>
      <c r="K1587" s="11">
        <f t="shared" si="624"/>
        <v>0</v>
      </c>
      <c r="L1587" s="11">
        <f t="shared" si="624"/>
        <v>0</v>
      </c>
      <c r="M1587" s="11">
        <f t="shared" si="624"/>
        <v>1</v>
      </c>
      <c r="N1587" s="11">
        <f t="shared" si="624"/>
        <v>0</v>
      </c>
      <c r="O1587" s="11">
        <f t="shared" si="624"/>
        <v>0</v>
      </c>
      <c r="P1587" s="11">
        <f t="shared" si="624"/>
        <v>0</v>
      </c>
      <c r="Q1587" s="4" t="str">
        <f t="shared" si="610"/>
        <v>N-101-001000</v>
      </c>
      <c r="R1587">
        <f t="shared" si="611"/>
        <v>46</v>
      </c>
      <c r="S1587" s="8">
        <f t="shared" si="612"/>
        <v>7.5093650636194917</v>
      </c>
      <c r="T1587" s="8">
        <f t="shared" si="613"/>
        <v>7.5093650636194917</v>
      </c>
      <c r="U1587" s="10">
        <f t="shared" si="604"/>
        <v>7.1844944692179107</v>
      </c>
      <c r="V1587" s="10">
        <f t="shared" si="614"/>
        <v>0.57637019718311244</v>
      </c>
      <c r="W1587" s="10">
        <f t="shared" si="615"/>
        <v>1.0174904880944968</v>
      </c>
      <c r="X1587" s="10">
        <f t="shared" si="605"/>
        <v>0.66638819559194107</v>
      </c>
      <c r="Y1587" s="22">
        <f t="shared" si="616"/>
        <v>7.2156116787212188</v>
      </c>
      <c r="Z1587" s="22">
        <f t="shared" si="606"/>
        <v>7.4284478707448081</v>
      </c>
      <c r="AA1587" s="22">
        <f t="shared" si="607"/>
        <v>7.5093650636194917</v>
      </c>
      <c r="AB1587" s="35"/>
      <c r="AC1587" s="10"/>
      <c r="AD1587" s="10"/>
    </row>
    <row r="1588" spans="1:30" x14ac:dyDescent="0.25">
      <c r="A1588" t="s">
        <v>4416</v>
      </c>
      <c r="B1588" t="s">
        <v>1800</v>
      </c>
      <c r="C1588" s="1">
        <v>42480</v>
      </c>
      <c r="D1588">
        <v>652</v>
      </c>
      <c r="E1588" t="str">
        <f t="shared" si="602"/>
        <v>_machine_learning_ontology_</v>
      </c>
      <c r="F1588" s="7">
        <f t="shared" si="608"/>
        <v>6.481577129276431</v>
      </c>
      <c r="G1588">
        <f t="shared" si="603"/>
        <v>45</v>
      </c>
      <c r="H1588" s="11">
        <f t="shared" si="609"/>
        <v>1</v>
      </c>
      <c r="I1588" s="11">
        <f t="shared" si="623"/>
        <v>0</v>
      </c>
      <c r="J1588" s="11">
        <f t="shared" si="623"/>
        <v>1</v>
      </c>
      <c r="K1588" s="11">
        <f t="shared" si="624"/>
        <v>0</v>
      </c>
      <c r="L1588" s="11">
        <f t="shared" si="624"/>
        <v>0</v>
      </c>
      <c r="M1588" s="11">
        <f t="shared" si="624"/>
        <v>1</v>
      </c>
      <c r="N1588" s="11">
        <f t="shared" si="624"/>
        <v>0</v>
      </c>
      <c r="O1588" s="11">
        <f t="shared" si="624"/>
        <v>0</v>
      </c>
      <c r="P1588" s="11">
        <f t="shared" si="624"/>
        <v>0</v>
      </c>
      <c r="Q1588" s="4" t="str">
        <f t="shared" si="610"/>
        <v>N-101-001000</v>
      </c>
      <c r="R1588">
        <f t="shared" si="611"/>
        <v>46</v>
      </c>
      <c r="S1588" s="8">
        <f t="shared" si="612"/>
        <v>7.5093650636194917</v>
      </c>
      <c r="T1588" s="8">
        <f t="shared" si="613"/>
        <v>7.5093650636194917</v>
      </c>
      <c r="U1588" s="10">
        <f t="shared" si="604"/>
        <v>5.8151889336844897</v>
      </c>
      <c r="V1588" s="10">
        <f t="shared" si="614"/>
        <v>0.57637019718311244</v>
      </c>
      <c r="W1588" s="10">
        <f t="shared" si="615"/>
        <v>-0.35181504743892411</v>
      </c>
      <c r="X1588" s="10">
        <f t="shared" si="605"/>
        <v>0.66638819559194107</v>
      </c>
      <c r="Y1588" s="22">
        <f t="shared" si="616"/>
        <v>7.2156116787212188</v>
      </c>
      <c r="Z1588" s="22">
        <f t="shared" si="606"/>
        <v>7.4284478707448081</v>
      </c>
      <c r="AA1588" s="22">
        <f t="shared" si="607"/>
        <v>7.5093650636194917</v>
      </c>
      <c r="AB1588" s="35"/>
      <c r="AC1588" s="10"/>
      <c r="AD1588" s="10"/>
    </row>
    <row r="1589" spans="1:30" x14ac:dyDescent="0.25">
      <c r="A1589" t="s">
        <v>3448</v>
      </c>
      <c r="B1589" t="s">
        <v>832</v>
      </c>
      <c r="C1589" s="1">
        <v>42143</v>
      </c>
      <c r="D1589">
        <v>611</v>
      </c>
      <c r="E1589" t="str">
        <f t="shared" si="602"/>
        <v>_machine_learning_resources_for_spam_detection_</v>
      </c>
      <c r="F1589" s="7">
        <f t="shared" si="608"/>
        <v>6.4167322825123261</v>
      </c>
      <c r="G1589">
        <f t="shared" si="603"/>
        <v>25</v>
      </c>
      <c r="H1589" s="11">
        <f t="shared" si="609"/>
        <v>1</v>
      </c>
      <c r="I1589" s="11">
        <f t="shared" si="623"/>
        <v>0</v>
      </c>
      <c r="J1589" s="11">
        <f t="shared" si="623"/>
        <v>1</v>
      </c>
      <c r="K1589" s="11">
        <f t="shared" si="624"/>
        <v>0</v>
      </c>
      <c r="L1589" s="11">
        <f t="shared" si="624"/>
        <v>0</v>
      </c>
      <c r="M1589" s="11">
        <f t="shared" si="624"/>
        <v>1</v>
      </c>
      <c r="N1589" s="11">
        <f t="shared" si="624"/>
        <v>0</v>
      </c>
      <c r="O1589" s="11">
        <f t="shared" si="624"/>
        <v>0</v>
      </c>
      <c r="P1589" s="11">
        <f t="shared" si="624"/>
        <v>0</v>
      </c>
      <c r="Q1589" s="4" t="str">
        <f t="shared" si="610"/>
        <v>N-101-001000</v>
      </c>
      <c r="R1589">
        <f t="shared" si="611"/>
        <v>46</v>
      </c>
      <c r="S1589" s="8">
        <f t="shared" si="612"/>
        <v>7.5093650636194917</v>
      </c>
      <c r="T1589" s="8">
        <f t="shared" si="613"/>
        <v>7.5093650636194917</v>
      </c>
      <c r="U1589" s="10">
        <f t="shared" si="604"/>
        <v>5.7503440869203848</v>
      </c>
      <c r="V1589" s="10">
        <f t="shared" si="614"/>
        <v>0.57637019718311244</v>
      </c>
      <c r="W1589" s="10">
        <f t="shared" si="615"/>
        <v>-0.41665989420302907</v>
      </c>
      <c r="X1589" s="10">
        <f t="shared" si="605"/>
        <v>0.66638819559194107</v>
      </c>
      <c r="Y1589" s="22">
        <f t="shared" si="616"/>
        <v>7.2156116787212188</v>
      </c>
      <c r="Z1589" s="22">
        <f t="shared" si="606"/>
        <v>7.4284478707448081</v>
      </c>
      <c r="AA1589" s="22">
        <f t="shared" si="607"/>
        <v>7.5093650636194917</v>
      </c>
      <c r="AB1589" s="35"/>
      <c r="AC1589" s="10"/>
      <c r="AD1589" s="10"/>
    </row>
    <row r="1590" spans="1:30" x14ac:dyDescent="0.25">
      <c r="A1590" t="s">
        <v>2828</v>
      </c>
      <c r="B1590" t="s">
        <v>210</v>
      </c>
      <c r="C1590" s="1">
        <v>41775</v>
      </c>
      <c r="D1590">
        <v>2605</v>
      </c>
      <c r="E1590" t="str">
        <f t="shared" si="602"/>
        <v>_machine_learning_tool_kit_</v>
      </c>
      <c r="F1590" s="7">
        <f t="shared" si="608"/>
        <v>7.8655717576847906</v>
      </c>
      <c r="G1590">
        <f t="shared" si="603"/>
        <v>40</v>
      </c>
      <c r="H1590" s="11">
        <f t="shared" si="609"/>
        <v>0</v>
      </c>
      <c r="I1590" s="11">
        <f t="shared" si="623"/>
        <v>1</v>
      </c>
      <c r="J1590" s="11">
        <f t="shared" si="623"/>
        <v>0</v>
      </c>
      <c r="K1590" s="11">
        <f t="shared" si="624"/>
        <v>0</v>
      </c>
      <c r="L1590" s="11">
        <f t="shared" si="624"/>
        <v>0</v>
      </c>
      <c r="M1590" s="11">
        <f t="shared" si="624"/>
        <v>1</v>
      </c>
      <c r="N1590" s="11">
        <f t="shared" si="624"/>
        <v>0</v>
      </c>
      <c r="O1590" s="11">
        <f t="shared" si="624"/>
        <v>0</v>
      </c>
      <c r="P1590" s="11">
        <f t="shared" si="624"/>
        <v>0</v>
      </c>
      <c r="Q1590" s="4" t="str">
        <f t="shared" si="610"/>
        <v>N-010-001000</v>
      </c>
      <c r="R1590">
        <f t="shared" si="611"/>
        <v>5</v>
      </c>
      <c r="S1590" s="8">
        <f t="shared" si="612"/>
        <v>7.3171745205203251</v>
      </c>
      <c r="T1590" s="8">
        <f t="shared" si="613"/>
        <v>7.3546782491486216</v>
      </c>
      <c r="U1590" s="10">
        <f t="shared" si="604"/>
        <v>7.7815601421084164</v>
      </c>
      <c r="V1590" s="10">
        <f t="shared" si="614"/>
        <v>-0.30182806977304555</v>
      </c>
      <c r="W1590" s="10">
        <f t="shared" si="615"/>
        <v>1.0321795809694354</v>
      </c>
      <c r="X1590" s="10">
        <f t="shared" si="605"/>
        <v>8.4011615576374543E-2</v>
      </c>
      <c r="Y1590" s="22">
        <f t="shared" si="616"/>
        <v>6.6332350987056516</v>
      </c>
      <c r="Z1590" s="22">
        <f t="shared" si="606"/>
        <v>7.1824862516145211</v>
      </c>
      <c r="AA1590" s="22">
        <f t="shared" si="607"/>
        <v>7.3171745205203251</v>
      </c>
      <c r="AB1590" s="35"/>
      <c r="AC1590" s="10"/>
      <c r="AD1590" s="10"/>
    </row>
    <row r="1591" spans="1:30" x14ac:dyDescent="0.25">
      <c r="A1591" t="s">
        <v>4417</v>
      </c>
      <c r="B1591" t="s">
        <v>1801</v>
      </c>
      <c r="C1591" s="1">
        <v>42367</v>
      </c>
      <c r="D1591">
        <v>1016</v>
      </c>
      <c r="E1591" t="str">
        <f t="shared" si="602"/>
        <v>_main_trends_for_it_in_2016_(infographic)_</v>
      </c>
      <c r="F1591" s="7">
        <f t="shared" si="608"/>
        <v>6.9246123960485599</v>
      </c>
      <c r="G1591">
        <f t="shared" si="603"/>
        <v>41</v>
      </c>
      <c r="H1591" s="11">
        <f t="shared" si="609"/>
        <v>1</v>
      </c>
      <c r="I1591" s="11">
        <f t="shared" si="623"/>
        <v>0</v>
      </c>
      <c r="J1591" s="11">
        <f t="shared" si="623"/>
        <v>1</v>
      </c>
      <c r="K1591" s="11">
        <f t="shared" si="624"/>
        <v>0</v>
      </c>
      <c r="L1591" s="11">
        <f t="shared" si="624"/>
        <v>0</v>
      </c>
      <c r="M1591" s="11">
        <f t="shared" si="624"/>
        <v>0</v>
      </c>
      <c r="N1591" s="11">
        <f t="shared" si="624"/>
        <v>0</v>
      </c>
      <c r="O1591" s="11">
        <f t="shared" si="624"/>
        <v>0</v>
      </c>
      <c r="P1591" s="11">
        <f t="shared" si="624"/>
        <v>0</v>
      </c>
      <c r="Q1591" s="4" t="str">
        <f t="shared" si="610"/>
        <v>N-101-000000</v>
      </c>
      <c r="R1591">
        <f t="shared" si="611"/>
        <v>419</v>
      </c>
      <c r="S1591" s="8">
        <f t="shared" si="612"/>
        <v>6.5697596378225285</v>
      </c>
      <c r="T1591" s="8">
        <f t="shared" si="613"/>
        <v>6.5697596378225285</v>
      </c>
      <c r="U1591" s="10">
        <f t="shared" si="604"/>
        <v>6.7361434567325036</v>
      </c>
      <c r="V1591" s="10">
        <f t="shared" si="614"/>
        <v>-0.14431102010629077</v>
      </c>
      <c r="W1591" s="10">
        <f t="shared" si="615"/>
        <v>9.1220219333204788E-2</v>
      </c>
      <c r="X1591" s="10">
        <f t="shared" si="605"/>
        <v>0.18846893931605621</v>
      </c>
      <c r="Y1591" s="22">
        <f t="shared" si="616"/>
        <v>6.7376924224453338</v>
      </c>
      <c r="Z1591" s="22">
        <f t="shared" si="606"/>
        <v>6.5922741434865042</v>
      </c>
      <c r="AA1591" s="22">
        <f t="shared" si="607"/>
        <v>6.5697596378225285</v>
      </c>
      <c r="AB1591" s="35"/>
      <c r="AC1591" s="10"/>
      <c r="AD1591" s="10"/>
    </row>
    <row r="1592" spans="1:30" x14ac:dyDescent="0.25">
      <c r="A1592" t="s">
        <v>3031</v>
      </c>
      <c r="B1592" t="s">
        <v>413</v>
      </c>
      <c r="C1592" s="1">
        <v>42416</v>
      </c>
      <c r="D1592">
        <v>127</v>
      </c>
      <c r="E1592" t="str">
        <f t="shared" si="602"/>
        <v>_make_data_driven_decisions_with_nyu_stern_</v>
      </c>
      <c r="F1592" s="7">
        <f t="shared" si="608"/>
        <v>4.8520302639196169</v>
      </c>
      <c r="G1592">
        <f t="shared" si="603"/>
        <v>36</v>
      </c>
      <c r="H1592" s="11">
        <f t="shared" si="609"/>
        <v>1</v>
      </c>
      <c r="I1592" s="11">
        <f t="shared" si="623"/>
        <v>1</v>
      </c>
      <c r="J1592" s="11">
        <f t="shared" si="623"/>
        <v>0</v>
      </c>
      <c r="K1592" s="11">
        <f t="shared" ref="K1592:P1601" si="625">IF(ISNUMBER(SEARCH(K$1,$E1592)),1,0)</f>
        <v>0</v>
      </c>
      <c r="L1592" s="11">
        <f t="shared" si="625"/>
        <v>0</v>
      </c>
      <c r="M1592" s="11">
        <f t="shared" si="625"/>
        <v>0</v>
      </c>
      <c r="N1592" s="11">
        <f t="shared" si="625"/>
        <v>0</v>
      </c>
      <c r="O1592" s="11">
        <f t="shared" si="625"/>
        <v>1</v>
      </c>
      <c r="P1592" s="11">
        <f t="shared" si="625"/>
        <v>0</v>
      </c>
      <c r="Q1592" s="4" t="str">
        <f t="shared" si="610"/>
        <v>N-110-000010</v>
      </c>
      <c r="R1592">
        <f t="shared" si="611"/>
        <v>58</v>
      </c>
      <c r="S1592" s="8">
        <f t="shared" si="612"/>
        <v>5.7492453157171877</v>
      </c>
      <c r="T1592" s="8">
        <f t="shared" si="613"/>
        <v>5.7492453157171877</v>
      </c>
      <c r="U1592" s="10">
        <f t="shared" si="604"/>
        <v>5.2265200377623557</v>
      </c>
      <c r="V1592" s="10">
        <f t="shared" si="614"/>
        <v>-0.99322799793309102</v>
      </c>
      <c r="W1592" s="10">
        <f t="shared" si="615"/>
        <v>-1.9813619127957383</v>
      </c>
      <c r="X1592" s="10">
        <f t="shared" si="605"/>
        <v>-0.37448977384273863</v>
      </c>
      <c r="Y1592" s="22">
        <f t="shared" si="616"/>
        <v>6.1747337092865386</v>
      </c>
      <c r="Z1592" s="22">
        <f t="shared" si="606"/>
        <v>6.1953121150439019</v>
      </c>
      <c r="AA1592" s="22">
        <f t="shared" si="607"/>
        <v>5.7492453157171877</v>
      </c>
      <c r="AB1592" s="35"/>
      <c r="AC1592" s="10"/>
      <c r="AD1592" s="10"/>
    </row>
    <row r="1593" spans="1:30" x14ac:dyDescent="0.25">
      <c r="A1593" t="s">
        <v>4418</v>
      </c>
      <c r="B1593" t="s">
        <v>1802</v>
      </c>
      <c r="C1593" s="1">
        <v>41880</v>
      </c>
      <c r="D1593">
        <v>1833</v>
      </c>
      <c r="E1593" t="str">
        <f t="shared" si="602"/>
        <v>_making_d3.js_reusable_with_templates_</v>
      </c>
      <c r="F1593" s="7">
        <f t="shared" si="608"/>
        <v>7.51425465281641</v>
      </c>
      <c r="G1593">
        <f t="shared" si="603"/>
        <v>49</v>
      </c>
      <c r="H1593" s="11">
        <f t="shared" si="609"/>
        <v>0</v>
      </c>
      <c r="I1593" s="11">
        <f t="shared" si="623"/>
        <v>0</v>
      </c>
      <c r="J1593" s="11">
        <f t="shared" si="623"/>
        <v>1</v>
      </c>
      <c r="K1593" s="11">
        <f t="shared" si="625"/>
        <v>0</v>
      </c>
      <c r="L1593" s="11">
        <f t="shared" si="625"/>
        <v>0</v>
      </c>
      <c r="M1593" s="11">
        <f t="shared" si="625"/>
        <v>0</v>
      </c>
      <c r="N1593" s="11">
        <f t="shared" si="625"/>
        <v>0</v>
      </c>
      <c r="O1593" s="11">
        <f t="shared" si="625"/>
        <v>0</v>
      </c>
      <c r="P1593" s="11">
        <f t="shared" si="625"/>
        <v>0</v>
      </c>
      <c r="Q1593" s="4" t="str">
        <f t="shared" si="610"/>
        <v>N-001-000000</v>
      </c>
      <c r="R1593">
        <f t="shared" si="611"/>
        <v>313</v>
      </c>
      <c r="S1593" s="8">
        <f t="shared" si="612"/>
        <v>6.8822553953446945</v>
      </c>
      <c r="T1593" s="8">
        <f t="shared" si="613"/>
        <v>6.8822553953446945</v>
      </c>
      <c r="U1593" s="10">
        <f t="shared" si="604"/>
        <v>7.1273186591576572</v>
      </c>
      <c r="V1593" s="10">
        <f t="shared" si="614"/>
        <v>0.15496856831223904</v>
      </c>
      <c r="W1593" s="10">
        <f t="shared" si="615"/>
        <v>0.68086247610105488</v>
      </c>
      <c r="X1593" s="10">
        <f t="shared" si="605"/>
        <v>0.38693599365875281</v>
      </c>
      <c r="Y1593" s="22">
        <f t="shared" si="616"/>
        <v>6.9361594767880304</v>
      </c>
      <c r="Z1593" s="22">
        <f t="shared" si="606"/>
        <v>6.9661540865059681</v>
      </c>
      <c r="AA1593" s="22">
        <f t="shared" si="607"/>
        <v>6.8822553953446945</v>
      </c>
      <c r="AB1593" s="35"/>
      <c r="AC1593" s="10"/>
      <c r="AD1593" s="10"/>
    </row>
    <row r="1594" spans="1:30" x14ac:dyDescent="0.25">
      <c r="A1594" t="s">
        <v>4419</v>
      </c>
      <c r="B1594" t="s">
        <v>1803</v>
      </c>
      <c r="C1594" s="1">
        <v>42198</v>
      </c>
      <c r="D1594">
        <v>111</v>
      </c>
      <c r="E1594" t="str">
        <f t="shared" si="602"/>
        <v>_making_faster_decisions_with_predictive_analytics_</v>
      </c>
      <c r="F1594" s="7">
        <f t="shared" si="608"/>
        <v>4.7184988712950942</v>
      </c>
      <c r="G1594">
        <f t="shared" si="603"/>
        <v>31</v>
      </c>
      <c r="H1594" s="11">
        <f t="shared" si="609"/>
        <v>1</v>
      </c>
      <c r="I1594" s="11">
        <f t="shared" si="623"/>
        <v>0</v>
      </c>
      <c r="J1594" s="11">
        <f t="shared" si="623"/>
        <v>1</v>
      </c>
      <c r="K1594" s="11">
        <f t="shared" si="625"/>
        <v>0</v>
      </c>
      <c r="L1594" s="11">
        <f t="shared" si="625"/>
        <v>0</v>
      </c>
      <c r="M1594" s="11">
        <f t="shared" si="625"/>
        <v>0</v>
      </c>
      <c r="N1594" s="11">
        <f t="shared" si="625"/>
        <v>0</v>
      </c>
      <c r="O1594" s="11">
        <f t="shared" si="625"/>
        <v>0</v>
      </c>
      <c r="P1594" s="11">
        <f t="shared" si="625"/>
        <v>1</v>
      </c>
      <c r="Q1594" s="4" t="str">
        <f t="shared" si="610"/>
        <v>N-101-000001</v>
      </c>
      <c r="R1594">
        <f t="shared" si="611"/>
        <v>109</v>
      </c>
      <c r="S1594" s="8">
        <f t="shared" si="612"/>
        <v>6.5598547021339648</v>
      </c>
      <c r="T1594" s="8">
        <f t="shared" si="613"/>
        <v>6.5598547021339648</v>
      </c>
      <c r="U1594" s="10">
        <f t="shared" si="604"/>
        <v>4.7447800751140887</v>
      </c>
      <c r="V1594" s="10">
        <f t="shared" si="614"/>
        <v>-0.46814479021556843</v>
      </c>
      <c r="W1594" s="10">
        <f t="shared" si="615"/>
        <v>-2.114893305420261</v>
      </c>
      <c r="X1594" s="10">
        <f t="shared" si="605"/>
        <v>-2.6281203818994407E-2</v>
      </c>
      <c r="Y1594" s="22">
        <f t="shared" si="616"/>
        <v>6.5229422793102829</v>
      </c>
      <c r="Z1594" s="22">
        <f t="shared" si="606"/>
        <v>6.4247572696849025</v>
      </c>
      <c r="AA1594" s="22">
        <f t="shared" si="607"/>
        <v>6.5598547021339648</v>
      </c>
      <c r="AB1594" s="35"/>
      <c r="AC1594" s="10"/>
      <c r="AD1594" s="10"/>
    </row>
    <row r="1595" spans="1:30" x14ac:dyDescent="0.25">
      <c r="A1595" t="s">
        <v>4420</v>
      </c>
      <c r="B1595" t="s">
        <v>1804</v>
      </c>
      <c r="C1595" s="1">
        <v>42117</v>
      </c>
      <c r="D1595">
        <v>937</v>
      </c>
      <c r="E1595" t="str">
        <f t="shared" si="602"/>
        <v>_making_mysql_5,888_times_faster_</v>
      </c>
      <c r="F1595" s="7">
        <f t="shared" si="608"/>
        <v>6.8437499490062246</v>
      </c>
      <c r="G1595">
        <f t="shared" si="603"/>
        <v>75</v>
      </c>
      <c r="H1595" s="11">
        <f t="shared" si="609"/>
        <v>1</v>
      </c>
      <c r="I1595" s="11">
        <f t="shared" si="623"/>
        <v>0</v>
      </c>
      <c r="J1595" s="11">
        <f t="shared" si="623"/>
        <v>1</v>
      </c>
      <c r="K1595" s="11">
        <f t="shared" si="625"/>
        <v>0</v>
      </c>
      <c r="L1595" s="11">
        <f t="shared" si="625"/>
        <v>0</v>
      </c>
      <c r="M1595" s="11">
        <f t="shared" si="625"/>
        <v>0</v>
      </c>
      <c r="N1595" s="11">
        <f t="shared" si="625"/>
        <v>0</v>
      </c>
      <c r="O1595" s="11">
        <f t="shared" si="625"/>
        <v>0</v>
      </c>
      <c r="P1595" s="11">
        <f t="shared" si="625"/>
        <v>0</v>
      </c>
      <c r="Q1595" s="4" t="str">
        <f t="shared" si="610"/>
        <v>N-101-000000</v>
      </c>
      <c r="R1595">
        <f t="shared" si="611"/>
        <v>419</v>
      </c>
      <c r="S1595" s="8">
        <f t="shared" si="612"/>
        <v>6.5697596378225285</v>
      </c>
      <c r="T1595" s="8">
        <f t="shared" si="613"/>
        <v>6.5697596378225285</v>
      </c>
      <c r="U1595" s="10">
        <f t="shared" si="604"/>
        <v>6.6552810096901682</v>
      </c>
      <c r="V1595" s="10">
        <f t="shared" si="614"/>
        <v>-0.14431102010629077</v>
      </c>
      <c r="W1595" s="10">
        <f t="shared" si="615"/>
        <v>1.0357772290869427E-2</v>
      </c>
      <c r="X1595" s="10">
        <f t="shared" si="605"/>
        <v>0.18846893931605621</v>
      </c>
      <c r="Y1595" s="22">
        <f t="shared" si="616"/>
        <v>6.7376924224453338</v>
      </c>
      <c r="Z1595" s="22">
        <f t="shared" si="606"/>
        <v>6.5922741434865042</v>
      </c>
      <c r="AA1595" s="22">
        <f t="shared" si="607"/>
        <v>6.5697596378225285</v>
      </c>
      <c r="AB1595" s="35"/>
      <c r="AC1595" s="10"/>
      <c r="AD1595" s="10"/>
    </row>
    <row r="1596" spans="1:30" x14ac:dyDescent="0.25">
      <c r="A1596" t="s">
        <v>4421</v>
      </c>
      <c r="B1596" t="s">
        <v>1805</v>
      </c>
      <c r="C1596" s="1">
        <v>42268</v>
      </c>
      <c r="D1596">
        <v>367</v>
      </c>
      <c r="E1596" t="str">
        <f t="shared" si="602"/>
        <v>_making_order_out_of_chaos:_that_is_the_magic_of_business_intelligence_(bi)._</v>
      </c>
      <c r="F1596" s="7">
        <f t="shared" si="608"/>
        <v>5.9080829381689313</v>
      </c>
      <c r="G1596">
        <f t="shared" si="603"/>
        <v>43</v>
      </c>
      <c r="H1596" s="11">
        <f t="shared" si="609"/>
        <v>1</v>
      </c>
      <c r="I1596" s="11">
        <f t="shared" si="623"/>
        <v>0</v>
      </c>
      <c r="J1596" s="11">
        <f t="shared" si="623"/>
        <v>1</v>
      </c>
      <c r="K1596" s="11">
        <f t="shared" si="625"/>
        <v>0</v>
      </c>
      <c r="L1596" s="11">
        <f t="shared" si="625"/>
        <v>0</v>
      </c>
      <c r="M1596" s="11">
        <f t="shared" si="625"/>
        <v>0</v>
      </c>
      <c r="N1596" s="11">
        <f t="shared" si="625"/>
        <v>0</v>
      </c>
      <c r="O1596" s="11">
        <f t="shared" si="625"/>
        <v>0</v>
      </c>
      <c r="P1596" s="11">
        <f t="shared" si="625"/>
        <v>0</v>
      </c>
      <c r="Q1596" s="4" t="str">
        <f t="shared" si="610"/>
        <v>N-101-000000</v>
      </c>
      <c r="R1596">
        <f t="shared" si="611"/>
        <v>419</v>
      </c>
      <c r="S1596" s="8">
        <f t="shared" si="612"/>
        <v>6.5697596378225285</v>
      </c>
      <c r="T1596" s="8">
        <f t="shared" si="613"/>
        <v>6.5697596378225285</v>
      </c>
      <c r="U1596" s="10">
        <f t="shared" si="604"/>
        <v>5.7196139988528749</v>
      </c>
      <c r="V1596" s="10">
        <f t="shared" si="614"/>
        <v>-0.14431102010629077</v>
      </c>
      <c r="W1596" s="10">
        <f t="shared" si="615"/>
        <v>-0.92530923854642388</v>
      </c>
      <c r="X1596" s="10">
        <f t="shared" si="605"/>
        <v>0.18846893931605621</v>
      </c>
      <c r="Y1596" s="22">
        <f t="shared" si="616"/>
        <v>6.7376924224453338</v>
      </c>
      <c r="Z1596" s="22">
        <f t="shared" si="606"/>
        <v>6.5922741434865042</v>
      </c>
      <c r="AA1596" s="22">
        <f t="shared" si="607"/>
        <v>6.5697596378225285</v>
      </c>
      <c r="AB1596" s="35"/>
      <c r="AC1596" s="10"/>
      <c r="AD1596" s="10"/>
    </row>
    <row r="1597" spans="1:30" x14ac:dyDescent="0.25">
      <c r="A1597" t="s">
        <v>5032</v>
      </c>
      <c r="B1597" t="s">
        <v>2418</v>
      </c>
      <c r="C1597" s="1">
        <v>42038</v>
      </c>
      <c r="D1597">
        <v>1759</v>
      </c>
      <c r="E1597" t="str">
        <f t="shared" si="602"/>
        <v>_making_the_business_case_for_text_analytics_</v>
      </c>
      <c r="F1597" s="7">
        <f t="shared" si="608"/>
        <v>7.4730690880321973</v>
      </c>
      <c r="G1597">
        <f t="shared" si="603"/>
        <v>37</v>
      </c>
      <c r="H1597" s="11">
        <f t="shared" si="609"/>
        <v>1</v>
      </c>
      <c r="I1597" s="11">
        <f t="shared" si="623"/>
        <v>0</v>
      </c>
      <c r="J1597" s="11">
        <f t="shared" si="623"/>
        <v>1</v>
      </c>
      <c r="K1597" s="11">
        <f t="shared" si="625"/>
        <v>0</v>
      </c>
      <c r="L1597" s="11">
        <f t="shared" si="625"/>
        <v>0</v>
      </c>
      <c r="M1597" s="11">
        <f t="shared" si="625"/>
        <v>0</v>
      </c>
      <c r="N1597" s="11">
        <f t="shared" si="625"/>
        <v>0</v>
      </c>
      <c r="O1597" s="11">
        <f t="shared" si="625"/>
        <v>0</v>
      </c>
      <c r="P1597" s="11">
        <f t="shared" si="625"/>
        <v>1</v>
      </c>
      <c r="Q1597" s="4" t="str">
        <f t="shared" si="610"/>
        <v>N-101-000001</v>
      </c>
      <c r="R1597">
        <f t="shared" si="611"/>
        <v>109</v>
      </c>
      <c r="S1597" s="8">
        <f t="shared" si="612"/>
        <v>6.5598547021339648</v>
      </c>
      <c r="T1597" s="8">
        <f t="shared" si="613"/>
        <v>6.5598547021339648</v>
      </c>
      <c r="U1597" s="10">
        <f t="shared" si="604"/>
        <v>7.4993502918511918</v>
      </c>
      <c r="V1597" s="10">
        <f t="shared" si="614"/>
        <v>-0.46814479021556843</v>
      </c>
      <c r="W1597" s="10">
        <f t="shared" si="615"/>
        <v>0.63967691131684212</v>
      </c>
      <c r="X1597" s="10">
        <f t="shared" si="605"/>
        <v>-2.6281203818994407E-2</v>
      </c>
      <c r="Y1597" s="22">
        <f t="shared" si="616"/>
        <v>6.5229422793102829</v>
      </c>
      <c r="Z1597" s="22">
        <f t="shared" si="606"/>
        <v>6.4247572696849025</v>
      </c>
      <c r="AA1597" s="22">
        <f t="shared" si="607"/>
        <v>6.5598547021339648</v>
      </c>
      <c r="AB1597" s="35"/>
      <c r="AC1597" s="10"/>
      <c r="AD1597" s="10"/>
    </row>
    <row r="1598" spans="1:30" x14ac:dyDescent="0.25">
      <c r="A1598" t="s">
        <v>4423</v>
      </c>
      <c r="B1598" t="s">
        <v>1807</v>
      </c>
      <c r="C1598" s="1">
        <v>42314</v>
      </c>
      <c r="D1598">
        <v>122</v>
      </c>
      <c r="E1598" t="str">
        <f t="shared" si="602"/>
        <v>_manage_the_surge_in_unstructured_data_</v>
      </c>
      <c r="F1598" s="7">
        <f t="shared" si="608"/>
        <v>4.8121843553724171</v>
      </c>
      <c r="G1598">
        <f t="shared" si="603"/>
        <v>41</v>
      </c>
      <c r="H1598" s="11">
        <f t="shared" si="609"/>
        <v>1</v>
      </c>
      <c r="I1598" s="11">
        <f t="shared" si="623"/>
        <v>0</v>
      </c>
      <c r="J1598" s="11">
        <f t="shared" si="623"/>
        <v>1</v>
      </c>
      <c r="K1598" s="11">
        <f t="shared" si="625"/>
        <v>0</v>
      </c>
      <c r="L1598" s="11">
        <f t="shared" si="625"/>
        <v>0</v>
      </c>
      <c r="M1598" s="11">
        <f t="shared" si="625"/>
        <v>0</v>
      </c>
      <c r="N1598" s="11">
        <f t="shared" si="625"/>
        <v>0</v>
      </c>
      <c r="O1598" s="11">
        <f t="shared" si="625"/>
        <v>1</v>
      </c>
      <c r="P1598" s="11">
        <f t="shared" si="625"/>
        <v>0</v>
      </c>
      <c r="Q1598" s="4" t="str">
        <f t="shared" si="610"/>
        <v>N-101-000010</v>
      </c>
      <c r="R1598">
        <f t="shared" si="611"/>
        <v>382</v>
      </c>
      <c r="S1598" s="8">
        <f t="shared" si="612"/>
        <v>6.8802841839920132</v>
      </c>
      <c r="T1598" s="8">
        <f t="shared" si="613"/>
        <v>6.8802841839920132</v>
      </c>
      <c r="U1598" s="10">
        <f t="shared" si="604"/>
        <v>4.4058304948568923</v>
      </c>
      <c r="V1598" s="10">
        <f t="shared" si="614"/>
        <v>0.18424985744159661</v>
      </c>
      <c r="W1598" s="10">
        <f t="shared" si="615"/>
        <v>-2.0212078213429381</v>
      </c>
      <c r="X1598" s="10">
        <f t="shared" si="605"/>
        <v>0.40635386051552441</v>
      </c>
      <c r="Y1598" s="22">
        <f t="shared" si="616"/>
        <v>6.9555773436448023</v>
      </c>
      <c r="Z1598" s="22">
        <f t="shared" si="606"/>
        <v>6.8151536771936527</v>
      </c>
      <c r="AA1598" s="22">
        <f t="shared" si="607"/>
        <v>6.8802841839920132</v>
      </c>
      <c r="AB1598" s="35"/>
      <c r="AC1598" s="10"/>
      <c r="AD1598" s="10"/>
    </row>
    <row r="1599" spans="1:30" x14ac:dyDescent="0.25">
      <c r="A1599" t="s">
        <v>4422</v>
      </c>
      <c r="B1599" t="s">
        <v>1806</v>
      </c>
      <c r="C1599" s="1">
        <v>42381</v>
      </c>
      <c r="D1599">
        <v>1100</v>
      </c>
      <c r="E1599" t="str">
        <f t="shared" si="602"/>
        <v>_managed_analytics_-_a_shortcut_to_success_</v>
      </c>
      <c r="F1599" s="7">
        <f t="shared" si="608"/>
        <v>7.0039741367226798</v>
      </c>
      <c r="G1599">
        <f t="shared" si="603"/>
        <v>38</v>
      </c>
      <c r="H1599" s="11">
        <f t="shared" si="609"/>
        <v>1</v>
      </c>
      <c r="I1599" s="11">
        <f t="shared" si="623"/>
        <v>0</v>
      </c>
      <c r="J1599" s="11">
        <f t="shared" si="623"/>
        <v>1</v>
      </c>
      <c r="K1599" s="11">
        <f t="shared" si="625"/>
        <v>0</v>
      </c>
      <c r="L1599" s="11">
        <f t="shared" si="625"/>
        <v>0</v>
      </c>
      <c r="M1599" s="11">
        <f t="shared" si="625"/>
        <v>0</v>
      </c>
      <c r="N1599" s="11">
        <f t="shared" si="625"/>
        <v>0</v>
      </c>
      <c r="O1599" s="11">
        <f t="shared" si="625"/>
        <v>0</v>
      </c>
      <c r="P1599" s="11">
        <f t="shared" si="625"/>
        <v>1</v>
      </c>
      <c r="Q1599" s="4" t="str">
        <f t="shared" si="610"/>
        <v>N-101-000001</v>
      </c>
      <c r="R1599">
        <f t="shared" si="611"/>
        <v>109</v>
      </c>
      <c r="S1599" s="8">
        <f t="shared" si="612"/>
        <v>6.5598547021339648</v>
      </c>
      <c r="T1599" s="8">
        <f t="shared" si="613"/>
        <v>6.5598547021339648</v>
      </c>
      <c r="U1599" s="10">
        <f t="shared" si="604"/>
        <v>7.0302553405416743</v>
      </c>
      <c r="V1599" s="10">
        <f t="shared" si="614"/>
        <v>-0.46814479021556843</v>
      </c>
      <c r="W1599" s="10">
        <f t="shared" si="615"/>
        <v>0.17058196000732462</v>
      </c>
      <c r="X1599" s="10">
        <f t="shared" si="605"/>
        <v>-2.6281203818994407E-2</v>
      </c>
      <c r="Y1599" s="22">
        <f t="shared" si="616"/>
        <v>6.5229422793102829</v>
      </c>
      <c r="Z1599" s="22">
        <f t="shared" si="606"/>
        <v>6.4247572696849025</v>
      </c>
      <c r="AA1599" s="22">
        <f t="shared" si="607"/>
        <v>6.5598547021339648</v>
      </c>
      <c r="AB1599" s="35"/>
      <c r="AC1599" s="10"/>
      <c r="AD1599" s="10"/>
    </row>
    <row r="1600" spans="1:30" x14ac:dyDescent="0.25">
      <c r="A1600" t="s">
        <v>2829</v>
      </c>
      <c r="B1600" t="s">
        <v>211</v>
      </c>
      <c r="C1600" s="1">
        <v>41766</v>
      </c>
      <c r="D1600">
        <v>1134</v>
      </c>
      <c r="E1600" t="str">
        <f t="shared" si="602"/>
        <v>_map_of_r_users,_includes_full_data_set_</v>
      </c>
      <c r="F1600" s="7">
        <f t="shared" si="608"/>
        <v>7.0343879299155034</v>
      </c>
      <c r="G1600">
        <f t="shared" si="603"/>
        <v>85</v>
      </c>
      <c r="H1600" s="11">
        <f t="shared" si="609"/>
        <v>0</v>
      </c>
      <c r="I1600" s="11">
        <f t="shared" si="623"/>
        <v>1</v>
      </c>
      <c r="J1600" s="11">
        <f t="shared" si="623"/>
        <v>0</v>
      </c>
      <c r="K1600" s="11">
        <f t="shared" si="625"/>
        <v>0</v>
      </c>
      <c r="L1600" s="11">
        <f t="shared" si="625"/>
        <v>1</v>
      </c>
      <c r="M1600" s="11">
        <f t="shared" si="625"/>
        <v>0</v>
      </c>
      <c r="N1600" s="11">
        <f t="shared" si="625"/>
        <v>0</v>
      </c>
      <c r="O1600" s="11">
        <f t="shared" si="625"/>
        <v>1</v>
      </c>
      <c r="P1600" s="11">
        <f t="shared" si="625"/>
        <v>0</v>
      </c>
      <c r="Q1600" s="4" t="str">
        <f t="shared" si="610"/>
        <v>N-010-010010</v>
      </c>
      <c r="R1600">
        <f t="shared" si="611"/>
        <v>1</v>
      </c>
      <c r="S1600" s="8">
        <f t="shared" si="612"/>
        <v>7.020854558086981</v>
      </c>
      <c r="T1600" s="8">
        <f t="shared" si="613"/>
        <v>7.3546782491486216</v>
      </c>
      <c r="U1600" s="10">
        <f t="shared" si="604"/>
        <v>6.9167176191801394</v>
      </c>
      <c r="V1600" s="10">
        <f t="shared" si="614"/>
        <v>-0.251072237943681</v>
      </c>
      <c r="W1600" s="10">
        <f t="shared" si="615"/>
        <v>0.20099575320014829</v>
      </c>
      <c r="X1600" s="10">
        <f t="shared" si="605"/>
        <v>0.11767031073536445</v>
      </c>
      <c r="Y1600" s="22">
        <f t="shared" si="616"/>
        <v>6.6668937938646415</v>
      </c>
      <c r="Z1600" s="22">
        <f t="shared" si="606"/>
        <v>7.1150565815042803</v>
      </c>
      <c r="AA1600" s="22">
        <f t="shared" si="607"/>
        <v>6.6668937938646415</v>
      </c>
      <c r="AB1600" s="35"/>
      <c r="AC1600" s="10"/>
      <c r="AD1600" s="10"/>
    </row>
    <row r="1601" spans="1:30" x14ac:dyDescent="0.25">
      <c r="A1601" t="s">
        <v>2830</v>
      </c>
      <c r="B1601" t="s">
        <v>212</v>
      </c>
      <c r="C1601" s="1">
        <v>41084</v>
      </c>
      <c r="D1601">
        <v>1133</v>
      </c>
      <c r="E1601" t="str">
        <f t="shared" si="602"/>
        <v>_mapreduce,_hadoop,_analytics,_big_data_in_astronomy,_biology,_pharmaceutical,medicine_</v>
      </c>
      <c r="F1601" s="7">
        <f t="shared" si="608"/>
        <v>7.0335064842876971</v>
      </c>
      <c r="G1601">
        <f t="shared" si="603"/>
        <v>45</v>
      </c>
      <c r="H1601" s="11">
        <f t="shared" si="609"/>
        <v>0</v>
      </c>
      <c r="I1601" s="11">
        <f t="shared" si="623"/>
        <v>1</v>
      </c>
      <c r="J1601" s="11">
        <f t="shared" si="623"/>
        <v>0</v>
      </c>
      <c r="K1601" s="11">
        <f t="shared" si="625"/>
        <v>0</v>
      </c>
      <c r="L1601" s="11">
        <f t="shared" si="625"/>
        <v>0</v>
      </c>
      <c r="M1601" s="11">
        <f t="shared" si="625"/>
        <v>0</v>
      </c>
      <c r="N1601" s="11">
        <f t="shared" si="625"/>
        <v>0</v>
      </c>
      <c r="O1601" s="11">
        <f t="shared" si="625"/>
        <v>1</v>
      </c>
      <c r="P1601" s="11">
        <f t="shared" si="625"/>
        <v>1</v>
      </c>
      <c r="Q1601" s="4" t="str">
        <f t="shared" si="610"/>
        <v>N-010-000011</v>
      </c>
      <c r="R1601">
        <f t="shared" si="611"/>
        <v>14</v>
      </c>
      <c r="S1601" s="8">
        <f t="shared" si="612"/>
        <v>6.4801746765319432</v>
      </c>
      <c r="T1601" s="8">
        <f t="shared" si="613"/>
        <v>6.4801746765319432</v>
      </c>
      <c r="U1601" s="10">
        <f t="shared" si="604"/>
        <v>7.4242793469227895</v>
      </c>
      <c r="V1601" s="10">
        <f t="shared" si="614"/>
        <v>-1.0177821796238389</v>
      </c>
      <c r="W1601" s="10">
        <f t="shared" si="615"/>
        <v>0.20011430757234194</v>
      </c>
      <c r="X1601" s="10">
        <f t="shared" si="605"/>
        <v>-0.39077286263509275</v>
      </c>
      <c r="Y1601" s="22">
        <f t="shared" si="616"/>
        <v>6.1584506204941851</v>
      </c>
      <c r="Z1601" s="22">
        <f t="shared" si="606"/>
        <v>6.4016751842617632</v>
      </c>
      <c r="AA1601" s="22">
        <f t="shared" si="607"/>
        <v>6.4801746765319432</v>
      </c>
      <c r="AB1601" s="35"/>
      <c r="AC1601" s="10"/>
      <c r="AD1601" s="10"/>
    </row>
    <row r="1602" spans="1:30" x14ac:dyDescent="0.25">
      <c r="A1602" t="s">
        <v>4424</v>
      </c>
      <c r="B1602" t="s">
        <v>1808</v>
      </c>
      <c r="C1602" s="1">
        <v>41729</v>
      </c>
      <c r="D1602">
        <v>1955</v>
      </c>
      <c r="E1602" t="str">
        <f t="shared" ref="E1602:E1665" si="626">CONCATENATE("_",LOWER(A1602),"_")</f>
        <v>_mapreduce_/_map_reduction_strategies_using_c#_</v>
      </c>
      <c r="F1602" s="7">
        <f t="shared" si="608"/>
        <v>7.5786568505947622</v>
      </c>
      <c r="G1602">
        <f t="shared" ref="G1602:G1665" si="627">LEN(A1603)</f>
        <v>53</v>
      </c>
      <c r="H1602" s="11">
        <f t="shared" si="609"/>
        <v>0</v>
      </c>
      <c r="I1602" s="11">
        <f t="shared" ref="I1602:J1621" si="628">IF(ISNUMBER(SEARCH(I$1,$B1602)),1,0)</f>
        <v>0</v>
      </c>
      <c r="J1602" s="11">
        <f t="shared" si="628"/>
        <v>1</v>
      </c>
      <c r="K1602" s="11">
        <f t="shared" ref="K1602:P1611" si="629">IF(ISNUMBER(SEARCH(K$1,$E1602)),1,0)</f>
        <v>0</v>
      </c>
      <c r="L1602" s="11">
        <f t="shared" si="629"/>
        <v>0</v>
      </c>
      <c r="M1602" s="11">
        <f t="shared" si="629"/>
        <v>0</v>
      </c>
      <c r="N1602" s="11">
        <f t="shared" si="629"/>
        <v>0</v>
      </c>
      <c r="O1602" s="11">
        <f t="shared" si="629"/>
        <v>0</v>
      </c>
      <c r="P1602" s="11">
        <f t="shared" si="629"/>
        <v>0</v>
      </c>
      <c r="Q1602" s="4" t="str">
        <f t="shared" si="610"/>
        <v>N-001-000000</v>
      </c>
      <c r="R1602">
        <f t="shared" si="611"/>
        <v>313</v>
      </c>
      <c r="S1602" s="8">
        <f t="shared" si="612"/>
        <v>6.8822553953446945</v>
      </c>
      <c r="T1602" s="8">
        <f t="shared" si="613"/>
        <v>6.8822553953446945</v>
      </c>
      <c r="U1602" s="10">
        <f t="shared" ref="U1602:U1665" si="630">F1602-$AQ$29*SUMPRODUCT(H1602:P1602,$AH$25:$AP$25)</f>
        <v>7.1917208569360094</v>
      </c>
      <c r="V1602" s="10">
        <f t="shared" si="614"/>
        <v>0.15496856831223904</v>
      </c>
      <c r="W1602" s="10">
        <f t="shared" si="615"/>
        <v>0.74526467387940709</v>
      </c>
      <c r="X1602" s="10">
        <f t="shared" ref="X1602:X1665" si="631">$AQ$29*SUMPRODUCT(H1602:P1602,$AH$25:$AP$25)</f>
        <v>0.38693599365875281</v>
      </c>
      <c r="Y1602" s="22">
        <f t="shared" si="616"/>
        <v>6.9361594767880304</v>
      </c>
      <c r="Z1602" s="22">
        <f t="shared" ref="Z1602:Z1665" si="632">$AG$36+SUMPRODUCT($AH$36:$AP$36,H1602:P1602)</f>
        <v>6.9661540865059681</v>
      </c>
      <c r="AA1602" s="22">
        <f t="shared" ref="AA1602:AA1665" si="633">IF(R1602&gt;=$AC$2,S1602,Y1602)</f>
        <v>6.8822553953446945</v>
      </c>
      <c r="AB1602" s="35"/>
      <c r="AC1602" s="10"/>
      <c r="AD1602" s="10"/>
    </row>
    <row r="1603" spans="1:30" x14ac:dyDescent="0.25">
      <c r="A1603" t="s">
        <v>4425</v>
      </c>
      <c r="B1603" t="s">
        <v>1809</v>
      </c>
      <c r="C1603" s="1">
        <v>42300</v>
      </c>
      <c r="D1603">
        <v>163</v>
      </c>
      <c r="E1603" t="str">
        <f t="shared" si="626"/>
        <v>_marketing_measurement_-_analytics_is_changing_the_mix_</v>
      </c>
      <c r="F1603" s="7">
        <f t="shared" ref="F1603:F1666" si="634">LN(1+D1603)</f>
        <v>5.0998664278241987</v>
      </c>
      <c r="G1603">
        <f t="shared" si="627"/>
        <v>42</v>
      </c>
      <c r="H1603" s="11">
        <f t="shared" ref="H1603:H1666" si="635">IF(YEAR(C1603)&gt;2014,1,0)</f>
        <v>1</v>
      </c>
      <c r="I1603" s="11">
        <f t="shared" si="628"/>
        <v>0</v>
      </c>
      <c r="J1603" s="11">
        <f t="shared" si="628"/>
        <v>1</v>
      </c>
      <c r="K1603" s="11">
        <f t="shared" si="629"/>
        <v>0</v>
      </c>
      <c r="L1603" s="11">
        <f t="shared" si="629"/>
        <v>0</v>
      </c>
      <c r="M1603" s="11">
        <f t="shared" si="629"/>
        <v>0</v>
      </c>
      <c r="N1603" s="11">
        <f t="shared" si="629"/>
        <v>0</v>
      </c>
      <c r="O1603" s="11">
        <f t="shared" si="629"/>
        <v>0</v>
      </c>
      <c r="P1603" s="11">
        <f t="shared" si="629"/>
        <v>1</v>
      </c>
      <c r="Q1603" s="4" t="str">
        <f t="shared" ref="Q1603:Q1666" si="636">CONCATENATE("N-",H1603,I1603,J1603,"-",K1603,L1603,M1603,N1603,O1603,P1603)</f>
        <v>N-101-000001</v>
      </c>
      <c r="R1603">
        <f t="shared" ref="R1603:R1666" si="637">COUNTIF(Q:Q,Q1603)</f>
        <v>109</v>
      </c>
      <c r="S1603" s="8">
        <f t="shared" ref="S1603:S1666" si="638">AVERAGEIF(R:R,R1603,F:F)</f>
        <v>6.5598547021339648</v>
      </c>
      <c r="T1603" s="8">
        <f t="shared" ref="T1603:T1666" si="639">IF(R1603&gt;=10,S1603,AVERAGEIF(R:R,"&lt;10",F:F))</f>
        <v>6.5598547021339648</v>
      </c>
      <c r="U1603" s="10">
        <f t="shared" si="630"/>
        <v>5.1261476316431933</v>
      </c>
      <c r="V1603" s="10">
        <f t="shared" ref="V1603:V1666" si="640">SUMPRODUCT(H1603:P1603,$AH$25:$AP$25)-$AQ$28</f>
        <v>-0.46814479021556843</v>
      </c>
      <c r="W1603" s="10">
        <f t="shared" ref="W1603:W1666" si="641">F1603-AVERAGE(F:F)</f>
        <v>-1.7335257488911564</v>
      </c>
      <c r="X1603" s="10">
        <f t="shared" si="631"/>
        <v>-2.6281203818994407E-2</v>
      </c>
      <c r="Y1603" s="22">
        <f t="shared" ref="Y1603:Y1666" si="642">AVERAGE(F:F)-AVERAGE(X:X)+X1603</f>
        <v>6.5229422793102829</v>
      </c>
      <c r="Z1603" s="22">
        <f t="shared" si="632"/>
        <v>6.4247572696849025</v>
      </c>
      <c r="AA1603" s="22">
        <f t="shared" si="633"/>
        <v>6.5598547021339648</v>
      </c>
      <c r="AB1603" s="35"/>
      <c r="AC1603" s="10"/>
      <c r="AD1603" s="10"/>
    </row>
    <row r="1604" spans="1:30" x14ac:dyDescent="0.25">
      <c r="A1604" t="s">
        <v>4426</v>
      </c>
      <c r="B1604" t="s">
        <v>1810</v>
      </c>
      <c r="C1604" s="1">
        <v>41654</v>
      </c>
      <c r="D1604">
        <v>2118</v>
      </c>
      <c r="E1604" t="str">
        <f t="shared" si="626"/>
        <v>_markov_logic_networks_for_better_decisions_</v>
      </c>
      <c r="F1604" s="7">
        <f t="shared" si="634"/>
        <v>7.6586995582682995</v>
      </c>
      <c r="G1604">
        <f t="shared" si="627"/>
        <v>21</v>
      </c>
      <c r="H1604" s="11">
        <f t="shared" si="635"/>
        <v>0</v>
      </c>
      <c r="I1604" s="11">
        <f t="shared" si="628"/>
        <v>0</v>
      </c>
      <c r="J1604" s="11">
        <f t="shared" si="628"/>
        <v>1</v>
      </c>
      <c r="K1604" s="11">
        <f t="shared" si="629"/>
        <v>0</v>
      </c>
      <c r="L1604" s="11">
        <f t="shared" si="629"/>
        <v>0</v>
      </c>
      <c r="M1604" s="11">
        <f t="shared" si="629"/>
        <v>0</v>
      </c>
      <c r="N1604" s="11">
        <f t="shared" si="629"/>
        <v>0</v>
      </c>
      <c r="O1604" s="11">
        <f t="shared" si="629"/>
        <v>0</v>
      </c>
      <c r="P1604" s="11">
        <f t="shared" si="629"/>
        <v>0</v>
      </c>
      <c r="Q1604" s="4" t="str">
        <f t="shared" si="636"/>
        <v>N-001-000000</v>
      </c>
      <c r="R1604">
        <f t="shared" si="637"/>
        <v>313</v>
      </c>
      <c r="S1604" s="8">
        <f t="shared" si="638"/>
        <v>6.8822553953446945</v>
      </c>
      <c r="T1604" s="8">
        <f t="shared" si="639"/>
        <v>6.8822553953446945</v>
      </c>
      <c r="U1604" s="10">
        <f t="shared" si="630"/>
        <v>7.2717635646095466</v>
      </c>
      <c r="V1604" s="10">
        <f t="shared" si="640"/>
        <v>0.15496856831223904</v>
      </c>
      <c r="W1604" s="10">
        <f t="shared" si="641"/>
        <v>0.82530738155294436</v>
      </c>
      <c r="X1604" s="10">
        <f t="shared" si="631"/>
        <v>0.38693599365875281</v>
      </c>
      <c r="Y1604" s="22">
        <f t="shared" si="642"/>
        <v>6.9361594767880304</v>
      </c>
      <c r="Z1604" s="22">
        <f t="shared" si="632"/>
        <v>6.9661540865059681</v>
      </c>
      <c r="AA1604" s="22">
        <f t="shared" si="633"/>
        <v>6.8822553953446945</v>
      </c>
      <c r="AB1604" s="35"/>
      <c r="AC1604" s="10"/>
      <c r="AD1604" s="10"/>
    </row>
    <row r="1605" spans="1:30" x14ac:dyDescent="0.25">
      <c r="A1605" t="s">
        <v>2831</v>
      </c>
      <c r="B1605" t="s">
        <v>213</v>
      </c>
      <c r="C1605" s="1">
        <v>42317</v>
      </c>
      <c r="D1605">
        <v>814</v>
      </c>
      <c r="E1605" t="str">
        <f t="shared" si="626"/>
        <v>_marriage_vs_the_ph.d._</v>
      </c>
      <c r="F1605" s="7">
        <f t="shared" si="634"/>
        <v>6.7031881132408628</v>
      </c>
      <c r="G1605">
        <f t="shared" si="627"/>
        <v>58</v>
      </c>
      <c r="H1605" s="11">
        <f t="shared" si="635"/>
        <v>1</v>
      </c>
      <c r="I1605" s="11">
        <f t="shared" si="628"/>
        <v>1</v>
      </c>
      <c r="J1605" s="11">
        <f t="shared" si="628"/>
        <v>0</v>
      </c>
      <c r="K1605" s="11">
        <f t="shared" si="629"/>
        <v>0</v>
      </c>
      <c r="L1605" s="11">
        <f t="shared" si="629"/>
        <v>0</v>
      </c>
      <c r="M1605" s="11">
        <f t="shared" si="629"/>
        <v>0</v>
      </c>
      <c r="N1605" s="11">
        <f t="shared" si="629"/>
        <v>0</v>
      </c>
      <c r="O1605" s="11">
        <f t="shared" si="629"/>
        <v>0</v>
      </c>
      <c r="P1605" s="11">
        <f t="shared" si="629"/>
        <v>0</v>
      </c>
      <c r="Q1605" s="4" t="str">
        <f t="shared" si="636"/>
        <v>N-110-000000</v>
      </c>
      <c r="R1605">
        <f t="shared" si="637"/>
        <v>84</v>
      </c>
      <c r="S1605" s="8">
        <f t="shared" si="638"/>
        <v>6.1102020039575136</v>
      </c>
      <c r="T1605" s="8">
        <f t="shared" si="639"/>
        <v>6.1102020039575136</v>
      </c>
      <c r="U1605" s="10">
        <f t="shared" si="630"/>
        <v>7.2955628082830692</v>
      </c>
      <c r="V1605" s="10">
        <f t="shared" si="640"/>
        <v>-1.3217888754809786</v>
      </c>
      <c r="W1605" s="10">
        <f t="shared" si="641"/>
        <v>-0.13020406347449232</v>
      </c>
      <c r="X1605" s="10">
        <f t="shared" si="631"/>
        <v>-0.59237469504220686</v>
      </c>
      <c r="Y1605" s="22">
        <f t="shared" si="642"/>
        <v>5.9568487880870702</v>
      </c>
      <c r="Z1605" s="22">
        <f t="shared" si="632"/>
        <v>5.9724325813367543</v>
      </c>
      <c r="AA1605" s="22">
        <f t="shared" si="633"/>
        <v>6.1102020039575136</v>
      </c>
      <c r="AB1605" s="35"/>
      <c r="AC1605" s="10"/>
      <c r="AD1605" s="10"/>
    </row>
    <row r="1606" spans="1:30" x14ac:dyDescent="0.25">
      <c r="A1606" t="s">
        <v>4427</v>
      </c>
      <c r="B1606" t="s">
        <v>1811</v>
      </c>
      <c r="C1606" s="1">
        <v>41521</v>
      </c>
      <c r="D1606">
        <v>6919</v>
      </c>
      <c r="E1606" t="str">
        <f t="shared" si="626"/>
        <v>_marrying_computer_science,_statistics_and_domain_expertize_</v>
      </c>
      <c r="F1606" s="7">
        <f t="shared" si="634"/>
        <v>8.842171048611716</v>
      </c>
      <c r="G1606">
        <f t="shared" si="627"/>
        <v>56</v>
      </c>
      <c r="H1606" s="11">
        <f t="shared" si="635"/>
        <v>0</v>
      </c>
      <c r="I1606" s="11">
        <f t="shared" si="628"/>
        <v>0</v>
      </c>
      <c r="J1606" s="11">
        <f t="shared" si="628"/>
        <v>1</v>
      </c>
      <c r="K1606" s="11">
        <f t="shared" si="629"/>
        <v>0</v>
      </c>
      <c r="L1606" s="11">
        <f t="shared" si="629"/>
        <v>0</v>
      </c>
      <c r="M1606" s="11">
        <f t="shared" si="629"/>
        <v>0</v>
      </c>
      <c r="N1606" s="11">
        <f t="shared" si="629"/>
        <v>0</v>
      </c>
      <c r="O1606" s="11">
        <f t="shared" si="629"/>
        <v>0</v>
      </c>
      <c r="P1606" s="11">
        <f t="shared" si="629"/>
        <v>0</v>
      </c>
      <c r="Q1606" s="4" t="str">
        <f t="shared" si="636"/>
        <v>N-001-000000</v>
      </c>
      <c r="R1606">
        <f t="shared" si="637"/>
        <v>313</v>
      </c>
      <c r="S1606" s="8">
        <f t="shared" si="638"/>
        <v>6.8822553953446945</v>
      </c>
      <c r="T1606" s="8">
        <f t="shared" si="639"/>
        <v>6.8822553953446945</v>
      </c>
      <c r="U1606" s="10">
        <f t="shared" si="630"/>
        <v>8.4552350549529631</v>
      </c>
      <c r="V1606" s="10">
        <f t="shared" si="640"/>
        <v>0.15496856831223904</v>
      </c>
      <c r="W1606" s="10">
        <f t="shared" si="641"/>
        <v>2.0087788718963608</v>
      </c>
      <c r="X1606" s="10">
        <f t="shared" si="631"/>
        <v>0.38693599365875281</v>
      </c>
      <c r="Y1606" s="22">
        <f t="shared" si="642"/>
        <v>6.9361594767880304</v>
      </c>
      <c r="Z1606" s="22">
        <f t="shared" si="632"/>
        <v>6.9661540865059681</v>
      </c>
      <c r="AA1606" s="22">
        <f t="shared" si="633"/>
        <v>6.8822553953446945</v>
      </c>
      <c r="AB1606" s="35"/>
      <c r="AC1606" s="10"/>
      <c r="AD1606" s="10"/>
    </row>
    <row r="1607" spans="1:30" x14ac:dyDescent="0.25">
      <c r="A1607" t="s">
        <v>4428</v>
      </c>
      <c r="B1607" t="s">
        <v>1812</v>
      </c>
      <c r="C1607" s="1">
        <v>42446</v>
      </c>
      <c r="D1607">
        <v>244</v>
      </c>
      <c r="E1607" t="str">
        <f t="shared" si="626"/>
        <v>_mars_craters:_an_interesting_stochastic_geometry_problem_</v>
      </c>
      <c r="F1607" s="7">
        <f t="shared" si="634"/>
        <v>5.5012582105447274</v>
      </c>
      <c r="G1607">
        <f t="shared" si="627"/>
        <v>72</v>
      </c>
      <c r="H1607" s="11">
        <f t="shared" si="635"/>
        <v>1</v>
      </c>
      <c r="I1607" s="11">
        <f t="shared" si="628"/>
        <v>0</v>
      </c>
      <c r="J1607" s="11">
        <f t="shared" si="628"/>
        <v>1</v>
      </c>
      <c r="K1607" s="11">
        <f t="shared" si="629"/>
        <v>0</v>
      </c>
      <c r="L1607" s="11">
        <f t="shared" si="629"/>
        <v>0</v>
      </c>
      <c r="M1607" s="11">
        <f t="shared" si="629"/>
        <v>0</v>
      </c>
      <c r="N1607" s="11">
        <f t="shared" si="629"/>
        <v>0</v>
      </c>
      <c r="O1607" s="11">
        <f t="shared" si="629"/>
        <v>0</v>
      </c>
      <c r="P1607" s="11">
        <f t="shared" si="629"/>
        <v>0</v>
      </c>
      <c r="Q1607" s="4" t="str">
        <f t="shared" si="636"/>
        <v>N-101-000000</v>
      </c>
      <c r="R1607">
        <f t="shared" si="637"/>
        <v>419</v>
      </c>
      <c r="S1607" s="8">
        <f t="shared" si="638"/>
        <v>6.5697596378225285</v>
      </c>
      <c r="T1607" s="8">
        <f t="shared" si="639"/>
        <v>6.5697596378225285</v>
      </c>
      <c r="U1607" s="10">
        <f t="shared" si="630"/>
        <v>5.3127892712286711</v>
      </c>
      <c r="V1607" s="10">
        <f t="shared" si="640"/>
        <v>-0.14431102010629077</v>
      </c>
      <c r="W1607" s="10">
        <f t="shared" si="641"/>
        <v>-1.3321339661706277</v>
      </c>
      <c r="X1607" s="10">
        <f t="shared" si="631"/>
        <v>0.18846893931605621</v>
      </c>
      <c r="Y1607" s="22">
        <f t="shared" si="642"/>
        <v>6.7376924224453338</v>
      </c>
      <c r="Z1607" s="22">
        <f t="shared" si="632"/>
        <v>6.5922741434865042</v>
      </c>
      <c r="AA1607" s="22">
        <f t="shared" si="633"/>
        <v>6.5697596378225285</v>
      </c>
      <c r="AB1607" s="35"/>
      <c r="AC1607" s="10"/>
      <c r="AD1607" s="10"/>
    </row>
    <row r="1608" spans="1:30" x14ac:dyDescent="0.25">
      <c r="A1608" t="s">
        <v>4429</v>
      </c>
      <c r="B1608" t="s">
        <v>1813</v>
      </c>
      <c r="C1608" s="1">
        <v>42072</v>
      </c>
      <c r="D1608">
        <v>367</v>
      </c>
      <c r="E1608" t="str">
        <f t="shared" si="626"/>
        <v>_mass_compromise_of_iis_shared_web_hosting_for_blackhat_seo:_a_case_study_</v>
      </c>
      <c r="F1608" s="7">
        <f t="shared" si="634"/>
        <v>5.9080829381689313</v>
      </c>
      <c r="G1608">
        <f t="shared" si="627"/>
        <v>21</v>
      </c>
      <c r="H1608" s="11">
        <f t="shared" si="635"/>
        <v>1</v>
      </c>
      <c r="I1608" s="11">
        <f t="shared" si="628"/>
        <v>0</v>
      </c>
      <c r="J1608" s="11">
        <f t="shared" si="628"/>
        <v>1</v>
      </c>
      <c r="K1608" s="11">
        <f t="shared" si="629"/>
        <v>0</v>
      </c>
      <c r="L1608" s="11">
        <f t="shared" si="629"/>
        <v>0</v>
      </c>
      <c r="M1608" s="11">
        <f t="shared" si="629"/>
        <v>0</v>
      </c>
      <c r="N1608" s="11">
        <f t="shared" si="629"/>
        <v>0</v>
      </c>
      <c r="O1608" s="11">
        <f t="shared" si="629"/>
        <v>0</v>
      </c>
      <c r="P1608" s="11">
        <f t="shared" si="629"/>
        <v>0</v>
      </c>
      <c r="Q1608" s="4" t="str">
        <f t="shared" si="636"/>
        <v>N-101-000000</v>
      </c>
      <c r="R1608">
        <f t="shared" si="637"/>
        <v>419</v>
      </c>
      <c r="S1608" s="8">
        <f t="shared" si="638"/>
        <v>6.5697596378225285</v>
      </c>
      <c r="T1608" s="8">
        <f t="shared" si="639"/>
        <v>6.5697596378225285</v>
      </c>
      <c r="U1608" s="10">
        <f t="shared" si="630"/>
        <v>5.7196139988528749</v>
      </c>
      <c r="V1608" s="10">
        <f t="shared" si="640"/>
        <v>-0.14431102010629077</v>
      </c>
      <c r="W1608" s="10">
        <f t="shared" si="641"/>
        <v>-0.92530923854642388</v>
      </c>
      <c r="X1608" s="10">
        <f t="shared" si="631"/>
        <v>0.18846893931605621</v>
      </c>
      <c r="Y1608" s="22">
        <f t="shared" si="642"/>
        <v>6.7376924224453338</v>
      </c>
      <c r="Z1608" s="22">
        <f t="shared" si="632"/>
        <v>6.5922741434865042</v>
      </c>
      <c r="AA1608" s="22">
        <f t="shared" si="633"/>
        <v>6.5697596378225285</v>
      </c>
      <c r="AB1608" s="35"/>
      <c r="AC1608" s="10"/>
      <c r="AD1608" s="10"/>
    </row>
    <row r="1609" spans="1:30" x14ac:dyDescent="0.25">
      <c r="A1609" t="s">
        <v>4430</v>
      </c>
      <c r="B1609" t="s">
        <v>1814</v>
      </c>
      <c r="C1609" s="1">
        <v>42322</v>
      </c>
      <c r="D1609">
        <v>570</v>
      </c>
      <c r="E1609" t="str">
        <f t="shared" si="626"/>
        <v>_mass_data_simulations_</v>
      </c>
      <c r="F1609" s="7">
        <f t="shared" si="634"/>
        <v>6.3473892096560105</v>
      </c>
      <c r="G1609">
        <f t="shared" si="627"/>
        <v>25</v>
      </c>
      <c r="H1609" s="11">
        <f t="shared" si="635"/>
        <v>1</v>
      </c>
      <c r="I1609" s="11">
        <f t="shared" si="628"/>
        <v>0</v>
      </c>
      <c r="J1609" s="11">
        <f t="shared" si="628"/>
        <v>1</v>
      </c>
      <c r="K1609" s="11">
        <f t="shared" si="629"/>
        <v>0</v>
      </c>
      <c r="L1609" s="11">
        <f t="shared" si="629"/>
        <v>0</v>
      </c>
      <c r="M1609" s="11">
        <f t="shared" si="629"/>
        <v>0</v>
      </c>
      <c r="N1609" s="11">
        <f t="shared" si="629"/>
        <v>0</v>
      </c>
      <c r="O1609" s="11">
        <f t="shared" si="629"/>
        <v>1</v>
      </c>
      <c r="P1609" s="11">
        <f t="shared" si="629"/>
        <v>0</v>
      </c>
      <c r="Q1609" s="4" t="str">
        <f t="shared" si="636"/>
        <v>N-101-000010</v>
      </c>
      <c r="R1609">
        <f t="shared" si="637"/>
        <v>382</v>
      </c>
      <c r="S1609" s="8">
        <f t="shared" si="638"/>
        <v>6.8802841839920132</v>
      </c>
      <c r="T1609" s="8">
        <f t="shared" si="639"/>
        <v>6.8802841839920132</v>
      </c>
      <c r="U1609" s="10">
        <f t="shared" si="630"/>
        <v>5.9410353491404857</v>
      </c>
      <c r="V1609" s="10">
        <f t="shared" si="640"/>
        <v>0.18424985744159661</v>
      </c>
      <c r="W1609" s="10">
        <f t="shared" si="641"/>
        <v>-0.48600296705934465</v>
      </c>
      <c r="X1609" s="10">
        <f t="shared" si="631"/>
        <v>0.40635386051552441</v>
      </c>
      <c r="Y1609" s="22">
        <f t="shared" si="642"/>
        <v>6.9555773436448023</v>
      </c>
      <c r="Z1609" s="22">
        <f t="shared" si="632"/>
        <v>6.8151536771936527</v>
      </c>
      <c r="AA1609" s="22">
        <f t="shared" si="633"/>
        <v>6.8802841839920132</v>
      </c>
      <c r="AB1609" s="35"/>
      <c r="AC1609" s="10"/>
      <c r="AD1609" s="10"/>
    </row>
    <row r="1610" spans="1:30" x14ac:dyDescent="0.25">
      <c r="A1610" t="s">
        <v>4431</v>
      </c>
      <c r="B1610" t="s">
        <v>1815</v>
      </c>
      <c r="C1610" s="1">
        <v>42338</v>
      </c>
      <c r="D1610">
        <v>611</v>
      </c>
      <c r="E1610" t="str">
        <f t="shared" si="626"/>
        <v>_mass_shootings_in_america_</v>
      </c>
      <c r="F1610" s="7">
        <f t="shared" si="634"/>
        <v>6.4167322825123261</v>
      </c>
      <c r="G1610">
        <f t="shared" si="627"/>
        <v>32</v>
      </c>
      <c r="H1610" s="11">
        <f t="shared" si="635"/>
        <v>1</v>
      </c>
      <c r="I1610" s="11">
        <f t="shared" si="628"/>
        <v>0</v>
      </c>
      <c r="J1610" s="11">
        <f t="shared" si="628"/>
        <v>1</v>
      </c>
      <c r="K1610" s="11">
        <f t="shared" si="629"/>
        <v>0</v>
      </c>
      <c r="L1610" s="11">
        <f t="shared" si="629"/>
        <v>0</v>
      </c>
      <c r="M1610" s="11">
        <f t="shared" si="629"/>
        <v>0</v>
      </c>
      <c r="N1610" s="11">
        <f t="shared" si="629"/>
        <v>0</v>
      </c>
      <c r="O1610" s="11">
        <f t="shared" si="629"/>
        <v>0</v>
      </c>
      <c r="P1610" s="11">
        <f t="shared" si="629"/>
        <v>0</v>
      </c>
      <c r="Q1610" s="4" t="str">
        <f t="shared" si="636"/>
        <v>N-101-000000</v>
      </c>
      <c r="R1610">
        <f t="shared" si="637"/>
        <v>419</v>
      </c>
      <c r="S1610" s="8">
        <f t="shared" si="638"/>
        <v>6.5697596378225285</v>
      </c>
      <c r="T1610" s="8">
        <f t="shared" si="639"/>
        <v>6.5697596378225285</v>
      </c>
      <c r="U1610" s="10">
        <f t="shared" si="630"/>
        <v>6.2282633431962697</v>
      </c>
      <c r="V1610" s="10">
        <f t="shared" si="640"/>
        <v>-0.14431102010629077</v>
      </c>
      <c r="W1610" s="10">
        <f t="shared" si="641"/>
        <v>-0.41665989420302907</v>
      </c>
      <c r="X1610" s="10">
        <f t="shared" si="631"/>
        <v>0.18846893931605621</v>
      </c>
      <c r="Y1610" s="22">
        <f t="shared" si="642"/>
        <v>6.7376924224453338</v>
      </c>
      <c r="Z1610" s="22">
        <f t="shared" si="632"/>
        <v>6.5922741434865042</v>
      </c>
      <c r="AA1610" s="22">
        <f t="shared" si="633"/>
        <v>6.5697596378225285</v>
      </c>
      <c r="AB1610" s="35"/>
      <c r="AC1610" s="10"/>
      <c r="AD1610" s="10"/>
    </row>
    <row r="1611" spans="1:30" x14ac:dyDescent="0.25">
      <c r="A1611" t="s">
        <v>4432</v>
      </c>
      <c r="B1611" t="s">
        <v>1816</v>
      </c>
      <c r="C1611" s="1">
        <v>41641</v>
      </c>
      <c r="D1611">
        <v>163</v>
      </c>
      <c r="E1611" t="str">
        <f t="shared" si="626"/>
        <v>_master_data_management_solutions_</v>
      </c>
      <c r="F1611" s="7">
        <f t="shared" si="634"/>
        <v>5.0998664278241987</v>
      </c>
      <c r="G1611">
        <f t="shared" si="627"/>
        <v>45</v>
      </c>
      <c r="H1611" s="11">
        <f t="shared" si="635"/>
        <v>0</v>
      </c>
      <c r="I1611" s="11">
        <f t="shared" si="628"/>
        <v>0</v>
      </c>
      <c r="J1611" s="11">
        <f t="shared" si="628"/>
        <v>1</v>
      </c>
      <c r="K1611" s="11">
        <f t="shared" si="629"/>
        <v>0</v>
      </c>
      <c r="L1611" s="11">
        <f t="shared" si="629"/>
        <v>0</v>
      </c>
      <c r="M1611" s="11">
        <f t="shared" si="629"/>
        <v>0</v>
      </c>
      <c r="N1611" s="11">
        <f t="shared" si="629"/>
        <v>0</v>
      </c>
      <c r="O1611" s="11">
        <f t="shared" si="629"/>
        <v>1</v>
      </c>
      <c r="P1611" s="11">
        <f t="shared" si="629"/>
        <v>0</v>
      </c>
      <c r="Q1611" s="4" t="str">
        <f t="shared" si="636"/>
        <v>N-001-000010</v>
      </c>
      <c r="R1611">
        <f t="shared" si="637"/>
        <v>276</v>
      </c>
      <c r="S1611" s="8">
        <f t="shared" si="638"/>
        <v>7.1371246496698326</v>
      </c>
      <c r="T1611" s="8">
        <f t="shared" si="639"/>
        <v>7.1371246496698326</v>
      </c>
      <c r="U1611" s="10">
        <f t="shared" si="630"/>
        <v>4.4950455129659774</v>
      </c>
      <c r="V1611" s="10">
        <f t="shared" si="640"/>
        <v>0.48352944586012636</v>
      </c>
      <c r="W1611" s="10">
        <f t="shared" si="641"/>
        <v>-1.7335257488911564</v>
      </c>
      <c r="X1611" s="10">
        <f t="shared" si="631"/>
        <v>0.60482091485822098</v>
      </c>
      <c r="Y1611" s="22">
        <f t="shared" si="642"/>
        <v>7.1540443979874988</v>
      </c>
      <c r="Z1611" s="22">
        <f t="shared" si="632"/>
        <v>7.1890336202131158</v>
      </c>
      <c r="AA1611" s="22">
        <f t="shared" si="633"/>
        <v>7.1371246496698326</v>
      </c>
      <c r="AB1611" s="35"/>
      <c r="AC1611" s="10"/>
      <c r="AD1611" s="10"/>
    </row>
    <row r="1612" spans="1:30" x14ac:dyDescent="0.25">
      <c r="A1612" t="s">
        <v>2832</v>
      </c>
      <c r="B1612" t="s">
        <v>214</v>
      </c>
      <c r="C1612" s="1">
        <v>42100</v>
      </c>
      <c r="D1612">
        <v>204</v>
      </c>
      <c r="E1612" t="str">
        <f t="shared" si="626"/>
        <v>_master's_thesis_about_big_data_-_need_experts_</v>
      </c>
      <c r="F1612" s="7">
        <f t="shared" si="634"/>
        <v>5.3230099791384085</v>
      </c>
      <c r="G1612">
        <f t="shared" si="627"/>
        <v>66</v>
      </c>
      <c r="H1612" s="11">
        <f t="shared" si="635"/>
        <v>1</v>
      </c>
      <c r="I1612" s="11">
        <f t="shared" si="628"/>
        <v>1</v>
      </c>
      <c r="J1612" s="11">
        <f t="shared" si="628"/>
        <v>0</v>
      </c>
      <c r="K1612" s="11">
        <f t="shared" ref="K1612:P1621" si="643">IF(ISNUMBER(SEARCH(K$1,$E1612)),1,0)</f>
        <v>0</v>
      </c>
      <c r="L1612" s="11">
        <f t="shared" si="643"/>
        <v>0</v>
      </c>
      <c r="M1612" s="11">
        <f t="shared" si="643"/>
        <v>0</v>
      </c>
      <c r="N1612" s="11">
        <f t="shared" si="643"/>
        <v>0</v>
      </c>
      <c r="O1612" s="11">
        <f t="shared" si="643"/>
        <v>1</v>
      </c>
      <c r="P1612" s="11">
        <f t="shared" si="643"/>
        <v>0</v>
      </c>
      <c r="Q1612" s="4" t="str">
        <f t="shared" si="636"/>
        <v>N-110-000010</v>
      </c>
      <c r="R1612">
        <f t="shared" si="637"/>
        <v>58</v>
      </c>
      <c r="S1612" s="8">
        <f t="shared" si="638"/>
        <v>5.7492453157171877</v>
      </c>
      <c r="T1612" s="8">
        <f t="shared" si="639"/>
        <v>5.7492453157171877</v>
      </c>
      <c r="U1612" s="10">
        <f t="shared" si="630"/>
        <v>5.6974997529811473</v>
      </c>
      <c r="V1612" s="10">
        <f t="shared" si="640"/>
        <v>-0.99322799793309102</v>
      </c>
      <c r="W1612" s="10">
        <f t="shared" si="641"/>
        <v>-1.5103821975769467</v>
      </c>
      <c r="X1612" s="10">
        <f t="shared" si="631"/>
        <v>-0.37448977384273863</v>
      </c>
      <c r="Y1612" s="22">
        <f t="shared" si="642"/>
        <v>6.1747337092865386</v>
      </c>
      <c r="Z1612" s="22">
        <f t="shared" si="632"/>
        <v>6.1953121150439019</v>
      </c>
      <c r="AA1612" s="22">
        <f t="shared" si="633"/>
        <v>5.7492453157171877</v>
      </c>
      <c r="AB1612" s="35"/>
      <c r="AC1612" s="10"/>
      <c r="AD1612" s="10"/>
    </row>
    <row r="1613" spans="1:30" x14ac:dyDescent="0.25">
      <c r="A1613" t="s">
        <v>4433</v>
      </c>
      <c r="B1613" t="s">
        <v>1817</v>
      </c>
      <c r="C1613" s="1">
        <v>42243</v>
      </c>
      <c r="D1613">
        <v>204</v>
      </c>
      <c r="E1613" t="str">
        <f t="shared" si="626"/>
        <v>_math:_my_data_science_stimulus_package_and_its_guerrilla_analytics_</v>
      </c>
      <c r="F1613" s="7">
        <f t="shared" si="634"/>
        <v>5.3230099791384085</v>
      </c>
      <c r="G1613">
        <f t="shared" si="627"/>
        <v>57</v>
      </c>
      <c r="H1613" s="11">
        <f t="shared" si="635"/>
        <v>1</v>
      </c>
      <c r="I1613" s="11">
        <f t="shared" si="628"/>
        <v>0</v>
      </c>
      <c r="J1613" s="11">
        <f t="shared" si="628"/>
        <v>1</v>
      </c>
      <c r="K1613" s="11">
        <f t="shared" si="643"/>
        <v>0</v>
      </c>
      <c r="L1613" s="11">
        <f t="shared" si="643"/>
        <v>0</v>
      </c>
      <c r="M1613" s="11">
        <f t="shared" si="643"/>
        <v>0</v>
      </c>
      <c r="N1613" s="11">
        <f t="shared" si="643"/>
        <v>1</v>
      </c>
      <c r="O1613" s="11">
        <f t="shared" si="643"/>
        <v>1</v>
      </c>
      <c r="P1613" s="11">
        <f t="shared" si="643"/>
        <v>1</v>
      </c>
      <c r="Q1613" s="4" t="str">
        <f t="shared" si="636"/>
        <v>N-101-000111</v>
      </c>
      <c r="R1613">
        <f t="shared" si="637"/>
        <v>9</v>
      </c>
      <c r="S1613" s="8">
        <f t="shared" si="638"/>
        <v>7.0995917257026546</v>
      </c>
      <c r="T1613" s="8">
        <f t="shared" si="639"/>
        <v>7.3546782491486216</v>
      </c>
      <c r="U1613" s="10">
        <f t="shared" si="630"/>
        <v>4.7477434254524491</v>
      </c>
      <c r="V1613" s="10">
        <f t="shared" si="640"/>
        <v>0.43896276915450916</v>
      </c>
      <c r="W1613" s="10">
        <f t="shared" si="641"/>
        <v>-1.5103821975769467</v>
      </c>
      <c r="X1613" s="10">
        <f t="shared" si="631"/>
        <v>0.57526655368595903</v>
      </c>
      <c r="Y1613" s="22">
        <f t="shared" si="642"/>
        <v>7.1244900368152368</v>
      </c>
      <c r="Z1613" s="22">
        <f t="shared" si="632"/>
        <v>7.0590791597848748</v>
      </c>
      <c r="AA1613" s="22">
        <f t="shared" si="633"/>
        <v>7.0995917257026546</v>
      </c>
      <c r="AB1613" s="35"/>
      <c r="AC1613" s="10"/>
      <c r="AD1613" s="10"/>
    </row>
    <row r="1614" spans="1:30" x14ac:dyDescent="0.25">
      <c r="A1614" t="s">
        <v>4434</v>
      </c>
      <c r="B1614" t="s">
        <v>1818</v>
      </c>
      <c r="C1614" s="1">
        <v>42432</v>
      </c>
      <c r="D1614">
        <v>2403</v>
      </c>
      <c r="E1614" t="str">
        <f t="shared" si="626"/>
        <v>_math_or_engineers_--_who_will_solve_the_big_data_problem?_</v>
      </c>
      <c r="F1614" s="7">
        <f t="shared" si="634"/>
        <v>7.7848892956550984</v>
      </c>
      <c r="G1614">
        <f t="shared" si="627"/>
        <v>66</v>
      </c>
      <c r="H1614" s="11">
        <f t="shared" si="635"/>
        <v>1</v>
      </c>
      <c r="I1614" s="11">
        <f t="shared" si="628"/>
        <v>0</v>
      </c>
      <c r="J1614" s="11">
        <f t="shared" si="628"/>
        <v>1</v>
      </c>
      <c r="K1614" s="11">
        <f t="shared" si="643"/>
        <v>0</v>
      </c>
      <c r="L1614" s="11">
        <f t="shared" si="643"/>
        <v>0</v>
      </c>
      <c r="M1614" s="11">
        <f t="shared" si="643"/>
        <v>0</v>
      </c>
      <c r="N1614" s="11">
        <f t="shared" si="643"/>
        <v>0</v>
      </c>
      <c r="O1614" s="11">
        <f t="shared" si="643"/>
        <v>1</v>
      </c>
      <c r="P1614" s="11">
        <f t="shared" si="643"/>
        <v>0</v>
      </c>
      <c r="Q1614" s="4" t="str">
        <f t="shared" si="636"/>
        <v>N-101-000010</v>
      </c>
      <c r="R1614">
        <f t="shared" si="637"/>
        <v>382</v>
      </c>
      <c r="S1614" s="8">
        <f t="shared" si="638"/>
        <v>6.8802841839920132</v>
      </c>
      <c r="T1614" s="8">
        <f t="shared" si="639"/>
        <v>6.8802841839920132</v>
      </c>
      <c r="U1614" s="10">
        <f t="shared" si="630"/>
        <v>7.3785354351395736</v>
      </c>
      <c r="V1614" s="10">
        <f t="shared" si="640"/>
        <v>0.18424985744159661</v>
      </c>
      <c r="W1614" s="10">
        <f t="shared" si="641"/>
        <v>0.9514971189397432</v>
      </c>
      <c r="X1614" s="10">
        <f t="shared" si="631"/>
        <v>0.40635386051552441</v>
      </c>
      <c r="Y1614" s="22">
        <f t="shared" si="642"/>
        <v>6.9555773436448023</v>
      </c>
      <c r="Z1614" s="22">
        <f t="shared" si="632"/>
        <v>6.8151536771936527</v>
      </c>
      <c r="AA1614" s="22">
        <f t="shared" si="633"/>
        <v>6.8802841839920132</v>
      </c>
      <c r="AB1614" s="35"/>
      <c r="AC1614" s="10"/>
      <c r="AD1614" s="10"/>
    </row>
    <row r="1615" spans="1:30" x14ac:dyDescent="0.25">
      <c r="A1615" t="s">
        <v>3032</v>
      </c>
      <c r="B1615" t="s">
        <v>414</v>
      </c>
      <c r="C1615" s="1">
        <v>41779</v>
      </c>
      <c r="D1615">
        <v>244</v>
      </c>
      <c r="E1615" t="str">
        <f t="shared" si="626"/>
        <v>_maximizing_customer_lifetime_value_in_retail_banking_-_white_paper_</v>
      </c>
      <c r="F1615" s="7">
        <f t="shared" si="634"/>
        <v>5.5012582105447274</v>
      </c>
      <c r="G1615">
        <f t="shared" si="627"/>
        <v>38</v>
      </c>
      <c r="H1615" s="11">
        <f t="shared" si="635"/>
        <v>0</v>
      </c>
      <c r="I1615" s="11">
        <f t="shared" si="628"/>
        <v>1</v>
      </c>
      <c r="J1615" s="11">
        <f t="shared" si="628"/>
        <v>0</v>
      </c>
      <c r="K1615" s="11">
        <f t="shared" si="643"/>
        <v>0</v>
      </c>
      <c r="L1615" s="11">
        <f t="shared" si="643"/>
        <v>0</v>
      </c>
      <c r="M1615" s="11">
        <f t="shared" si="643"/>
        <v>0</v>
      </c>
      <c r="N1615" s="11">
        <f t="shared" si="643"/>
        <v>0</v>
      </c>
      <c r="O1615" s="11">
        <f t="shared" si="643"/>
        <v>0</v>
      </c>
      <c r="P1615" s="11">
        <f t="shared" si="643"/>
        <v>0</v>
      </c>
      <c r="Q1615" s="4" t="str">
        <f t="shared" si="636"/>
        <v>N-010-000000</v>
      </c>
      <c r="R1615">
        <f t="shared" si="637"/>
        <v>99</v>
      </c>
      <c r="S1615" s="8">
        <f t="shared" si="638"/>
        <v>6.480946823676728</v>
      </c>
      <c r="T1615" s="8">
        <f t="shared" si="639"/>
        <v>6.480946823676728</v>
      </c>
      <c r="U1615" s="10">
        <f t="shared" si="630"/>
        <v>5.8951658512442373</v>
      </c>
      <c r="V1615" s="10">
        <f t="shared" si="640"/>
        <v>-1.0225092870624488</v>
      </c>
      <c r="W1615" s="10">
        <f t="shared" si="641"/>
        <v>-1.3321339661706277</v>
      </c>
      <c r="X1615" s="10">
        <f t="shared" si="631"/>
        <v>-0.39390764069951029</v>
      </c>
      <c r="Y1615" s="22">
        <f t="shared" si="642"/>
        <v>6.1553158424297676</v>
      </c>
      <c r="Z1615" s="22">
        <f t="shared" si="632"/>
        <v>6.3463125243562173</v>
      </c>
      <c r="AA1615" s="22">
        <f t="shared" si="633"/>
        <v>6.480946823676728</v>
      </c>
      <c r="AB1615" s="35"/>
      <c r="AC1615" s="10"/>
      <c r="AD1615" s="10"/>
    </row>
    <row r="1616" spans="1:30" x14ac:dyDescent="0.25">
      <c r="A1616" t="s">
        <v>4435</v>
      </c>
      <c r="B1616" t="s">
        <v>1819</v>
      </c>
      <c r="C1616" s="1">
        <v>42480</v>
      </c>
      <c r="D1616">
        <v>204</v>
      </c>
      <c r="E1616" t="str">
        <f t="shared" si="626"/>
        <v>_maximizing_data_value_with_a_data_lake_</v>
      </c>
      <c r="F1616" s="7">
        <f t="shared" si="634"/>
        <v>5.3230099791384085</v>
      </c>
      <c r="G1616">
        <f t="shared" si="627"/>
        <v>25</v>
      </c>
      <c r="H1616" s="11">
        <f t="shared" si="635"/>
        <v>1</v>
      </c>
      <c r="I1616" s="11">
        <f t="shared" si="628"/>
        <v>0</v>
      </c>
      <c r="J1616" s="11">
        <f t="shared" si="628"/>
        <v>1</v>
      </c>
      <c r="K1616" s="11">
        <f t="shared" si="643"/>
        <v>0</v>
      </c>
      <c r="L1616" s="11">
        <f t="shared" si="643"/>
        <v>0</v>
      </c>
      <c r="M1616" s="11">
        <f t="shared" si="643"/>
        <v>0</v>
      </c>
      <c r="N1616" s="11">
        <f t="shared" si="643"/>
        <v>0</v>
      </c>
      <c r="O1616" s="11">
        <f t="shared" si="643"/>
        <v>1</v>
      </c>
      <c r="P1616" s="11">
        <f t="shared" si="643"/>
        <v>0</v>
      </c>
      <c r="Q1616" s="4" t="str">
        <f t="shared" si="636"/>
        <v>N-101-000010</v>
      </c>
      <c r="R1616">
        <f t="shared" si="637"/>
        <v>382</v>
      </c>
      <c r="S1616" s="8">
        <f t="shared" si="638"/>
        <v>6.8802841839920132</v>
      </c>
      <c r="T1616" s="8">
        <f t="shared" si="639"/>
        <v>6.8802841839920132</v>
      </c>
      <c r="U1616" s="10">
        <f t="shared" si="630"/>
        <v>4.9166561186228837</v>
      </c>
      <c r="V1616" s="10">
        <f t="shared" si="640"/>
        <v>0.18424985744159661</v>
      </c>
      <c r="W1616" s="10">
        <f t="shared" si="641"/>
        <v>-1.5103821975769467</v>
      </c>
      <c r="X1616" s="10">
        <f t="shared" si="631"/>
        <v>0.40635386051552441</v>
      </c>
      <c r="Y1616" s="22">
        <f t="shared" si="642"/>
        <v>6.9555773436448023</v>
      </c>
      <c r="Z1616" s="22">
        <f t="shared" si="632"/>
        <v>6.8151536771936527</v>
      </c>
      <c r="AA1616" s="22">
        <f t="shared" si="633"/>
        <v>6.8802841839920132</v>
      </c>
      <c r="AB1616" s="35"/>
      <c r="AC1616" s="10"/>
      <c r="AD1616" s="10"/>
    </row>
    <row r="1617" spans="1:30" x14ac:dyDescent="0.25">
      <c r="A1617" t="s">
        <v>4436</v>
      </c>
      <c r="B1617" t="s">
        <v>1820</v>
      </c>
      <c r="C1617" s="1">
        <v>42324</v>
      </c>
      <c r="D1617">
        <v>223</v>
      </c>
      <c r="E1617" t="str">
        <f t="shared" si="626"/>
        <v>_mdm_makes_m&amp;amp;a_pay_off_</v>
      </c>
      <c r="F1617" s="7">
        <f t="shared" si="634"/>
        <v>5.4116460518550396</v>
      </c>
      <c r="G1617">
        <f t="shared" si="627"/>
        <v>85</v>
      </c>
      <c r="H1617" s="11">
        <f t="shared" si="635"/>
        <v>1</v>
      </c>
      <c r="I1617" s="11">
        <f t="shared" si="628"/>
        <v>0</v>
      </c>
      <c r="J1617" s="11">
        <f t="shared" si="628"/>
        <v>1</v>
      </c>
      <c r="K1617" s="11">
        <f t="shared" si="643"/>
        <v>0</v>
      </c>
      <c r="L1617" s="11">
        <f t="shared" si="643"/>
        <v>0</v>
      </c>
      <c r="M1617" s="11">
        <f t="shared" si="643"/>
        <v>0</v>
      </c>
      <c r="N1617" s="11">
        <f t="shared" si="643"/>
        <v>0</v>
      </c>
      <c r="O1617" s="11">
        <f t="shared" si="643"/>
        <v>0</v>
      </c>
      <c r="P1617" s="11">
        <f t="shared" si="643"/>
        <v>0</v>
      </c>
      <c r="Q1617" s="4" t="str">
        <f t="shared" si="636"/>
        <v>N-101-000000</v>
      </c>
      <c r="R1617">
        <f t="shared" si="637"/>
        <v>419</v>
      </c>
      <c r="S1617" s="8">
        <f t="shared" si="638"/>
        <v>6.5697596378225285</v>
      </c>
      <c r="T1617" s="8">
        <f t="shared" si="639"/>
        <v>6.5697596378225285</v>
      </c>
      <c r="U1617" s="10">
        <f t="shared" si="630"/>
        <v>5.2231771125389832</v>
      </c>
      <c r="V1617" s="10">
        <f t="shared" si="640"/>
        <v>-0.14431102010629077</v>
      </c>
      <c r="W1617" s="10">
        <f t="shared" si="641"/>
        <v>-1.4217461248603156</v>
      </c>
      <c r="X1617" s="10">
        <f t="shared" si="631"/>
        <v>0.18846893931605621</v>
      </c>
      <c r="Y1617" s="22">
        <f t="shared" si="642"/>
        <v>6.7376924224453338</v>
      </c>
      <c r="Z1617" s="22">
        <f t="shared" si="632"/>
        <v>6.5922741434865042</v>
      </c>
      <c r="AA1617" s="22">
        <f t="shared" si="633"/>
        <v>6.5697596378225285</v>
      </c>
      <c r="AB1617" s="35"/>
      <c r="AC1617" s="10"/>
      <c r="AD1617" s="10"/>
    </row>
    <row r="1618" spans="1:30" x14ac:dyDescent="0.25">
      <c r="A1618" t="s">
        <v>4437</v>
      </c>
      <c r="B1618" t="s">
        <v>1821</v>
      </c>
      <c r="C1618" s="1">
        <v>42340</v>
      </c>
      <c r="D1618">
        <v>571</v>
      </c>
      <c r="E1618" t="str">
        <f t="shared" si="626"/>
        <v>_meaning_and_purpose_of_business_intelligence_-_did_we_lose_the_true_purposesomewhere?_</v>
      </c>
      <c r="F1618" s="7">
        <f t="shared" si="634"/>
        <v>6.3491389913797978</v>
      </c>
      <c r="G1618">
        <f t="shared" si="627"/>
        <v>72</v>
      </c>
      <c r="H1618" s="11">
        <f t="shared" si="635"/>
        <v>1</v>
      </c>
      <c r="I1618" s="11">
        <f t="shared" si="628"/>
        <v>0</v>
      </c>
      <c r="J1618" s="11">
        <f t="shared" si="628"/>
        <v>1</v>
      </c>
      <c r="K1618" s="11">
        <f t="shared" si="643"/>
        <v>0</v>
      </c>
      <c r="L1618" s="11">
        <f t="shared" si="643"/>
        <v>0</v>
      </c>
      <c r="M1618" s="11">
        <f t="shared" si="643"/>
        <v>0</v>
      </c>
      <c r="N1618" s="11">
        <f t="shared" si="643"/>
        <v>0</v>
      </c>
      <c r="O1618" s="11">
        <f t="shared" si="643"/>
        <v>0</v>
      </c>
      <c r="P1618" s="11">
        <f t="shared" si="643"/>
        <v>0</v>
      </c>
      <c r="Q1618" s="4" t="str">
        <f t="shared" si="636"/>
        <v>N-101-000000</v>
      </c>
      <c r="R1618">
        <f t="shared" si="637"/>
        <v>419</v>
      </c>
      <c r="S1618" s="8">
        <f t="shared" si="638"/>
        <v>6.5697596378225285</v>
      </c>
      <c r="T1618" s="8">
        <f t="shared" si="639"/>
        <v>6.5697596378225285</v>
      </c>
      <c r="U1618" s="10">
        <f t="shared" si="630"/>
        <v>6.1606700520637414</v>
      </c>
      <c r="V1618" s="10">
        <f t="shared" si="640"/>
        <v>-0.14431102010629077</v>
      </c>
      <c r="W1618" s="10">
        <f t="shared" si="641"/>
        <v>-0.48425318533555739</v>
      </c>
      <c r="X1618" s="10">
        <f t="shared" si="631"/>
        <v>0.18846893931605621</v>
      </c>
      <c r="Y1618" s="22">
        <f t="shared" si="642"/>
        <v>6.7376924224453338</v>
      </c>
      <c r="Z1618" s="22">
        <f t="shared" si="632"/>
        <v>6.5922741434865042</v>
      </c>
      <c r="AA1618" s="22">
        <f t="shared" si="633"/>
        <v>6.5697596378225285</v>
      </c>
      <c r="AB1618" s="35"/>
      <c r="AC1618" s="10"/>
      <c r="AD1618" s="10"/>
    </row>
    <row r="1619" spans="1:30" x14ac:dyDescent="0.25">
      <c r="A1619" t="s">
        <v>4438</v>
      </c>
      <c r="B1619" t="s">
        <v>1822</v>
      </c>
      <c r="C1619" s="1">
        <v>42145</v>
      </c>
      <c r="D1619">
        <v>285</v>
      </c>
      <c r="E1619" t="str">
        <f t="shared" si="626"/>
        <v>_measuring_information_retrieval_performance_using_extrapolated_precision_</v>
      </c>
      <c r="F1619" s="7">
        <f t="shared" si="634"/>
        <v>5.6559918108198524</v>
      </c>
      <c r="G1619">
        <f t="shared" si="627"/>
        <v>14</v>
      </c>
      <c r="H1619" s="11">
        <f t="shared" si="635"/>
        <v>1</v>
      </c>
      <c r="I1619" s="11">
        <f t="shared" si="628"/>
        <v>0</v>
      </c>
      <c r="J1619" s="11">
        <f t="shared" si="628"/>
        <v>1</v>
      </c>
      <c r="K1619" s="11">
        <f t="shared" si="643"/>
        <v>0</v>
      </c>
      <c r="L1619" s="11">
        <f t="shared" si="643"/>
        <v>0</v>
      </c>
      <c r="M1619" s="11">
        <f t="shared" si="643"/>
        <v>0</v>
      </c>
      <c r="N1619" s="11">
        <f t="shared" si="643"/>
        <v>0</v>
      </c>
      <c r="O1619" s="11">
        <f t="shared" si="643"/>
        <v>0</v>
      </c>
      <c r="P1619" s="11">
        <f t="shared" si="643"/>
        <v>0</v>
      </c>
      <c r="Q1619" s="4" t="str">
        <f t="shared" si="636"/>
        <v>N-101-000000</v>
      </c>
      <c r="R1619">
        <f t="shared" si="637"/>
        <v>419</v>
      </c>
      <c r="S1619" s="8">
        <f t="shared" si="638"/>
        <v>6.5697596378225285</v>
      </c>
      <c r="T1619" s="8">
        <f t="shared" si="639"/>
        <v>6.5697596378225285</v>
      </c>
      <c r="U1619" s="10">
        <f t="shared" si="630"/>
        <v>5.467522871503796</v>
      </c>
      <c r="V1619" s="10">
        <f t="shared" si="640"/>
        <v>-0.14431102010629077</v>
      </c>
      <c r="W1619" s="10">
        <f t="shared" si="641"/>
        <v>-1.1774003658955028</v>
      </c>
      <c r="X1619" s="10">
        <f t="shared" si="631"/>
        <v>0.18846893931605621</v>
      </c>
      <c r="Y1619" s="22">
        <f t="shared" si="642"/>
        <v>6.7376924224453338</v>
      </c>
      <c r="Z1619" s="22">
        <f t="shared" si="632"/>
        <v>6.5922741434865042</v>
      </c>
      <c r="AA1619" s="22">
        <f t="shared" si="633"/>
        <v>6.5697596378225285</v>
      </c>
      <c r="AB1619" s="35"/>
      <c r="AC1619" s="10"/>
      <c r="AD1619" s="10"/>
    </row>
    <row r="1620" spans="1:30" x14ac:dyDescent="0.25">
      <c r="A1620" t="s">
        <v>4439</v>
      </c>
      <c r="B1620" t="s">
        <v>1823</v>
      </c>
      <c r="C1620" s="1">
        <v>41495</v>
      </c>
      <c r="D1620">
        <v>204</v>
      </c>
      <c r="E1620" t="str">
        <f t="shared" si="626"/>
        <v>_measuring_risk_</v>
      </c>
      <c r="F1620" s="7">
        <f t="shared" si="634"/>
        <v>5.3230099791384085</v>
      </c>
      <c r="G1620">
        <f t="shared" si="627"/>
        <v>65</v>
      </c>
      <c r="H1620" s="11">
        <f t="shared" si="635"/>
        <v>0</v>
      </c>
      <c r="I1620" s="11">
        <f t="shared" si="628"/>
        <v>0</v>
      </c>
      <c r="J1620" s="11">
        <f t="shared" si="628"/>
        <v>1</v>
      </c>
      <c r="K1620" s="11">
        <f t="shared" si="643"/>
        <v>0</v>
      </c>
      <c r="L1620" s="11">
        <f t="shared" si="643"/>
        <v>0</v>
      </c>
      <c r="M1620" s="11">
        <f t="shared" si="643"/>
        <v>0</v>
      </c>
      <c r="N1620" s="11">
        <f t="shared" si="643"/>
        <v>0</v>
      </c>
      <c r="O1620" s="11">
        <f t="shared" si="643"/>
        <v>0</v>
      </c>
      <c r="P1620" s="11">
        <f t="shared" si="643"/>
        <v>0</v>
      </c>
      <c r="Q1620" s="4" t="str">
        <f t="shared" si="636"/>
        <v>N-001-000000</v>
      </c>
      <c r="R1620">
        <f t="shared" si="637"/>
        <v>313</v>
      </c>
      <c r="S1620" s="8">
        <f t="shared" si="638"/>
        <v>6.8822553953446945</v>
      </c>
      <c r="T1620" s="8">
        <f t="shared" si="639"/>
        <v>6.8822553953446945</v>
      </c>
      <c r="U1620" s="10">
        <f t="shared" si="630"/>
        <v>4.9360739854796556</v>
      </c>
      <c r="V1620" s="10">
        <f t="shared" si="640"/>
        <v>0.15496856831223904</v>
      </c>
      <c r="W1620" s="10">
        <f t="shared" si="641"/>
        <v>-1.5103821975769467</v>
      </c>
      <c r="X1620" s="10">
        <f t="shared" si="631"/>
        <v>0.38693599365875281</v>
      </c>
      <c r="Y1620" s="22">
        <f t="shared" si="642"/>
        <v>6.9361594767880304</v>
      </c>
      <c r="Z1620" s="22">
        <f t="shared" si="632"/>
        <v>6.9661540865059681</v>
      </c>
      <c r="AA1620" s="22">
        <f t="shared" si="633"/>
        <v>6.8822553953446945</v>
      </c>
      <c r="AB1620" s="35"/>
      <c r="AC1620" s="10"/>
      <c r="AD1620" s="10"/>
    </row>
    <row r="1621" spans="1:30" x14ac:dyDescent="0.25">
      <c r="A1621" t="s">
        <v>4442</v>
      </c>
      <c r="B1621" t="s">
        <v>1826</v>
      </c>
      <c r="C1621" s="1">
        <v>42096</v>
      </c>
      <c r="D1621">
        <v>1955</v>
      </c>
      <c r="E1621" t="str">
        <f t="shared" si="626"/>
        <v>_meet_the_new_chief_data_scientist_of_the_united_states_government_</v>
      </c>
      <c r="F1621" s="7">
        <f t="shared" si="634"/>
        <v>7.5786568505947622</v>
      </c>
      <c r="G1621">
        <f t="shared" si="627"/>
        <v>53</v>
      </c>
      <c r="H1621" s="11">
        <f t="shared" si="635"/>
        <v>1</v>
      </c>
      <c r="I1621" s="11">
        <f t="shared" si="628"/>
        <v>0</v>
      </c>
      <c r="J1621" s="11">
        <f t="shared" si="628"/>
        <v>1</v>
      </c>
      <c r="K1621" s="11">
        <f t="shared" si="643"/>
        <v>0</v>
      </c>
      <c r="L1621" s="11">
        <f t="shared" si="643"/>
        <v>0</v>
      </c>
      <c r="M1621" s="11">
        <f t="shared" si="643"/>
        <v>0</v>
      </c>
      <c r="N1621" s="11">
        <f t="shared" si="643"/>
        <v>0</v>
      </c>
      <c r="O1621" s="11">
        <f t="shared" si="643"/>
        <v>1</v>
      </c>
      <c r="P1621" s="11">
        <f t="shared" si="643"/>
        <v>0</v>
      </c>
      <c r="Q1621" s="4" t="str">
        <f t="shared" si="636"/>
        <v>N-101-000010</v>
      </c>
      <c r="R1621">
        <f t="shared" si="637"/>
        <v>382</v>
      </c>
      <c r="S1621" s="8">
        <f t="shared" si="638"/>
        <v>6.8802841839920132</v>
      </c>
      <c r="T1621" s="8">
        <f t="shared" si="639"/>
        <v>6.8802841839920132</v>
      </c>
      <c r="U1621" s="10">
        <f t="shared" si="630"/>
        <v>7.1723029900792374</v>
      </c>
      <c r="V1621" s="10">
        <f t="shared" si="640"/>
        <v>0.18424985744159661</v>
      </c>
      <c r="W1621" s="10">
        <f t="shared" si="641"/>
        <v>0.74526467387940709</v>
      </c>
      <c r="X1621" s="10">
        <f t="shared" si="631"/>
        <v>0.40635386051552441</v>
      </c>
      <c r="Y1621" s="22">
        <f t="shared" si="642"/>
        <v>6.9555773436448023</v>
      </c>
      <c r="Z1621" s="22">
        <f t="shared" si="632"/>
        <v>6.8151536771936527</v>
      </c>
      <c r="AA1621" s="22">
        <f t="shared" si="633"/>
        <v>6.8802841839920132</v>
      </c>
      <c r="AB1621" s="35"/>
      <c r="AC1621" s="10"/>
      <c r="AD1621" s="10"/>
    </row>
    <row r="1622" spans="1:30" x14ac:dyDescent="0.25">
      <c r="A1622" t="s">
        <v>3117</v>
      </c>
      <c r="B1622" t="s">
        <v>501</v>
      </c>
      <c r="C1622" s="1">
        <v>42097</v>
      </c>
      <c r="D1622">
        <v>5723</v>
      </c>
      <c r="E1622" t="str">
        <f t="shared" si="626"/>
        <v>_mega_collection_of_data_science_books_and_terminology_</v>
      </c>
      <c r="F1622" s="7">
        <f t="shared" si="634"/>
        <v>8.6524231406763423</v>
      </c>
      <c r="G1622">
        <f t="shared" si="627"/>
        <v>106</v>
      </c>
      <c r="H1622" s="11">
        <f t="shared" si="635"/>
        <v>1</v>
      </c>
      <c r="I1622" s="11">
        <f t="shared" ref="I1622:J1641" si="644">IF(ISNUMBER(SEARCH(I$1,$B1622)),1,0)</f>
        <v>0</v>
      </c>
      <c r="J1622" s="11">
        <f t="shared" si="644"/>
        <v>1</v>
      </c>
      <c r="K1622" s="11">
        <f t="shared" ref="K1622:P1631" si="645">IF(ISNUMBER(SEARCH(K$1,$E1622)),1,0)</f>
        <v>0</v>
      </c>
      <c r="L1622" s="11">
        <f t="shared" si="645"/>
        <v>0</v>
      </c>
      <c r="M1622" s="11">
        <f t="shared" si="645"/>
        <v>0</v>
      </c>
      <c r="N1622" s="11">
        <f t="shared" si="645"/>
        <v>1</v>
      </c>
      <c r="O1622" s="11">
        <f t="shared" si="645"/>
        <v>1</v>
      </c>
      <c r="P1622" s="11">
        <f t="shared" si="645"/>
        <v>0</v>
      </c>
      <c r="Q1622" s="4" t="str">
        <f t="shared" si="636"/>
        <v>N-101-000110</v>
      </c>
      <c r="R1622">
        <f t="shared" si="637"/>
        <v>126</v>
      </c>
      <c r="S1622" s="8">
        <f t="shared" si="638"/>
        <v>7.156085089173656</v>
      </c>
      <c r="T1622" s="8">
        <f t="shared" si="639"/>
        <v>7.156085089173656</v>
      </c>
      <c r="U1622" s="10">
        <f t="shared" si="630"/>
        <v>7.8624064438553329</v>
      </c>
      <c r="V1622" s="10">
        <f t="shared" si="640"/>
        <v>0.76279653926378688</v>
      </c>
      <c r="W1622" s="10">
        <f t="shared" si="641"/>
        <v>1.8190309639609872</v>
      </c>
      <c r="X1622" s="10">
        <f t="shared" si="631"/>
        <v>0.79001669682100972</v>
      </c>
      <c r="Y1622" s="22">
        <f t="shared" si="642"/>
        <v>7.3392401799502869</v>
      </c>
      <c r="Z1622" s="22">
        <f t="shared" si="632"/>
        <v>7.2265960335864765</v>
      </c>
      <c r="AA1622" s="22">
        <f t="shared" si="633"/>
        <v>7.156085089173656</v>
      </c>
      <c r="AB1622" s="35"/>
      <c r="AC1622" s="10"/>
      <c r="AD1622" s="10"/>
    </row>
    <row r="1623" spans="1:30" x14ac:dyDescent="0.25">
      <c r="A1623" t="s">
        <v>4443</v>
      </c>
      <c r="B1623" t="s">
        <v>1827</v>
      </c>
      <c r="C1623" s="1">
        <v>42221</v>
      </c>
      <c r="D1623">
        <v>3114</v>
      </c>
      <c r="E1623" t="str">
        <f t="shared" si="626"/>
        <v>_meta_collection_of_data_science_and_big_data_analytics_best_practices,_lessonslearned,_and_success_stories_</v>
      </c>
      <c r="F1623" s="7">
        <f t="shared" si="634"/>
        <v>8.0439844312215527</v>
      </c>
      <c r="G1623">
        <f t="shared" si="627"/>
        <v>28</v>
      </c>
      <c r="H1623" s="11">
        <f t="shared" si="635"/>
        <v>1</v>
      </c>
      <c r="I1623" s="11">
        <f t="shared" si="644"/>
        <v>0</v>
      </c>
      <c r="J1623" s="11">
        <f t="shared" si="644"/>
        <v>1</v>
      </c>
      <c r="K1623" s="11">
        <f t="shared" si="645"/>
        <v>0</v>
      </c>
      <c r="L1623" s="11">
        <f t="shared" si="645"/>
        <v>0</v>
      </c>
      <c r="M1623" s="11">
        <f t="shared" si="645"/>
        <v>0</v>
      </c>
      <c r="N1623" s="11">
        <f t="shared" si="645"/>
        <v>1</v>
      </c>
      <c r="O1623" s="11">
        <f t="shared" si="645"/>
        <v>1</v>
      </c>
      <c r="P1623" s="11">
        <f t="shared" si="645"/>
        <v>1</v>
      </c>
      <c r="Q1623" s="4" t="str">
        <f t="shared" si="636"/>
        <v>N-101-000111</v>
      </c>
      <c r="R1623">
        <f t="shared" si="637"/>
        <v>9</v>
      </c>
      <c r="S1623" s="8">
        <f t="shared" si="638"/>
        <v>7.0995917257026546</v>
      </c>
      <c r="T1623" s="8">
        <f t="shared" si="639"/>
        <v>7.3546782491486216</v>
      </c>
      <c r="U1623" s="10">
        <f t="shared" si="630"/>
        <v>7.4687178775355934</v>
      </c>
      <c r="V1623" s="10">
        <f t="shared" si="640"/>
        <v>0.43896276915450916</v>
      </c>
      <c r="W1623" s="10">
        <f t="shared" si="641"/>
        <v>1.2105922545061976</v>
      </c>
      <c r="X1623" s="10">
        <f t="shared" si="631"/>
        <v>0.57526655368595903</v>
      </c>
      <c r="Y1623" s="22">
        <f t="shared" si="642"/>
        <v>7.1244900368152368</v>
      </c>
      <c r="Z1623" s="22">
        <f t="shared" si="632"/>
        <v>7.0590791597848748</v>
      </c>
      <c r="AA1623" s="22">
        <f t="shared" si="633"/>
        <v>7.0995917257026546</v>
      </c>
      <c r="AB1623" s="35"/>
      <c r="AC1623" s="10"/>
      <c r="AD1623" s="10"/>
    </row>
    <row r="1624" spans="1:30" x14ac:dyDescent="0.25">
      <c r="A1624" t="s">
        <v>4445</v>
      </c>
      <c r="B1624" t="s">
        <v>1829</v>
      </c>
      <c r="C1624" s="1">
        <v>42081</v>
      </c>
      <c r="D1624">
        <v>1018</v>
      </c>
      <c r="E1624" t="str">
        <f t="shared" si="626"/>
        <v>_mining_web_pages_in_parallel_</v>
      </c>
      <c r="F1624" s="7">
        <f t="shared" si="634"/>
        <v>6.926577033222725</v>
      </c>
      <c r="G1624">
        <f t="shared" si="627"/>
        <v>60</v>
      </c>
      <c r="H1624" s="11">
        <f t="shared" si="635"/>
        <v>1</v>
      </c>
      <c r="I1624" s="11">
        <f t="shared" si="644"/>
        <v>0</v>
      </c>
      <c r="J1624" s="11">
        <f t="shared" si="644"/>
        <v>1</v>
      </c>
      <c r="K1624" s="11">
        <f t="shared" si="645"/>
        <v>0</v>
      </c>
      <c r="L1624" s="11">
        <f t="shared" si="645"/>
        <v>0</v>
      </c>
      <c r="M1624" s="11">
        <f t="shared" si="645"/>
        <v>0</v>
      </c>
      <c r="N1624" s="11">
        <f t="shared" si="645"/>
        <v>0</v>
      </c>
      <c r="O1624" s="11">
        <f t="shared" si="645"/>
        <v>0</v>
      </c>
      <c r="P1624" s="11">
        <f t="shared" si="645"/>
        <v>0</v>
      </c>
      <c r="Q1624" s="4" t="str">
        <f t="shared" si="636"/>
        <v>N-101-000000</v>
      </c>
      <c r="R1624">
        <f t="shared" si="637"/>
        <v>419</v>
      </c>
      <c r="S1624" s="8">
        <f t="shared" si="638"/>
        <v>6.5697596378225285</v>
      </c>
      <c r="T1624" s="8">
        <f t="shared" si="639"/>
        <v>6.5697596378225285</v>
      </c>
      <c r="U1624" s="10">
        <f t="shared" si="630"/>
        <v>6.7381080939066686</v>
      </c>
      <c r="V1624" s="10">
        <f t="shared" si="640"/>
        <v>-0.14431102010629077</v>
      </c>
      <c r="W1624" s="10">
        <f t="shared" si="641"/>
        <v>9.3184856507369851E-2</v>
      </c>
      <c r="X1624" s="10">
        <f t="shared" si="631"/>
        <v>0.18846893931605621</v>
      </c>
      <c r="Y1624" s="22">
        <f t="shared" si="642"/>
        <v>6.7376924224453338</v>
      </c>
      <c r="Z1624" s="22">
        <f t="shared" si="632"/>
        <v>6.5922741434865042</v>
      </c>
      <c r="AA1624" s="22">
        <f t="shared" si="633"/>
        <v>6.5697596378225285</v>
      </c>
      <c r="AB1624" s="35"/>
      <c r="AC1624" s="10"/>
      <c r="AD1624" s="10"/>
    </row>
    <row r="1625" spans="1:30" x14ac:dyDescent="0.25">
      <c r="A1625" t="s">
        <v>4446</v>
      </c>
      <c r="B1625" t="s">
        <v>1830</v>
      </c>
      <c r="C1625" s="1">
        <v>41966</v>
      </c>
      <c r="D1625">
        <v>469</v>
      </c>
      <c r="E1625" t="str">
        <f t="shared" si="626"/>
        <v>_misbehaving_demographics_and_their_data_science_implications_</v>
      </c>
      <c r="F1625" s="7">
        <f t="shared" si="634"/>
        <v>6.1527326947041043</v>
      </c>
      <c r="G1625">
        <f t="shared" si="627"/>
        <v>48</v>
      </c>
      <c r="H1625" s="11">
        <f t="shared" si="635"/>
        <v>0</v>
      </c>
      <c r="I1625" s="11">
        <f t="shared" si="644"/>
        <v>0</v>
      </c>
      <c r="J1625" s="11">
        <f t="shared" si="644"/>
        <v>1</v>
      </c>
      <c r="K1625" s="11">
        <f t="shared" si="645"/>
        <v>0</v>
      </c>
      <c r="L1625" s="11">
        <f t="shared" si="645"/>
        <v>0</v>
      </c>
      <c r="M1625" s="11">
        <f t="shared" si="645"/>
        <v>0</v>
      </c>
      <c r="N1625" s="11">
        <f t="shared" si="645"/>
        <v>1</v>
      </c>
      <c r="O1625" s="11">
        <f t="shared" si="645"/>
        <v>1</v>
      </c>
      <c r="P1625" s="11">
        <f t="shared" si="645"/>
        <v>0</v>
      </c>
      <c r="Q1625" s="4" t="str">
        <f t="shared" si="636"/>
        <v>N-001-000110</v>
      </c>
      <c r="R1625">
        <f t="shared" si="637"/>
        <v>130</v>
      </c>
      <c r="S1625" s="8">
        <f t="shared" si="638"/>
        <v>7.6818150714618501</v>
      </c>
      <c r="T1625" s="8">
        <f t="shared" si="639"/>
        <v>7.6818150714618501</v>
      </c>
      <c r="U1625" s="10">
        <f t="shared" si="630"/>
        <v>5.1642489435403984</v>
      </c>
      <c r="V1625" s="10">
        <f t="shared" si="640"/>
        <v>1.0620761276823165</v>
      </c>
      <c r="W1625" s="10">
        <f t="shared" si="641"/>
        <v>-0.68065948201125082</v>
      </c>
      <c r="X1625" s="10">
        <f t="shared" si="631"/>
        <v>0.98848375116370624</v>
      </c>
      <c r="Y1625" s="22">
        <f t="shared" si="642"/>
        <v>7.5377072342929834</v>
      </c>
      <c r="Z1625" s="22">
        <f t="shared" si="632"/>
        <v>7.6004759766059404</v>
      </c>
      <c r="AA1625" s="22">
        <f t="shared" si="633"/>
        <v>7.6818150714618501</v>
      </c>
      <c r="AB1625" s="35"/>
      <c r="AC1625" s="10"/>
      <c r="AD1625" s="10"/>
    </row>
    <row r="1626" spans="1:30" x14ac:dyDescent="0.25">
      <c r="A1626" t="s">
        <v>4447</v>
      </c>
      <c r="B1626" t="s">
        <v>1831</v>
      </c>
      <c r="C1626" s="1">
        <v>40920</v>
      </c>
      <c r="D1626">
        <v>448</v>
      </c>
      <c r="E1626" t="str">
        <f t="shared" si="626"/>
        <v>_missing_values_imputation_with_bayesian_networks_</v>
      </c>
      <c r="F1626" s="7">
        <f t="shared" si="634"/>
        <v>6.1070228877422545</v>
      </c>
      <c r="G1626">
        <f t="shared" si="627"/>
        <v>61</v>
      </c>
      <c r="H1626" s="11">
        <f t="shared" si="635"/>
        <v>0</v>
      </c>
      <c r="I1626" s="11">
        <f t="shared" si="644"/>
        <v>0</v>
      </c>
      <c r="J1626" s="11">
        <f t="shared" si="644"/>
        <v>1</v>
      </c>
      <c r="K1626" s="11">
        <f t="shared" si="645"/>
        <v>0</v>
      </c>
      <c r="L1626" s="11">
        <f t="shared" si="645"/>
        <v>0</v>
      </c>
      <c r="M1626" s="11">
        <f t="shared" si="645"/>
        <v>0</v>
      </c>
      <c r="N1626" s="11">
        <f t="shared" si="645"/>
        <v>0</v>
      </c>
      <c r="O1626" s="11">
        <f t="shared" si="645"/>
        <v>0</v>
      </c>
      <c r="P1626" s="11">
        <f t="shared" si="645"/>
        <v>0</v>
      </c>
      <c r="Q1626" s="4" t="str">
        <f t="shared" si="636"/>
        <v>N-001-000000</v>
      </c>
      <c r="R1626">
        <f t="shared" si="637"/>
        <v>313</v>
      </c>
      <c r="S1626" s="8">
        <f t="shared" si="638"/>
        <v>6.8822553953446945</v>
      </c>
      <c r="T1626" s="8">
        <f t="shared" si="639"/>
        <v>6.8822553953446945</v>
      </c>
      <c r="U1626" s="10">
        <f t="shared" si="630"/>
        <v>5.7200868940835017</v>
      </c>
      <c r="V1626" s="10">
        <f t="shared" si="640"/>
        <v>0.15496856831223904</v>
      </c>
      <c r="W1626" s="10">
        <f t="shared" si="641"/>
        <v>-0.7263692889731006</v>
      </c>
      <c r="X1626" s="10">
        <f t="shared" si="631"/>
        <v>0.38693599365875281</v>
      </c>
      <c r="Y1626" s="22">
        <f t="shared" si="642"/>
        <v>6.9361594767880304</v>
      </c>
      <c r="Z1626" s="22">
        <f t="shared" si="632"/>
        <v>6.9661540865059681</v>
      </c>
      <c r="AA1626" s="22">
        <f t="shared" si="633"/>
        <v>6.8822553953446945</v>
      </c>
      <c r="AB1626" s="35"/>
      <c r="AC1626" s="10"/>
      <c r="AD1626" s="10"/>
    </row>
    <row r="1627" spans="1:30" x14ac:dyDescent="0.25">
      <c r="A1627" t="s">
        <v>4448</v>
      </c>
      <c r="B1627" t="s">
        <v>1832</v>
      </c>
      <c r="C1627" s="1">
        <v>42432</v>
      </c>
      <c r="D1627">
        <v>1263</v>
      </c>
      <c r="E1627" t="str">
        <f t="shared" si="626"/>
        <v>_mit_algorithm_predicts_rogue_waves_in_real_time_to_save_lives_</v>
      </c>
      <c r="F1627" s="7">
        <f t="shared" si="634"/>
        <v>7.1420365747068031</v>
      </c>
      <c r="G1627">
        <f t="shared" si="627"/>
        <v>51</v>
      </c>
      <c r="H1627" s="11">
        <f t="shared" si="635"/>
        <v>1</v>
      </c>
      <c r="I1627" s="11">
        <f t="shared" si="644"/>
        <v>0</v>
      </c>
      <c r="J1627" s="11">
        <f t="shared" si="644"/>
        <v>1</v>
      </c>
      <c r="K1627" s="11">
        <f t="shared" si="645"/>
        <v>0</v>
      </c>
      <c r="L1627" s="11">
        <f t="shared" si="645"/>
        <v>0</v>
      </c>
      <c r="M1627" s="11">
        <f t="shared" si="645"/>
        <v>0</v>
      </c>
      <c r="N1627" s="11">
        <f t="shared" si="645"/>
        <v>0</v>
      </c>
      <c r="O1627" s="11">
        <f t="shared" si="645"/>
        <v>0</v>
      </c>
      <c r="P1627" s="11">
        <f t="shared" si="645"/>
        <v>0</v>
      </c>
      <c r="Q1627" s="4" t="str">
        <f t="shared" si="636"/>
        <v>N-101-000000</v>
      </c>
      <c r="R1627">
        <f t="shared" si="637"/>
        <v>419</v>
      </c>
      <c r="S1627" s="8">
        <f t="shared" si="638"/>
        <v>6.5697596378225285</v>
      </c>
      <c r="T1627" s="8">
        <f t="shared" si="639"/>
        <v>6.5697596378225285</v>
      </c>
      <c r="U1627" s="10">
        <f t="shared" si="630"/>
        <v>6.9535676353907467</v>
      </c>
      <c r="V1627" s="10">
        <f t="shared" si="640"/>
        <v>-0.14431102010629077</v>
      </c>
      <c r="W1627" s="10">
        <f t="shared" si="641"/>
        <v>0.30864439799144794</v>
      </c>
      <c r="X1627" s="10">
        <f t="shared" si="631"/>
        <v>0.18846893931605621</v>
      </c>
      <c r="Y1627" s="22">
        <f t="shared" si="642"/>
        <v>6.7376924224453338</v>
      </c>
      <c r="Z1627" s="22">
        <f t="shared" si="632"/>
        <v>6.5922741434865042</v>
      </c>
      <c r="AA1627" s="22">
        <f t="shared" si="633"/>
        <v>6.5697596378225285</v>
      </c>
      <c r="AB1627" s="35"/>
      <c r="AC1627" s="10"/>
      <c r="AD1627" s="10"/>
    </row>
    <row r="1628" spans="1:30" x14ac:dyDescent="0.25">
      <c r="A1628" t="s">
        <v>4449</v>
      </c>
      <c r="B1628" t="s">
        <v>1833</v>
      </c>
      <c r="C1628" s="1">
        <v>42124</v>
      </c>
      <c r="D1628">
        <v>978</v>
      </c>
      <c r="E1628" t="str">
        <f t="shared" si="626"/>
        <v>_mobile_banking_-_can_analytics_help_banks_innovate?_</v>
      </c>
      <c r="F1628" s="7">
        <f t="shared" si="634"/>
        <v>6.8865316425305103</v>
      </c>
      <c r="G1628">
        <f t="shared" si="627"/>
        <v>41</v>
      </c>
      <c r="H1628" s="11">
        <f t="shared" si="635"/>
        <v>1</v>
      </c>
      <c r="I1628" s="11">
        <f t="shared" si="644"/>
        <v>0</v>
      </c>
      <c r="J1628" s="11">
        <f t="shared" si="644"/>
        <v>1</v>
      </c>
      <c r="K1628" s="11">
        <f t="shared" si="645"/>
        <v>0</v>
      </c>
      <c r="L1628" s="11">
        <f t="shared" si="645"/>
        <v>0</v>
      </c>
      <c r="M1628" s="11">
        <f t="shared" si="645"/>
        <v>0</v>
      </c>
      <c r="N1628" s="11">
        <f t="shared" si="645"/>
        <v>0</v>
      </c>
      <c r="O1628" s="11">
        <f t="shared" si="645"/>
        <v>0</v>
      </c>
      <c r="P1628" s="11">
        <f t="shared" si="645"/>
        <v>1</v>
      </c>
      <c r="Q1628" s="4" t="str">
        <f t="shared" si="636"/>
        <v>N-101-000001</v>
      </c>
      <c r="R1628">
        <f t="shared" si="637"/>
        <v>109</v>
      </c>
      <c r="S1628" s="8">
        <f t="shared" si="638"/>
        <v>6.5598547021339648</v>
      </c>
      <c r="T1628" s="8">
        <f t="shared" si="639"/>
        <v>6.5598547021339648</v>
      </c>
      <c r="U1628" s="10">
        <f t="shared" si="630"/>
        <v>6.9128128463495049</v>
      </c>
      <c r="V1628" s="10">
        <f t="shared" si="640"/>
        <v>-0.46814479021556843</v>
      </c>
      <c r="W1628" s="10">
        <f t="shared" si="641"/>
        <v>5.3139465815155162E-2</v>
      </c>
      <c r="X1628" s="10">
        <f t="shared" si="631"/>
        <v>-2.6281203818994407E-2</v>
      </c>
      <c r="Y1628" s="22">
        <f t="shared" si="642"/>
        <v>6.5229422793102829</v>
      </c>
      <c r="Z1628" s="22">
        <f t="shared" si="632"/>
        <v>6.4247572696849025</v>
      </c>
      <c r="AA1628" s="22">
        <f t="shared" si="633"/>
        <v>6.5598547021339648</v>
      </c>
      <c r="AB1628" s="35"/>
      <c r="AC1628" s="10"/>
      <c r="AD1628" s="10"/>
    </row>
    <row r="1629" spans="1:30" x14ac:dyDescent="0.25">
      <c r="A1629" t="s">
        <v>4450</v>
      </c>
      <c r="B1629" t="s">
        <v>1834</v>
      </c>
      <c r="C1629" s="1">
        <v>42136</v>
      </c>
      <c r="D1629">
        <v>204</v>
      </c>
      <c r="E1629" t="str">
        <f t="shared" si="626"/>
        <v>_mobile_led_screens:_advertising_on_wheels_</v>
      </c>
      <c r="F1629" s="7">
        <f t="shared" si="634"/>
        <v>5.3230099791384085</v>
      </c>
      <c r="G1629">
        <f t="shared" si="627"/>
        <v>31</v>
      </c>
      <c r="H1629" s="11">
        <f t="shared" si="635"/>
        <v>1</v>
      </c>
      <c r="I1629" s="11">
        <f t="shared" si="644"/>
        <v>0</v>
      </c>
      <c r="J1629" s="11">
        <f t="shared" si="644"/>
        <v>1</v>
      </c>
      <c r="K1629" s="11">
        <f t="shared" si="645"/>
        <v>0</v>
      </c>
      <c r="L1629" s="11">
        <f t="shared" si="645"/>
        <v>0</v>
      </c>
      <c r="M1629" s="11">
        <f t="shared" si="645"/>
        <v>0</v>
      </c>
      <c r="N1629" s="11">
        <f t="shared" si="645"/>
        <v>0</v>
      </c>
      <c r="O1629" s="11">
        <f t="shared" si="645"/>
        <v>0</v>
      </c>
      <c r="P1629" s="11">
        <f t="shared" si="645"/>
        <v>0</v>
      </c>
      <c r="Q1629" s="4" t="str">
        <f t="shared" si="636"/>
        <v>N-101-000000</v>
      </c>
      <c r="R1629">
        <f t="shared" si="637"/>
        <v>419</v>
      </c>
      <c r="S1629" s="8">
        <f t="shared" si="638"/>
        <v>6.5697596378225285</v>
      </c>
      <c r="T1629" s="8">
        <f t="shared" si="639"/>
        <v>6.5697596378225285</v>
      </c>
      <c r="U1629" s="10">
        <f t="shared" si="630"/>
        <v>5.1345410398223521</v>
      </c>
      <c r="V1629" s="10">
        <f t="shared" si="640"/>
        <v>-0.14431102010629077</v>
      </c>
      <c r="W1629" s="10">
        <f t="shared" si="641"/>
        <v>-1.5103821975769467</v>
      </c>
      <c r="X1629" s="10">
        <f t="shared" si="631"/>
        <v>0.18846893931605621</v>
      </c>
      <c r="Y1629" s="22">
        <f t="shared" si="642"/>
        <v>6.7376924224453338</v>
      </c>
      <c r="Z1629" s="22">
        <f t="shared" si="632"/>
        <v>6.5922741434865042</v>
      </c>
      <c r="AA1629" s="22">
        <f t="shared" si="633"/>
        <v>6.5697596378225285</v>
      </c>
      <c r="AB1629" s="35"/>
      <c r="AC1629" s="10"/>
      <c r="AD1629" s="10"/>
    </row>
    <row r="1630" spans="1:30" x14ac:dyDescent="0.25">
      <c r="A1630" t="s">
        <v>4452</v>
      </c>
      <c r="B1630" t="s">
        <v>1836</v>
      </c>
      <c r="C1630" s="1">
        <v>42092</v>
      </c>
      <c r="D1630">
        <v>407</v>
      </c>
      <c r="E1630" t="str">
        <f t="shared" si="626"/>
        <v>_model_management_and_deployment_</v>
      </c>
      <c r="F1630" s="7">
        <f t="shared" si="634"/>
        <v>6.0112671744041615</v>
      </c>
      <c r="G1630">
        <f t="shared" si="627"/>
        <v>47</v>
      </c>
      <c r="H1630" s="11">
        <f t="shared" si="635"/>
        <v>1</v>
      </c>
      <c r="I1630" s="11">
        <f t="shared" si="644"/>
        <v>0</v>
      </c>
      <c r="J1630" s="11">
        <f t="shared" si="644"/>
        <v>1</v>
      </c>
      <c r="K1630" s="11">
        <f t="shared" si="645"/>
        <v>0</v>
      </c>
      <c r="L1630" s="11">
        <f t="shared" si="645"/>
        <v>0</v>
      </c>
      <c r="M1630" s="11">
        <f t="shared" si="645"/>
        <v>0</v>
      </c>
      <c r="N1630" s="11">
        <f t="shared" si="645"/>
        <v>0</v>
      </c>
      <c r="O1630" s="11">
        <f t="shared" si="645"/>
        <v>0</v>
      </c>
      <c r="P1630" s="11">
        <f t="shared" si="645"/>
        <v>0</v>
      </c>
      <c r="Q1630" s="4" t="str">
        <f t="shared" si="636"/>
        <v>N-101-000000</v>
      </c>
      <c r="R1630">
        <f t="shared" si="637"/>
        <v>419</v>
      </c>
      <c r="S1630" s="8">
        <f t="shared" si="638"/>
        <v>6.5697596378225285</v>
      </c>
      <c r="T1630" s="8">
        <f t="shared" si="639"/>
        <v>6.5697596378225285</v>
      </c>
      <c r="U1630" s="10">
        <f t="shared" si="630"/>
        <v>5.8227982350881051</v>
      </c>
      <c r="V1630" s="10">
        <f t="shared" si="640"/>
        <v>-0.14431102010629077</v>
      </c>
      <c r="W1630" s="10">
        <f t="shared" si="641"/>
        <v>-0.82212500231119368</v>
      </c>
      <c r="X1630" s="10">
        <f t="shared" si="631"/>
        <v>0.18846893931605621</v>
      </c>
      <c r="Y1630" s="22">
        <f t="shared" si="642"/>
        <v>6.7376924224453338</v>
      </c>
      <c r="Z1630" s="22">
        <f t="shared" si="632"/>
        <v>6.5922741434865042</v>
      </c>
      <c r="AA1630" s="22">
        <f t="shared" si="633"/>
        <v>6.5697596378225285</v>
      </c>
      <c r="AB1630" s="35"/>
      <c r="AC1630" s="10"/>
      <c r="AD1630" s="10"/>
    </row>
    <row r="1631" spans="1:30" x14ac:dyDescent="0.25">
      <c r="A1631" t="s">
        <v>2884</v>
      </c>
      <c r="B1631" t="s">
        <v>266</v>
      </c>
      <c r="C1631" s="1">
        <v>42128</v>
      </c>
      <c r="D1631">
        <v>326</v>
      </c>
      <c r="E1631" t="str">
        <f t="shared" si="626"/>
        <v>_model-based_simulations_for_military_operations_</v>
      </c>
      <c r="F1631" s="7">
        <f t="shared" si="634"/>
        <v>5.7899601708972535</v>
      </c>
      <c r="G1631">
        <f t="shared" si="627"/>
        <v>26</v>
      </c>
      <c r="H1631" s="11">
        <f t="shared" si="635"/>
        <v>1</v>
      </c>
      <c r="I1631" s="11">
        <f t="shared" si="644"/>
        <v>1</v>
      </c>
      <c r="J1631" s="11">
        <f t="shared" si="644"/>
        <v>0</v>
      </c>
      <c r="K1631" s="11">
        <f t="shared" si="645"/>
        <v>0</v>
      </c>
      <c r="L1631" s="11">
        <f t="shared" si="645"/>
        <v>0</v>
      </c>
      <c r="M1631" s="11">
        <f t="shared" si="645"/>
        <v>0</v>
      </c>
      <c r="N1631" s="11">
        <f t="shared" si="645"/>
        <v>0</v>
      </c>
      <c r="O1631" s="11">
        <f t="shared" si="645"/>
        <v>0</v>
      </c>
      <c r="P1631" s="11">
        <f t="shared" si="645"/>
        <v>0</v>
      </c>
      <c r="Q1631" s="4" t="str">
        <f t="shared" si="636"/>
        <v>N-110-000000</v>
      </c>
      <c r="R1631">
        <f t="shared" si="637"/>
        <v>84</v>
      </c>
      <c r="S1631" s="8">
        <f t="shared" si="638"/>
        <v>6.1102020039575136</v>
      </c>
      <c r="T1631" s="8">
        <f t="shared" si="639"/>
        <v>6.1102020039575136</v>
      </c>
      <c r="U1631" s="10">
        <f t="shared" si="630"/>
        <v>6.3823348659394608</v>
      </c>
      <c r="V1631" s="10">
        <f t="shared" si="640"/>
        <v>-1.3217888754809786</v>
      </c>
      <c r="W1631" s="10">
        <f t="shared" si="641"/>
        <v>-1.0434320058181017</v>
      </c>
      <c r="X1631" s="10">
        <f t="shared" si="631"/>
        <v>-0.59237469504220686</v>
      </c>
      <c r="Y1631" s="22">
        <f t="shared" si="642"/>
        <v>5.9568487880870702</v>
      </c>
      <c r="Z1631" s="22">
        <f t="shared" si="632"/>
        <v>5.9724325813367543</v>
      </c>
      <c r="AA1631" s="22">
        <f t="shared" si="633"/>
        <v>6.1102020039575136</v>
      </c>
      <c r="AB1631" s="35"/>
      <c r="AC1631" s="10"/>
      <c r="AD1631" s="10"/>
    </row>
    <row r="1632" spans="1:30" x14ac:dyDescent="0.25">
      <c r="A1632" t="s">
        <v>4451</v>
      </c>
      <c r="B1632" t="s">
        <v>1835</v>
      </c>
      <c r="C1632" s="1">
        <v>41798</v>
      </c>
      <c r="D1632">
        <v>530</v>
      </c>
      <c r="E1632" t="str">
        <f t="shared" si="626"/>
        <v>_modelling_a_data_warehouse_</v>
      </c>
      <c r="F1632" s="7">
        <f t="shared" si="634"/>
        <v>6.2747620212419388</v>
      </c>
      <c r="G1632">
        <f t="shared" si="627"/>
        <v>22</v>
      </c>
      <c r="H1632" s="11">
        <f t="shared" si="635"/>
        <v>0</v>
      </c>
      <c r="I1632" s="11">
        <f t="shared" si="644"/>
        <v>0</v>
      </c>
      <c r="J1632" s="11">
        <f t="shared" si="644"/>
        <v>1</v>
      </c>
      <c r="K1632" s="11">
        <f t="shared" ref="K1632:P1641" si="646">IF(ISNUMBER(SEARCH(K$1,$E1632)),1,0)</f>
        <v>0</v>
      </c>
      <c r="L1632" s="11">
        <f t="shared" si="646"/>
        <v>0</v>
      </c>
      <c r="M1632" s="11">
        <f t="shared" si="646"/>
        <v>0</v>
      </c>
      <c r="N1632" s="11">
        <f t="shared" si="646"/>
        <v>0</v>
      </c>
      <c r="O1632" s="11">
        <f t="shared" si="646"/>
        <v>1</v>
      </c>
      <c r="P1632" s="11">
        <f t="shared" si="646"/>
        <v>0</v>
      </c>
      <c r="Q1632" s="4" t="str">
        <f t="shared" si="636"/>
        <v>N-001-000010</v>
      </c>
      <c r="R1632">
        <f t="shared" si="637"/>
        <v>276</v>
      </c>
      <c r="S1632" s="8">
        <f t="shared" si="638"/>
        <v>7.1371246496698326</v>
      </c>
      <c r="T1632" s="8">
        <f t="shared" si="639"/>
        <v>7.1371246496698326</v>
      </c>
      <c r="U1632" s="10">
        <f t="shared" si="630"/>
        <v>5.6699411063837175</v>
      </c>
      <c r="V1632" s="10">
        <f t="shared" si="640"/>
        <v>0.48352944586012636</v>
      </c>
      <c r="W1632" s="10">
        <f t="shared" si="641"/>
        <v>-0.55863015547341632</v>
      </c>
      <c r="X1632" s="10">
        <f t="shared" si="631"/>
        <v>0.60482091485822098</v>
      </c>
      <c r="Y1632" s="22">
        <f t="shared" si="642"/>
        <v>7.1540443979874988</v>
      </c>
      <c r="Z1632" s="22">
        <f t="shared" si="632"/>
        <v>7.1890336202131158</v>
      </c>
      <c r="AA1632" s="22">
        <f t="shared" si="633"/>
        <v>7.1371246496698326</v>
      </c>
      <c r="AB1632" s="35"/>
      <c r="AC1632" s="10"/>
      <c r="AD1632" s="10"/>
    </row>
    <row r="1633" spans="1:30" x14ac:dyDescent="0.25">
      <c r="A1633" t="s">
        <v>4453</v>
      </c>
      <c r="B1633" t="s">
        <v>1837</v>
      </c>
      <c r="C1633" s="1">
        <v>41595</v>
      </c>
      <c r="D1633">
        <v>1251</v>
      </c>
      <c r="E1633" t="str">
        <f t="shared" si="626"/>
        <v>_models_vs._experiments_</v>
      </c>
      <c r="F1633" s="7">
        <f t="shared" si="634"/>
        <v>7.1324975516600437</v>
      </c>
      <c r="G1633">
        <f t="shared" si="627"/>
        <v>54</v>
      </c>
      <c r="H1633" s="11">
        <f t="shared" si="635"/>
        <v>0</v>
      </c>
      <c r="I1633" s="11">
        <f t="shared" si="644"/>
        <v>0</v>
      </c>
      <c r="J1633" s="11">
        <f t="shared" si="644"/>
        <v>1</v>
      </c>
      <c r="K1633" s="11">
        <f t="shared" si="646"/>
        <v>0</v>
      </c>
      <c r="L1633" s="11">
        <f t="shared" si="646"/>
        <v>0</v>
      </c>
      <c r="M1633" s="11">
        <f t="shared" si="646"/>
        <v>0</v>
      </c>
      <c r="N1633" s="11">
        <f t="shared" si="646"/>
        <v>0</v>
      </c>
      <c r="O1633" s="11">
        <f t="shared" si="646"/>
        <v>0</v>
      </c>
      <c r="P1633" s="11">
        <f t="shared" si="646"/>
        <v>0</v>
      </c>
      <c r="Q1633" s="4" t="str">
        <f t="shared" si="636"/>
        <v>N-001-000000</v>
      </c>
      <c r="R1633">
        <f t="shared" si="637"/>
        <v>313</v>
      </c>
      <c r="S1633" s="8">
        <f t="shared" si="638"/>
        <v>6.8822553953446945</v>
      </c>
      <c r="T1633" s="8">
        <f t="shared" si="639"/>
        <v>6.8822553953446945</v>
      </c>
      <c r="U1633" s="10">
        <f t="shared" si="630"/>
        <v>6.7455615580012909</v>
      </c>
      <c r="V1633" s="10">
        <f t="shared" si="640"/>
        <v>0.15496856831223904</v>
      </c>
      <c r="W1633" s="10">
        <f t="shared" si="641"/>
        <v>0.29910537494468858</v>
      </c>
      <c r="X1633" s="10">
        <f t="shared" si="631"/>
        <v>0.38693599365875281</v>
      </c>
      <c r="Y1633" s="22">
        <f t="shared" si="642"/>
        <v>6.9361594767880304</v>
      </c>
      <c r="Z1633" s="22">
        <f t="shared" si="632"/>
        <v>6.9661540865059681</v>
      </c>
      <c r="AA1633" s="22">
        <f t="shared" si="633"/>
        <v>6.8822553953446945</v>
      </c>
      <c r="AB1633" s="35"/>
      <c r="AC1633" s="10"/>
      <c r="AD1633" s="10"/>
    </row>
    <row r="1634" spans="1:30" x14ac:dyDescent="0.25">
      <c r="A1634" t="s">
        <v>2833</v>
      </c>
      <c r="B1634" t="s">
        <v>215</v>
      </c>
      <c r="C1634" s="1">
        <v>41769</v>
      </c>
      <c r="D1634">
        <v>244</v>
      </c>
      <c r="E1634" t="str">
        <f t="shared" si="626"/>
        <v>_money_laundering,_counterfeit_money:_possible_solution_</v>
      </c>
      <c r="F1634" s="7">
        <f t="shared" si="634"/>
        <v>5.5012582105447274</v>
      </c>
      <c r="G1634">
        <f t="shared" si="627"/>
        <v>31</v>
      </c>
      <c r="H1634" s="11">
        <f t="shared" si="635"/>
        <v>0</v>
      </c>
      <c r="I1634" s="11">
        <f t="shared" si="644"/>
        <v>1</v>
      </c>
      <c r="J1634" s="11">
        <f t="shared" si="644"/>
        <v>0</v>
      </c>
      <c r="K1634" s="11">
        <f t="shared" si="646"/>
        <v>0</v>
      </c>
      <c r="L1634" s="11">
        <f t="shared" si="646"/>
        <v>0</v>
      </c>
      <c r="M1634" s="11">
        <f t="shared" si="646"/>
        <v>0</v>
      </c>
      <c r="N1634" s="11">
        <f t="shared" si="646"/>
        <v>0</v>
      </c>
      <c r="O1634" s="11">
        <f t="shared" si="646"/>
        <v>0</v>
      </c>
      <c r="P1634" s="11">
        <f t="shared" si="646"/>
        <v>0</v>
      </c>
      <c r="Q1634" s="4" t="str">
        <f t="shared" si="636"/>
        <v>N-010-000000</v>
      </c>
      <c r="R1634">
        <f t="shared" si="637"/>
        <v>99</v>
      </c>
      <c r="S1634" s="8">
        <f t="shared" si="638"/>
        <v>6.480946823676728</v>
      </c>
      <c r="T1634" s="8">
        <f t="shared" si="639"/>
        <v>6.480946823676728</v>
      </c>
      <c r="U1634" s="10">
        <f t="shared" si="630"/>
        <v>5.8951658512442373</v>
      </c>
      <c r="V1634" s="10">
        <f t="shared" si="640"/>
        <v>-1.0225092870624488</v>
      </c>
      <c r="W1634" s="10">
        <f t="shared" si="641"/>
        <v>-1.3321339661706277</v>
      </c>
      <c r="X1634" s="10">
        <f t="shared" si="631"/>
        <v>-0.39390764069951029</v>
      </c>
      <c r="Y1634" s="22">
        <f t="shared" si="642"/>
        <v>6.1553158424297676</v>
      </c>
      <c r="Z1634" s="22">
        <f t="shared" si="632"/>
        <v>6.3463125243562173</v>
      </c>
      <c r="AA1634" s="22">
        <f t="shared" si="633"/>
        <v>6.480946823676728</v>
      </c>
      <c r="AB1634" s="35"/>
      <c r="AC1634" s="10"/>
      <c r="AD1634" s="10"/>
    </row>
    <row r="1635" spans="1:30" x14ac:dyDescent="0.25">
      <c r="A1635" t="s">
        <v>2834</v>
      </c>
      <c r="B1635" t="s">
        <v>216</v>
      </c>
      <c r="C1635" s="1">
        <v>41609</v>
      </c>
      <c r="D1635">
        <v>2123</v>
      </c>
      <c r="E1635" t="str">
        <f t="shared" si="626"/>
        <v>_moore's_law_applied_to_big_data_</v>
      </c>
      <c r="F1635" s="7">
        <f t="shared" si="634"/>
        <v>7.6610563823618296</v>
      </c>
      <c r="G1635">
        <f t="shared" si="627"/>
        <v>68</v>
      </c>
      <c r="H1635" s="11">
        <f t="shared" si="635"/>
        <v>0</v>
      </c>
      <c r="I1635" s="11">
        <f t="shared" si="644"/>
        <v>1</v>
      </c>
      <c r="J1635" s="11">
        <f t="shared" si="644"/>
        <v>0</v>
      </c>
      <c r="K1635" s="11">
        <f t="shared" si="646"/>
        <v>0</v>
      </c>
      <c r="L1635" s="11">
        <f t="shared" si="646"/>
        <v>0</v>
      </c>
      <c r="M1635" s="11">
        <f t="shared" si="646"/>
        <v>0</v>
      </c>
      <c r="N1635" s="11">
        <f t="shared" si="646"/>
        <v>0</v>
      </c>
      <c r="O1635" s="11">
        <f t="shared" si="646"/>
        <v>1</v>
      </c>
      <c r="P1635" s="11">
        <f t="shared" si="646"/>
        <v>0</v>
      </c>
      <c r="Q1635" s="4" t="str">
        <f t="shared" si="636"/>
        <v>N-010-000010</v>
      </c>
      <c r="R1635">
        <f t="shared" si="637"/>
        <v>51</v>
      </c>
      <c r="S1635" s="8">
        <f t="shared" si="638"/>
        <v>6.7640449341040307</v>
      </c>
      <c r="T1635" s="8">
        <f t="shared" si="639"/>
        <v>6.7640449341040307</v>
      </c>
      <c r="U1635" s="10">
        <f t="shared" si="630"/>
        <v>7.837079101861872</v>
      </c>
      <c r="V1635" s="10">
        <f t="shared" si="640"/>
        <v>-0.69394840951456138</v>
      </c>
      <c r="W1635" s="10">
        <f t="shared" si="641"/>
        <v>0.82766420564647447</v>
      </c>
      <c r="X1635" s="10">
        <f t="shared" si="631"/>
        <v>-0.17602271950004214</v>
      </c>
      <c r="Y1635" s="22">
        <f t="shared" si="642"/>
        <v>6.3732007636292352</v>
      </c>
      <c r="Z1635" s="22">
        <f t="shared" si="632"/>
        <v>6.5691920580633658</v>
      </c>
      <c r="AA1635" s="22">
        <f t="shared" si="633"/>
        <v>6.7640449341040307</v>
      </c>
      <c r="AB1635" s="35"/>
      <c r="AC1635" s="10"/>
      <c r="AD1635" s="10"/>
    </row>
    <row r="1636" spans="1:30" x14ac:dyDescent="0.25">
      <c r="A1636" t="s">
        <v>2835</v>
      </c>
      <c r="B1636" t="s">
        <v>217</v>
      </c>
      <c r="C1636" s="1">
        <v>41785</v>
      </c>
      <c r="D1636">
        <v>18312</v>
      </c>
      <c r="E1636" t="str">
        <f t="shared" si="626"/>
        <v>_more_than_100_data_science,_analytics,_big_data,_visualization_books_</v>
      </c>
      <c r="F1636" s="7">
        <f t="shared" si="634"/>
        <v>9.8153664691409492</v>
      </c>
      <c r="G1636">
        <f t="shared" si="627"/>
        <v>63</v>
      </c>
      <c r="H1636" s="11">
        <f t="shared" si="635"/>
        <v>0</v>
      </c>
      <c r="I1636" s="11">
        <f t="shared" si="644"/>
        <v>1</v>
      </c>
      <c r="J1636" s="11">
        <f t="shared" si="644"/>
        <v>0</v>
      </c>
      <c r="K1636" s="11">
        <f t="shared" si="646"/>
        <v>0</v>
      </c>
      <c r="L1636" s="11">
        <f t="shared" si="646"/>
        <v>0</v>
      </c>
      <c r="M1636" s="11">
        <f t="shared" si="646"/>
        <v>0</v>
      </c>
      <c r="N1636" s="11">
        <f t="shared" si="646"/>
        <v>0</v>
      </c>
      <c r="O1636" s="11">
        <f t="shared" si="646"/>
        <v>1</v>
      </c>
      <c r="P1636" s="11">
        <f t="shared" si="646"/>
        <v>1</v>
      </c>
      <c r="Q1636" s="4" t="str">
        <f t="shared" si="636"/>
        <v>N-010-000011</v>
      </c>
      <c r="R1636">
        <f t="shared" si="637"/>
        <v>14</v>
      </c>
      <c r="S1636" s="8">
        <f t="shared" si="638"/>
        <v>6.4801746765319432</v>
      </c>
      <c r="T1636" s="8">
        <f t="shared" si="639"/>
        <v>6.4801746765319432</v>
      </c>
      <c r="U1636" s="10">
        <f t="shared" si="630"/>
        <v>10.206139331776042</v>
      </c>
      <c r="V1636" s="10">
        <f t="shared" si="640"/>
        <v>-1.0177821796238389</v>
      </c>
      <c r="W1636" s="10">
        <f t="shared" si="641"/>
        <v>2.9819742924255941</v>
      </c>
      <c r="X1636" s="10">
        <f t="shared" si="631"/>
        <v>-0.39077286263509275</v>
      </c>
      <c r="Y1636" s="22">
        <f t="shared" si="642"/>
        <v>6.1584506204941851</v>
      </c>
      <c r="Z1636" s="22">
        <f t="shared" si="632"/>
        <v>6.4016751842617632</v>
      </c>
      <c r="AA1636" s="22">
        <f t="shared" si="633"/>
        <v>6.4801746765319432</v>
      </c>
      <c r="AB1636" s="35"/>
      <c r="AC1636" s="10"/>
      <c r="AD1636" s="10"/>
    </row>
    <row r="1637" spans="1:30" x14ac:dyDescent="0.25">
      <c r="A1637" t="s">
        <v>3146</v>
      </c>
      <c r="B1637" t="s">
        <v>530</v>
      </c>
      <c r="C1637" s="1">
        <v>42359</v>
      </c>
      <c r="D1637">
        <v>156</v>
      </c>
      <c r="E1637" t="str">
        <f t="shared" si="626"/>
        <v>_most_certifications_are_not_worth_the_paper_they_are_printed_on_</v>
      </c>
      <c r="F1637" s="7">
        <f t="shared" si="634"/>
        <v>5.0562458053483077</v>
      </c>
      <c r="G1637">
        <f t="shared" si="627"/>
        <v>50</v>
      </c>
      <c r="H1637" s="11">
        <f t="shared" si="635"/>
        <v>1</v>
      </c>
      <c r="I1637" s="11">
        <f t="shared" si="644"/>
        <v>0</v>
      </c>
      <c r="J1637" s="11">
        <f t="shared" si="644"/>
        <v>1</v>
      </c>
      <c r="K1637" s="11">
        <f t="shared" si="646"/>
        <v>0</v>
      </c>
      <c r="L1637" s="11">
        <f t="shared" si="646"/>
        <v>0</v>
      </c>
      <c r="M1637" s="11">
        <f t="shared" si="646"/>
        <v>0</v>
      </c>
      <c r="N1637" s="11">
        <f t="shared" si="646"/>
        <v>0</v>
      </c>
      <c r="O1637" s="11">
        <f t="shared" si="646"/>
        <v>0</v>
      </c>
      <c r="P1637" s="11">
        <f t="shared" si="646"/>
        <v>0</v>
      </c>
      <c r="Q1637" s="4" t="str">
        <f t="shared" si="636"/>
        <v>N-101-000000</v>
      </c>
      <c r="R1637">
        <f t="shared" si="637"/>
        <v>419</v>
      </c>
      <c r="S1637" s="8">
        <f t="shared" si="638"/>
        <v>6.5697596378225285</v>
      </c>
      <c r="T1637" s="8">
        <f t="shared" si="639"/>
        <v>6.5697596378225285</v>
      </c>
      <c r="U1637" s="10">
        <f t="shared" si="630"/>
        <v>4.8677768660322513</v>
      </c>
      <c r="V1637" s="10">
        <f t="shared" si="640"/>
        <v>-0.14431102010629077</v>
      </c>
      <c r="W1637" s="10">
        <f t="shared" si="641"/>
        <v>-1.7771463713670475</v>
      </c>
      <c r="X1637" s="10">
        <f t="shared" si="631"/>
        <v>0.18846893931605621</v>
      </c>
      <c r="Y1637" s="22">
        <f t="shared" si="642"/>
        <v>6.7376924224453338</v>
      </c>
      <c r="Z1637" s="22">
        <f t="shared" si="632"/>
        <v>6.5922741434865042</v>
      </c>
      <c r="AA1637" s="22">
        <f t="shared" si="633"/>
        <v>6.5697596378225285</v>
      </c>
      <c r="AB1637" s="35"/>
      <c r="AC1637" s="10"/>
      <c r="AD1637" s="10"/>
    </row>
    <row r="1638" spans="1:30" x14ac:dyDescent="0.25">
      <c r="A1638" t="s">
        <v>4454</v>
      </c>
      <c r="B1638" t="s">
        <v>1838</v>
      </c>
      <c r="C1638" s="1">
        <v>42209</v>
      </c>
      <c r="D1638">
        <v>815</v>
      </c>
      <c r="E1638" t="str">
        <f t="shared" si="626"/>
        <v>_most_popular_data_science_keywords_-_visualization_</v>
      </c>
      <c r="F1638" s="7">
        <f t="shared" si="634"/>
        <v>6.7044143549641069</v>
      </c>
      <c r="G1638">
        <f t="shared" si="627"/>
        <v>41</v>
      </c>
      <c r="H1638" s="11">
        <f t="shared" si="635"/>
        <v>1</v>
      </c>
      <c r="I1638" s="11">
        <f t="shared" si="644"/>
        <v>0</v>
      </c>
      <c r="J1638" s="11">
        <f t="shared" si="644"/>
        <v>1</v>
      </c>
      <c r="K1638" s="11">
        <f t="shared" si="646"/>
        <v>0</v>
      </c>
      <c r="L1638" s="11">
        <f t="shared" si="646"/>
        <v>0</v>
      </c>
      <c r="M1638" s="11">
        <f t="shared" si="646"/>
        <v>0</v>
      </c>
      <c r="N1638" s="11">
        <f t="shared" si="646"/>
        <v>1</v>
      </c>
      <c r="O1638" s="11">
        <f t="shared" si="646"/>
        <v>1</v>
      </c>
      <c r="P1638" s="11">
        <f t="shared" si="646"/>
        <v>0</v>
      </c>
      <c r="Q1638" s="4" t="str">
        <f t="shared" si="636"/>
        <v>N-101-000110</v>
      </c>
      <c r="R1638">
        <f t="shared" si="637"/>
        <v>126</v>
      </c>
      <c r="S1638" s="8">
        <f t="shared" si="638"/>
        <v>7.156085089173656</v>
      </c>
      <c r="T1638" s="8">
        <f t="shared" si="639"/>
        <v>7.156085089173656</v>
      </c>
      <c r="U1638" s="10">
        <f t="shared" si="630"/>
        <v>5.9143976581430975</v>
      </c>
      <c r="V1638" s="10">
        <f t="shared" si="640"/>
        <v>0.76279653926378688</v>
      </c>
      <c r="W1638" s="10">
        <f t="shared" si="641"/>
        <v>-0.12897782175124828</v>
      </c>
      <c r="X1638" s="10">
        <f t="shared" si="631"/>
        <v>0.79001669682100972</v>
      </c>
      <c r="Y1638" s="22">
        <f t="shared" si="642"/>
        <v>7.3392401799502869</v>
      </c>
      <c r="Z1638" s="22">
        <f t="shared" si="632"/>
        <v>7.2265960335864765</v>
      </c>
      <c r="AA1638" s="22">
        <f t="shared" si="633"/>
        <v>7.156085089173656</v>
      </c>
      <c r="AB1638" s="35"/>
      <c r="AC1638" s="10"/>
      <c r="AD1638" s="10"/>
    </row>
    <row r="1639" spans="1:30" x14ac:dyDescent="0.25">
      <c r="A1639" t="s">
        <v>2836</v>
      </c>
      <c r="B1639" t="s">
        <v>218</v>
      </c>
      <c r="C1639" s="1">
        <v>42049</v>
      </c>
      <c r="D1639">
        <v>4929</v>
      </c>
      <c r="E1639" t="str">
        <f t="shared" si="626"/>
        <v>_most_popular_data_science_keywords_on_dsc_</v>
      </c>
      <c r="F1639" s="7">
        <f t="shared" si="634"/>
        <v>8.5030942670367367</v>
      </c>
      <c r="G1639">
        <f t="shared" si="627"/>
        <v>32</v>
      </c>
      <c r="H1639" s="11">
        <f t="shared" si="635"/>
        <v>1</v>
      </c>
      <c r="I1639" s="11">
        <f t="shared" si="644"/>
        <v>1</v>
      </c>
      <c r="J1639" s="11">
        <f t="shared" si="644"/>
        <v>0</v>
      </c>
      <c r="K1639" s="11">
        <f t="shared" si="646"/>
        <v>0</v>
      </c>
      <c r="L1639" s="11">
        <f t="shared" si="646"/>
        <v>0</v>
      </c>
      <c r="M1639" s="11">
        <f t="shared" si="646"/>
        <v>0</v>
      </c>
      <c r="N1639" s="11">
        <f t="shared" si="646"/>
        <v>1</v>
      </c>
      <c r="O1639" s="11">
        <f t="shared" si="646"/>
        <v>1</v>
      </c>
      <c r="P1639" s="11">
        <f t="shared" si="646"/>
        <v>0</v>
      </c>
      <c r="Q1639" s="4" t="str">
        <f t="shared" si="636"/>
        <v>N-110-000110</v>
      </c>
      <c r="R1639">
        <f t="shared" si="637"/>
        <v>30</v>
      </c>
      <c r="S1639" s="8">
        <f t="shared" si="638"/>
        <v>6.8313617432708362</v>
      </c>
      <c r="T1639" s="8">
        <f t="shared" si="639"/>
        <v>6.8313617432708362</v>
      </c>
      <c r="U1639" s="10">
        <f t="shared" si="630"/>
        <v>8.49392120457399</v>
      </c>
      <c r="V1639" s="10">
        <f t="shared" si="640"/>
        <v>-0.41468131611090092</v>
      </c>
      <c r="W1639" s="10">
        <f t="shared" si="641"/>
        <v>1.6697020903213815</v>
      </c>
      <c r="X1639" s="10">
        <f t="shared" si="631"/>
        <v>9.1730624627465642E-3</v>
      </c>
      <c r="Y1639" s="22">
        <f t="shared" si="642"/>
        <v>6.5583965455920241</v>
      </c>
      <c r="Z1639" s="22">
        <f t="shared" si="632"/>
        <v>6.6067544714367257</v>
      </c>
      <c r="AA1639" s="22">
        <f t="shared" si="633"/>
        <v>6.8313617432708362</v>
      </c>
      <c r="AB1639" s="35"/>
      <c r="AC1639" s="10"/>
      <c r="AD1639" s="10"/>
    </row>
    <row r="1640" spans="1:30" x14ac:dyDescent="0.25">
      <c r="A1640" t="s">
        <v>4455</v>
      </c>
      <c r="B1640" t="s">
        <v>1839</v>
      </c>
      <c r="C1640" s="1">
        <v>42006</v>
      </c>
      <c r="D1640">
        <v>7560</v>
      </c>
      <c r="E1640" t="str">
        <f t="shared" si="626"/>
        <v>_most_popular_data_science_skills_</v>
      </c>
      <c r="F1640" s="7">
        <f t="shared" si="634"/>
        <v>8.9307587355582694</v>
      </c>
      <c r="G1640">
        <f t="shared" si="627"/>
        <v>42</v>
      </c>
      <c r="H1640" s="11">
        <f t="shared" si="635"/>
        <v>1</v>
      </c>
      <c r="I1640" s="11">
        <f t="shared" si="644"/>
        <v>0</v>
      </c>
      <c r="J1640" s="11">
        <f t="shared" si="644"/>
        <v>1</v>
      </c>
      <c r="K1640" s="11">
        <f t="shared" si="646"/>
        <v>0</v>
      </c>
      <c r="L1640" s="11">
        <f t="shared" si="646"/>
        <v>0</v>
      </c>
      <c r="M1640" s="11">
        <f t="shared" si="646"/>
        <v>0</v>
      </c>
      <c r="N1640" s="11">
        <f t="shared" si="646"/>
        <v>1</v>
      </c>
      <c r="O1640" s="11">
        <f t="shared" si="646"/>
        <v>1</v>
      </c>
      <c r="P1640" s="11">
        <f t="shared" si="646"/>
        <v>0</v>
      </c>
      <c r="Q1640" s="4" t="str">
        <f t="shared" si="636"/>
        <v>N-101-000110</v>
      </c>
      <c r="R1640">
        <f t="shared" si="637"/>
        <v>126</v>
      </c>
      <c r="S1640" s="8">
        <f t="shared" si="638"/>
        <v>7.156085089173656</v>
      </c>
      <c r="T1640" s="8">
        <f t="shared" si="639"/>
        <v>7.156085089173656</v>
      </c>
      <c r="U1640" s="10">
        <f t="shared" si="630"/>
        <v>8.14074203873726</v>
      </c>
      <c r="V1640" s="10">
        <f t="shared" si="640"/>
        <v>0.76279653926378688</v>
      </c>
      <c r="W1640" s="10">
        <f t="shared" si="641"/>
        <v>2.0973665588429142</v>
      </c>
      <c r="X1640" s="10">
        <f t="shared" si="631"/>
        <v>0.79001669682100972</v>
      </c>
      <c r="Y1640" s="22">
        <f t="shared" si="642"/>
        <v>7.3392401799502869</v>
      </c>
      <c r="Z1640" s="22">
        <f t="shared" si="632"/>
        <v>7.2265960335864765</v>
      </c>
      <c r="AA1640" s="22">
        <f t="shared" si="633"/>
        <v>7.156085089173656</v>
      </c>
      <c r="AB1640" s="35"/>
      <c r="AC1640" s="10"/>
      <c r="AD1640" s="10"/>
    </row>
    <row r="1641" spans="1:30" x14ac:dyDescent="0.25">
      <c r="A1641" t="s">
        <v>2837</v>
      </c>
      <c r="B1641" t="s">
        <v>219</v>
      </c>
      <c r="C1641" s="1">
        <v>42389</v>
      </c>
      <c r="D1641">
        <v>7478</v>
      </c>
      <c r="E1641" t="str">
        <f t="shared" si="626"/>
        <v>_most_promising_job_of_2016:_data_scientist_</v>
      </c>
      <c r="F1641" s="7">
        <f t="shared" si="634"/>
        <v>8.9198543721916668</v>
      </c>
      <c r="G1641">
        <f t="shared" si="627"/>
        <v>64</v>
      </c>
      <c r="H1641" s="11">
        <f t="shared" si="635"/>
        <v>1</v>
      </c>
      <c r="I1641" s="11">
        <f t="shared" si="644"/>
        <v>1</v>
      </c>
      <c r="J1641" s="11">
        <f t="shared" si="644"/>
        <v>0</v>
      </c>
      <c r="K1641" s="11">
        <f t="shared" si="646"/>
        <v>0</v>
      </c>
      <c r="L1641" s="11">
        <f t="shared" si="646"/>
        <v>0</v>
      </c>
      <c r="M1641" s="11">
        <f t="shared" si="646"/>
        <v>0</v>
      </c>
      <c r="N1641" s="11">
        <f t="shared" si="646"/>
        <v>0</v>
      </c>
      <c r="O1641" s="11">
        <f t="shared" si="646"/>
        <v>1</v>
      </c>
      <c r="P1641" s="11">
        <f t="shared" si="646"/>
        <v>0</v>
      </c>
      <c r="Q1641" s="4" t="str">
        <f t="shared" si="636"/>
        <v>N-110-000010</v>
      </c>
      <c r="R1641">
        <f t="shared" si="637"/>
        <v>58</v>
      </c>
      <c r="S1641" s="8">
        <f t="shared" si="638"/>
        <v>5.7492453157171877</v>
      </c>
      <c r="T1641" s="8">
        <f t="shared" si="639"/>
        <v>5.7492453157171877</v>
      </c>
      <c r="U1641" s="10">
        <f t="shared" si="630"/>
        <v>9.2943441460344047</v>
      </c>
      <c r="V1641" s="10">
        <f t="shared" si="640"/>
        <v>-0.99322799793309102</v>
      </c>
      <c r="W1641" s="10">
        <f t="shared" si="641"/>
        <v>2.0864621954763116</v>
      </c>
      <c r="X1641" s="10">
        <f t="shared" si="631"/>
        <v>-0.37448977384273863</v>
      </c>
      <c r="Y1641" s="22">
        <f t="shared" si="642"/>
        <v>6.1747337092865386</v>
      </c>
      <c r="Z1641" s="22">
        <f t="shared" si="632"/>
        <v>6.1953121150439019</v>
      </c>
      <c r="AA1641" s="22">
        <f t="shared" si="633"/>
        <v>5.7492453157171877</v>
      </c>
      <c r="AB1641" s="35"/>
      <c r="AC1641" s="10"/>
      <c r="AD1641" s="10"/>
    </row>
    <row r="1642" spans="1:30" x14ac:dyDescent="0.25">
      <c r="A1642" t="s">
        <v>4456</v>
      </c>
      <c r="B1642" t="s">
        <v>1840</v>
      </c>
      <c r="C1642" s="1">
        <v>41670</v>
      </c>
      <c r="D1642">
        <v>156</v>
      </c>
      <c r="E1642" t="str">
        <f t="shared" si="626"/>
        <v>_moving_the_goal_posts_-_variable_ticket_pricing_comes_to_the_nfl_</v>
      </c>
      <c r="F1642" s="7">
        <f t="shared" si="634"/>
        <v>5.0562458053483077</v>
      </c>
      <c r="G1642">
        <f t="shared" si="627"/>
        <v>74</v>
      </c>
      <c r="H1642" s="11">
        <f t="shared" si="635"/>
        <v>0</v>
      </c>
      <c r="I1642" s="11">
        <f t="shared" ref="I1642:J1661" si="647">IF(ISNUMBER(SEARCH(I$1,$B1642)),1,0)</f>
        <v>0</v>
      </c>
      <c r="J1642" s="11">
        <f t="shared" si="647"/>
        <v>1</v>
      </c>
      <c r="K1642" s="11">
        <f t="shared" ref="K1642:P1651" si="648">IF(ISNUMBER(SEARCH(K$1,$E1642)),1,0)</f>
        <v>0</v>
      </c>
      <c r="L1642" s="11">
        <f t="shared" si="648"/>
        <v>0</v>
      </c>
      <c r="M1642" s="11">
        <f t="shared" si="648"/>
        <v>0</v>
      </c>
      <c r="N1642" s="11">
        <f t="shared" si="648"/>
        <v>0</v>
      </c>
      <c r="O1642" s="11">
        <f t="shared" si="648"/>
        <v>0</v>
      </c>
      <c r="P1642" s="11">
        <f t="shared" si="648"/>
        <v>0</v>
      </c>
      <c r="Q1642" s="4" t="str">
        <f t="shared" si="636"/>
        <v>N-001-000000</v>
      </c>
      <c r="R1642">
        <f t="shared" si="637"/>
        <v>313</v>
      </c>
      <c r="S1642" s="8">
        <f t="shared" si="638"/>
        <v>6.8822553953446945</v>
      </c>
      <c r="T1642" s="8">
        <f t="shared" si="639"/>
        <v>6.8822553953446945</v>
      </c>
      <c r="U1642" s="10">
        <f t="shared" si="630"/>
        <v>4.6693098116895548</v>
      </c>
      <c r="V1642" s="10">
        <f t="shared" si="640"/>
        <v>0.15496856831223904</v>
      </c>
      <c r="W1642" s="10">
        <f t="shared" si="641"/>
        <v>-1.7771463713670475</v>
      </c>
      <c r="X1642" s="10">
        <f t="shared" si="631"/>
        <v>0.38693599365875281</v>
      </c>
      <c r="Y1642" s="22">
        <f t="shared" si="642"/>
        <v>6.9361594767880304</v>
      </c>
      <c r="Z1642" s="22">
        <f t="shared" si="632"/>
        <v>6.9661540865059681</v>
      </c>
      <c r="AA1642" s="22">
        <f t="shared" si="633"/>
        <v>6.8822553953446945</v>
      </c>
      <c r="AB1642" s="35"/>
      <c r="AC1642" s="10"/>
      <c r="AD1642" s="10"/>
    </row>
    <row r="1643" spans="1:30" x14ac:dyDescent="0.25">
      <c r="A1643" t="s">
        <v>3235</v>
      </c>
      <c r="B1643" t="s">
        <v>619</v>
      </c>
      <c r="C1643" s="1">
        <v>42510</v>
      </c>
      <c r="D1643">
        <v>127</v>
      </c>
      <c r="E1643" t="str">
        <f t="shared" si="626"/>
        <v>_multi-regression_in_r_(exxon_mobil_stock_price_~_wti,_gas,_and_s&amp;amp;p500)_</v>
      </c>
      <c r="F1643" s="7">
        <f t="shared" si="634"/>
        <v>4.8520302639196169</v>
      </c>
      <c r="G1643">
        <f t="shared" si="627"/>
        <v>31</v>
      </c>
      <c r="H1643" s="11">
        <f t="shared" si="635"/>
        <v>1</v>
      </c>
      <c r="I1643" s="11">
        <f t="shared" si="647"/>
        <v>0</v>
      </c>
      <c r="J1643" s="11">
        <f t="shared" si="647"/>
        <v>1</v>
      </c>
      <c r="K1643" s="11">
        <f t="shared" si="648"/>
        <v>0</v>
      </c>
      <c r="L1643" s="11">
        <f t="shared" si="648"/>
        <v>1</v>
      </c>
      <c r="M1643" s="11">
        <f t="shared" si="648"/>
        <v>0</v>
      </c>
      <c r="N1643" s="11">
        <f t="shared" si="648"/>
        <v>0</v>
      </c>
      <c r="O1643" s="11">
        <f t="shared" si="648"/>
        <v>0</v>
      </c>
      <c r="P1643" s="11">
        <f t="shared" si="648"/>
        <v>0</v>
      </c>
      <c r="Q1643" s="4" t="str">
        <f t="shared" si="636"/>
        <v>N-101-010000</v>
      </c>
      <c r="R1643">
        <f t="shared" si="637"/>
        <v>20</v>
      </c>
      <c r="S1643" s="8">
        <f t="shared" si="638"/>
        <v>7.551626371718255</v>
      </c>
      <c r="T1643" s="8">
        <f t="shared" si="639"/>
        <v>7.551626371718255</v>
      </c>
      <c r="U1643" s="10">
        <f t="shared" si="630"/>
        <v>4.3698682943681542</v>
      </c>
      <c r="V1643" s="10">
        <f t="shared" si="640"/>
        <v>0.29856515146458962</v>
      </c>
      <c r="W1643" s="10">
        <f t="shared" si="641"/>
        <v>-1.9813619127957383</v>
      </c>
      <c r="X1643" s="10">
        <f t="shared" si="631"/>
        <v>0.48216196955146284</v>
      </c>
      <c r="Y1643" s="22">
        <f t="shared" si="642"/>
        <v>7.0313854526807402</v>
      </c>
      <c r="Z1643" s="22">
        <f t="shared" si="632"/>
        <v>7.1381386669274196</v>
      </c>
      <c r="AA1643" s="22">
        <f t="shared" si="633"/>
        <v>7.551626371718255</v>
      </c>
      <c r="AB1643" s="35"/>
      <c r="AC1643" s="10"/>
      <c r="AD1643" s="10"/>
    </row>
    <row r="1644" spans="1:30" x14ac:dyDescent="0.25">
      <c r="A1644" t="s">
        <v>2838</v>
      </c>
      <c r="B1644" t="s">
        <v>220</v>
      </c>
      <c r="C1644" s="1">
        <v>41739</v>
      </c>
      <c r="D1644">
        <v>407</v>
      </c>
      <c r="E1644" t="str">
        <f t="shared" si="626"/>
        <v>_multivariate_data_visualization_</v>
      </c>
      <c r="F1644" s="7">
        <f t="shared" si="634"/>
        <v>6.0112671744041615</v>
      </c>
      <c r="G1644">
        <f t="shared" si="627"/>
        <v>65</v>
      </c>
      <c r="H1644" s="11">
        <f t="shared" si="635"/>
        <v>0</v>
      </c>
      <c r="I1644" s="11">
        <f t="shared" si="647"/>
        <v>1</v>
      </c>
      <c r="J1644" s="11">
        <f t="shared" si="647"/>
        <v>0</v>
      </c>
      <c r="K1644" s="11">
        <f t="shared" si="648"/>
        <v>0</v>
      </c>
      <c r="L1644" s="11">
        <f t="shared" si="648"/>
        <v>0</v>
      </c>
      <c r="M1644" s="11">
        <f t="shared" si="648"/>
        <v>0</v>
      </c>
      <c r="N1644" s="11">
        <f t="shared" si="648"/>
        <v>0</v>
      </c>
      <c r="O1644" s="11">
        <f t="shared" si="648"/>
        <v>1</v>
      </c>
      <c r="P1644" s="11">
        <f t="shared" si="648"/>
        <v>0</v>
      </c>
      <c r="Q1644" s="4" t="str">
        <f t="shared" si="636"/>
        <v>N-010-000010</v>
      </c>
      <c r="R1644">
        <f t="shared" si="637"/>
        <v>51</v>
      </c>
      <c r="S1644" s="8">
        <f t="shared" si="638"/>
        <v>6.7640449341040307</v>
      </c>
      <c r="T1644" s="8">
        <f t="shared" si="639"/>
        <v>6.7640449341040307</v>
      </c>
      <c r="U1644" s="10">
        <f t="shared" si="630"/>
        <v>6.1872898939042038</v>
      </c>
      <c r="V1644" s="10">
        <f t="shared" si="640"/>
        <v>-0.69394840951456138</v>
      </c>
      <c r="W1644" s="10">
        <f t="shared" si="641"/>
        <v>-0.82212500231119368</v>
      </c>
      <c r="X1644" s="10">
        <f t="shared" si="631"/>
        <v>-0.17602271950004214</v>
      </c>
      <c r="Y1644" s="22">
        <f t="shared" si="642"/>
        <v>6.3732007636292352</v>
      </c>
      <c r="Z1644" s="22">
        <f t="shared" si="632"/>
        <v>6.5691920580633658</v>
      </c>
      <c r="AA1644" s="22">
        <f t="shared" si="633"/>
        <v>6.7640449341040307</v>
      </c>
      <c r="AB1644" s="35"/>
      <c r="AC1644" s="10"/>
      <c r="AD1644" s="10"/>
    </row>
    <row r="1645" spans="1:30" x14ac:dyDescent="0.25">
      <c r="A1645" t="s">
        <v>4457</v>
      </c>
      <c r="B1645" t="s">
        <v>1841</v>
      </c>
      <c r="C1645" s="1">
        <v>42397</v>
      </c>
      <c r="D1645">
        <v>2485</v>
      </c>
      <c r="E1645" t="str">
        <f t="shared" si="626"/>
        <v>_mumps_-_the_most_important_database_you_(probably)_never_heard_of_</v>
      </c>
      <c r="F1645" s="7">
        <f t="shared" si="634"/>
        <v>7.818430272070656</v>
      </c>
      <c r="G1645">
        <f t="shared" si="627"/>
        <v>41</v>
      </c>
      <c r="H1645" s="11">
        <f t="shared" si="635"/>
        <v>1</v>
      </c>
      <c r="I1645" s="11">
        <f t="shared" si="647"/>
        <v>0</v>
      </c>
      <c r="J1645" s="11">
        <f t="shared" si="647"/>
        <v>1</v>
      </c>
      <c r="K1645" s="11">
        <f t="shared" si="648"/>
        <v>0</v>
      </c>
      <c r="L1645" s="11">
        <f t="shared" si="648"/>
        <v>0</v>
      </c>
      <c r="M1645" s="11">
        <f t="shared" si="648"/>
        <v>0</v>
      </c>
      <c r="N1645" s="11">
        <f t="shared" si="648"/>
        <v>0</v>
      </c>
      <c r="O1645" s="11">
        <f t="shared" si="648"/>
        <v>0</v>
      </c>
      <c r="P1645" s="11">
        <f t="shared" si="648"/>
        <v>0</v>
      </c>
      <c r="Q1645" s="4" t="str">
        <f t="shared" si="636"/>
        <v>N-101-000000</v>
      </c>
      <c r="R1645">
        <f t="shared" si="637"/>
        <v>419</v>
      </c>
      <c r="S1645" s="8">
        <f t="shared" si="638"/>
        <v>6.5697596378225285</v>
      </c>
      <c r="T1645" s="8">
        <f t="shared" si="639"/>
        <v>6.5697596378225285</v>
      </c>
      <c r="U1645" s="10">
        <f t="shared" si="630"/>
        <v>7.6299613327545996</v>
      </c>
      <c r="V1645" s="10">
        <f t="shared" si="640"/>
        <v>-0.14431102010629077</v>
      </c>
      <c r="W1645" s="10">
        <f t="shared" si="641"/>
        <v>0.98503809535530085</v>
      </c>
      <c r="X1645" s="10">
        <f t="shared" si="631"/>
        <v>0.18846893931605621</v>
      </c>
      <c r="Y1645" s="22">
        <f t="shared" si="642"/>
        <v>6.7376924224453338</v>
      </c>
      <c r="Z1645" s="22">
        <f t="shared" si="632"/>
        <v>6.5922741434865042</v>
      </c>
      <c r="AA1645" s="22">
        <f t="shared" si="633"/>
        <v>6.5697596378225285</v>
      </c>
      <c r="AB1645" s="35"/>
      <c r="AC1645" s="10"/>
      <c r="AD1645" s="10"/>
    </row>
    <row r="1646" spans="1:30" x14ac:dyDescent="0.25">
      <c r="A1646" t="s">
        <v>4458</v>
      </c>
      <c r="B1646" t="s">
        <v>1842</v>
      </c>
      <c r="C1646" s="1">
        <v>42299</v>
      </c>
      <c r="D1646">
        <v>1052</v>
      </c>
      <c r="E1646" t="str">
        <f t="shared" si="626"/>
        <v>_musical_taste_correlates_with_sat_scores?_</v>
      </c>
      <c r="F1646" s="7">
        <f t="shared" si="634"/>
        <v>6.9593985121339754</v>
      </c>
      <c r="G1646">
        <f t="shared" si="627"/>
        <v>45</v>
      </c>
      <c r="H1646" s="11">
        <f t="shared" si="635"/>
        <v>1</v>
      </c>
      <c r="I1646" s="11">
        <f t="shared" si="647"/>
        <v>0</v>
      </c>
      <c r="J1646" s="11">
        <f t="shared" si="647"/>
        <v>1</v>
      </c>
      <c r="K1646" s="11">
        <f t="shared" si="648"/>
        <v>0</v>
      </c>
      <c r="L1646" s="11">
        <f t="shared" si="648"/>
        <v>0</v>
      </c>
      <c r="M1646" s="11">
        <f t="shared" si="648"/>
        <v>0</v>
      </c>
      <c r="N1646" s="11">
        <f t="shared" si="648"/>
        <v>0</v>
      </c>
      <c r="O1646" s="11">
        <f t="shared" si="648"/>
        <v>0</v>
      </c>
      <c r="P1646" s="11">
        <f t="shared" si="648"/>
        <v>0</v>
      </c>
      <c r="Q1646" s="4" t="str">
        <f t="shared" si="636"/>
        <v>N-101-000000</v>
      </c>
      <c r="R1646">
        <f t="shared" si="637"/>
        <v>419</v>
      </c>
      <c r="S1646" s="8">
        <f t="shared" si="638"/>
        <v>6.5697596378225285</v>
      </c>
      <c r="T1646" s="8">
        <f t="shared" si="639"/>
        <v>6.5697596378225285</v>
      </c>
      <c r="U1646" s="10">
        <f t="shared" si="630"/>
        <v>6.7709295728179191</v>
      </c>
      <c r="V1646" s="10">
        <f t="shared" si="640"/>
        <v>-0.14431102010629077</v>
      </c>
      <c r="W1646" s="10">
        <f t="shared" si="641"/>
        <v>0.12600633541862027</v>
      </c>
      <c r="X1646" s="10">
        <f t="shared" si="631"/>
        <v>0.18846893931605621</v>
      </c>
      <c r="Y1646" s="22">
        <f t="shared" si="642"/>
        <v>6.7376924224453338</v>
      </c>
      <c r="Z1646" s="22">
        <f t="shared" si="632"/>
        <v>6.5922741434865042</v>
      </c>
      <c r="AA1646" s="22">
        <f t="shared" si="633"/>
        <v>6.5697596378225285</v>
      </c>
      <c r="AB1646" s="35"/>
      <c r="AC1646" s="10"/>
      <c r="AD1646" s="10"/>
    </row>
    <row r="1647" spans="1:30" x14ac:dyDescent="0.25">
      <c r="A1647" t="s">
        <v>4459</v>
      </c>
      <c r="B1647" t="s">
        <v>1843</v>
      </c>
      <c r="C1647" s="1">
        <v>42465</v>
      </c>
      <c r="D1647">
        <v>978</v>
      </c>
      <c r="E1647" t="str">
        <f t="shared" si="626"/>
        <v>_must_know_tips/tricks_in_deep_neural_networks_</v>
      </c>
      <c r="F1647" s="7">
        <f t="shared" si="634"/>
        <v>6.8865316425305103</v>
      </c>
      <c r="G1647">
        <f t="shared" si="627"/>
        <v>53</v>
      </c>
      <c r="H1647" s="11">
        <f t="shared" si="635"/>
        <v>1</v>
      </c>
      <c r="I1647" s="11">
        <f t="shared" si="647"/>
        <v>0</v>
      </c>
      <c r="J1647" s="11">
        <f t="shared" si="647"/>
        <v>1</v>
      </c>
      <c r="K1647" s="11">
        <f t="shared" si="648"/>
        <v>0</v>
      </c>
      <c r="L1647" s="11">
        <f t="shared" si="648"/>
        <v>0</v>
      </c>
      <c r="M1647" s="11">
        <f t="shared" si="648"/>
        <v>0</v>
      </c>
      <c r="N1647" s="11">
        <f t="shared" si="648"/>
        <v>0</v>
      </c>
      <c r="O1647" s="11">
        <f t="shared" si="648"/>
        <v>0</v>
      </c>
      <c r="P1647" s="11">
        <f t="shared" si="648"/>
        <v>0</v>
      </c>
      <c r="Q1647" s="4" t="str">
        <f t="shared" si="636"/>
        <v>N-101-000000</v>
      </c>
      <c r="R1647">
        <f t="shared" si="637"/>
        <v>419</v>
      </c>
      <c r="S1647" s="8">
        <f t="shared" si="638"/>
        <v>6.5697596378225285</v>
      </c>
      <c r="T1647" s="8">
        <f t="shared" si="639"/>
        <v>6.5697596378225285</v>
      </c>
      <c r="U1647" s="10">
        <f t="shared" si="630"/>
        <v>6.698062703214454</v>
      </c>
      <c r="V1647" s="10">
        <f t="shared" si="640"/>
        <v>-0.14431102010629077</v>
      </c>
      <c r="W1647" s="10">
        <f t="shared" si="641"/>
        <v>5.3139465815155162E-2</v>
      </c>
      <c r="X1647" s="10">
        <f t="shared" si="631"/>
        <v>0.18846893931605621</v>
      </c>
      <c r="Y1647" s="22">
        <f t="shared" si="642"/>
        <v>6.7376924224453338</v>
      </c>
      <c r="Z1647" s="22">
        <f t="shared" si="632"/>
        <v>6.5922741434865042</v>
      </c>
      <c r="AA1647" s="22">
        <f t="shared" si="633"/>
        <v>6.5697596378225285</v>
      </c>
      <c r="AB1647" s="35"/>
      <c r="AC1647" s="10"/>
      <c r="AD1647" s="10"/>
    </row>
    <row r="1648" spans="1:30" x14ac:dyDescent="0.25">
      <c r="A1648" t="s">
        <v>4460</v>
      </c>
      <c r="B1648" t="s">
        <v>1844</v>
      </c>
      <c r="C1648" s="1">
        <v>41809</v>
      </c>
      <c r="D1648">
        <v>3503</v>
      </c>
      <c r="E1648" t="str">
        <f t="shared" si="626"/>
        <v>_must_read_before_attending_any_data_science_interview_</v>
      </c>
      <c r="F1648" s="7">
        <f t="shared" si="634"/>
        <v>8.1616604520562817</v>
      </c>
      <c r="G1648">
        <f t="shared" si="627"/>
        <v>57</v>
      </c>
      <c r="H1648" s="11">
        <f t="shared" si="635"/>
        <v>0</v>
      </c>
      <c r="I1648" s="11">
        <f t="shared" si="647"/>
        <v>0</v>
      </c>
      <c r="J1648" s="11">
        <f t="shared" si="647"/>
        <v>1</v>
      </c>
      <c r="K1648" s="11">
        <f t="shared" si="648"/>
        <v>0</v>
      </c>
      <c r="L1648" s="11">
        <f t="shared" si="648"/>
        <v>0</v>
      </c>
      <c r="M1648" s="11">
        <f t="shared" si="648"/>
        <v>0</v>
      </c>
      <c r="N1648" s="11">
        <f t="shared" si="648"/>
        <v>1</v>
      </c>
      <c r="O1648" s="11">
        <f t="shared" si="648"/>
        <v>1</v>
      </c>
      <c r="P1648" s="11">
        <f t="shared" si="648"/>
        <v>0</v>
      </c>
      <c r="Q1648" s="4" t="str">
        <f t="shared" si="636"/>
        <v>N-001-000110</v>
      </c>
      <c r="R1648">
        <f t="shared" si="637"/>
        <v>130</v>
      </c>
      <c r="S1648" s="8">
        <f t="shared" si="638"/>
        <v>7.6818150714618501</v>
      </c>
      <c r="T1648" s="8">
        <f t="shared" si="639"/>
        <v>7.6818150714618501</v>
      </c>
      <c r="U1648" s="10">
        <f t="shared" si="630"/>
        <v>7.1731767008925758</v>
      </c>
      <c r="V1648" s="10">
        <f t="shared" si="640"/>
        <v>1.0620761276823165</v>
      </c>
      <c r="W1648" s="10">
        <f t="shared" si="641"/>
        <v>1.3282682753409265</v>
      </c>
      <c r="X1648" s="10">
        <f t="shared" si="631"/>
        <v>0.98848375116370624</v>
      </c>
      <c r="Y1648" s="22">
        <f t="shared" si="642"/>
        <v>7.5377072342929834</v>
      </c>
      <c r="Z1648" s="22">
        <f t="shared" si="632"/>
        <v>7.6004759766059404</v>
      </c>
      <c r="AA1648" s="22">
        <f t="shared" si="633"/>
        <v>7.6818150714618501</v>
      </c>
      <c r="AB1648" s="35"/>
      <c r="AC1648" s="10"/>
      <c r="AD1648" s="10"/>
    </row>
    <row r="1649" spans="1:30" x14ac:dyDescent="0.25">
      <c r="A1649" t="s">
        <v>3102</v>
      </c>
      <c r="B1649" t="s">
        <v>486</v>
      </c>
      <c r="C1649" s="1">
        <v>41810</v>
      </c>
      <c r="D1649">
        <v>5621</v>
      </c>
      <c r="E1649" t="str">
        <f t="shared" si="626"/>
        <v>_must_read_before_attending_any_data_science_job_interview_</v>
      </c>
      <c r="F1649" s="7">
        <f t="shared" si="634"/>
        <v>8.6344427514664766</v>
      </c>
      <c r="G1649">
        <f t="shared" si="627"/>
        <v>63</v>
      </c>
      <c r="H1649" s="11">
        <f t="shared" si="635"/>
        <v>0</v>
      </c>
      <c r="I1649" s="11">
        <f t="shared" si="647"/>
        <v>1</v>
      </c>
      <c r="J1649" s="11">
        <f t="shared" si="647"/>
        <v>0</v>
      </c>
      <c r="K1649" s="11">
        <f t="shared" si="648"/>
        <v>0</v>
      </c>
      <c r="L1649" s="11">
        <f t="shared" si="648"/>
        <v>0</v>
      </c>
      <c r="M1649" s="11">
        <f t="shared" si="648"/>
        <v>0</v>
      </c>
      <c r="N1649" s="11">
        <f t="shared" si="648"/>
        <v>1</v>
      </c>
      <c r="O1649" s="11">
        <f t="shared" si="648"/>
        <v>1</v>
      </c>
      <c r="P1649" s="11">
        <f t="shared" si="648"/>
        <v>0</v>
      </c>
      <c r="Q1649" s="4" t="str">
        <f t="shared" si="636"/>
        <v>N-010-000110</v>
      </c>
      <c r="R1649">
        <f t="shared" si="637"/>
        <v>30</v>
      </c>
      <c r="S1649" s="8">
        <f t="shared" si="638"/>
        <v>6.8313617432708362</v>
      </c>
      <c r="T1649" s="8">
        <f t="shared" si="639"/>
        <v>6.8313617432708362</v>
      </c>
      <c r="U1649" s="10">
        <f t="shared" si="630"/>
        <v>8.4268026346610334</v>
      </c>
      <c r="V1649" s="10">
        <f t="shared" si="640"/>
        <v>-0.11540172769237117</v>
      </c>
      <c r="W1649" s="10">
        <f t="shared" si="641"/>
        <v>1.8010505747511214</v>
      </c>
      <c r="X1649" s="10">
        <f t="shared" si="631"/>
        <v>0.20764011680544309</v>
      </c>
      <c r="Y1649" s="22">
        <f t="shared" si="642"/>
        <v>6.7568635999347206</v>
      </c>
      <c r="Z1649" s="22">
        <f t="shared" si="632"/>
        <v>6.9806344144561896</v>
      </c>
      <c r="AA1649" s="22">
        <f t="shared" si="633"/>
        <v>6.8313617432708362</v>
      </c>
      <c r="AB1649" s="35"/>
      <c r="AC1649" s="10"/>
      <c r="AD1649" s="10"/>
    </row>
    <row r="1650" spans="1:30" x14ac:dyDescent="0.25">
      <c r="A1650" t="s">
        <v>4461</v>
      </c>
      <c r="B1650" t="s">
        <v>1845</v>
      </c>
      <c r="C1650" s="1">
        <v>41554</v>
      </c>
      <c r="D1650">
        <v>448</v>
      </c>
      <c r="E1650" t="str">
        <f t="shared" si="626"/>
        <v>_my_book_"getting_started_with_greenplum_for_big_data_analytics"_</v>
      </c>
      <c r="F1650" s="7">
        <f t="shared" si="634"/>
        <v>6.1070228877422545</v>
      </c>
      <c r="G1650">
        <f t="shared" si="627"/>
        <v>60</v>
      </c>
      <c r="H1650" s="11">
        <f t="shared" si="635"/>
        <v>0</v>
      </c>
      <c r="I1650" s="11">
        <f t="shared" si="647"/>
        <v>0</v>
      </c>
      <c r="J1650" s="11">
        <f t="shared" si="647"/>
        <v>1</v>
      </c>
      <c r="K1650" s="11">
        <f t="shared" si="648"/>
        <v>0</v>
      </c>
      <c r="L1650" s="11">
        <f t="shared" si="648"/>
        <v>0</v>
      </c>
      <c r="M1650" s="11">
        <f t="shared" si="648"/>
        <v>0</v>
      </c>
      <c r="N1650" s="11">
        <f t="shared" si="648"/>
        <v>0</v>
      </c>
      <c r="O1650" s="11">
        <f t="shared" si="648"/>
        <v>1</v>
      </c>
      <c r="P1650" s="11">
        <f t="shared" si="648"/>
        <v>1</v>
      </c>
      <c r="Q1650" s="4" t="str">
        <f t="shared" si="636"/>
        <v>N-001-000011</v>
      </c>
      <c r="R1650">
        <f t="shared" si="637"/>
        <v>44</v>
      </c>
      <c r="S1650" s="8">
        <f t="shared" si="638"/>
        <v>7.1577607103781817</v>
      </c>
      <c r="T1650" s="8">
        <f t="shared" si="639"/>
        <v>7.1577607103781817</v>
      </c>
      <c r="U1650" s="10">
        <f t="shared" si="630"/>
        <v>5.7169521160190842</v>
      </c>
      <c r="V1650" s="10">
        <f t="shared" si="640"/>
        <v>0.15969567575084864</v>
      </c>
      <c r="W1650" s="10">
        <f t="shared" si="641"/>
        <v>-0.7263692889731006</v>
      </c>
      <c r="X1650" s="10">
        <f t="shared" si="631"/>
        <v>0.39007077172317028</v>
      </c>
      <c r="Y1650" s="22">
        <f t="shared" si="642"/>
        <v>6.9392942548524479</v>
      </c>
      <c r="Z1650" s="22">
        <f t="shared" si="632"/>
        <v>7.021516746411514</v>
      </c>
      <c r="AA1650" s="22">
        <f t="shared" si="633"/>
        <v>7.1577607103781817</v>
      </c>
      <c r="AB1650" s="35"/>
      <c r="AC1650" s="10"/>
      <c r="AD1650" s="10"/>
    </row>
    <row r="1651" spans="1:30" x14ac:dyDescent="0.25">
      <c r="A1651" t="s">
        <v>4462</v>
      </c>
      <c r="B1651" t="s">
        <v>1846</v>
      </c>
      <c r="C1651" s="1">
        <v>41425</v>
      </c>
      <c r="D1651">
        <v>782</v>
      </c>
      <c r="E1651" t="str">
        <f t="shared" si="626"/>
        <v>_my_caddie_just_joined_mensa-_designing_golf_through_big_data_</v>
      </c>
      <c r="F1651" s="7">
        <f t="shared" si="634"/>
        <v>6.6631326959908028</v>
      </c>
      <c r="G1651">
        <f t="shared" si="627"/>
        <v>38</v>
      </c>
      <c r="H1651" s="11">
        <f t="shared" si="635"/>
        <v>0</v>
      </c>
      <c r="I1651" s="11">
        <f t="shared" si="647"/>
        <v>0</v>
      </c>
      <c r="J1651" s="11">
        <f t="shared" si="647"/>
        <v>1</v>
      </c>
      <c r="K1651" s="11">
        <f t="shared" si="648"/>
        <v>0</v>
      </c>
      <c r="L1651" s="11">
        <f t="shared" si="648"/>
        <v>0</v>
      </c>
      <c r="M1651" s="11">
        <f t="shared" si="648"/>
        <v>0</v>
      </c>
      <c r="N1651" s="11">
        <f t="shared" si="648"/>
        <v>0</v>
      </c>
      <c r="O1651" s="11">
        <f t="shared" si="648"/>
        <v>1</v>
      </c>
      <c r="P1651" s="11">
        <f t="shared" si="648"/>
        <v>0</v>
      </c>
      <c r="Q1651" s="4" t="str">
        <f t="shared" si="636"/>
        <v>N-001-000010</v>
      </c>
      <c r="R1651">
        <f t="shared" si="637"/>
        <v>276</v>
      </c>
      <c r="S1651" s="8">
        <f t="shared" si="638"/>
        <v>7.1371246496698326</v>
      </c>
      <c r="T1651" s="8">
        <f t="shared" si="639"/>
        <v>7.1371246496698326</v>
      </c>
      <c r="U1651" s="10">
        <f t="shared" si="630"/>
        <v>6.0583117811325815</v>
      </c>
      <c r="V1651" s="10">
        <f t="shared" si="640"/>
        <v>0.48352944586012636</v>
      </c>
      <c r="W1651" s="10">
        <f t="shared" si="641"/>
        <v>-0.17025948072455233</v>
      </c>
      <c r="X1651" s="10">
        <f t="shared" si="631"/>
        <v>0.60482091485822098</v>
      </c>
      <c r="Y1651" s="22">
        <f t="shared" si="642"/>
        <v>7.1540443979874988</v>
      </c>
      <c r="Z1651" s="22">
        <f t="shared" si="632"/>
        <v>7.1890336202131158</v>
      </c>
      <c r="AA1651" s="22">
        <f t="shared" si="633"/>
        <v>7.1371246496698326</v>
      </c>
      <c r="AB1651" s="35"/>
      <c r="AC1651" s="10"/>
      <c r="AD1651" s="10"/>
    </row>
    <row r="1652" spans="1:30" x14ac:dyDescent="0.25">
      <c r="A1652" t="s">
        <v>4463</v>
      </c>
      <c r="B1652" t="s">
        <v>1847</v>
      </c>
      <c r="C1652" s="1">
        <v>41938</v>
      </c>
      <c r="D1652">
        <v>3870</v>
      </c>
      <c r="E1652" t="str">
        <f t="shared" si="626"/>
        <v>_my_data_science_apprenticeship_project_</v>
      </c>
      <c r="F1652" s="7">
        <f t="shared" si="634"/>
        <v>8.2612681505776475</v>
      </c>
      <c r="G1652">
        <f t="shared" si="627"/>
        <v>41</v>
      </c>
      <c r="H1652" s="11">
        <f t="shared" si="635"/>
        <v>0</v>
      </c>
      <c r="I1652" s="11">
        <f t="shared" si="647"/>
        <v>0</v>
      </c>
      <c r="J1652" s="11">
        <f t="shared" si="647"/>
        <v>1</v>
      </c>
      <c r="K1652" s="11">
        <f t="shared" ref="K1652:P1661" si="649">IF(ISNUMBER(SEARCH(K$1,$E1652)),1,0)</f>
        <v>0</v>
      </c>
      <c r="L1652" s="11">
        <f t="shared" si="649"/>
        <v>0</v>
      </c>
      <c r="M1652" s="11">
        <f t="shared" si="649"/>
        <v>0</v>
      </c>
      <c r="N1652" s="11">
        <f t="shared" si="649"/>
        <v>1</v>
      </c>
      <c r="O1652" s="11">
        <f t="shared" si="649"/>
        <v>1</v>
      </c>
      <c r="P1652" s="11">
        <f t="shared" si="649"/>
        <v>0</v>
      </c>
      <c r="Q1652" s="4" t="str">
        <f t="shared" si="636"/>
        <v>N-001-000110</v>
      </c>
      <c r="R1652">
        <f t="shared" si="637"/>
        <v>130</v>
      </c>
      <c r="S1652" s="8">
        <f t="shared" si="638"/>
        <v>7.6818150714618501</v>
      </c>
      <c r="T1652" s="8">
        <f t="shared" si="639"/>
        <v>7.6818150714618501</v>
      </c>
      <c r="U1652" s="10">
        <f t="shared" si="630"/>
        <v>7.2727843994139416</v>
      </c>
      <c r="V1652" s="10">
        <f t="shared" si="640"/>
        <v>1.0620761276823165</v>
      </c>
      <c r="W1652" s="10">
        <f t="shared" si="641"/>
        <v>1.4278759738622924</v>
      </c>
      <c r="X1652" s="10">
        <f t="shared" si="631"/>
        <v>0.98848375116370624</v>
      </c>
      <c r="Y1652" s="22">
        <f t="shared" si="642"/>
        <v>7.5377072342929834</v>
      </c>
      <c r="Z1652" s="22">
        <f t="shared" si="632"/>
        <v>7.6004759766059404</v>
      </c>
      <c r="AA1652" s="22">
        <f t="shared" si="633"/>
        <v>7.6818150714618501</v>
      </c>
      <c r="AB1652" s="35"/>
      <c r="AC1652" s="10"/>
      <c r="AD1652" s="10"/>
    </row>
    <row r="1653" spans="1:30" x14ac:dyDescent="0.25">
      <c r="A1653" t="s">
        <v>4465</v>
      </c>
      <c r="B1653" t="s">
        <v>1849</v>
      </c>
      <c r="C1653" s="1">
        <v>41618</v>
      </c>
      <c r="D1653">
        <v>1711</v>
      </c>
      <c r="E1653" t="str">
        <f t="shared" si="626"/>
        <v>_my_data_science_book:_chapter_7_completed_</v>
      </c>
      <c r="F1653" s="7">
        <f t="shared" si="634"/>
        <v>7.4454175567016874</v>
      </c>
      <c r="G1653">
        <f t="shared" si="627"/>
        <v>40</v>
      </c>
      <c r="H1653" s="11">
        <f t="shared" si="635"/>
        <v>0</v>
      </c>
      <c r="I1653" s="11">
        <f t="shared" si="647"/>
        <v>0</v>
      </c>
      <c r="J1653" s="11">
        <f t="shared" si="647"/>
        <v>1</v>
      </c>
      <c r="K1653" s="11">
        <f t="shared" si="649"/>
        <v>0</v>
      </c>
      <c r="L1653" s="11">
        <f t="shared" si="649"/>
        <v>0</v>
      </c>
      <c r="M1653" s="11">
        <f t="shared" si="649"/>
        <v>0</v>
      </c>
      <c r="N1653" s="11">
        <f t="shared" si="649"/>
        <v>1</v>
      </c>
      <c r="O1653" s="11">
        <f t="shared" si="649"/>
        <v>1</v>
      </c>
      <c r="P1653" s="11">
        <f t="shared" si="649"/>
        <v>0</v>
      </c>
      <c r="Q1653" s="4" t="str">
        <f t="shared" si="636"/>
        <v>N-001-000110</v>
      </c>
      <c r="R1653">
        <f t="shared" si="637"/>
        <v>130</v>
      </c>
      <c r="S1653" s="8">
        <f t="shared" si="638"/>
        <v>7.6818150714618501</v>
      </c>
      <c r="T1653" s="8">
        <f t="shared" si="639"/>
        <v>7.6818150714618501</v>
      </c>
      <c r="U1653" s="10">
        <f t="shared" si="630"/>
        <v>6.4569338055379815</v>
      </c>
      <c r="V1653" s="10">
        <f t="shared" si="640"/>
        <v>1.0620761276823165</v>
      </c>
      <c r="W1653" s="10">
        <f t="shared" si="641"/>
        <v>0.61202537998633222</v>
      </c>
      <c r="X1653" s="10">
        <f t="shared" si="631"/>
        <v>0.98848375116370624</v>
      </c>
      <c r="Y1653" s="22">
        <f t="shared" si="642"/>
        <v>7.5377072342929834</v>
      </c>
      <c r="Z1653" s="22">
        <f t="shared" si="632"/>
        <v>7.6004759766059404</v>
      </c>
      <c r="AA1653" s="22">
        <f t="shared" si="633"/>
        <v>7.6818150714618501</v>
      </c>
      <c r="AB1653" s="35"/>
      <c r="AC1653" s="10"/>
      <c r="AD1653" s="10"/>
    </row>
    <row r="1654" spans="1:30" x14ac:dyDescent="0.25">
      <c r="A1654" t="s">
        <v>4464</v>
      </c>
      <c r="B1654" t="s">
        <v>1848</v>
      </c>
      <c r="C1654" s="1">
        <v>41601</v>
      </c>
      <c r="D1654">
        <v>74279</v>
      </c>
      <c r="E1654" t="str">
        <f t="shared" si="626"/>
        <v>_my_data_science_book_-_table_of_contents_</v>
      </c>
      <c r="F1654" s="7">
        <f t="shared" si="634"/>
        <v>11.215597015466642</v>
      </c>
      <c r="G1654">
        <f t="shared" si="627"/>
        <v>24</v>
      </c>
      <c r="H1654" s="11">
        <f t="shared" si="635"/>
        <v>0</v>
      </c>
      <c r="I1654" s="11">
        <f t="shared" si="647"/>
        <v>0</v>
      </c>
      <c r="J1654" s="11">
        <f t="shared" si="647"/>
        <v>1</v>
      </c>
      <c r="K1654" s="11">
        <f t="shared" si="649"/>
        <v>0</v>
      </c>
      <c r="L1654" s="11">
        <f t="shared" si="649"/>
        <v>0</v>
      </c>
      <c r="M1654" s="11">
        <f t="shared" si="649"/>
        <v>0</v>
      </c>
      <c r="N1654" s="11">
        <f t="shared" si="649"/>
        <v>1</v>
      </c>
      <c r="O1654" s="11">
        <f t="shared" si="649"/>
        <v>1</v>
      </c>
      <c r="P1654" s="11">
        <f t="shared" si="649"/>
        <v>0</v>
      </c>
      <c r="Q1654" s="4" t="str">
        <f t="shared" si="636"/>
        <v>N-001-000110</v>
      </c>
      <c r="R1654">
        <f t="shared" si="637"/>
        <v>130</v>
      </c>
      <c r="S1654" s="8">
        <f t="shared" si="638"/>
        <v>7.6818150714618501</v>
      </c>
      <c r="T1654" s="8">
        <f t="shared" si="639"/>
        <v>7.6818150714618501</v>
      </c>
      <c r="U1654" s="10">
        <f t="shared" si="630"/>
        <v>10.227113264302936</v>
      </c>
      <c r="V1654" s="10">
        <f t="shared" si="640"/>
        <v>1.0620761276823165</v>
      </c>
      <c r="W1654" s="10">
        <f t="shared" si="641"/>
        <v>4.3822048387512869</v>
      </c>
      <c r="X1654" s="10">
        <f t="shared" si="631"/>
        <v>0.98848375116370624</v>
      </c>
      <c r="Y1654" s="22">
        <f t="shared" si="642"/>
        <v>7.5377072342929834</v>
      </c>
      <c r="Z1654" s="22">
        <f t="shared" si="632"/>
        <v>7.6004759766059404</v>
      </c>
      <c r="AA1654" s="22">
        <f t="shared" si="633"/>
        <v>7.6818150714618501</v>
      </c>
      <c r="AB1654" s="35"/>
      <c r="AC1654" s="10"/>
      <c r="AD1654" s="10"/>
    </row>
    <row r="1655" spans="1:30" x14ac:dyDescent="0.25">
      <c r="A1655" t="s">
        <v>4466</v>
      </c>
      <c r="B1655" t="s">
        <v>1850</v>
      </c>
      <c r="C1655" s="1">
        <v>42266</v>
      </c>
      <c r="D1655">
        <v>937</v>
      </c>
      <c r="E1655" t="str">
        <f t="shared" si="626"/>
        <v>_my_data_science_glossary_</v>
      </c>
      <c r="F1655" s="7">
        <f t="shared" si="634"/>
        <v>6.8437499490062246</v>
      </c>
      <c r="G1655">
        <f t="shared" si="627"/>
        <v>23</v>
      </c>
      <c r="H1655" s="11">
        <f t="shared" si="635"/>
        <v>1</v>
      </c>
      <c r="I1655" s="11">
        <f t="shared" si="647"/>
        <v>0</v>
      </c>
      <c r="J1655" s="11">
        <f t="shared" si="647"/>
        <v>1</v>
      </c>
      <c r="K1655" s="11">
        <f t="shared" si="649"/>
        <v>0</v>
      </c>
      <c r="L1655" s="11">
        <f t="shared" si="649"/>
        <v>0</v>
      </c>
      <c r="M1655" s="11">
        <f t="shared" si="649"/>
        <v>0</v>
      </c>
      <c r="N1655" s="11">
        <f t="shared" si="649"/>
        <v>1</v>
      </c>
      <c r="O1655" s="11">
        <f t="shared" si="649"/>
        <v>1</v>
      </c>
      <c r="P1655" s="11">
        <f t="shared" si="649"/>
        <v>0</v>
      </c>
      <c r="Q1655" s="4" t="str">
        <f t="shared" si="636"/>
        <v>N-101-000110</v>
      </c>
      <c r="R1655">
        <f t="shared" si="637"/>
        <v>126</v>
      </c>
      <c r="S1655" s="8">
        <f t="shared" si="638"/>
        <v>7.156085089173656</v>
      </c>
      <c r="T1655" s="8">
        <f t="shared" si="639"/>
        <v>7.156085089173656</v>
      </c>
      <c r="U1655" s="10">
        <f t="shared" si="630"/>
        <v>6.0537332521852152</v>
      </c>
      <c r="V1655" s="10">
        <f t="shared" si="640"/>
        <v>0.76279653926378688</v>
      </c>
      <c r="W1655" s="10">
        <f t="shared" si="641"/>
        <v>1.0357772290869427E-2</v>
      </c>
      <c r="X1655" s="10">
        <f t="shared" si="631"/>
        <v>0.79001669682100972</v>
      </c>
      <c r="Y1655" s="22">
        <f t="shared" si="642"/>
        <v>7.3392401799502869</v>
      </c>
      <c r="Z1655" s="22">
        <f t="shared" si="632"/>
        <v>7.2265960335864765</v>
      </c>
      <c r="AA1655" s="22">
        <f t="shared" si="633"/>
        <v>7.156085089173656</v>
      </c>
      <c r="AB1655" s="35"/>
      <c r="AC1655" s="10"/>
      <c r="AD1655" s="10"/>
    </row>
    <row r="1656" spans="1:30" x14ac:dyDescent="0.25">
      <c r="A1656" t="s">
        <v>4467</v>
      </c>
      <c r="B1656" t="s">
        <v>1851</v>
      </c>
      <c r="C1656" s="1">
        <v>41776</v>
      </c>
      <c r="D1656">
        <v>9165</v>
      </c>
      <c r="E1656" t="str">
        <f t="shared" si="626"/>
        <v>_my_data_science_journey_</v>
      </c>
      <c r="F1656" s="7">
        <f t="shared" si="634"/>
        <v>9.1232562650690685</v>
      </c>
      <c r="G1656">
        <f t="shared" si="627"/>
        <v>47</v>
      </c>
      <c r="H1656" s="11">
        <f t="shared" si="635"/>
        <v>0</v>
      </c>
      <c r="I1656" s="11">
        <f t="shared" si="647"/>
        <v>0</v>
      </c>
      <c r="J1656" s="11">
        <f t="shared" si="647"/>
        <v>1</v>
      </c>
      <c r="K1656" s="11">
        <f t="shared" si="649"/>
        <v>0</v>
      </c>
      <c r="L1656" s="11">
        <f t="shared" si="649"/>
        <v>0</v>
      </c>
      <c r="M1656" s="11">
        <f t="shared" si="649"/>
        <v>0</v>
      </c>
      <c r="N1656" s="11">
        <f t="shared" si="649"/>
        <v>1</v>
      </c>
      <c r="O1656" s="11">
        <f t="shared" si="649"/>
        <v>1</v>
      </c>
      <c r="P1656" s="11">
        <f t="shared" si="649"/>
        <v>0</v>
      </c>
      <c r="Q1656" s="4" t="str">
        <f t="shared" si="636"/>
        <v>N-001-000110</v>
      </c>
      <c r="R1656">
        <f t="shared" si="637"/>
        <v>130</v>
      </c>
      <c r="S1656" s="8">
        <f t="shared" si="638"/>
        <v>7.6818150714618501</v>
      </c>
      <c r="T1656" s="8">
        <f t="shared" si="639"/>
        <v>7.6818150714618501</v>
      </c>
      <c r="U1656" s="10">
        <f t="shared" si="630"/>
        <v>8.1347725139053626</v>
      </c>
      <c r="V1656" s="10">
        <f t="shared" si="640"/>
        <v>1.0620761276823165</v>
      </c>
      <c r="W1656" s="10">
        <f t="shared" si="641"/>
        <v>2.2898640883537134</v>
      </c>
      <c r="X1656" s="10">
        <f t="shared" si="631"/>
        <v>0.98848375116370624</v>
      </c>
      <c r="Y1656" s="22">
        <f t="shared" si="642"/>
        <v>7.5377072342929834</v>
      </c>
      <c r="Z1656" s="22">
        <f t="shared" si="632"/>
        <v>7.6004759766059404</v>
      </c>
      <c r="AA1656" s="22">
        <f t="shared" si="633"/>
        <v>7.6818150714618501</v>
      </c>
      <c r="AB1656" s="35"/>
      <c r="AC1656" s="10"/>
      <c r="AD1656" s="10"/>
    </row>
    <row r="1657" spans="1:30" x14ac:dyDescent="0.25">
      <c r="A1657" t="s">
        <v>4468</v>
      </c>
      <c r="B1657" t="s">
        <v>1852</v>
      </c>
      <c r="C1657" s="1">
        <v>41476</v>
      </c>
      <c r="D1657">
        <v>1486</v>
      </c>
      <c r="E1657" t="str">
        <f t="shared" si="626"/>
        <v>_my_first_impression_about_the_microsoft_surface_</v>
      </c>
      <c r="F1657" s="7">
        <f t="shared" si="634"/>
        <v>7.304515946460155</v>
      </c>
      <c r="G1657">
        <f t="shared" si="627"/>
        <v>40</v>
      </c>
      <c r="H1657" s="11">
        <f t="shared" si="635"/>
        <v>0</v>
      </c>
      <c r="I1657" s="11">
        <f t="shared" si="647"/>
        <v>0</v>
      </c>
      <c r="J1657" s="11">
        <f t="shared" si="647"/>
        <v>1</v>
      </c>
      <c r="K1657" s="11">
        <f t="shared" si="649"/>
        <v>0</v>
      </c>
      <c r="L1657" s="11">
        <f t="shared" si="649"/>
        <v>0</v>
      </c>
      <c r="M1657" s="11">
        <f t="shared" si="649"/>
        <v>0</v>
      </c>
      <c r="N1657" s="11">
        <f t="shared" si="649"/>
        <v>0</v>
      </c>
      <c r="O1657" s="11">
        <f t="shared" si="649"/>
        <v>0</v>
      </c>
      <c r="P1657" s="11">
        <f t="shared" si="649"/>
        <v>0</v>
      </c>
      <c r="Q1657" s="4" t="str">
        <f t="shared" si="636"/>
        <v>N-001-000000</v>
      </c>
      <c r="R1657">
        <f t="shared" si="637"/>
        <v>313</v>
      </c>
      <c r="S1657" s="8">
        <f t="shared" si="638"/>
        <v>6.8822553953446945</v>
      </c>
      <c r="T1657" s="8">
        <f t="shared" si="639"/>
        <v>6.8822553953446945</v>
      </c>
      <c r="U1657" s="10">
        <f t="shared" si="630"/>
        <v>6.9175799528014021</v>
      </c>
      <c r="V1657" s="10">
        <f t="shared" si="640"/>
        <v>0.15496856831223904</v>
      </c>
      <c r="W1657" s="10">
        <f t="shared" si="641"/>
        <v>0.47112376974479986</v>
      </c>
      <c r="X1657" s="10">
        <f t="shared" si="631"/>
        <v>0.38693599365875281</v>
      </c>
      <c r="Y1657" s="22">
        <f t="shared" si="642"/>
        <v>6.9361594767880304</v>
      </c>
      <c r="Z1657" s="22">
        <f t="shared" si="632"/>
        <v>6.9661540865059681</v>
      </c>
      <c r="AA1657" s="22">
        <f t="shared" si="633"/>
        <v>6.8822553953446945</v>
      </c>
      <c r="AB1657" s="35"/>
      <c r="AC1657" s="10"/>
      <c r="AD1657" s="10"/>
    </row>
    <row r="1658" spans="1:30" x14ac:dyDescent="0.25">
      <c r="A1658" t="s">
        <v>4470</v>
      </c>
      <c r="B1658" t="s">
        <v>1854</v>
      </c>
      <c r="C1658" s="1">
        <v>41952</v>
      </c>
      <c r="D1658">
        <v>2281</v>
      </c>
      <c r="E1658" t="str">
        <f t="shared" si="626"/>
        <v>_my_thoughts_on_data_science_and_big_data_</v>
      </c>
      <c r="F1658" s="7">
        <f t="shared" si="634"/>
        <v>7.7328075304220212</v>
      </c>
      <c r="G1658">
        <f t="shared" si="627"/>
        <v>28</v>
      </c>
      <c r="H1658" s="11">
        <f t="shared" si="635"/>
        <v>0</v>
      </c>
      <c r="I1658" s="11">
        <f t="shared" si="647"/>
        <v>0</v>
      </c>
      <c r="J1658" s="11">
        <f t="shared" si="647"/>
        <v>1</v>
      </c>
      <c r="K1658" s="11">
        <f t="shared" si="649"/>
        <v>0</v>
      </c>
      <c r="L1658" s="11">
        <f t="shared" si="649"/>
        <v>0</v>
      </c>
      <c r="M1658" s="11">
        <f t="shared" si="649"/>
        <v>0</v>
      </c>
      <c r="N1658" s="11">
        <f t="shared" si="649"/>
        <v>1</v>
      </c>
      <c r="O1658" s="11">
        <f t="shared" si="649"/>
        <v>1</v>
      </c>
      <c r="P1658" s="11">
        <f t="shared" si="649"/>
        <v>0</v>
      </c>
      <c r="Q1658" s="4" t="str">
        <f t="shared" si="636"/>
        <v>N-001-000110</v>
      </c>
      <c r="R1658">
        <f t="shared" si="637"/>
        <v>130</v>
      </c>
      <c r="S1658" s="8">
        <f t="shared" si="638"/>
        <v>7.6818150714618501</v>
      </c>
      <c r="T1658" s="8">
        <f t="shared" si="639"/>
        <v>7.6818150714618501</v>
      </c>
      <c r="U1658" s="10">
        <f t="shared" si="630"/>
        <v>6.7443237792583153</v>
      </c>
      <c r="V1658" s="10">
        <f t="shared" si="640"/>
        <v>1.0620761276823165</v>
      </c>
      <c r="W1658" s="10">
        <f t="shared" si="641"/>
        <v>0.89941535370666603</v>
      </c>
      <c r="X1658" s="10">
        <f t="shared" si="631"/>
        <v>0.98848375116370624</v>
      </c>
      <c r="Y1658" s="22">
        <f t="shared" si="642"/>
        <v>7.5377072342929834</v>
      </c>
      <c r="Z1658" s="22">
        <f t="shared" si="632"/>
        <v>7.6004759766059404</v>
      </c>
      <c r="AA1658" s="22">
        <f t="shared" si="633"/>
        <v>7.6818150714618501</v>
      </c>
      <c r="AB1658" s="35"/>
      <c r="AC1658" s="10"/>
      <c r="AD1658" s="10"/>
    </row>
    <row r="1659" spans="1:30" x14ac:dyDescent="0.25">
      <c r="A1659" t="s">
        <v>4471</v>
      </c>
      <c r="B1659" t="s">
        <v>1855</v>
      </c>
      <c r="C1659" s="1">
        <v>41878</v>
      </c>
      <c r="D1659">
        <v>3584</v>
      </c>
      <c r="E1659" t="str">
        <f t="shared" si="626"/>
        <v>_my_top_websites_for_big_data_</v>
      </c>
      <c r="F1659" s="7">
        <f t="shared" si="634"/>
        <v>8.1845137530337215</v>
      </c>
      <c r="G1659">
        <f t="shared" si="627"/>
        <v>43</v>
      </c>
      <c r="H1659" s="11">
        <f t="shared" si="635"/>
        <v>0</v>
      </c>
      <c r="I1659" s="11">
        <f t="shared" si="647"/>
        <v>0</v>
      </c>
      <c r="J1659" s="11">
        <f t="shared" si="647"/>
        <v>1</v>
      </c>
      <c r="K1659" s="11">
        <f t="shared" si="649"/>
        <v>0</v>
      </c>
      <c r="L1659" s="11">
        <f t="shared" si="649"/>
        <v>0</v>
      </c>
      <c r="M1659" s="11">
        <f t="shared" si="649"/>
        <v>0</v>
      </c>
      <c r="N1659" s="11">
        <f t="shared" si="649"/>
        <v>0</v>
      </c>
      <c r="O1659" s="11">
        <f t="shared" si="649"/>
        <v>1</v>
      </c>
      <c r="P1659" s="11">
        <f t="shared" si="649"/>
        <v>0</v>
      </c>
      <c r="Q1659" s="4" t="str">
        <f t="shared" si="636"/>
        <v>N-001-000010</v>
      </c>
      <c r="R1659">
        <f t="shared" si="637"/>
        <v>276</v>
      </c>
      <c r="S1659" s="8">
        <f t="shared" si="638"/>
        <v>7.1371246496698326</v>
      </c>
      <c r="T1659" s="8">
        <f t="shared" si="639"/>
        <v>7.1371246496698326</v>
      </c>
      <c r="U1659" s="10">
        <f t="shared" si="630"/>
        <v>7.5796928381755002</v>
      </c>
      <c r="V1659" s="10">
        <f t="shared" si="640"/>
        <v>0.48352944586012636</v>
      </c>
      <c r="W1659" s="10">
        <f t="shared" si="641"/>
        <v>1.3511215763183664</v>
      </c>
      <c r="X1659" s="10">
        <f t="shared" si="631"/>
        <v>0.60482091485822098</v>
      </c>
      <c r="Y1659" s="22">
        <f t="shared" si="642"/>
        <v>7.1540443979874988</v>
      </c>
      <c r="Z1659" s="22">
        <f t="shared" si="632"/>
        <v>7.1890336202131158</v>
      </c>
      <c r="AA1659" s="22">
        <f t="shared" si="633"/>
        <v>7.1371246496698326</v>
      </c>
      <c r="AB1659" s="35"/>
      <c r="AC1659" s="10"/>
      <c r="AD1659" s="10"/>
    </row>
    <row r="1660" spans="1:30" x14ac:dyDescent="0.25">
      <c r="A1660" t="s">
        <v>4469</v>
      </c>
      <c r="B1660" t="s">
        <v>1853</v>
      </c>
      <c r="C1660" s="1">
        <v>42310</v>
      </c>
      <c r="D1660">
        <v>611</v>
      </c>
      <c r="E1660" t="str">
        <f t="shared" si="626"/>
        <v>_mysql_and_tableau:_a_healthcare_application_</v>
      </c>
      <c r="F1660" s="7">
        <f t="shared" si="634"/>
        <v>6.4167322825123261</v>
      </c>
      <c r="G1660">
        <f t="shared" si="627"/>
        <v>43</v>
      </c>
      <c r="H1660" s="11">
        <f t="shared" si="635"/>
        <v>1</v>
      </c>
      <c r="I1660" s="11">
        <f t="shared" si="647"/>
        <v>0</v>
      </c>
      <c r="J1660" s="11">
        <f t="shared" si="647"/>
        <v>1</v>
      </c>
      <c r="K1660" s="11">
        <f t="shared" si="649"/>
        <v>0</v>
      </c>
      <c r="L1660" s="11">
        <f t="shared" si="649"/>
        <v>0</v>
      </c>
      <c r="M1660" s="11">
        <f t="shared" si="649"/>
        <v>0</v>
      </c>
      <c r="N1660" s="11">
        <f t="shared" si="649"/>
        <v>0</v>
      </c>
      <c r="O1660" s="11">
        <f t="shared" si="649"/>
        <v>0</v>
      </c>
      <c r="P1660" s="11">
        <f t="shared" si="649"/>
        <v>0</v>
      </c>
      <c r="Q1660" s="4" t="str">
        <f t="shared" si="636"/>
        <v>N-101-000000</v>
      </c>
      <c r="R1660">
        <f t="shared" si="637"/>
        <v>419</v>
      </c>
      <c r="S1660" s="8">
        <f t="shared" si="638"/>
        <v>6.5697596378225285</v>
      </c>
      <c r="T1660" s="8">
        <f t="shared" si="639"/>
        <v>6.5697596378225285</v>
      </c>
      <c r="U1660" s="10">
        <f t="shared" si="630"/>
        <v>6.2282633431962697</v>
      </c>
      <c r="V1660" s="10">
        <f t="shared" si="640"/>
        <v>-0.14431102010629077</v>
      </c>
      <c r="W1660" s="10">
        <f t="shared" si="641"/>
        <v>-0.41665989420302907</v>
      </c>
      <c r="X1660" s="10">
        <f t="shared" si="631"/>
        <v>0.18846893931605621</v>
      </c>
      <c r="Y1660" s="22">
        <f t="shared" si="642"/>
        <v>6.7376924224453338</v>
      </c>
      <c r="Z1660" s="22">
        <f t="shared" si="632"/>
        <v>6.5922741434865042</v>
      </c>
      <c r="AA1660" s="22">
        <f t="shared" si="633"/>
        <v>6.5697596378225285</v>
      </c>
      <c r="AB1660" s="35"/>
      <c r="AC1660" s="10"/>
      <c r="AD1660" s="10"/>
    </row>
    <row r="1661" spans="1:30" x14ac:dyDescent="0.25">
      <c r="A1661" t="s">
        <v>2839</v>
      </c>
      <c r="B1661" t="s">
        <v>221</v>
      </c>
      <c r="C1661" s="1">
        <v>42022</v>
      </c>
      <c r="D1661">
        <v>2345</v>
      </c>
      <c r="E1661" t="str">
        <f t="shared" si="626"/>
        <v>_mysterious_gaps_in_google_analytics_numbers_</v>
      </c>
      <c r="F1661" s="7">
        <f t="shared" si="634"/>
        <v>7.7604670292134204</v>
      </c>
      <c r="G1661">
        <f t="shared" si="627"/>
        <v>45</v>
      </c>
      <c r="H1661" s="11">
        <f t="shared" si="635"/>
        <v>1</v>
      </c>
      <c r="I1661" s="11">
        <f t="shared" si="647"/>
        <v>1</v>
      </c>
      <c r="J1661" s="11">
        <f t="shared" si="647"/>
        <v>0</v>
      </c>
      <c r="K1661" s="11">
        <f t="shared" si="649"/>
        <v>0</v>
      </c>
      <c r="L1661" s="11">
        <f t="shared" si="649"/>
        <v>0</v>
      </c>
      <c r="M1661" s="11">
        <f t="shared" si="649"/>
        <v>0</v>
      </c>
      <c r="N1661" s="11">
        <f t="shared" si="649"/>
        <v>0</v>
      </c>
      <c r="O1661" s="11">
        <f t="shared" si="649"/>
        <v>0</v>
      </c>
      <c r="P1661" s="11">
        <f t="shared" si="649"/>
        <v>1</v>
      </c>
      <c r="Q1661" s="4" t="str">
        <f t="shared" si="636"/>
        <v>N-110-000001</v>
      </c>
      <c r="R1661">
        <f t="shared" si="637"/>
        <v>34</v>
      </c>
      <c r="S1661" s="8">
        <f t="shared" si="638"/>
        <v>5.7632303215384431</v>
      </c>
      <c r="T1661" s="8">
        <f t="shared" si="639"/>
        <v>5.7632303215384431</v>
      </c>
      <c r="U1661" s="10">
        <f t="shared" si="630"/>
        <v>8.5675918673906786</v>
      </c>
      <c r="V1661" s="10">
        <f t="shared" si="640"/>
        <v>-1.6456226455902563</v>
      </c>
      <c r="W1661" s="10">
        <f t="shared" si="641"/>
        <v>0.9270748524980652</v>
      </c>
      <c r="X1661" s="10">
        <f t="shared" si="631"/>
        <v>-0.80712483817725755</v>
      </c>
      <c r="Y1661" s="22">
        <f t="shared" si="642"/>
        <v>5.7420986449520202</v>
      </c>
      <c r="Z1661" s="22">
        <f t="shared" si="632"/>
        <v>5.8049157075351516</v>
      </c>
      <c r="AA1661" s="22">
        <f t="shared" si="633"/>
        <v>5.7632303215384431</v>
      </c>
      <c r="AB1661" s="35"/>
      <c r="AC1661" s="10"/>
      <c r="AD1661" s="10"/>
    </row>
    <row r="1662" spans="1:30" x14ac:dyDescent="0.25">
      <c r="A1662" t="s">
        <v>4472</v>
      </c>
      <c r="B1662" t="s">
        <v>1856</v>
      </c>
      <c r="C1662" s="1">
        <v>42163</v>
      </c>
      <c r="D1662">
        <v>11283</v>
      </c>
      <c r="E1662" t="str">
        <f t="shared" si="626"/>
        <v>_naive_bayes_for_dummies;_a_simple_explanation_</v>
      </c>
      <c r="F1662" s="7">
        <f t="shared" si="634"/>
        <v>9.3311410721218877</v>
      </c>
      <c r="G1662">
        <f t="shared" si="627"/>
        <v>66</v>
      </c>
      <c r="H1662" s="11">
        <f t="shared" si="635"/>
        <v>1</v>
      </c>
      <c r="I1662" s="11">
        <f t="shared" ref="I1662:J1681" si="650">IF(ISNUMBER(SEARCH(I$1,$B1662)),1,0)</f>
        <v>0</v>
      </c>
      <c r="J1662" s="11">
        <f t="shared" si="650"/>
        <v>1</v>
      </c>
      <c r="K1662" s="11">
        <f t="shared" ref="K1662:P1671" si="651">IF(ISNUMBER(SEARCH(K$1,$E1662)),1,0)</f>
        <v>0</v>
      </c>
      <c r="L1662" s="11">
        <f t="shared" si="651"/>
        <v>0</v>
      </c>
      <c r="M1662" s="11">
        <f t="shared" si="651"/>
        <v>0</v>
      </c>
      <c r="N1662" s="11">
        <f t="shared" si="651"/>
        <v>0</v>
      </c>
      <c r="O1662" s="11">
        <f t="shared" si="651"/>
        <v>0</v>
      </c>
      <c r="P1662" s="11">
        <f t="shared" si="651"/>
        <v>0</v>
      </c>
      <c r="Q1662" s="4" t="str">
        <f t="shared" si="636"/>
        <v>N-101-000000</v>
      </c>
      <c r="R1662">
        <f t="shared" si="637"/>
        <v>419</v>
      </c>
      <c r="S1662" s="8">
        <f t="shared" si="638"/>
        <v>6.5697596378225285</v>
      </c>
      <c r="T1662" s="8">
        <f t="shared" si="639"/>
        <v>6.5697596378225285</v>
      </c>
      <c r="U1662" s="10">
        <f t="shared" si="630"/>
        <v>9.1426721328058314</v>
      </c>
      <c r="V1662" s="10">
        <f t="shared" si="640"/>
        <v>-0.14431102010629077</v>
      </c>
      <c r="W1662" s="10">
        <f t="shared" si="641"/>
        <v>2.4977488954065326</v>
      </c>
      <c r="X1662" s="10">
        <f t="shared" si="631"/>
        <v>0.18846893931605621</v>
      </c>
      <c r="Y1662" s="22">
        <f t="shared" si="642"/>
        <v>6.7376924224453338</v>
      </c>
      <c r="Z1662" s="22">
        <f t="shared" si="632"/>
        <v>6.5922741434865042</v>
      </c>
      <c r="AA1662" s="22">
        <f t="shared" si="633"/>
        <v>6.5697596378225285</v>
      </c>
      <c r="AB1662" s="35"/>
      <c r="AC1662" s="10"/>
      <c r="AD1662" s="10"/>
    </row>
    <row r="1663" spans="1:30" x14ac:dyDescent="0.25">
      <c r="A1663" t="s">
        <v>4473</v>
      </c>
      <c r="B1663" t="s">
        <v>1857</v>
      </c>
      <c r="C1663" s="1">
        <v>41727</v>
      </c>
      <c r="D1663">
        <v>2648</v>
      </c>
      <c r="E1663" t="str">
        <f t="shared" si="626"/>
        <v>_nate_silver's_famous_run_of_successful_predictions_came_to_an_halt_</v>
      </c>
      <c r="F1663" s="7">
        <f t="shared" si="634"/>
        <v>7.8819374892720697</v>
      </c>
      <c r="G1663">
        <f t="shared" si="627"/>
        <v>64</v>
      </c>
      <c r="H1663" s="11">
        <f t="shared" si="635"/>
        <v>0</v>
      </c>
      <c r="I1663" s="11">
        <f t="shared" si="650"/>
        <v>0</v>
      </c>
      <c r="J1663" s="11">
        <f t="shared" si="650"/>
        <v>1</v>
      </c>
      <c r="K1663" s="11">
        <f t="shared" si="651"/>
        <v>0</v>
      </c>
      <c r="L1663" s="11">
        <f t="shared" si="651"/>
        <v>0</v>
      </c>
      <c r="M1663" s="11">
        <f t="shared" si="651"/>
        <v>0</v>
      </c>
      <c r="N1663" s="11">
        <f t="shared" si="651"/>
        <v>0</v>
      </c>
      <c r="O1663" s="11">
        <f t="shared" si="651"/>
        <v>0</v>
      </c>
      <c r="P1663" s="11">
        <f t="shared" si="651"/>
        <v>0</v>
      </c>
      <c r="Q1663" s="4" t="str">
        <f t="shared" si="636"/>
        <v>N-001-000000</v>
      </c>
      <c r="R1663">
        <f t="shared" si="637"/>
        <v>313</v>
      </c>
      <c r="S1663" s="8">
        <f t="shared" si="638"/>
        <v>6.8822553953446945</v>
      </c>
      <c r="T1663" s="8">
        <f t="shared" si="639"/>
        <v>6.8822553953446945</v>
      </c>
      <c r="U1663" s="10">
        <f t="shared" si="630"/>
        <v>7.4950014956133169</v>
      </c>
      <c r="V1663" s="10">
        <f t="shared" si="640"/>
        <v>0.15496856831223904</v>
      </c>
      <c r="W1663" s="10">
        <f t="shared" si="641"/>
        <v>1.0485453125567146</v>
      </c>
      <c r="X1663" s="10">
        <f t="shared" si="631"/>
        <v>0.38693599365875281</v>
      </c>
      <c r="Y1663" s="22">
        <f t="shared" si="642"/>
        <v>6.9361594767880304</v>
      </c>
      <c r="Z1663" s="22">
        <f t="shared" si="632"/>
        <v>6.9661540865059681</v>
      </c>
      <c r="AA1663" s="22">
        <f t="shared" si="633"/>
        <v>6.8822553953446945</v>
      </c>
      <c r="AB1663" s="35"/>
      <c r="AC1663" s="10"/>
      <c r="AD1663" s="10"/>
    </row>
    <row r="1664" spans="1:30" x14ac:dyDescent="0.25">
      <c r="A1664" t="s">
        <v>4474</v>
      </c>
      <c r="B1664" t="s">
        <v>1858</v>
      </c>
      <c r="C1664" s="1">
        <v>42213</v>
      </c>
      <c r="D1664">
        <v>571</v>
      </c>
      <c r="E1664" t="str">
        <f t="shared" si="626"/>
        <v>_national_institute_of_standards_and_technology_takes_on_big_data_</v>
      </c>
      <c r="F1664" s="7">
        <f t="shared" si="634"/>
        <v>6.3491389913797978</v>
      </c>
      <c r="G1664">
        <f t="shared" si="627"/>
        <v>32</v>
      </c>
      <c r="H1664" s="11">
        <f t="shared" si="635"/>
        <v>1</v>
      </c>
      <c r="I1664" s="11">
        <f t="shared" si="650"/>
        <v>0</v>
      </c>
      <c r="J1664" s="11">
        <f t="shared" si="650"/>
        <v>1</v>
      </c>
      <c r="K1664" s="11">
        <f t="shared" si="651"/>
        <v>0</v>
      </c>
      <c r="L1664" s="11">
        <f t="shared" si="651"/>
        <v>0</v>
      </c>
      <c r="M1664" s="11">
        <f t="shared" si="651"/>
        <v>0</v>
      </c>
      <c r="N1664" s="11">
        <f t="shared" si="651"/>
        <v>0</v>
      </c>
      <c r="O1664" s="11">
        <f t="shared" si="651"/>
        <v>1</v>
      </c>
      <c r="P1664" s="11">
        <f t="shared" si="651"/>
        <v>0</v>
      </c>
      <c r="Q1664" s="4" t="str">
        <f t="shared" si="636"/>
        <v>N-101-000010</v>
      </c>
      <c r="R1664">
        <f t="shared" si="637"/>
        <v>382</v>
      </c>
      <c r="S1664" s="8">
        <f t="shared" si="638"/>
        <v>6.8802841839920132</v>
      </c>
      <c r="T1664" s="8">
        <f t="shared" si="639"/>
        <v>6.8802841839920132</v>
      </c>
      <c r="U1664" s="10">
        <f t="shared" si="630"/>
        <v>5.942785130864273</v>
      </c>
      <c r="V1664" s="10">
        <f t="shared" si="640"/>
        <v>0.18424985744159661</v>
      </c>
      <c r="W1664" s="10">
        <f t="shared" si="641"/>
        <v>-0.48425318533555739</v>
      </c>
      <c r="X1664" s="10">
        <f t="shared" si="631"/>
        <v>0.40635386051552441</v>
      </c>
      <c r="Y1664" s="22">
        <f t="shared" si="642"/>
        <v>6.9555773436448023</v>
      </c>
      <c r="Z1664" s="22">
        <f t="shared" si="632"/>
        <v>6.8151536771936527</v>
      </c>
      <c r="AA1664" s="22">
        <f t="shared" si="633"/>
        <v>6.8802841839920132</v>
      </c>
      <c r="AB1664" s="35"/>
      <c r="AC1664" s="10"/>
      <c r="AD1664" s="10"/>
    </row>
    <row r="1665" spans="1:30" x14ac:dyDescent="0.25">
      <c r="A1665" t="s">
        <v>4475</v>
      </c>
      <c r="B1665" t="s">
        <v>1859</v>
      </c>
      <c r="C1665" s="1">
        <v>42310</v>
      </c>
      <c r="D1665">
        <v>489</v>
      </c>
      <c r="E1665" t="str">
        <f t="shared" si="626"/>
        <v>_natural_gas_storage_optimization_</v>
      </c>
      <c r="F1665" s="7">
        <f t="shared" si="634"/>
        <v>6.1944053911046719</v>
      </c>
      <c r="G1665">
        <f t="shared" si="627"/>
        <v>58</v>
      </c>
      <c r="H1665" s="11">
        <f t="shared" si="635"/>
        <v>1</v>
      </c>
      <c r="I1665" s="11">
        <f t="shared" si="650"/>
        <v>0</v>
      </c>
      <c r="J1665" s="11">
        <f t="shared" si="650"/>
        <v>1</v>
      </c>
      <c r="K1665" s="11">
        <f t="shared" si="651"/>
        <v>0</v>
      </c>
      <c r="L1665" s="11">
        <f t="shared" si="651"/>
        <v>0</v>
      </c>
      <c r="M1665" s="11">
        <f t="shared" si="651"/>
        <v>0</v>
      </c>
      <c r="N1665" s="11">
        <f t="shared" si="651"/>
        <v>0</v>
      </c>
      <c r="O1665" s="11">
        <f t="shared" si="651"/>
        <v>0</v>
      </c>
      <c r="P1665" s="11">
        <f t="shared" si="651"/>
        <v>0</v>
      </c>
      <c r="Q1665" s="4" t="str">
        <f t="shared" si="636"/>
        <v>N-101-000000</v>
      </c>
      <c r="R1665">
        <f t="shared" si="637"/>
        <v>419</v>
      </c>
      <c r="S1665" s="8">
        <f t="shared" si="638"/>
        <v>6.5697596378225285</v>
      </c>
      <c r="T1665" s="8">
        <f t="shared" si="639"/>
        <v>6.5697596378225285</v>
      </c>
      <c r="U1665" s="10">
        <f t="shared" si="630"/>
        <v>6.0059364517886156</v>
      </c>
      <c r="V1665" s="10">
        <f t="shared" si="640"/>
        <v>-0.14431102010629077</v>
      </c>
      <c r="W1665" s="10">
        <f t="shared" si="641"/>
        <v>-0.63898678561068323</v>
      </c>
      <c r="X1665" s="10">
        <f t="shared" si="631"/>
        <v>0.18846893931605621</v>
      </c>
      <c r="Y1665" s="22">
        <f t="shared" si="642"/>
        <v>6.7376924224453338</v>
      </c>
      <c r="Z1665" s="22">
        <f t="shared" si="632"/>
        <v>6.5922741434865042</v>
      </c>
      <c r="AA1665" s="22">
        <f t="shared" si="633"/>
        <v>6.5697596378225285</v>
      </c>
      <c r="AB1665" s="35"/>
      <c r="AC1665" s="10"/>
      <c r="AD1665" s="10"/>
    </row>
    <row r="1666" spans="1:30" x14ac:dyDescent="0.25">
      <c r="A1666" t="s">
        <v>4476</v>
      </c>
      <c r="B1666" t="s">
        <v>1860</v>
      </c>
      <c r="C1666" s="1">
        <v>42285</v>
      </c>
      <c r="D1666">
        <v>244</v>
      </c>
      <c r="E1666" t="str">
        <f t="shared" ref="E1666:E1729" si="652">CONCATENATE("_",LOWER(A1666),"_")</f>
        <v>_navigating_into_the_world_of_analytics_-_5_critical_points_</v>
      </c>
      <c r="F1666" s="7">
        <f t="shared" si="634"/>
        <v>5.5012582105447274</v>
      </c>
      <c r="G1666">
        <f t="shared" ref="G1666:G1729" si="653">LEN(A1667)</f>
        <v>35</v>
      </c>
      <c r="H1666" s="11">
        <f t="shared" si="635"/>
        <v>1</v>
      </c>
      <c r="I1666" s="11">
        <f t="shared" si="650"/>
        <v>0</v>
      </c>
      <c r="J1666" s="11">
        <f t="shared" si="650"/>
        <v>1</v>
      </c>
      <c r="K1666" s="11">
        <f t="shared" si="651"/>
        <v>0</v>
      </c>
      <c r="L1666" s="11">
        <f t="shared" si="651"/>
        <v>0</v>
      </c>
      <c r="M1666" s="11">
        <f t="shared" si="651"/>
        <v>0</v>
      </c>
      <c r="N1666" s="11">
        <f t="shared" si="651"/>
        <v>0</v>
      </c>
      <c r="O1666" s="11">
        <f t="shared" si="651"/>
        <v>0</v>
      </c>
      <c r="P1666" s="11">
        <f t="shared" si="651"/>
        <v>1</v>
      </c>
      <c r="Q1666" s="4" t="str">
        <f t="shared" si="636"/>
        <v>N-101-000001</v>
      </c>
      <c r="R1666">
        <f t="shared" si="637"/>
        <v>109</v>
      </c>
      <c r="S1666" s="8">
        <f t="shared" si="638"/>
        <v>6.5598547021339648</v>
      </c>
      <c r="T1666" s="8">
        <f t="shared" si="639"/>
        <v>6.5598547021339648</v>
      </c>
      <c r="U1666" s="10">
        <f t="shared" ref="U1666:U1729" si="654">F1666-$AQ$29*SUMPRODUCT(H1666:P1666,$AH$25:$AP$25)</f>
        <v>5.527539414363722</v>
      </c>
      <c r="V1666" s="10">
        <f t="shared" si="640"/>
        <v>-0.46814479021556843</v>
      </c>
      <c r="W1666" s="10">
        <f t="shared" si="641"/>
        <v>-1.3321339661706277</v>
      </c>
      <c r="X1666" s="10">
        <f t="shared" ref="X1666:X1729" si="655">$AQ$29*SUMPRODUCT(H1666:P1666,$AH$25:$AP$25)</f>
        <v>-2.6281203818994407E-2</v>
      </c>
      <c r="Y1666" s="22">
        <f t="shared" si="642"/>
        <v>6.5229422793102829</v>
      </c>
      <c r="Z1666" s="22">
        <f t="shared" ref="Z1666:Z1729" si="656">$AG$36+SUMPRODUCT($AH$36:$AP$36,H1666:P1666)</f>
        <v>6.4247572696849025</v>
      </c>
      <c r="AA1666" s="22">
        <f t="shared" ref="AA1666:AA1729" si="657">IF(R1666&gt;=$AC$2,S1666,Y1666)</f>
        <v>6.5598547021339648</v>
      </c>
      <c r="AB1666" s="35"/>
      <c r="AC1666" s="10"/>
      <c r="AD1666" s="10"/>
    </row>
    <row r="1667" spans="1:30" x14ac:dyDescent="0.25">
      <c r="A1667" t="s">
        <v>2840</v>
      </c>
      <c r="B1667" t="s">
        <v>222</v>
      </c>
      <c r="C1667" s="1">
        <v>41595</v>
      </c>
      <c r="D1667">
        <v>1385</v>
      </c>
      <c r="E1667" t="str">
        <f t="shared" si="652"/>
        <v>_need_advise_in_changing_career_path_</v>
      </c>
      <c r="F1667" s="7">
        <f t="shared" ref="F1667:F1730" si="658">LN(1+D1667)</f>
        <v>7.2341771797498486</v>
      </c>
      <c r="G1667">
        <f t="shared" si="653"/>
        <v>96</v>
      </c>
      <c r="H1667" s="11">
        <f t="shared" ref="H1667:H1730" si="659">IF(YEAR(C1667)&gt;2014,1,0)</f>
        <v>0</v>
      </c>
      <c r="I1667" s="11">
        <f t="shared" si="650"/>
        <v>1</v>
      </c>
      <c r="J1667" s="11">
        <f t="shared" si="650"/>
        <v>0</v>
      </c>
      <c r="K1667" s="11">
        <f t="shared" si="651"/>
        <v>0</v>
      </c>
      <c r="L1667" s="11">
        <f t="shared" si="651"/>
        <v>0</v>
      </c>
      <c r="M1667" s="11">
        <f t="shared" si="651"/>
        <v>0</v>
      </c>
      <c r="N1667" s="11">
        <f t="shared" si="651"/>
        <v>0</v>
      </c>
      <c r="O1667" s="11">
        <f t="shared" si="651"/>
        <v>0</v>
      </c>
      <c r="P1667" s="11">
        <f t="shared" si="651"/>
        <v>0</v>
      </c>
      <c r="Q1667" s="4" t="str">
        <f t="shared" ref="Q1667:Q1730" si="660">CONCATENATE("N-",H1667,I1667,J1667,"-",K1667,L1667,M1667,N1667,O1667,P1667)</f>
        <v>N-010-000000</v>
      </c>
      <c r="R1667">
        <f t="shared" ref="R1667:R1730" si="661">COUNTIF(Q:Q,Q1667)</f>
        <v>99</v>
      </c>
      <c r="S1667" s="8">
        <f t="shared" ref="S1667:S1730" si="662">AVERAGEIF(R:R,R1667,F:F)</f>
        <v>6.480946823676728</v>
      </c>
      <c r="T1667" s="8">
        <f t="shared" ref="T1667:T1730" si="663">IF(R1667&gt;=10,S1667,AVERAGEIF(R:R,"&lt;10",F:F))</f>
        <v>6.480946823676728</v>
      </c>
      <c r="U1667" s="10">
        <f t="shared" si="654"/>
        <v>7.6280848204493585</v>
      </c>
      <c r="V1667" s="10">
        <f t="shared" ref="V1667:V1730" si="664">SUMPRODUCT(H1667:P1667,$AH$25:$AP$25)-$AQ$28</f>
        <v>-1.0225092870624488</v>
      </c>
      <c r="W1667" s="10">
        <f t="shared" ref="W1667:W1730" si="665">F1667-AVERAGE(F:F)</f>
        <v>0.40078500303449349</v>
      </c>
      <c r="X1667" s="10">
        <f t="shared" si="655"/>
        <v>-0.39390764069951029</v>
      </c>
      <c r="Y1667" s="22">
        <f t="shared" ref="Y1667:Y1730" si="666">AVERAGE(F:F)-AVERAGE(X:X)+X1667</f>
        <v>6.1553158424297676</v>
      </c>
      <c r="Z1667" s="22">
        <f t="shared" si="656"/>
        <v>6.3463125243562173</v>
      </c>
      <c r="AA1667" s="22">
        <f t="shared" si="657"/>
        <v>6.480946823676728</v>
      </c>
      <c r="AB1667" s="35"/>
      <c r="AC1667" s="10"/>
      <c r="AD1667" s="10"/>
    </row>
    <row r="1668" spans="1:30" x14ac:dyDescent="0.25">
      <c r="A1668" t="s">
        <v>4477</v>
      </c>
      <c r="B1668" t="s">
        <v>1861</v>
      </c>
      <c r="C1668" s="1">
        <v>41599</v>
      </c>
      <c r="D1668">
        <v>149</v>
      </c>
      <c r="E1668" t="str">
        <f t="shared" si="652"/>
        <v>_need_solution_to_crawl_200_million_web_page_in_10-1_month_using_perl_andhadoop_is_this_possible?_</v>
      </c>
      <c r="F1668" s="7">
        <f t="shared" si="658"/>
        <v>5.0106352940962555</v>
      </c>
      <c r="G1668">
        <f t="shared" si="653"/>
        <v>57</v>
      </c>
      <c r="H1668" s="11">
        <f t="shared" si="659"/>
        <v>0</v>
      </c>
      <c r="I1668" s="11">
        <f t="shared" si="650"/>
        <v>0</v>
      </c>
      <c r="J1668" s="11">
        <f t="shared" si="650"/>
        <v>1</v>
      </c>
      <c r="K1668" s="11">
        <f t="shared" si="651"/>
        <v>0</v>
      </c>
      <c r="L1668" s="11">
        <f t="shared" si="651"/>
        <v>0</v>
      </c>
      <c r="M1668" s="11">
        <f t="shared" si="651"/>
        <v>0</v>
      </c>
      <c r="N1668" s="11">
        <f t="shared" si="651"/>
        <v>0</v>
      </c>
      <c r="O1668" s="11">
        <f t="shared" si="651"/>
        <v>0</v>
      </c>
      <c r="P1668" s="11">
        <f t="shared" si="651"/>
        <v>0</v>
      </c>
      <c r="Q1668" s="4" t="str">
        <f t="shared" si="660"/>
        <v>N-001-000000</v>
      </c>
      <c r="R1668">
        <f t="shared" si="661"/>
        <v>313</v>
      </c>
      <c r="S1668" s="8">
        <f t="shared" si="662"/>
        <v>6.8822553953446945</v>
      </c>
      <c r="T1668" s="8">
        <f t="shared" si="663"/>
        <v>6.8822553953446945</v>
      </c>
      <c r="U1668" s="10">
        <f t="shared" si="654"/>
        <v>4.6236993004375027</v>
      </c>
      <c r="V1668" s="10">
        <f t="shared" si="664"/>
        <v>0.15496856831223904</v>
      </c>
      <c r="W1668" s="10">
        <f t="shared" si="665"/>
        <v>-1.8227568826190996</v>
      </c>
      <c r="X1668" s="10">
        <f t="shared" si="655"/>
        <v>0.38693599365875281</v>
      </c>
      <c r="Y1668" s="22">
        <f t="shared" si="666"/>
        <v>6.9361594767880304</v>
      </c>
      <c r="Z1668" s="22">
        <f t="shared" si="656"/>
        <v>6.9661540865059681</v>
      </c>
      <c r="AA1668" s="22">
        <f t="shared" si="657"/>
        <v>6.8822553953446945</v>
      </c>
      <c r="AB1668" s="35"/>
      <c r="AC1668" s="10"/>
      <c r="AD1668" s="10"/>
    </row>
    <row r="1669" spans="1:30" x14ac:dyDescent="0.25">
      <c r="A1669" t="s">
        <v>4480</v>
      </c>
      <c r="B1669" t="s">
        <v>1864</v>
      </c>
      <c r="C1669" s="1">
        <v>41380</v>
      </c>
      <c r="D1669">
        <v>28758</v>
      </c>
      <c r="E1669" t="str">
        <f t="shared" si="652"/>
        <v>_new,_fast_excel_to_process_billions_of_rows_via_the_cloud_</v>
      </c>
      <c r="F1669" s="7">
        <f t="shared" si="658"/>
        <v>10.266706040715871</v>
      </c>
      <c r="G1669">
        <f t="shared" si="653"/>
        <v>43</v>
      </c>
      <c r="H1669" s="11">
        <f t="shared" si="659"/>
        <v>0</v>
      </c>
      <c r="I1669" s="11">
        <f t="shared" si="650"/>
        <v>0</v>
      </c>
      <c r="J1669" s="11">
        <f t="shared" si="650"/>
        <v>1</v>
      </c>
      <c r="K1669" s="11">
        <f t="shared" si="651"/>
        <v>0</v>
      </c>
      <c r="L1669" s="11">
        <f t="shared" si="651"/>
        <v>0</v>
      </c>
      <c r="M1669" s="11">
        <f t="shared" si="651"/>
        <v>0</v>
      </c>
      <c r="N1669" s="11">
        <f t="shared" si="651"/>
        <v>0</v>
      </c>
      <c r="O1669" s="11">
        <f t="shared" si="651"/>
        <v>0</v>
      </c>
      <c r="P1669" s="11">
        <f t="shared" si="651"/>
        <v>0</v>
      </c>
      <c r="Q1669" s="4" t="str">
        <f t="shared" si="660"/>
        <v>N-001-000000</v>
      </c>
      <c r="R1669">
        <f t="shared" si="661"/>
        <v>313</v>
      </c>
      <c r="S1669" s="8">
        <f t="shared" si="662"/>
        <v>6.8822553953446945</v>
      </c>
      <c r="T1669" s="8">
        <f t="shared" si="663"/>
        <v>6.8822553953446945</v>
      </c>
      <c r="U1669" s="10">
        <f t="shared" si="654"/>
        <v>9.8797700470571179</v>
      </c>
      <c r="V1669" s="10">
        <f t="shared" si="664"/>
        <v>0.15496856831223904</v>
      </c>
      <c r="W1669" s="10">
        <f t="shared" si="665"/>
        <v>3.4333138640005156</v>
      </c>
      <c r="X1669" s="10">
        <f t="shared" si="655"/>
        <v>0.38693599365875281</v>
      </c>
      <c r="Y1669" s="22">
        <f t="shared" si="666"/>
        <v>6.9361594767880304</v>
      </c>
      <c r="Z1669" s="22">
        <f t="shared" si="656"/>
        <v>6.9661540865059681</v>
      </c>
      <c r="AA1669" s="22">
        <f t="shared" si="657"/>
        <v>6.8822553953446945</v>
      </c>
      <c r="AB1669" s="35"/>
      <c r="AC1669" s="10"/>
      <c r="AD1669" s="10"/>
    </row>
    <row r="1670" spans="1:30" x14ac:dyDescent="0.25">
      <c r="A1670" t="s">
        <v>3190</v>
      </c>
      <c r="B1670" t="s">
        <v>574</v>
      </c>
      <c r="C1670" s="1">
        <v>42422</v>
      </c>
      <c r="D1670">
        <v>1095</v>
      </c>
      <c r="E1670" t="str">
        <f t="shared" si="652"/>
        <v>_new_architecture_for_the_analytic_ecosystem_</v>
      </c>
      <c r="F1670" s="7">
        <f t="shared" si="658"/>
        <v>6.9994224675079613</v>
      </c>
      <c r="G1670">
        <f t="shared" si="653"/>
        <v>29</v>
      </c>
      <c r="H1670" s="11">
        <f t="shared" si="659"/>
        <v>1</v>
      </c>
      <c r="I1670" s="11">
        <f t="shared" si="650"/>
        <v>0</v>
      </c>
      <c r="J1670" s="11">
        <f t="shared" si="650"/>
        <v>1</v>
      </c>
      <c r="K1670" s="11">
        <f t="shared" si="651"/>
        <v>0</v>
      </c>
      <c r="L1670" s="11">
        <f t="shared" si="651"/>
        <v>0</v>
      </c>
      <c r="M1670" s="11">
        <f t="shared" si="651"/>
        <v>0</v>
      </c>
      <c r="N1670" s="11">
        <f t="shared" si="651"/>
        <v>0</v>
      </c>
      <c r="O1670" s="11">
        <f t="shared" si="651"/>
        <v>0</v>
      </c>
      <c r="P1670" s="11">
        <f t="shared" si="651"/>
        <v>1</v>
      </c>
      <c r="Q1670" s="4" t="str">
        <f t="shared" si="660"/>
        <v>N-101-000001</v>
      </c>
      <c r="R1670">
        <f t="shared" si="661"/>
        <v>109</v>
      </c>
      <c r="S1670" s="8">
        <f t="shared" si="662"/>
        <v>6.5598547021339648</v>
      </c>
      <c r="T1670" s="8">
        <f t="shared" si="663"/>
        <v>6.5598547021339648</v>
      </c>
      <c r="U1670" s="10">
        <f t="shared" si="654"/>
        <v>7.0257036713269558</v>
      </c>
      <c r="V1670" s="10">
        <f t="shared" si="664"/>
        <v>-0.46814479021556843</v>
      </c>
      <c r="W1670" s="10">
        <f t="shared" si="665"/>
        <v>0.16603029079260612</v>
      </c>
      <c r="X1670" s="10">
        <f t="shared" si="655"/>
        <v>-2.6281203818994407E-2</v>
      </c>
      <c r="Y1670" s="22">
        <f t="shared" si="666"/>
        <v>6.5229422793102829</v>
      </c>
      <c r="Z1670" s="22">
        <f t="shared" si="656"/>
        <v>6.4247572696849025</v>
      </c>
      <c r="AA1670" s="22">
        <f t="shared" si="657"/>
        <v>6.5598547021339648</v>
      </c>
      <c r="AB1670" s="35"/>
      <c r="AC1670" s="10"/>
      <c r="AD1670" s="10"/>
    </row>
    <row r="1671" spans="1:30" x14ac:dyDescent="0.25">
      <c r="A1671" t="s">
        <v>4478</v>
      </c>
      <c r="B1671" t="s">
        <v>1862</v>
      </c>
      <c r="C1671" s="1">
        <v>41362</v>
      </c>
      <c r="D1671">
        <v>371</v>
      </c>
      <c r="E1671" t="str">
        <f t="shared" si="652"/>
        <v>_new_articles_posted_this_week_</v>
      </c>
      <c r="F1671" s="7">
        <f t="shared" si="658"/>
        <v>5.9188938542731462</v>
      </c>
      <c r="G1671">
        <f t="shared" si="653"/>
        <v>44</v>
      </c>
      <c r="H1671" s="11">
        <f t="shared" si="659"/>
        <v>0</v>
      </c>
      <c r="I1671" s="11">
        <f t="shared" si="650"/>
        <v>0</v>
      </c>
      <c r="J1671" s="11">
        <f t="shared" si="650"/>
        <v>1</v>
      </c>
      <c r="K1671" s="11">
        <f t="shared" si="651"/>
        <v>0</v>
      </c>
      <c r="L1671" s="11">
        <f t="shared" si="651"/>
        <v>0</v>
      </c>
      <c r="M1671" s="11">
        <f t="shared" si="651"/>
        <v>0</v>
      </c>
      <c r="N1671" s="11">
        <f t="shared" si="651"/>
        <v>0</v>
      </c>
      <c r="O1671" s="11">
        <f t="shared" si="651"/>
        <v>0</v>
      </c>
      <c r="P1671" s="11">
        <f t="shared" si="651"/>
        <v>0</v>
      </c>
      <c r="Q1671" s="4" t="str">
        <f t="shared" si="660"/>
        <v>N-001-000000</v>
      </c>
      <c r="R1671">
        <f t="shared" si="661"/>
        <v>313</v>
      </c>
      <c r="S1671" s="8">
        <f t="shared" si="662"/>
        <v>6.8822553953446945</v>
      </c>
      <c r="T1671" s="8">
        <f t="shared" si="663"/>
        <v>6.8822553953446945</v>
      </c>
      <c r="U1671" s="10">
        <f t="shared" si="654"/>
        <v>5.5319578606143933</v>
      </c>
      <c r="V1671" s="10">
        <f t="shared" si="664"/>
        <v>0.15496856831223904</v>
      </c>
      <c r="W1671" s="10">
        <f t="shared" si="665"/>
        <v>-0.91449832244220897</v>
      </c>
      <c r="X1671" s="10">
        <f t="shared" si="655"/>
        <v>0.38693599365875281</v>
      </c>
      <c r="Y1671" s="22">
        <f t="shared" si="666"/>
        <v>6.9361594767880304</v>
      </c>
      <c r="Z1671" s="22">
        <f t="shared" si="656"/>
        <v>6.9661540865059681</v>
      </c>
      <c r="AA1671" s="22">
        <f t="shared" si="657"/>
        <v>6.8822553953446945</v>
      </c>
      <c r="AB1671" s="35"/>
      <c r="AC1671" s="10"/>
      <c r="AD1671" s="10"/>
    </row>
    <row r="1672" spans="1:30" x14ac:dyDescent="0.25">
      <c r="A1672" t="s">
        <v>4479</v>
      </c>
      <c r="B1672" t="s">
        <v>1863</v>
      </c>
      <c r="C1672" s="1">
        <v>41787</v>
      </c>
      <c r="D1672">
        <v>2688</v>
      </c>
      <c r="E1672" t="str">
        <f t="shared" si="652"/>
        <v>_new_batch_of_23_great_articles_and_resources_</v>
      </c>
      <c r="F1672" s="7">
        <f t="shared" si="658"/>
        <v>7.8969246562688644</v>
      </c>
      <c r="G1672">
        <f t="shared" si="653"/>
        <v>38</v>
      </c>
      <c r="H1672" s="11">
        <f t="shared" si="659"/>
        <v>0</v>
      </c>
      <c r="I1672" s="11">
        <f t="shared" si="650"/>
        <v>0</v>
      </c>
      <c r="J1672" s="11">
        <f t="shared" si="650"/>
        <v>1</v>
      </c>
      <c r="K1672" s="11">
        <f t="shared" ref="K1672:P1681" si="667">IF(ISNUMBER(SEARCH(K$1,$E1672)),1,0)</f>
        <v>0</v>
      </c>
      <c r="L1672" s="11">
        <f t="shared" si="667"/>
        <v>0</v>
      </c>
      <c r="M1672" s="11">
        <f t="shared" si="667"/>
        <v>0</v>
      </c>
      <c r="N1672" s="11">
        <f t="shared" si="667"/>
        <v>0</v>
      </c>
      <c r="O1672" s="11">
        <f t="shared" si="667"/>
        <v>0</v>
      </c>
      <c r="P1672" s="11">
        <f t="shared" si="667"/>
        <v>0</v>
      </c>
      <c r="Q1672" s="4" t="str">
        <f t="shared" si="660"/>
        <v>N-001-000000</v>
      </c>
      <c r="R1672">
        <f t="shared" si="661"/>
        <v>313</v>
      </c>
      <c r="S1672" s="8">
        <f t="shared" si="662"/>
        <v>6.8822553953446945</v>
      </c>
      <c r="T1672" s="8">
        <f t="shared" si="663"/>
        <v>6.8822553953446945</v>
      </c>
      <c r="U1672" s="10">
        <f t="shared" si="654"/>
        <v>7.5099886626101116</v>
      </c>
      <c r="V1672" s="10">
        <f t="shared" si="664"/>
        <v>0.15496856831223904</v>
      </c>
      <c r="W1672" s="10">
        <f t="shared" si="665"/>
        <v>1.0635324795535093</v>
      </c>
      <c r="X1672" s="10">
        <f t="shared" si="655"/>
        <v>0.38693599365875281</v>
      </c>
      <c r="Y1672" s="22">
        <f t="shared" si="666"/>
        <v>6.9361594767880304</v>
      </c>
      <c r="Z1672" s="22">
        <f t="shared" si="656"/>
        <v>6.9661540865059681</v>
      </c>
      <c r="AA1672" s="22">
        <f t="shared" si="657"/>
        <v>6.8822553953446945</v>
      </c>
      <c r="AB1672" s="35"/>
      <c r="AC1672" s="10"/>
      <c r="AD1672" s="10"/>
    </row>
    <row r="1673" spans="1:30" x14ac:dyDescent="0.25">
      <c r="A1673" t="s">
        <v>3209</v>
      </c>
      <c r="B1673" t="s">
        <v>593</v>
      </c>
      <c r="C1673" s="1">
        <v>42459</v>
      </c>
      <c r="D1673">
        <v>774</v>
      </c>
      <c r="E1673" t="str">
        <f t="shared" si="652"/>
        <v>_new_book_on_data_mining_and_statistics_</v>
      </c>
      <c r="F1673" s="7">
        <f t="shared" si="658"/>
        <v>6.6528630293533473</v>
      </c>
      <c r="G1673">
        <f t="shared" si="653"/>
        <v>60</v>
      </c>
      <c r="H1673" s="11">
        <f t="shared" si="659"/>
        <v>1</v>
      </c>
      <c r="I1673" s="11">
        <f t="shared" si="650"/>
        <v>0</v>
      </c>
      <c r="J1673" s="11">
        <f t="shared" si="650"/>
        <v>1</v>
      </c>
      <c r="K1673" s="11">
        <f t="shared" si="667"/>
        <v>0</v>
      </c>
      <c r="L1673" s="11">
        <f t="shared" si="667"/>
        <v>0</v>
      </c>
      <c r="M1673" s="11">
        <f t="shared" si="667"/>
        <v>0</v>
      </c>
      <c r="N1673" s="11">
        <f t="shared" si="667"/>
        <v>0</v>
      </c>
      <c r="O1673" s="11">
        <f t="shared" si="667"/>
        <v>1</v>
      </c>
      <c r="P1673" s="11">
        <f t="shared" si="667"/>
        <v>0</v>
      </c>
      <c r="Q1673" s="4" t="str">
        <f t="shared" si="660"/>
        <v>N-101-000010</v>
      </c>
      <c r="R1673">
        <f t="shared" si="661"/>
        <v>382</v>
      </c>
      <c r="S1673" s="8">
        <f t="shared" si="662"/>
        <v>6.8802841839920132</v>
      </c>
      <c r="T1673" s="8">
        <f t="shared" si="663"/>
        <v>6.8802841839920132</v>
      </c>
      <c r="U1673" s="10">
        <f t="shared" si="654"/>
        <v>6.2465091688378225</v>
      </c>
      <c r="V1673" s="10">
        <f t="shared" si="664"/>
        <v>0.18424985744159661</v>
      </c>
      <c r="W1673" s="10">
        <f t="shared" si="665"/>
        <v>-0.18052914736200787</v>
      </c>
      <c r="X1673" s="10">
        <f t="shared" si="655"/>
        <v>0.40635386051552441</v>
      </c>
      <c r="Y1673" s="22">
        <f t="shared" si="666"/>
        <v>6.9555773436448023</v>
      </c>
      <c r="Z1673" s="22">
        <f t="shared" si="656"/>
        <v>6.8151536771936527</v>
      </c>
      <c r="AA1673" s="22">
        <f t="shared" si="657"/>
        <v>6.8802841839920132</v>
      </c>
      <c r="AB1673" s="35"/>
      <c r="AC1673" s="10"/>
      <c r="AD1673" s="10"/>
    </row>
    <row r="1674" spans="1:30" x14ac:dyDescent="0.25">
      <c r="A1674" t="s">
        <v>2841</v>
      </c>
      <c r="B1674" t="s">
        <v>223</v>
      </c>
      <c r="C1674" s="1">
        <v>41933</v>
      </c>
      <c r="D1674">
        <v>1409</v>
      </c>
      <c r="E1674" t="str">
        <f t="shared" si="652"/>
        <v>_new_book_on_time_series,_by_ted_dunning_&amp;amp;_ellen_friedman_</v>
      </c>
      <c r="F1674" s="7">
        <f t="shared" si="658"/>
        <v>7.2513449833722143</v>
      </c>
      <c r="G1674">
        <f t="shared" si="653"/>
        <v>73</v>
      </c>
      <c r="H1674" s="11">
        <f t="shared" si="659"/>
        <v>0</v>
      </c>
      <c r="I1674" s="11">
        <f t="shared" si="650"/>
        <v>1</v>
      </c>
      <c r="J1674" s="11">
        <f t="shared" si="650"/>
        <v>0</v>
      </c>
      <c r="K1674" s="11">
        <f t="shared" si="667"/>
        <v>0</v>
      </c>
      <c r="L1674" s="11">
        <f t="shared" si="667"/>
        <v>0</v>
      </c>
      <c r="M1674" s="11">
        <f t="shared" si="667"/>
        <v>0</v>
      </c>
      <c r="N1674" s="11">
        <f t="shared" si="667"/>
        <v>0</v>
      </c>
      <c r="O1674" s="11">
        <f t="shared" si="667"/>
        <v>0</v>
      </c>
      <c r="P1674" s="11">
        <f t="shared" si="667"/>
        <v>0</v>
      </c>
      <c r="Q1674" s="4" t="str">
        <f t="shared" si="660"/>
        <v>N-010-000000</v>
      </c>
      <c r="R1674">
        <f t="shared" si="661"/>
        <v>99</v>
      </c>
      <c r="S1674" s="8">
        <f t="shared" si="662"/>
        <v>6.480946823676728</v>
      </c>
      <c r="T1674" s="8">
        <f t="shared" si="663"/>
        <v>6.480946823676728</v>
      </c>
      <c r="U1674" s="10">
        <f t="shared" si="654"/>
        <v>7.6452526240717242</v>
      </c>
      <c r="V1674" s="10">
        <f t="shared" si="664"/>
        <v>-1.0225092870624488</v>
      </c>
      <c r="W1674" s="10">
        <f t="shared" si="665"/>
        <v>0.41795280665685919</v>
      </c>
      <c r="X1674" s="10">
        <f t="shared" si="655"/>
        <v>-0.39390764069951029</v>
      </c>
      <c r="Y1674" s="22">
        <f t="shared" si="666"/>
        <v>6.1553158424297676</v>
      </c>
      <c r="Z1674" s="22">
        <f t="shared" si="656"/>
        <v>6.3463125243562173</v>
      </c>
      <c r="AA1674" s="22">
        <f t="shared" si="657"/>
        <v>6.480946823676728</v>
      </c>
      <c r="AB1674" s="35"/>
      <c r="AC1674" s="10"/>
      <c r="AD1674" s="10"/>
    </row>
    <row r="1675" spans="1:30" x14ac:dyDescent="0.25">
      <c r="A1675" t="s">
        <v>2843</v>
      </c>
      <c r="B1675" t="s">
        <v>225</v>
      </c>
      <c r="C1675" s="1">
        <v>41826</v>
      </c>
      <c r="D1675">
        <v>1040</v>
      </c>
      <c r="E1675" t="str">
        <f t="shared" si="652"/>
        <v>_new_career_for_unemployed_data_scientists:_what_about_erasing_watermarks?_</v>
      </c>
      <c r="F1675" s="7">
        <f t="shared" si="658"/>
        <v>6.9479370686149693</v>
      </c>
      <c r="G1675">
        <f t="shared" si="653"/>
        <v>43</v>
      </c>
      <c r="H1675" s="11">
        <f t="shared" si="659"/>
        <v>0</v>
      </c>
      <c r="I1675" s="11">
        <f t="shared" si="650"/>
        <v>1</v>
      </c>
      <c r="J1675" s="11">
        <f t="shared" si="650"/>
        <v>0</v>
      </c>
      <c r="K1675" s="11">
        <f t="shared" si="667"/>
        <v>0</v>
      </c>
      <c r="L1675" s="11">
        <f t="shared" si="667"/>
        <v>0</v>
      </c>
      <c r="M1675" s="11">
        <f t="shared" si="667"/>
        <v>0</v>
      </c>
      <c r="N1675" s="11">
        <f t="shared" si="667"/>
        <v>0</v>
      </c>
      <c r="O1675" s="11">
        <f t="shared" si="667"/>
        <v>1</v>
      </c>
      <c r="P1675" s="11">
        <f t="shared" si="667"/>
        <v>0</v>
      </c>
      <c r="Q1675" s="4" t="str">
        <f t="shared" si="660"/>
        <v>N-010-000010</v>
      </c>
      <c r="R1675">
        <f t="shared" si="661"/>
        <v>51</v>
      </c>
      <c r="S1675" s="8">
        <f t="shared" si="662"/>
        <v>6.7640449341040307</v>
      </c>
      <c r="T1675" s="8">
        <f t="shared" si="663"/>
        <v>6.7640449341040307</v>
      </c>
      <c r="U1675" s="10">
        <f t="shared" si="654"/>
        <v>7.1239597881150116</v>
      </c>
      <c r="V1675" s="10">
        <f t="shared" si="664"/>
        <v>-0.69394840951456138</v>
      </c>
      <c r="W1675" s="10">
        <f t="shared" si="665"/>
        <v>0.11454489189961414</v>
      </c>
      <c r="X1675" s="10">
        <f t="shared" si="655"/>
        <v>-0.17602271950004214</v>
      </c>
      <c r="Y1675" s="22">
        <f t="shared" si="666"/>
        <v>6.3732007636292352</v>
      </c>
      <c r="Z1675" s="22">
        <f t="shared" si="656"/>
        <v>6.5691920580633658</v>
      </c>
      <c r="AA1675" s="22">
        <f t="shared" si="657"/>
        <v>6.7640449341040307</v>
      </c>
      <c r="AB1675" s="35"/>
      <c r="AC1675" s="10"/>
      <c r="AD1675" s="10"/>
    </row>
    <row r="1676" spans="1:30" x14ac:dyDescent="0.25">
      <c r="A1676" t="s">
        <v>2842</v>
      </c>
      <c r="B1676" t="s">
        <v>224</v>
      </c>
      <c r="C1676" s="1">
        <v>41995</v>
      </c>
      <c r="D1676">
        <v>430</v>
      </c>
      <c r="E1676" t="str">
        <f t="shared" si="652"/>
        <v>_new_guide:_bridging_the_big_data_skills_gap_</v>
      </c>
      <c r="F1676" s="7">
        <f t="shared" si="658"/>
        <v>6.0661080901037474</v>
      </c>
      <c r="G1676">
        <f t="shared" si="653"/>
        <v>46</v>
      </c>
      <c r="H1676" s="11">
        <f t="shared" si="659"/>
        <v>0</v>
      </c>
      <c r="I1676" s="11">
        <f t="shared" si="650"/>
        <v>1</v>
      </c>
      <c r="J1676" s="11">
        <f t="shared" si="650"/>
        <v>0</v>
      </c>
      <c r="K1676" s="11">
        <f t="shared" si="667"/>
        <v>0</v>
      </c>
      <c r="L1676" s="11">
        <f t="shared" si="667"/>
        <v>0</v>
      </c>
      <c r="M1676" s="11">
        <f t="shared" si="667"/>
        <v>0</v>
      </c>
      <c r="N1676" s="11">
        <f t="shared" si="667"/>
        <v>0</v>
      </c>
      <c r="O1676" s="11">
        <f t="shared" si="667"/>
        <v>1</v>
      </c>
      <c r="P1676" s="11">
        <f t="shared" si="667"/>
        <v>0</v>
      </c>
      <c r="Q1676" s="4" t="str">
        <f t="shared" si="660"/>
        <v>N-010-000010</v>
      </c>
      <c r="R1676">
        <f t="shared" si="661"/>
        <v>51</v>
      </c>
      <c r="S1676" s="8">
        <f t="shared" si="662"/>
        <v>6.7640449341040307</v>
      </c>
      <c r="T1676" s="8">
        <f t="shared" si="663"/>
        <v>6.7640449341040307</v>
      </c>
      <c r="U1676" s="10">
        <f t="shared" si="654"/>
        <v>6.2421308096037897</v>
      </c>
      <c r="V1676" s="10">
        <f t="shared" si="664"/>
        <v>-0.69394840951456138</v>
      </c>
      <c r="W1676" s="10">
        <f t="shared" si="665"/>
        <v>-0.76728408661160774</v>
      </c>
      <c r="X1676" s="10">
        <f t="shared" si="655"/>
        <v>-0.17602271950004214</v>
      </c>
      <c r="Y1676" s="22">
        <f t="shared" si="666"/>
        <v>6.3732007636292352</v>
      </c>
      <c r="Z1676" s="22">
        <f t="shared" si="656"/>
        <v>6.5691920580633658</v>
      </c>
      <c r="AA1676" s="22">
        <f t="shared" si="657"/>
        <v>6.7640449341040307</v>
      </c>
      <c r="AB1676" s="35"/>
      <c r="AC1676" s="10"/>
      <c r="AD1676" s="10"/>
    </row>
    <row r="1677" spans="1:30" x14ac:dyDescent="0.25">
      <c r="A1677" t="s">
        <v>4482</v>
      </c>
      <c r="B1677" t="s">
        <v>1866</v>
      </c>
      <c r="C1677" s="1">
        <v>41610</v>
      </c>
      <c r="D1677">
        <v>1629</v>
      </c>
      <c r="E1677" t="str">
        <f t="shared" si="652"/>
        <v>_new_in_plotly:_interactive_graphs_with_ipython_</v>
      </c>
      <c r="F1677" s="7">
        <f t="shared" si="658"/>
        <v>7.3963352938008082</v>
      </c>
      <c r="G1677">
        <f t="shared" si="653"/>
        <v>33</v>
      </c>
      <c r="H1677" s="11">
        <f t="shared" si="659"/>
        <v>0</v>
      </c>
      <c r="I1677" s="11">
        <f t="shared" si="650"/>
        <v>0</v>
      </c>
      <c r="J1677" s="11">
        <f t="shared" si="650"/>
        <v>1</v>
      </c>
      <c r="K1677" s="11">
        <f t="shared" si="667"/>
        <v>0</v>
      </c>
      <c r="L1677" s="11">
        <f t="shared" si="667"/>
        <v>0</v>
      </c>
      <c r="M1677" s="11">
        <f t="shared" si="667"/>
        <v>0</v>
      </c>
      <c r="N1677" s="11">
        <f t="shared" si="667"/>
        <v>0</v>
      </c>
      <c r="O1677" s="11">
        <f t="shared" si="667"/>
        <v>0</v>
      </c>
      <c r="P1677" s="11">
        <f t="shared" si="667"/>
        <v>0</v>
      </c>
      <c r="Q1677" s="4" t="str">
        <f t="shared" si="660"/>
        <v>N-001-000000</v>
      </c>
      <c r="R1677">
        <f t="shared" si="661"/>
        <v>313</v>
      </c>
      <c r="S1677" s="8">
        <f t="shared" si="662"/>
        <v>6.8822553953446945</v>
      </c>
      <c r="T1677" s="8">
        <f t="shared" si="663"/>
        <v>6.8822553953446945</v>
      </c>
      <c r="U1677" s="10">
        <f t="shared" si="654"/>
        <v>7.0093993001420554</v>
      </c>
      <c r="V1677" s="10">
        <f t="shared" si="664"/>
        <v>0.15496856831223904</v>
      </c>
      <c r="W1677" s="10">
        <f t="shared" si="665"/>
        <v>0.56294311708545308</v>
      </c>
      <c r="X1677" s="10">
        <f t="shared" si="655"/>
        <v>0.38693599365875281</v>
      </c>
      <c r="Y1677" s="22">
        <f t="shared" si="666"/>
        <v>6.9361594767880304</v>
      </c>
      <c r="Z1677" s="22">
        <f t="shared" si="656"/>
        <v>6.9661540865059681</v>
      </c>
      <c r="AA1677" s="22">
        <f t="shared" si="657"/>
        <v>6.8822553953446945</v>
      </c>
      <c r="AB1677" s="35"/>
      <c r="AC1677" s="10"/>
      <c r="AD1677" s="10"/>
    </row>
    <row r="1678" spans="1:30" x14ac:dyDescent="0.25">
      <c r="A1678" t="s">
        <v>4481</v>
      </c>
      <c r="B1678" t="s">
        <v>1865</v>
      </c>
      <c r="C1678" s="1">
        <v>42002</v>
      </c>
      <c r="D1678">
        <v>2851</v>
      </c>
      <c r="E1678" t="str">
        <f t="shared" si="652"/>
        <v>_new_model_for_scientific_research_</v>
      </c>
      <c r="F1678" s="7">
        <f t="shared" si="658"/>
        <v>7.9557757815341867</v>
      </c>
      <c r="G1678">
        <f t="shared" si="653"/>
        <v>72</v>
      </c>
      <c r="H1678" s="11">
        <f t="shared" si="659"/>
        <v>0</v>
      </c>
      <c r="I1678" s="11">
        <f t="shared" si="650"/>
        <v>0</v>
      </c>
      <c r="J1678" s="11">
        <f t="shared" si="650"/>
        <v>1</v>
      </c>
      <c r="K1678" s="11">
        <f t="shared" si="667"/>
        <v>0</v>
      </c>
      <c r="L1678" s="11">
        <f t="shared" si="667"/>
        <v>0</v>
      </c>
      <c r="M1678" s="11">
        <f t="shared" si="667"/>
        <v>0</v>
      </c>
      <c r="N1678" s="11">
        <f t="shared" si="667"/>
        <v>0</v>
      </c>
      <c r="O1678" s="11">
        <f t="shared" si="667"/>
        <v>0</v>
      </c>
      <c r="P1678" s="11">
        <f t="shared" si="667"/>
        <v>0</v>
      </c>
      <c r="Q1678" s="4" t="str">
        <f t="shared" si="660"/>
        <v>N-001-000000</v>
      </c>
      <c r="R1678">
        <f t="shared" si="661"/>
        <v>313</v>
      </c>
      <c r="S1678" s="8">
        <f t="shared" si="662"/>
        <v>6.8822553953446945</v>
      </c>
      <c r="T1678" s="8">
        <f t="shared" si="663"/>
        <v>6.8822553953446945</v>
      </c>
      <c r="U1678" s="10">
        <f t="shared" si="654"/>
        <v>7.5688397878754339</v>
      </c>
      <c r="V1678" s="10">
        <f t="shared" si="664"/>
        <v>0.15496856831223904</v>
      </c>
      <c r="W1678" s="10">
        <f t="shared" si="665"/>
        <v>1.1223836048188316</v>
      </c>
      <c r="X1678" s="10">
        <f t="shared" si="655"/>
        <v>0.38693599365875281</v>
      </c>
      <c r="Y1678" s="22">
        <f t="shared" si="666"/>
        <v>6.9361594767880304</v>
      </c>
      <c r="Z1678" s="22">
        <f t="shared" si="656"/>
        <v>6.9661540865059681</v>
      </c>
      <c r="AA1678" s="22">
        <f t="shared" si="657"/>
        <v>6.8822553953446945</v>
      </c>
      <c r="AB1678" s="35"/>
      <c r="AC1678" s="10"/>
      <c r="AD1678" s="10"/>
    </row>
    <row r="1679" spans="1:30" x14ac:dyDescent="0.25">
      <c r="A1679" t="s">
        <v>4483</v>
      </c>
      <c r="B1679" t="s">
        <v>1867</v>
      </c>
      <c r="C1679" s="1">
        <v>41596</v>
      </c>
      <c r="D1679">
        <v>1833</v>
      </c>
      <c r="E1679" t="str">
        <f t="shared" si="652"/>
        <v>_new_plotly_gallery:_beautiful,_publication-quality_graphs_in_the_browser_</v>
      </c>
      <c r="F1679" s="7">
        <f t="shared" si="658"/>
        <v>7.51425465281641</v>
      </c>
      <c r="G1679">
        <f t="shared" si="653"/>
        <v>50</v>
      </c>
      <c r="H1679" s="11">
        <f t="shared" si="659"/>
        <v>0</v>
      </c>
      <c r="I1679" s="11">
        <f t="shared" si="650"/>
        <v>0</v>
      </c>
      <c r="J1679" s="11">
        <f t="shared" si="650"/>
        <v>1</v>
      </c>
      <c r="K1679" s="11">
        <f t="shared" si="667"/>
        <v>0</v>
      </c>
      <c r="L1679" s="11">
        <f t="shared" si="667"/>
        <v>0</v>
      </c>
      <c r="M1679" s="11">
        <f t="shared" si="667"/>
        <v>0</v>
      </c>
      <c r="N1679" s="11">
        <f t="shared" si="667"/>
        <v>0</v>
      </c>
      <c r="O1679" s="11">
        <f t="shared" si="667"/>
        <v>0</v>
      </c>
      <c r="P1679" s="11">
        <f t="shared" si="667"/>
        <v>0</v>
      </c>
      <c r="Q1679" s="4" t="str">
        <f t="shared" si="660"/>
        <v>N-001-000000</v>
      </c>
      <c r="R1679">
        <f t="shared" si="661"/>
        <v>313</v>
      </c>
      <c r="S1679" s="8">
        <f t="shared" si="662"/>
        <v>6.8822553953446945</v>
      </c>
      <c r="T1679" s="8">
        <f t="shared" si="663"/>
        <v>6.8822553953446945</v>
      </c>
      <c r="U1679" s="10">
        <f t="shared" si="654"/>
        <v>7.1273186591576572</v>
      </c>
      <c r="V1679" s="10">
        <f t="shared" si="664"/>
        <v>0.15496856831223904</v>
      </c>
      <c r="W1679" s="10">
        <f t="shared" si="665"/>
        <v>0.68086247610105488</v>
      </c>
      <c r="X1679" s="10">
        <f t="shared" si="655"/>
        <v>0.38693599365875281</v>
      </c>
      <c r="Y1679" s="22">
        <f t="shared" si="666"/>
        <v>6.9361594767880304</v>
      </c>
      <c r="Z1679" s="22">
        <f t="shared" si="656"/>
        <v>6.9661540865059681</v>
      </c>
      <c r="AA1679" s="22">
        <f t="shared" si="657"/>
        <v>6.8822553953446945</v>
      </c>
      <c r="AB1679" s="35"/>
      <c r="AC1679" s="10"/>
      <c r="AD1679" s="10"/>
    </row>
    <row r="1680" spans="1:30" x14ac:dyDescent="0.25">
      <c r="A1680" t="s">
        <v>3033</v>
      </c>
      <c r="B1680" t="s">
        <v>415</v>
      </c>
      <c r="C1680" s="1">
        <v>42438</v>
      </c>
      <c r="D1680">
        <v>122</v>
      </c>
      <c r="E1680" t="str">
        <f t="shared" si="652"/>
        <v>_new_reports_for_2016:_big_data_now,_fintech_+_more_</v>
      </c>
      <c r="F1680" s="7">
        <f t="shared" si="658"/>
        <v>4.8121843553724171</v>
      </c>
      <c r="G1680">
        <f t="shared" si="653"/>
        <v>24</v>
      </c>
      <c r="H1680" s="11">
        <f t="shared" si="659"/>
        <v>1</v>
      </c>
      <c r="I1680" s="11">
        <f t="shared" si="650"/>
        <v>1</v>
      </c>
      <c r="J1680" s="11">
        <f t="shared" si="650"/>
        <v>0</v>
      </c>
      <c r="K1680" s="11">
        <f t="shared" si="667"/>
        <v>0</v>
      </c>
      <c r="L1680" s="11">
        <f t="shared" si="667"/>
        <v>0</v>
      </c>
      <c r="M1680" s="11">
        <f t="shared" si="667"/>
        <v>0</v>
      </c>
      <c r="N1680" s="11">
        <f t="shared" si="667"/>
        <v>0</v>
      </c>
      <c r="O1680" s="11">
        <f t="shared" si="667"/>
        <v>1</v>
      </c>
      <c r="P1680" s="11">
        <f t="shared" si="667"/>
        <v>0</v>
      </c>
      <c r="Q1680" s="4" t="str">
        <f t="shared" si="660"/>
        <v>N-110-000010</v>
      </c>
      <c r="R1680">
        <f t="shared" si="661"/>
        <v>58</v>
      </c>
      <c r="S1680" s="8">
        <f t="shared" si="662"/>
        <v>5.7492453157171877</v>
      </c>
      <c r="T1680" s="8">
        <f t="shared" si="663"/>
        <v>5.7492453157171877</v>
      </c>
      <c r="U1680" s="10">
        <f t="shared" si="654"/>
        <v>5.1866741292151559</v>
      </c>
      <c r="V1680" s="10">
        <f t="shared" si="664"/>
        <v>-0.99322799793309102</v>
      </c>
      <c r="W1680" s="10">
        <f t="shared" si="665"/>
        <v>-2.0212078213429381</v>
      </c>
      <c r="X1680" s="10">
        <f t="shared" si="655"/>
        <v>-0.37448977384273863</v>
      </c>
      <c r="Y1680" s="22">
        <f t="shared" si="666"/>
        <v>6.1747337092865386</v>
      </c>
      <c r="Z1680" s="22">
        <f t="shared" si="656"/>
        <v>6.1953121150439019</v>
      </c>
      <c r="AA1680" s="22">
        <f t="shared" si="657"/>
        <v>5.7492453157171877</v>
      </c>
      <c r="AB1680" s="35"/>
      <c r="AC1680" s="10"/>
      <c r="AD1680" s="10"/>
    </row>
    <row r="1681" spans="1:30" x14ac:dyDescent="0.25">
      <c r="A1681" t="s">
        <v>4484</v>
      </c>
      <c r="B1681" t="s">
        <v>1868</v>
      </c>
      <c r="C1681" s="1">
        <v>41021</v>
      </c>
      <c r="D1681">
        <v>223</v>
      </c>
      <c r="E1681" t="str">
        <f t="shared" si="652"/>
        <v>_new_research_on_big_data_</v>
      </c>
      <c r="F1681" s="7">
        <f t="shared" si="658"/>
        <v>5.4116460518550396</v>
      </c>
      <c r="G1681">
        <f t="shared" si="653"/>
        <v>50</v>
      </c>
      <c r="H1681" s="11">
        <f t="shared" si="659"/>
        <v>0</v>
      </c>
      <c r="I1681" s="11">
        <f t="shared" si="650"/>
        <v>0</v>
      </c>
      <c r="J1681" s="11">
        <f t="shared" si="650"/>
        <v>1</v>
      </c>
      <c r="K1681" s="11">
        <f t="shared" si="667"/>
        <v>0</v>
      </c>
      <c r="L1681" s="11">
        <f t="shared" si="667"/>
        <v>0</v>
      </c>
      <c r="M1681" s="11">
        <f t="shared" si="667"/>
        <v>0</v>
      </c>
      <c r="N1681" s="11">
        <f t="shared" si="667"/>
        <v>0</v>
      </c>
      <c r="O1681" s="11">
        <f t="shared" si="667"/>
        <v>1</v>
      </c>
      <c r="P1681" s="11">
        <f t="shared" si="667"/>
        <v>0</v>
      </c>
      <c r="Q1681" s="4" t="str">
        <f t="shared" si="660"/>
        <v>N-001-000010</v>
      </c>
      <c r="R1681">
        <f t="shared" si="661"/>
        <v>276</v>
      </c>
      <c r="S1681" s="8">
        <f t="shared" si="662"/>
        <v>7.1371246496698326</v>
      </c>
      <c r="T1681" s="8">
        <f t="shared" si="663"/>
        <v>7.1371246496698326</v>
      </c>
      <c r="U1681" s="10">
        <f t="shared" si="654"/>
        <v>4.8068251369968182</v>
      </c>
      <c r="V1681" s="10">
        <f t="shared" si="664"/>
        <v>0.48352944586012636</v>
      </c>
      <c r="W1681" s="10">
        <f t="shared" si="665"/>
        <v>-1.4217461248603156</v>
      </c>
      <c r="X1681" s="10">
        <f t="shared" si="655"/>
        <v>0.60482091485822098</v>
      </c>
      <c r="Y1681" s="22">
        <f t="shared" si="666"/>
        <v>7.1540443979874988</v>
      </c>
      <c r="Z1681" s="22">
        <f t="shared" si="656"/>
        <v>7.1890336202131158</v>
      </c>
      <c r="AA1681" s="22">
        <f t="shared" si="657"/>
        <v>7.1371246496698326</v>
      </c>
      <c r="AB1681" s="35"/>
      <c r="AC1681" s="10"/>
      <c r="AD1681" s="10"/>
    </row>
    <row r="1682" spans="1:30" x14ac:dyDescent="0.25">
      <c r="A1682" t="s">
        <v>2844</v>
      </c>
      <c r="B1682" t="s">
        <v>226</v>
      </c>
      <c r="C1682" s="1">
        <v>42179</v>
      </c>
      <c r="D1682">
        <v>441</v>
      </c>
      <c r="E1682" t="str">
        <f t="shared" si="652"/>
        <v>_new_u_of_wisconsin_online_master's_in_data_science_</v>
      </c>
      <c r="F1682" s="7">
        <f t="shared" si="658"/>
        <v>6.0913098820776979</v>
      </c>
      <c r="G1682">
        <f t="shared" si="653"/>
        <v>37</v>
      </c>
      <c r="H1682" s="11">
        <f t="shared" si="659"/>
        <v>1</v>
      </c>
      <c r="I1682" s="11">
        <f t="shared" ref="I1682:J1701" si="668">IF(ISNUMBER(SEARCH(I$1,$B1682)),1,0)</f>
        <v>1</v>
      </c>
      <c r="J1682" s="11">
        <f t="shared" si="668"/>
        <v>0</v>
      </c>
      <c r="K1682" s="11">
        <f t="shared" ref="K1682:P1691" si="669">IF(ISNUMBER(SEARCH(K$1,$E1682)),1,0)</f>
        <v>0</v>
      </c>
      <c r="L1682" s="11">
        <f t="shared" si="669"/>
        <v>0</v>
      </c>
      <c r="M1682" s="11">
        <f t="shared" si="669"/>
        <v>0</v>
      </c>
      <c r="N1682" s="11">
        <f t="shared" si="669"/>
        <v>1</v>
      </c>
      <c r="O1682" s="11">
        <f t="shared" si="669"/>
        <v>1</v>
      </c>
      <c r="P1682" s="11">
        <f t="shared" si="669"/>
        <v>0</v>
      </c>
      <c r="Q1682" s="4" t="str">
        <f t="shared" si="660"/>
        <v>N-110-000110</v>
      </c>
      <c r="R1682">
        <f t="shared" si="661"/>
        <v>30</v>
      </c>
      <c r="S1682" s="8">
        <f t="shared" si="662"/>
        <v>6.8313617432708362</v>
      </c>
      <c r="T1682" s="8">
        <f t="shared" si="663"/>
        <v>6.8313617432708362</v>
      </c>
      <c r="U1682" s="10">
        <f t="shared" si="654"/>
        <v>6.0821368196149512</v>
      </c>
      <c r="V1682" s="10">
        <f t="shared" si="664"/>
        <v>-0.41468131611090092</v>
      </c>
      <c r="W1682" s="10">
        <f t="shared" si="665"/>
        <v>-0.74208229463765729</v>
      </c>
      <c r="X1682" s="10">
        <f t="shared" si="655"/>
        <v>9.1730624627465642E-3</v>
      </c>
      <c r="Y1682" s="22">
        <f t="shared" si="666"/>
        <v>6.5583965455920241</v>
      </c>
      <c r="Z1682" s="22">
        <f t="shared" si="656"/>
        <v>6.6067544714367257</v>
      </c>
      <c r="AA1682" s="22">
        <f t="shared" si="657"/>
        <v>6.8313617432708362</v>
      </c>
      <c r="AB1682" s="35"/>
      <c r="AC1682" s="10"/>
      <c r="AD1682" s="10"/>
    </row>
    <row r="1683" spans="1:30" x14ac:dyDescent="0.25">
      <c r="A1683" t="s">
        <v>4487</v>
      </c>
      <c r="B1683" t="s">
        <v>1871</v>
      </c>
      <c r="C1683" s="1">
        <v>41320</v>
      </c>
      <c r="D1683">
        <v>204</v>
      </c>
      <c r="E1683" t="str">
        <f t="shared" si="652"/>
        <v>_new_york_city's_$15m_big_data_partner_</v>
      </c>
      <c r="F1683" s="7">
        <f t="shared" si="658"/>
        <v>5.3230099791384085</v>
      </c>
      <c r="G1683">
        <f t="shared" si="653"/>
        <v>51</v>
      </c>
      <c r="H1683" s="11">
        <f t="shared" si="659"/>
        <v>0</v>
      </c>
      <c r="I1683" s="11">
        <f t="shared" si="668"/>
        <v>0</v>
      </c>
      <c r="J1683" s="11">
        <f t="shared" si="668"/>
        <v>1</v>
      </c>
      <c r="K1683" s="11">
        <f t="shared" si="669"/>
        <v>0</v>
      </c>
      <c r="L1683" s="11">
        <f t="shared" si="669"/>
        <v>0</v>
      </c>
      <c r="M1683" s="11">
        <f t="shared" si="669"/>
        <v>0</v>
      </c>
      <c r="N1683" s="11">
        <f t="shared" si="669"/>
        <v>0</v>
      </c>
      <c r="O1683" s="11">
        <f t="shared" si="669"/>
        <v>1</v>
      </c>
      <c r="P1683" s="11">
        <f t="shared" si="669"/>
        <v>0</v>
      </c>
      <c r="Q1683" s="4" t="str">
        <f t="shared" si="660"/>
        <v>N-001-000010</v>
      </c>
      <c r="R1683">
        <f t="shared" si="661"/>
        <v>276</v>
      </c>
      <c r="S1683" s="8">
        <f t="shared" si="662"/>
        <v>7.1371246496698326</v>
      </c>
      <c r="T1683" s="8">
        <f t="shared" si="663"/>
        <v>7.1371246496698326</v>
      </c>
      <c r="U1683" s="10">
        <f t="shared" si="654"/>
        <v>4.7181890642801871</v>
      </c>
      <c r="V1683" s="10">
        <f t="shared" si="664"/>
        <v>0.48352944586012636</v>
      </c>
      <c r="W1683" s="10">
        <f t="shared" si="665"/>
        <v>-1.5103821975769467</v>
      </c>
      <c r="X1683" s="10">
        <f t="shared" si="655"/>
        <v>0.60482091485822098</v>
      </c>
      <c r="Y1683" s="22">
        <f t="shared" si="666"/>
        <v>7.1540443979874988</v>
      </c>
      <c r="Z1683" s="22">
        <f t="shared" si="656"/>
        <v>7.1890336202131158</v>
      </c>
      <c r="AA1683" s="22">
        <f t="shared" si="657"/>
        <v>7.1371246496698326</v>
      </c>
      <c r="AB1683" s="35"/>
      <c r="AC1683" s="10"/>
      <c r="AD1683" s="10"/>
    </row>
    <row r="1684" spans="1:30" x14ac:dyDescent="0.25">
      <c r="A1684" t="s">
        <v>4485</v>
      </c>
      <c r="B1684" t="s">
        <v>1869</v>
      </c>
      <c r="C1684" s="1">
        <v>40928</v>
      </c>
      <c r="D1684">
        <v>156</v>
      </c>
      <c r="E1684" t="str">
        <f t="shared" si="652"/>
        <v>_news_from_the_wharton_customer_analytics_initiative_</v>
      </c>
      <c r="F1684" s="7">
        <f t="shared" si="658"/>
        <v>5.0562458053483077</v>
      </c>
      <c r="G1684">
        <f t="shared" si="653"/>
        <v>26</v>
      </c>
      <c r="H1684" s="11">
        <f t="shared" si="659"/>
        <v>0</v>
      </c>
      <c r="I1684" s="11">
        <f t="shared" si="668"/>
        <v>0</v>
      </c>
      <c r="J1684" s="11">
        <f t="shared" si="668"/>
        <v>1</v>
      </c>
      <c r="K1684" s="11">
        <f t="shared" si="669"/>
        <v>0</v>
      </c>
      <c r="L1684" s="11">
        <f t="shared" si="669"/>
        <v>0</v>
      </c>
      <c r="M1684" s="11">
        <f t="shared" si="669"/>
        <v>0</v>
      </c>
      <c r="N1684" s="11">
        <f t="shared" si="669"/>
        <v>0</v>
      </c>
      <c r="O1684" s="11">
        <f t="shared" si="669"/>
        <v>0</v>
      </c>
      <c r="P1684" s="11">
        <f t="shared" si="669"/>
        <v>1</v>
      </c>
      <c r="Q1684" s="4" t="str">
        <f t="shared" si="660"/>
        <v>N-001-000001</v>
      </c>
      <c r="R1684">
        <f t="shared" si="661"/>
        <v>75</v>
      </c>
      <c r="S1684" s="8">
        <f t="shared" si="662"/>
        <v>6.7053553975541869</v>
      </c>
      <c r="T1684" s="8">
        <f t="shared" si="663"/>
        <v>6.7053553975541869</v>
      </c>
      <c r="U1684" s="10">
        <f t="shared" si="654"/>
        <v>4.8840599548246058</v>
      </c>
      <c r="V1684" s="10">
        <f t="shared" si="664"/>
        <v>-0.16886520179703862</v>
      </c>
      <c r="W1684" s="10">
        <f t="shared" si="665"/>
        <v>-1.7771463713670475</v>
      </c>
      <c r="X1684" s="10">
        <f t="shared" si="655"/>
        <v>0.17218585052370217</v>
      </c>
      <c r="Y1684" s="22">
        <f t="shared" si="666"/>
        <v>6.7214093336529794</v>
      </c>
      <c r="Z1684" s="22">
        <f t="shared" si="656"/>
        <v>6.7986372127043664</v>
      </c>
      <c r="AA1684" s="22">
        <f t="shared" si="657"/>
        <v>6.7053553975541869</v>
      </c>
      <c r="AB1684" s="35"/>
      <c r="AC1684" s="10"/>
      <c r="AD1684" s="10"/>
    </row>
    <row r="1685" spans="1:30" x14ac:dyDescent="0.25">
      <c r="A1685" t="s">
        <v>4486</v>
      </c>
      <c r="B1685" t="s">
        <v>1870</v>
      </c>
      <c r="C1685" s="1">
        <v>42166</v>
      </c>
      <c r="D1685">
        <v>1226</v>
      </c>
      <c r="E1685" t="str">
        <f t="shared" si="652"/>
        <v>_newsql_-_rdbms_on_steroids_</v>
      </c>
      <c r="F1685" s="7">
        <f t="shared" si="658"/>
        <v>7.1123274447109113</v>
      </c>
      <c r="G1685">
        <f t="shared" si="653"/>
        <v>38</v>
      </c>
      <c r="H1685" s="11">
        <f t="shared" si="659"/>
        <v>1</v>
      </c>
      <c r="I1685" s="11">
        <f t="shared" si="668"/>
        <v>0</v>
      </c>
      <c r="J1685" s="11">
        <f t="shared" si="668"/>
        <v>1</v>
      </c>
      <c r="K1685" s="11">
        <f t="shared" si="669"/>
        <v>0</v>
      </c>
      <c r="L1685" s="11">
        <f t="shared" si="669"/>
        <v>0</v>
      </c>
      <c r="M1685" s="11">
        <f t="shared" si="669"/>
        <v>0</v>
      </c>
      <c r="N1685" s="11">
        <f t="shared" si="669"/>
        <v>0</v>
      </c>
      <c r="O1685" s="11">
        <f t="shared" si="669"/>
        <v>0</v>
      </c>
      <c r="P1685" s="11">
        <f t="shared" si="669"/>
        <v>0</v>
      </c>
      <c r="Q1685" s="4" t="str">
        <f t="shared" si="660"/>
        <v>N-101-000000</v>
      </c>
      <c r="R1685">
        <f t="shared" si="661"/>
        <v>419</v>
      </c>
      <c r="S1685" s="8">
        <f t="shared" si="662"/>
        <v>6.5697596378225285</v>
      </c>
      <c r="T1685" s="8">
        <f t="shared" si="663"/>
        <v>6.5697596378225285</v>
      </c>
      <c r="U1685" s="10">
        <f t="shared" si="654"/>
        <v>6.9238585053948549</v>
      </c>
      <c r="V1685" s="10">
        <f t="shared" si="664"/>
        <v>-0.14431102010629077</v>
      </c>
      <c r="W1685" s="10">
        <f t="shared" si="665"/>
        <v>0.27893526799555612</v>
      </c>
      <c r="X1685" s="10">
        <f t="shared" si="655"/>
        <v>0.18846893931605621</v>
      </c>
      <c r="Y1685" s="22">
        <f t="shared" si="666"/>
        <v>6.7376924224453338</v>
      </c>
      <c r="Z1685" s="22">
        <f t="shared" si="656"/>
        <v>6.5922741434865042</v>
      </c>
      <c r="AA1685" s="22">
        <f t="shared" si="657"/>
        <v>6.5697596378225285</v>
      </c>
      <c r="AB1685" s="35"/>
      <c r="AC1685" s="10"/>
      <c r="AD1685" s="10"/>
    </row>
    <row r="1686" spans="1:30" x14ac:dyDescent="0.25">
      <c r="A1686" t="s">
        <v>4488</v>
      </c>
      <c r="B1686" t="s">
        <v>1872</v>
      </c>
      <c r="C1686" s="1">
        <v>41974</v>
      </c>
      <c r="D1686">
        <v>367</v>
      </c>
      <c r="E1686" t="str">
        <f t="shared" si="652"/>
        <v>_next_steps_to_a_career_in_data_science_</v>
      </c>
      <c r="F1686" s="7">
        <f t="shared" si="658"/>
        <v>5.9080829381689313</v>
      </c>
      <c r="G1686">
        <f t="shared" si="653"/>
        <v>47</v>
      </c>
      <c r="H1686" s="11">
        <f t="shared" si="659"/>
        <v>0</v>
      </c>
      <c r="I1686" s="11">
        <f t="shared" si="668"/>
        <v>0</v>
      </c>
      <c r="J1686" s="11">
        <f t="shared" si="668"/>
        <v>1</v>
      </c>
      <c r="K1686" s="11">
        <f t="shared" si="669"/>
        <v>0</v>
      </c>
      <c r="L1686" s="11">
        <f t="shared" si="669"/>
        <v>0</v>
      </c>
      <c r="M1686" s="11">
        <f t="shared" si="669"/>
        <v>0</v>
      </c>
      <c r="N1686" s="11">
        <f t="shared" si="669"/>
        <v>1</v>
      </c>
      <c r="O1686" s="11">
        <f t="shared" si="669"/>
        <v>1</v>
      </c>
      <c r="P1686" s="11">
        <f t="shared" si="669"/>
        <v>0</v>
      </c>
      <c r="Q1686" s="4" t="str">
        <f t="shared" si="660"/>
        <v>N-001-000110</v>
      </c>
      <c r="R1686">
        <f t="shared" si="661"/>
        <v>130</v>
      </c>
      <c r="S1686" s="8">
        <f t="shared" si="662"/>
        <v>7.6818150714618501</v>
      </c>
      <c r="T1686" s="8">
        <f t="shared" si="663"/>
        <v>7.6818150714618501</v>
      </c>
      <c r="U1686" s="10">
        <f t="shared" si="654"/>
        <v>4.9195991870052254</v>
      </c>
      <c r="V1686" s="10">
        <f t="shared" si="664"/>
        <v>1.0620761276823165</v>
      </c>
      <c r="W1686" s="10">
        <f t="shared" si="665"/>
        <v>-0.92530923854642388</v>
      </c>
      <c r="X1686" s="10">
        <f t="shared" si="655"/>
        <v>0.98848375116370624</v>
      </c>
      <c r="Y1686" s="22">
        <f t="shared" si="666"/>
        <v>7.5377072342929834</v>
      </c>
      <c r="Z1686" s="22">
        <f t="shared" si="656"/>
        <v>7.6004759766059404</v>
      </c>
      <c r="AA1686" s="22">
        <f t="shared" si="657"/>
        <v>7.6818150714618501</v>
      </c>
      <c r="AB1686" s="35"/>
      <c r="AC1686" s="10"/>
      <c r="AD1686" s="10"/>
    </row>
    <row r="1687" spans="1:30" x14ac:dyDescent="0.25">
      <c r="A1687" t="s">
        <v>4489</v>
      </c>
      <c r="B1687" t="s">
        <v>1873</v>
      </c>
      <c r="C1687" s="1">
        <v>42156</v>
      </c>
      <c r="D1687">
        <v>1181</v>
      </c>
      <c r="E1687" t="str">
        <f t="shared" si="652"/>
        <v>_nfl_play_by_play_analysis_using_cloudera_impala_</v>
      </c>
      <c r="F1687" s="7">
        <f t="shared" si="658"/>
        <v>7.0749631979660439</v>
      </c>
      <c r="G1687">
        <f t="shared" si="653"/>
        <v>44</v>
      </c>
      <c r="H1687" s="11">
        <f t="shared" si="659"/>
        <v>1</v>
      </c>
      <c r="I1687" s="11">
        <f t="shared" si="668"/>
        <v>0</v>
      </c>
      <c r="J1687" s="11">
        <f t="shared" si="668"/>
        <v>1</v>
      </c>
      <c r="K1687" s="11">
        <f t="shared" si="669"/>
        <v>0</v>
      </c>
      <c r="L1687" s="11">
        <f t="shared" si="669"/>
        <v>0</v>
      </c>
      <c r="M1687" s="11">
        <f t="shared" si="669"/>
        <v>0</v>
      </c>
      <c r="N1687" s="11">
        <f t="shared" si="669"/>
        <v>0</v>
      </c>
      <c r="O1687" s="11">
        <f t="shared" si="669"/>
        <v>0</v>
      </c>
      <c r="P1687" s="11">
        <f t="shared" si="669"/>
        <v>1</v>
      </c>
      <c r="Q1687" s="4" t="str">
        <f t="shared" si="660"/>
        <v>N-101-000001</v>
      </c>
      <c r="R1687">
        <f t="shared" si="661"/>
        <v>109</v>
      </c>
      <c r="S1687" s="8">
        <f t="shared" si="662"/>
        <v>6.5598547021339648</v>
      </c>
      <c r="T1687" s="8">
        <f t="shared" si="663"/>
        <v>6.5598547021339648</v>
      </c>
      <c r="U1687" s="10">
        <f t="shared" si="654"/>
        <v>7.1012444017850385</v>
      </c>
      <c r="V1687" s="10">
        <f t="shared" si="664"/>
        <v>-0.46814479021556843</v>
      </c>
      <c r="W1687" s="10">
        <f t="shared" si="665"/>
        <v>0.24157102125068874</v>
      </c>
      <c r="X1687" s="10">
        <f t="shared" si="655"/>
        <v>-2.6281203818994407E-2</v>
      </c>
      <c r="Y1687" s="22">
        <f t="shared" si="666"/>
        <v>6.5229422793102829</v>
      </c>
      <c r="Z1687" s="22">
        <f t="shared" si="656"/>
        <v>6.4247572696849025</v>
      </c>
      <c r="AA1687" s="22">
        <f t="shared" si="657"/>
        <v>6.5598547021339648</v>
      </c>
      <c r="AB1687" s="35"/>
      <c r="AC1687" s="10"/>
      <c r="AD1687" s="10"/>
    </row>
    <row r="1688" spans="1:30" x14ac:dyDescent="0.25">
      <c r="A1688" t="s">
        <v>2845</v>
      </c>
      <c r="B1688" t="s">
        <v>227</v>
      </c>
      <c r="C1688" s="1">
        <v>41926</v>
      </c>
      <c r="D1688">
        <v>1104</v>
      </c>
      <c r="E1688" t="str">
        <f t="shared" si="652"/>
        <v>_nlp_app_to_find_great_available_domain_names_</v>
      </c>
      <c r="F1688" s="7">
        <f t="shared" si="658"/>
        <v>7.007600613951853</v>
      </c>
      <c r="G1688">
        <f t="shared" si="653"/>
        <v>45</v>
      </c>
      <c r="H1688" s="11">
        <f t="shared" si="659"/>
        <v>0</v>
      </c>
      <c r="I1688" s="11">
        <f t="shared" si="668"/>
        <v>1</v>
      </c>
      <c r="J1688" s="11">
        <f t="shared" si="668"/>
        <v>0</v>
      </c>
      <c r="K1688" s="11">
        <f t="shared" si="669"/>
        <v>0</v>
      </c>
      <c r="L1688" s="11">
        <f t="shared" si="669"/>
        <v>0</v>
      </c>
      <c r="M1688" s="11">
        <f t="shared" si="669"/>
        <v>0</v>
      </c>
      <c r="N1688" s="11">
        <f t="shared" si="669"/>
        <v>0</v>
      </c>
      <c r="O1688" s="11">
        <f t="shared" si="669"/>
        <v>0</v>
      </c>
      <c r="P1688" s="11">
        <f t="shared" si="669"/>
        <v>0</v>
      </c>
      <c r="Q1688" s="4" t="str">
        <f t="shared" si="660"/>
        <v>N-010-000000</v>
      </c>
      <c r="R1688">
        <f t="shared" si="661"/>
        <v>99</v>
      </c>
      <c r="S1688" s="8">
        <f t="shared" si="662"/>
        <v>6.480946823676728</v>
      </c>
      <c r="T1688" s="8">
        <f t="shared" si="663"/>
        <v>6.480946823676728</v>
      </c>
      <c r="U1688" s="10">
        <f t="shared" si="654"/>
        <v>7.4015082546513629</v>
      </c>
      <c r="V1688" s="10">
        <f t="shared" si="664"/>
        <v>-1.0225092870624488</v>
      </c>
      <c r="W1688" s="10">
        <f t="shared" si="665"/>
        <v>0.17420843723649782</v>
      </c>
      <c r="X1688" s="10">
        <f t="shared" si="655"/>
        <v>-0.39390764069951029</v>
      </c>
      <c r="Y1688" s="22">
        <f t="shared" si="666"/>
        <v>6.1553158424297676</v>
      </c>
      <c r="Z1688" s="22">
        <f t="shared" si="656"/>
        <v>6.3463125243562173</v>
      </c>
      <c r="AA1688" s="22">
        <f t="shared" si="657"/>
        <v>6.480946823676728</v>
      </c>
      <c r="AB1688" s="35"/>
      <c r="AC1688" s="10"/>
      <c r="AD1688" s="10"/>
    </row>
    <row r="1689" spans="1:30" x14ac:dyDescent="0.25">
      <c r="A1689" t="s">
        <v>4212</v>
      </c>
      <c r="B1689" t="s">
        <v>1596</v>
      </c>
      <c r="C1689" s="1">
        <v>42264</v>
      </c>
      <c r="D1689">
        <v>5183</v>
      </c>
      <c r="E1689" t="str">
        <f t="shared" si="652"/>
        <v>_no_cost_training_to_becoming_a_data_scientist_</v>
      </c>
      <c r="F1689" s="7">
        <f t="shared" si="658"/>
        <v>8.5533322380321106</v>
      </c>
      <c r="G1689">
        <f t="shared" si="653"/>
        <v>47</v>
      </c>
      <c r="H1689" s="11">
        <f t="shared" si="659"/>
        <v>1</v>
      </c>
      <c r="I1689" s="11">
        <f t="shared" si="668"/>
        <v>0</v>
      </c>
      <c r="J1689" s="11">
        <f t="shared" si="668"/>
        <v>1</v>
      </c>
      <c r="K1689" s="11">
        <f t="shared" si="669"/>
        <v>0</v>
      </c>
      <c r="L1689" s="11">
        <f t="shared" si="669"/>
        <v>0</v>
      </c>
      <c r="M1689" s="11">
        <f t="shared" si="669"/>
        <v>0</v>
      </c>
      <c r="N1689" s="11">
        <f t="shared" si="669"/>
        <v>0</v>
      </c>
      <c r="O1689" s="11">
        <f t="shared" si="669"/>
        <v>1</v>
      </c>
      <c r="P1689" s="11">
        <f t="shared" si="669"/>
        <v>0</v>
      </c>
      <c r="Q1689" s="4" t="str">
        <f t="shared" si="660"/>
        <v>N-101-000010</v>
      </c>
      <c r="R1689">
        <f t="shared" si="661"/>
        <v>382</v>
      </c>
      <c r="S1689" s="8">
        <f t="shared" si="662"/>
        <v>6.8802841839920132</v>
      </c>
      <c r="T1689" s="8">
        <f t="shared" si="663"/>
        <v>6.8802841839920132</v>
      </c>
      <c r="U1689" s="10">
        <f t="shared" si="654"/>
        <v>8.1469783775165858</v>
      </c>
      <c r="V1689" s="10">
        <f t="shared" si="664"/>
        <v>0.18424985744159661</v>
      </c>
      <c r="W1689" s="10">
        <f t="shared" si="665"/>
        <v>1.7199400613167555</v>
      </c>
      <c r="X1689" s="10">
        <f t="shared" si="655"/>
        <v>0.40635386051552441</v>
      </c>
      <c r="Y1689" s="22">
        <f t="shared" si="666"/>
        <v>6.9555773436448023</v>
      </c>
      <c r="Z1689" s="22">
        <f t="shared" si="656"/>
        <v>6.8151536771936527</v>
      </c>
      <c r="AA1689" s="22">
        <f t="shared" si="657"/>
        <v>6.8802841839920132</v>
      </c>
      <c r="AB1689" s="35"/>
      <c r="AC1689" s="10"/>
      <c r="AD1689" s="10"/>
    </row>
    <row r="1690" spans="1:30" x14ac:dyDescent="0.25">
      <c r="A1690" t="s">
        <v>4491</v>
      </c>
      <c r="B1690" t="s">
        <v>1875</v>
      </c>
      <c r="C1690" s="1">
        <v>41291</v>
      </c>
      <c r="D1690">
        <v>664</v>
      </c>
      <c r="E1690" t="str">
        <f t="shared" si="652"/>
        <v>_no_holy_grail:_moving_beyond_the_data_warehouse_</v>
      </c>
      <c r="F1690" s="7">
        <f t="shared" si="658"/>
        <v>6.4997870406558542</v>
      </c>
      <c r="G1690">
        <f t="shared" si="653"/>
        <v>13</v>
      </c>
      <c r="H1690" s="11">
        <f t="shared" si="659"/>
        <v>0</v>
      </c>
      <c r="I1690" s="11">
        <f t="shared" si="668"/>
        <v>0</v>
      </c>
      <c r="J1690" s="11">
        <f t="shared" si="668"/>
        <v>1</v>
      </c>
      <c r="K1690" s="11">
        <f t="shared" si="669"/>
        <v>0</v>
      </c>
      <c r="L1690" s="11">
        <f t="shared" si="669"/>
        <v>0</v>
      </c>
      <c r="M1690" s="11">
        <f t="shared" si="669"/>
        <v>0</v>
      </c>
      <c r="N1690" s="11">
        <f t="shared" si="669"/>
        <v>0</v>
      </c>
      <c r="O1690" s="11">
        <f t="shared" si="669"/>
        <v>1</v>
      </c>
      <c r="P1690" s="11">
        <f t="shared" si="669"/>
        <v>0</v>
      </c>
      <c r="Q1690" s="4" t="str">
        <f t="shared" si="660"/>
        <v>N-001-000010</v>
      </c>
      <c r="R1690">
        <f t="shared" si="661"/>
        <v>276</v>
      </c>
      <c r="S1690" s="8">
        <f t="shared" si="662"/>
        <v>7.1371246496698326</v>
      </c>
      <c r="T1690" s="8">
        <f t="shared" si="663"/>
        <v>7.1371246496698326</v>
      </c>
      <c r="U1690" s="10">
        <f t="shared" si="654"/>
        <v>5.8949661257976329</v>
      </c>
      <c r="V1690" s="10">
        <f t="shared" si="664"/>
        <v>0.48352944586012636</v>
      </c>
      <c r="W1690" s="10">
        <f t="shared" si="665"/>
        <v>-0.33360513605950093</v>
      </c>
      <c r="X1690" s="10">
        <f t="shared" si="655"/>
        <v>0.60482091485822098</v>
      </c>
      <c r="Y1690" s="22">
        <f t="shared" si="666"/>
        <v>7.1540443979874988</v>
      </c>
      <c r="Z1690" s="22">
        <f t="shared" si="656"/>
        <v>7.1890336202131158</v>
      </c>
      <c r="AA1690" s="22">
        <f t="shared" si="657"/>
        <v>7.1371246496698326</v>
      </c>
      <c r="AB1690" s="35"/>
      <c r="AC1690" s="10"/>
      <c r="AD1690" s="10"/>
    </row>
    <row r="1691" spans="1:30" x14ac:dyDescent="0.25">
      <c r="A1691" t="s">
        <v>2846</v>
      </c>
      <c r="B1691" t="s">
        <v>228</v>
      </c>
      <c r="C1691" s="1">
        <v>41232</v>
      </c>
      <c r="D1691">
        <v>285</v>
      </c>
      <c r="E1691" t="str">
        <f t="shared" si="652"/>
        <v>_nodexl_graphs_</v>
      </c>
      <c r="F1691" s="7">
        <f t="shared" si="658"/>
        <v>5.6559918108198524</v>
      </c>
      <c r="G1691">
        <f t="shared" si="653"/>
        <v>41</v>
      </c>
      <c r="H1691" s="11">
        <f t="shared" si="659"/>
        <v>0</v>
      </c>
      <c r="I1691" s="11">
        <f t="shared" si="668"/>
        <v>1</v>
      </c>
      <c r="J1691" s="11">
        <f t="shared" si="668"/>
        <v>0</v>
      </c>
      <c r="K1691" s="11">
        <f t="shared" si="669"/>
        <v>0</v>
      </c>
      <c r="L1691" s="11">
        <f t="shared" si="669"/>
        <v>0</v>
      </c>
      <c r="M1691" s="11">
        <f t="shared" si="669"/>
        <v>0</v>
      </c>
      <c r="N1691" s="11">
        <f t="shared" si="669"/>
        <v>0</v>
      </c>
      <c r="O1691" s="11">
        <f t="shared" si="669"/>
        <v>0</v>
      </c>
      <c r="P1691" s="11">
        <f t="shared" si="669"/>
        <v>0</v>
      </c>
      <c r="Q1691" s="4" t="str">
        <f t="shared" si="660"/>
        <v>N-010-000000</v>
      </c>
      <c r="R1691">
        <f t="shared" si="661"/>
        <v>99</v>
      </c>
      <c r="S1691" s="8">
        <f t="shared" si="662"/>
        <v>6.480946823676728</v>
      </c>
      <c r="T1691" s="8">
        <f t="shared" si="663"/>
        <v>6.480946823676728</v>
      </c>
      <c r="U1691" s="10">
        <f t="shared" si="654"/>
        <v>6.0498994515193623</v>
      </c>
      <c r="V1691" s="10">
        <f t="shared" si="664"/>
        <v>-1.0225092870624488</v>
      </c>
      <c r="W1691" s="10">
        <f t="shared" si="665"/>
        <v>-1.1774003658955028</v>
      </c>
      <c r="X1691" s="10">
        <f t="shared" si="655"/>
        <v>-0.39390764069951029</v>
      </c>
      <c r="Y1691" s="22">
        <f t="shared" si="666"/>
        <v>6.1553158424297676</v>
      </c>
      <c r="Z1691" s="22">
        <f t="shared" si="656"/>
        <v>6.3463125243562173</v>
      </c>
      <c r="AA1691" s="22">
        <f t="shared" si="657"/>
        <v>6.480946823676728</v>
      </c>
      <c r="AB1691" s="35"/>
      <c r="AC1691" s="10"/>
      <c r="AD1691" s="10"/>
    </row>
    <row r="1692" spans="1:30" x14ac:dyDescent="0.25">
      <c r="A1692" t="s">
        <v>4494</v>
      </c>
      <c r="B1692" t="s">
        <v>1878</v>
      </c>
      <c r="C1692" s="1">
        <v>41794</v>
      </c>
      <c r="D1692">
        <v>881</v>
      </c>
      <c r="E1692" t="str">
        <f t="shared" si="652"/>
        <v>_nosql_&amp;amp;_newsql_database_adoption_2014_</v>
      </c>
      <c r="F1692" s="7">
        <f t="shared" si="658"/>
        <v>6.7821920560067914</v>
      </c>
      <c r="G1692">
        <f t="shared" si="653"/>
        <v>41</v>
      </c>
      <c r="H1692" s="11">
        <f t="shared" si="659"/>
        <v>0</v>
      </c>
      <c r="I1692" s="11">
        <f t="shared" si="668"/>
        <v>0</v>
      </c>
      <c r="J1692" s="11">
        <f t="shared" si="668"/>
        <v>1</v>
      </c>
      <c r="K1692" s="11">
        <f t="shared" ref="K1692:P1701" si="670">IF(ISNUMBER(SEARCH(K$1,$E1692)),1,0)</f>
        <v>0</v>
      </c>
      <c r="L1692" s="11">
        <f t="shared" si="670"/>
        <v>0</v>
      </c>
      <c r="M1692" s="11">
        <f t="shared" si="670"/>
        <v>0</v>
      </c>
      <c r="N1692" s="11">
        <f t="shared" si="670"/>
        <v>0</v>
      </c>
      <c r="O1692" s="11">
        <f t="shared" si="670"/>
        <v>0</v>
      </c>
      <c r="P1692" s="11">
        <f t="shared" si="670"/>
        <v>0</v>
      </c>
      <c r="Q1692" s="4" t="str">
        <f t="shared" si="660"/>
        <v>N-001-000000</v>
      </c>
      <c r="R1692">
        <f t="shared" si="661"/>
        <v>313</v>
      </c>
      <c r="S1692" s="8">
        <f t="shared" si="662"/>
        <v>6.8822553953446945</v>
      </c>
      <c r="T1692" s="8">
        <f t="shared" si="663"/>
        <v>6.8822553953446945</v>
      </c>
      <c r="U1692" s="10">
        <f t="shared" si="654"/>
        <v>6.3952560623480386</v>
      </c>
      <c r="V1692" s="10">
        <f t="shared" si="664"/>
        <v>0.15496856831223904</v>
      </c>
      <c r="W1692" s="10">
        <f t="shared" si="665"/>
        <v>-5.1200120708563723E-2</v>
      </c>
      <c r="X1692" s="10">
        <f t="shared" si="655"/>
        <v>0.38693599365875281</v>
      </c>
      <c r="Y1692" s="22">
        <f t="shared" si="666"/>
        <v>6.9361594767880304</v>
      </c>
      <c r="Z1692" s="22">
        <f t="shared" si="656"/>
        <v>6.9661540865059681</v>
      </c>
      <c r="AA1692" s="22">
        <f t="shared" si="657"/>
        <v>6.8822553953446945</v>
      </c>
      <c r="AB1692" s="35"/>
      <c r="AC1692" s="10"/>
      <c r="AD1692" s="10"/>
    </row>
    <row r="1693" spans="1:30" x14ac:dyDescent="0.25">
      <c r="A1693" t="s">
        <v>4492</v>
      </c>
      <c r="B1693" t="s">
        <v>1876</v>
      </c>
      <c r="C1693" s="1">
        <v>42200</v>
      </c>
      <c r="D1693">
        <v>3671</v>
      </c>
      <c r="E1693" t="str">
        <f t="shared" si="652"/>
        <v>_nosql_and_rdbms_are_on_a_collision_course_</v>
      </c>
      <c r="F1693" s="7">
        <f t="shared" si="658"/>
        <v>8.2084917517403806</v>
      </c>
      <c r="G1693">
        <f t="shared" si="653"/>
        <v>12</v>
      </c>
      <c r="H1693" s="11">
        <f t="shared" si="659"/>
        <v>1</v>
      </c>
      <c r="I1693" s="11">
        <f t="shared" si="668"/>
        <v>0</v>
      </c>
      <c r="J1693" s="11">
        <f t="shared" si="668"/>
        <v>1</v>
      </c>
      <c r="K1693" s="11">
        <f t="shared" si="670"/>
        <v>0</v>
      </c>
      <c r="L1693" s="11">
        <f t="shared" si="670"/>
        <v>0</v>
      </c>
      <c r="M1693" s="11">
        <f t="shared" si="670"/>
        <v>0</v>
      </c>
      <c r="N1693" s="11">
        <f t="shared" si="670"/>
        <v>0</v>
      </c>
      <c r="O1693" s="11">
        <f t="shared" si="670"/>
        <v>0</v>
      </c>
      <c r="P1693" s="11">
        <f t="shared" si="670"/>
        <v>0</v>
      </c>
      <c r="Q1693" s="4" t="str">
        <f t="shared" si="660"/>
        <v>N-101-000000</v>
      </c>
      <c r="R1693">
        <f t="shared" si="661"/>
        <v>419</v>
      </c>
      <c r="S1693" s="8">
        <f t="shared" si="662"/>
        <v>6.5697596378225285</v>
      </c>
      <c r="T1693" s="8">
        <f t="shared" si="663"/>
        <v>6.5697596378225285</v>
      </c>
      <c r="U1693" s="10">
        <f t="shared" si="654"/>
        <v>8.0200228124243242</v>
      </c>
      <c r="V1693" s="10">
        <f t="shared" si="664"/>
        <v>-0.14431102010629077</v>
      </c>
      <c r="W1693" s="10">
        <f t="shared" si="665"/>
        <v>1.3750995750250254</v>
      </c>
      <c r="X1693" s="10">
        <f t="shared" si="655"/>
        <v>0.18846893931605621</v>
      </c>
      <c r="Y1693" s="22">
        <f t="shared" si="666"/>
        <v>6.7376924224453338</v>
      </c>
      <c r="Z1693" s="22">
        <f t="shared" si="656"/>
        <v>6.5922741434865042</v>
      </c>
      <c r="AA1693" s="22">
        <f t="shared" si="657"/>
        <v>6.5697596378225285</v>
      </c>
      <c r="AB1693" s="35"/>
      <c r="AC1693" s="10"/>
      <c r="AD1693" s="10"/>
    </row>
    <row r="1694" spans="1:30" x14ac:dyDescent="0.25">
      <c r="A1694" t="s">
        <v>4493</v>
      </c>
      <c r="B1694" t="s">
        <v>1877</v>
      </c>
      <c r="C1694" s="1">
        <v>42325</v>
      </c>
      <c r="D1694">
        <v>149</v>
      </c>
      <c r="E1694" t="str">
        <f t="shared" si="652"/>
        <v>_nosql_market_</v>
      </c>
      <c r="F1694" s="7">
        <f t="shared" si="658"/>
        <v>5.0106352940962555</v>
      </c>
      <c r="G1694">
        <f t="shared" si="653"/>
        <v>59</v>
      </c>
      <c r="H1694" s="11">
        <f t="shared" si="659"/>
        <v>1</v>
      </c>
      <c r="I1694" s="11">
        <f t="shared" si="668"/>
        <v>0</v>
      </c>
      <c r="J1694" s="11">
        <f t="shared" si="668"/>
        <v>1</v>
      </c>
      <c r="K1694" s="11">
        <f t="shared" si="670"/>
        <v>0</v>
      </c>
      <c r="L1694" s="11">
        <f t="shared" si="670"/>
        <v>0</v>
      </c>
      <c r="M1694" s="11">
        <f t="shared" si="670"/>
        <v>0</v>
      </c>
      <c r="N1694" s="11">
        <f t="shared" si="670"/>
        <v>0</v>
      </c>
      <c r="O1694" s="11">
        <f t="shared" si="670"/>
        <v>0</v>
      </c>
      <c r="P1694" s="11">
        <f t="shared" si="670"/>
        <v>0</v>
      </c>
      <c r="Q1694" s="4" t="str">
        <f t="shared" si="660"/>
        <v>N-101-000000</v>
      </c>
      <c r="R1694">
        <f t="shared" si="661"/>
        <v>419</v>
      </c>
      <c r="S1694" s="8">
        <f t="shared" si="662"/>
        <v>6.5697596378225285</v>
      </c>
      <c r="T1694" s="8">
        <f t="shared" si="663"/>
        <v>6.5697596378225285</v>
      </c>
      <c r="U1694" s="10">
        <f t="shared" si="654"/>
        <v>4.8221663547801992</v>
      </c>
      <c r="V1694" s="10">
        <f t="shared" si="664"/>
        <v>-0.14431102010629077</v>
      </c>
      <c r="W1694" s="10">
        <f t="shared" si="665"/>
        <v>-1.8227568826190996</v>
      </c>
      <c r="X1694" s="10">
        <f t="shared" si="655"/>
        <v>0.18846893931605621</v>
      </c>
      <c r="Y1694" s="22">
        <f t="shared" si="666"/>
        <v>6.7376924224453338</v>
      </c>
      <c r="Z1694" s="22">
        <f t="shared" si="656"/>
        <v>6.5922741434865042</v>
      </c>
      <c r="AA1694" s="22">
        <f t="shared" si="657"/>
        <v>6.5697596378225285</v>
      </c>
      <c r="AB1694" s="35"/>
      <c r="AC1694" s="10"/>
      <c r="AD1694" s="10"/>
    </row>
    <row r="1695" spans="1:30" x14ac:dyDescent="0.25">
      <c r="A1695" t="s">
        <v>4495</v>
      </c>
      <c r="B1695" t="s">
        <v>1879</v>
      </c>
      <c r="C1695" s="1">
        <v>42347</v>
      </c>
      <c r="D1695">
        <v>774</v>
      </c>
      <c r="E1695" t="str">
        <f t="shared" si="652"/>
        <v>_now_that_you've_gone_swimming_in_the_data_lake_-_then_what?_</v>
      </c>
      <c r="F1695" s="7">
        <f t="shared" si="658"/>
        <v>6.6528630293533473</v>
      </c>
      <c r="G1695">
        <f t="shared" si="653"/>
        <v>20</v>
      </c>
      <c r="H1695" s="11">
        <f t="shared" si="659"/>
        <v>1</v>
      </c>
      <c r="I1695" s="11">
        <f t="shared" si="668"/>
        <v>0</v>
      </c>
      <c r="J1695" s="11">
        <f t="shared" si="668"/>
        <v>1</v>
      </c>
      <c r="K1695" s="11">
        <f t="shared" si="670"/>
        <v>0</v>
      </c>
      <c r="L1695" s="11">
        <f t="shared" si="670"/>
        <v>0</v>
      </c>
      <c r="M1695" s="11">
        <f t="shared" si="670"/>
        <v>0</v>
      </c>
      <c r="N1695" s="11">
        <f t="shared" si="670"/>
        <v>0</v>
      </c>
      <c r="O1695" s="11">
        <f t="shared" si="670"/>
        <v>1</v>
      </c>
      <c r="P1695" s="11">
        <f t="shared" si="670"/>
        <v>0</v>
      </c>
      <c r="Q1695" s="4" t="str">
        <f t="shared" si="660"/>
        <v>N-101-000010</v>
      </c>
      <c r="R1695">
        <f t="shared" si="661"/>
        <v>382</v>
      </c>
      <c r="S1695" s="8">
        <f t="shared" si="662"/>
        <v>6.8802841839920132</v>
      </c>
      <c r="T1695" s="8">
        <f t="shared" si="663"/>
        <v>6.8802841839920132</v>
      </c>
      <c r="U1695" s="10">
        <f t="shared" si="654"/>
        <v>6.2465091688378225</v>
      </c>
      <c r="V1695" s="10">
        <f t="shared" si="664"/>
        <v>0.18424985744159661</v>
      </c>
      <c r="W1695" s="10">
        <f t="shared" si="665"/>
        <v>-0.18052914736200787</v>
      </c>
      <c r="X1695" s="10">
        <f t="shared" si="655"/>
        <v>0.40635386051552441</v>
      </c>
      <c r="Y1695" s="22">
        <f t="shared" si="666"/>
        <v>6.9555773436448023</v>
      </c>
      <c r="Z1695" s="22">
        <f t="shared" si="656"/>
        <v>6.8151536771936527</v>
      </c>
      <c r="AA1695" s="22">
        <f t="shared" si="657"/>
        <v>6.8802841839920132</v>
      </c>
      <c r="AB1695" s="35"/>
      <c r="AC1695" s="10"/>
      <c r="AD1695" s="10"/>
    </row>
    <row r="1696" spans="1:30" x14ac:dyDescent="0.25">
      <c r="A1696" t="s">
        <v>3086</v>
      </c>
      <c r="B1696" t="s">
        <v>470</v>
      </c>
      <c r="C1696" s="1">
        <v>42125</v>
      </c>
      <c r="D1696">
        <v>149</v>
      </c>
      <c r="E1696" t="str">
        <f t="shared" si="652"/>
        <v>_null_hypothesis_help_</v>
      </c>
      <c r="F1696" s="7">
        <f t="shared" si="658"/>
        <v>5.0106352940962555</v>
      </c>
      <c r="G1696">
        <f t="shared" si="653"/>
        <v>38</v>
      </c>
      <c r="H1696" s="11">
        <f t="shared" si="659"/>
        <v>1</v>
      </c>
      <c r="I1696" s="11">
        <f t="shared" si="668"/>
        <v>1</v>
      </c>
      <c r="J1696" s="11">
        <f t="shared" si="668"/>
        <v>0</v>
      </c>
      <c r="K1696" s="11">
        <f t="shared" si="670"/>
        <v>0</v>
      </c>
      <c r="L1696" s="11">
        <f t="shared" si="670"/>
        <v>0</v>
      </c>
      <c r="M1696" s="11">
        <f t="shared" si="670"/>
        <v>0</v>
      </c>
      <c r="N1696" s="11">
        <f t="shared" si="670"/>
        <v>0</v>
      </c>
      <c r="O1696" s="11">
        <f t="shared" si="670"/>
        <v>0</v>
      </c>
      <c r="P1696" s="11">
        <f t="shared" si="670"/>
        <v>0</v>
      </c>
      <c r="Q1696" s="4" t="str">
        <f t="shared" si="660"/>
        <v>N-110-000000</v>
      </c>
      <c r="R1696">
        <f t="shared" si="661"/>
        <v>84</v>
      </c>
      <c r="S1696" s="8">
        <f t="shared" si="662"/>
        <v>6.1102020039575136</v>
      </c>
      <c r="T1696" s="8">
        <f t="shared" si="663"/>
        <v>6.1102020039575136</v>
      </c>
      <c r="U1696" s="10">
        <f t="shared" si="654"/>
        <v>5.6030099891384619</v>
      </c>
      <c r="V1696" s="10">
        <f t="shared" si="664"/>
        <v>-1.3217888754809786</v>
      </c>
      <c r="W1696" s="10">
        <f t="shared" si="665"/>
        <v>-1.8227568826190996</v>
      </c>
      <c r="X1696" s="10">
        <f t="shared" si="655"/>
        <v>-0.59237469504220686</v>
      </c>
      <c r="Y1696" s="22">
        <f t="shared" si="666"/>
        <v>5.9568487880870702</v>
      </c>
      <c r="Z1696" s="22">
        <f t="shared" si="656"/>
        <v>5.9724325813367543</v>
      </c>
      <c r="AA1696" s="22">
        <f t="shared" si="657"/>
        <v>6.1102020039575136</v>
      </c>
      <c r="AB1696" s="35"/>
      <c r="AC1696" s="10"/>
      <c r="AD1696" s="10"/>
    </row>
    <row r="1697" spans="1:30" x14ac:dyDescent="0.25">
      <c r="A1697" t="s">
        <v>4496</v>
      </c>
      <c r="B1697" t="s">
        <v>1880</v>
      </c>
      <c r="C1697" s="1">
        <v>41167</v>
      </c>
      <c r="D1697">
        <v>1100</v>
      </c>
      <c r="E1697" t="str">
        <f t="shared" si="652"/>
        <v>_numeric_measures_for_association_rules_</v>
      </c>
      <c r="F1697" s="7">
        <f t="shared" si="658"/>
        <v>7.0039741367226798</v>
      </c>
      <c r="G1697">
        <f t="shared" si="653"/>
        <v>49</v>
      </c>
      <c r="H1697" s="11">
        <f t="shared" si="659"/>
        <v>0</v>
      </c>
      <c r="I1697" s="11">
        <f t="shared" si="668"/>
        <v>0</v>
      </c>
      <c r="J1697" s="11">
        <f t="shared" si="668"/>
        <v>1</v>
      </c>
      <c r="K1697" s="11">
        <f t="shared" si="670"/>
        <v>0</v>
      </c>
      <c r="L1697" s="11">
        <f t="shared" si="670"/>
        <v>0</v>
      </c>
      <c r="M1697" s="11">
        <f t="shared" si="670"/>
        <v>0</v>
      </c>
      <c r="N1697" s="11">
        <f t="shared" si="670"/>
        <v>0</v>
      </c>
      <c r="O1697" s="11">
        <f t="shared" si="670"/>
        <v>0</v>
      </c>
      <c r="P1697" s="11">
        <f t="shared" si="670"/>
        <v>0</v>
      </c>
      <c r="Q1697" s="4" t="str">
        <f t="shared" si="660"/>
        <v>N-001-000000</v>
      </c>
      <c r="R1697">
        <f t="shared" si="661"/>
        <v>313</v>
      </c>
      <c r="S1697" s="8">
        <f t="shared" si="662"/>
        <v>6.8822553953446945</v>
      </c>
      <c r="T1697" s="8">
        <f t="shared" si="663"/>
        <v>6.8822553953446945</v>
      </c>
      <c r="U1697" s="10">
        <f t="shared" si="654"/>
        <v>6.6170381430639269</v>
      </c>
      <c r="V1697" s="10">
        <f t="shared" si="664"/>
        <v>0.15496856831223904</v>
      </c>
      <c r="W1697" s="10">
        <f t="shared" si="665"/>
        <v>0.17058196000732462</v>
      </c>
      <c r="X1697" s="10">
        <f t="shared" si="655"/>
        <v>0.38693599365875281</v>
      </c>
      <c r="Y1697" s="22">
        <f t="shared" si="666"/>
        <v>6.9361594767880304</v>
      </c>
      <c r="Z1697" s="22">
        <f t="shared" si="656"/>
        <v>6.9661540865059681</v>
      </c>
      <c r="AA1697" s="22">
        <f t="shared" si="657"/>
        <v>6.8822553953446945</v>
      </c>
      <c r="AB1697" s="35"/>
      <c r="AC1697" s="10"/>
      <c r="AD1697" s="10"/>
    </row>
    <row r="1698" spans="1:30" x14ac:dyDescent="0.25">
      <c r="A1698" t="s">
        <v>3034</v>
      </c>
      <c r="B1698" t="s">
        <v>416</v>
      </c>
      <c r="C1698" s="1">
        <v>41793</v>
      </c>
      <c r="D1698">
        <v>122</v>
      </c>
      <c r="E1698" t="str">
        <f t="shared" si="652"/>
        <v>_nyu_stern_master_of_science_in_business_analytics_</v>
      </c>
      <c r="F1698" s="7">
        <f t="shared" si="658"/>
        <v>4.8121843553724171</v>
      </c>
      <c r="G1698">
        <f t="shared" si="653"/>
        <v>57</v>
      </c>
      <c r="H1698" s="11">
        <f t="shared" si="659"/>
        <v>0</v>
      </c>
      <c r="I1698" s="11">
        <f t="shared" si="668"/>
        <v>1</v>
      </c>
      <c r="J1698" s="11">
        <f t="shared" si="668"/>
        <v>0</v>
      </c>
      <c r="K1698" s="11">
        <f t="shared" si="670"/>
        <v>0</v>
      </c>
      <c r="L1698" s="11">
        <f t="shared" si="670"/>
        <v>0</v>
      </c>
      <c r="M1698" s="11">
        <f t="shared" si="670"/>
        <v>0</v>
      </c>
      <c r="N1698" s="11">
        <f t="shared" si="670"/>
        <v>0</v>
      </c>
      <c r="O1698" s="11">
        <f t="shared" si="670"/>
        <v>0</v>
      </c>
      <c r="P1698" s="11">
        <f t="shared" si="670"/>
        <v>1</v>
      </c>
      <c r="Q1698" s="4" t="str">
        <f t="shared" si="660"/>
        <v>N-010-000001</v>
      </c>
      <c r="R1698">
        <f t="shared" si="661"/>
        <v>21</v>
      </c>
      <c r="S1698" s="8">
        <f t="shared" si="662"/>
        <v>5.7614925343121861</v>
      </c>
      <c r="T1698" s="8">
        <f t="shared" si="663"/>
        <v>5.7614925343121861</v>
      </c>
      <c r="U1698" s="10">
        <f t="shared" si="654"/>
        <v>5.4208421392069779</v>
      </c>
      <c r="V1698" s="10">
        <f t="shared" si="664"/>
        <v>-1.3463430571717265</v>
      </c>
      <c r="W1698" s="10">
        <f t="shared" si="665"/>
        <v>-2.0212078213429381</v>
      </c>
      <c r="X1698" s="10">
        <f t="shared" si="655"/>
        <v>-0.60865778383456093</v>
      </c>
      <c r="Y1698" s="22">
        <f t="shared" si="666"/>
        <v>5.9405656992947167</v>
      </c>
      <c r="Z1698" s="22">
        <f t="shared" si="656"/>
        <v>6.1787956505546155</v>
      </c>
      <c r="AA1698" s="22">
        <f t="shared" si="657"/>
        <v>5.7614925343121861</v>
      </c>
      <c r="AB1698" s="35"/>
      <c r="AC1698" s="10"/>
      <c r="AD1698" s="10"/>
    </row>
    <row r="1699" spans="1:30" x14ac:dyDescent="0.25">
      <c r="A1699" t="s">
        <v>3035</v>
      </c>
      <c r="B1699" t="s">
        <v>417</v>
      </c>
      <c r="C1699" s="1">
        <v>42046</v>
      </c>
      <c r="D1699">
        <v>74</v>
      </c>
      <c r="E1699" t="str">
        <f t="shared" si="652"/>
        <v>_nyu_stern_master_of_science_in_business_analytics_program_</v>
      </c>
      <c r="F1699" s="7">
        <f t="shared" si="658"/>
        <v>4.3174881135363101</v>
      </c>
      <c r="G1699">
        <f t="shared" si="653"/>
        <v>59</v>
      </c>
      <c r="H1699" s="11">
        <f t="shared" si="659"/>
        <v>1</v>
      </c>
      <c r="I1699" s="11">
        <f t="shared" si="668"/>
        <v>1</v>
      </c>
      <c r="J1699" s="11">
        <f t="shared" si="668"/>
        <v>0</v>
      </c>
      <c r="K1699" s="11">
        <f t="shared" si="670"/>
        <v>0</v>
      </c>
      <c r="L1699" s="11">
        <f t="shared" si="670"/>
        <v>0</v>
      </c>
      <c r="M1699" s="11">
        <f t="shared" si="670"/>
        <v>0</v>
      </c>
      <c r="N1699" s="11">
        <f t="shared" si="670"/>
        <v>0</v>
      </c>
      <c r="O1699" s="11">
        <f t="shared" si="670"/>
        <v>0</v>
      </c>
      <c r="P1699" s="11">
        <f t="shared" si="670"/>
        <v>1</v>
      </c>
      <c r="Q1699" s="4" t="str">
        <f t="shared" si="660"/>
        <v>N-110-000001</v>
      </c>
      <c r="R1699">
        <f t="shared" si="661"/>
        <v>34</v>
      </c>
      <c r="S1699" s="8">
        <f t="shared" si="662"/>
        <v>5.7632303215384431</v>
      </c>
      <c r="T1699" s="8">
        <f t="shared" si="663"/>
        <v>5.7632303215384431</v>
      </c>
      <c r="U1699" s="10">
        <f t="shared" si="654"/>
        <v>5.1246129517135675</v>
      </c>
      <c r="V1699" s="10">
        <f t="shared" si="664"/>
        <v>-1.6456226455902563</v>
      </c>
      <c r="W1699" s="10">
        <f t="shared" si="665"/>
        <v>-2.515904063179045</v>
      </c>
      <c r="X1699" s="10">
        <f t="shared" si="655"/>
        <v>-0.80712483817725755</v>
      </c>
      <c r="Y1699" s="22">
        <f t="shared" si="666"/>
        <v>5.7420986449520202</v>
      </c>
      <c r="Z1699" s="22">
        <f t="shared" si="656"/>
        <v>5.8049157075351516</v>
      </c>
      <c r="AA1699" s="22">
        <f t="shared" si="657"/>
        <v>5.7632303215384431</v>
      </c>
      <c r="AB1699" s="35"/>
      <c r="AC1699" s="10"/>
      <c r="AD1699" s="10"/>
    </row>
    <row r="1700" spans="1:30" x14ac:dyDescent="0.25">
      <c r="A1700" t="s">
        <v>4498</v>
      </c>
      <c r="B1700" t="s">
        <v>1882</v>
      </c>
      <c r="C1700" s="1">
        <v>41708</v>
      </c>
      <c r="D1700">
        <v>520</v>
      </c>
      <c r="E1700" t="str">
        <f t="shared" si="652"/>
        <v>_oil_and_gas_solution_built_on_data-tactics'_big_data_engine_</v>
      </c>
      <c r="F1700" s="7">
        <f t="shared" si="658"/>
        <v>6.2557500417533669</v>
      </c>
      <c r="G1700">
        <f t="shared" si="653"/>
        <v>61</v>
      </c>
      <c r="H1700" s="11">
        <f t="shared" si="659"/>
        <v>0</v>
      </c>
      <c r="I1700" s="11">
        <f t="shared" si="668"/>
        <v>0</v>
      </c>
      <c r="J1700" s="11">
        <f t="shared" si="668"/>
        <v>1</v>
      </c>
      <c r="K1700" s="11">
        <f t="shared" si="670"/>
        <v>0</v>
      </c>
      <c r="L1700" s="11">
        <f t="shared" si="670"/>
        <v>0</v>
      </c>
      <c r="M1700" s="11">
        <f t="shared" si="670"/>
        <v>0</v>
      </c>
      <c r="N1700" s="11">
        <f t="shared" si="670"/>
        <v>0</v>
      </c>
      <c r="O1700" s="11">
        <f t="shared" si="670"/>
        <v>1</v>
      </c>
      <c r="P1700" s="11">
        <f t="shared" si="670"/>
        <v>0</v>
      </c>
      <c r="Q1700" s="4" t="str">
        <f t="shared" si="660"/>
        <v>N-001-000010</v>
      </c>
      <c r="R1700">
        <f t="shared" si="661"/>
        <v>276</v>
      </c>
      <c r="S1700" s="8">
        <f t="shared" si="662"/>
        <v>7.1371246496698326</v>
      </c>
      <c r="T1700" s="8">
        <f t="shared" si="663"/>
        <v>7.1371246496698326</v>
      </c>
      <c r="U1700" s="10">
        <f t="shared" si="654"/>
        <v>5.6509291268951456</v>
      </c>
      <c r="V1700" s="10">
        <f t="shared" si="664"/>
        <v>0.48352944586012636</v>
      </c>
      <c r="W1700" s="10">
        <f t="shared" si="665"/>
        <v>-0.57764213496198824</v>
      </c>
      <c r="X1700" s="10">
        <f t="shared" si="655"/>
        <v>0.60482091485822098</v>
      </c>
      <c r="Y1700" s="22">
        <f t="shared" si="666"/>
        <v>7.1540443979874988</v>
      </c>
      <c r="Z1700" s="22">
        <f t="shared" si="656"/>
        <v>7.1890336202131158</v>
      </c>
      <c r="AA1700" s="22">
        <f t="shared" si="657"/>
        <v>7.1371246496698326</v>
      </c>
      <c r="AB1700" s="35"/>
      <c r="AC1700" s="10"/>
      <c r="AD1700" s="10"/>
    </row>
    <row r="1701" spans="1:30" x14ac:dyDescent="0.25">
      <c r="A1701" t="s">
        <v>4499</v>
      </c>
      <c r="B1701" t="s">
        <v>1883</v>
      </c>
      <c r="C1701" s="1">
        <v>41563</v>
      </c>
      <c r="D1701">
        <v>2541</v>
      </c>
      <c r="E1701" t="str">
        <f t="shared" si="652"/>
        <v>_oil_n_gas_sensor_data_+_big_data_analytics_=_game_changer_!!!_</v>
      </c>
      <c r="F1701" s="7">
        <f t="shared" si="658"/>
        <v>7.8407064517493996</v>
      </c>
      <c r="G1701">
        <f t="shared" si="653"/>
        <v>36</v>
      </c>
      <c r="H1701" s="11">
        <f t="shared" si="659"/>
        <v>0</v>
      </c>
      <c r="I1701" s="11">
        <f t="shared" si="668"/>
        <v>0</v>
      </c>
      <c r="J1701" s="11">
        <f t="shared" si="668"/>
        <v>1</v>
      </c>
      <c r="K1701" s="11">
        <f t="shared" si="670"/>
        <v>0</v>
      </c>
      <c r="L1701" s="11">
        <f t="shared" si="670"/>
        <v>0</v>
      </c>
      <c r="M1701" s="11">
        <f t="shared" si="670"/>
        <v>0</v>
      </c>
      <c r="N1701" s="11">
        <f t="shared" si="670"/>
        <v>0</v>
      </c>
      <c r="O1701" s="11">
        <f t="shared" si="670"/>
        <v>1</v>
      </c>
      <c r="P1701" s="11">
        <f t="shared" si="670"/>
        <v>1</v>
      </c>
      <c r="Q1701" s="4" t="str">
        <f t="shared" si="660"/>
        <v>N-001-000011</v>
      </c>
      <c r="R1701">
        <f t="shared" si="661"/>
        <v>44</v>
      </c>
      <c r="S1701" s="8">
        <f t="shared" si="662"/>
        <v>7.1577607103781817</v>
      </c>
      <c r="T1701" s="8">
        <f t="shared" si="663"/>
        <v>7.1577607103781817</v>
      </c>
      <c r="U1701" s="10">
        <f t="shared" si="654"/>
        <v>7.4506356800262292</v>
      </c>
      <c r="V1701" s="10">
        <f t="shared" si="664"/>
        <v>0.15969567575084864</v>
      </c>
      <c r="W1701" s="10">
        <f t="shared" si="665"/>
        <v>1.0073142750340445</v>
      </c>
      <c r="X1701" s="10">
        <f t="shared" si="655"/>
        <v>0.39007077172317028</v>
      </c>
      <c r="Y1701" s="22">
        <f t="shared" si="666"/>
        <v>6.9392942548524479</v>
      </c>
      <c r="Z1701" s="22">
        <f t="shared" si="656"/>
        <v>7.021516746411514</v>
      </c>
      <c r="AA1701" s="22">
        <f t="shared" si="657"/>
        <v>7.1577607103781817</v>
      </c>
      <c r="AB1701" s="35"/>
      <c r="AC1701" s="10"/>
      <c r="AD1701" s="10"/>
    </row>
    <row r="1702" spans="1:30" x14ac:dyDescent="0.25">
      <c r="A1702" t="s">
        <v>4502</v>
      </c>
      <c r="B1702" t="s">
        <v>1886</v>
      </c>
      <c r="C1702" s="1">
        <v>42049</v>
      </c>
      <c r="D1702">
        <v>856</v>
      </c>
      <c r="E1702" t="str">
        <f t="shared" si="652"/>
        <v>_on_synchronicity_and_decision_making_</v>
      </c>
      <c r="F1702" s="7">
        <f t="shared" si="658"/>
        <v>6.75343791859778</v>
      </c>
      <c r="G1702">
        <f t="shared" si="653"/>
        <v>36</v>
      </c>
      <c r="H1702" s="11">
        <f t="shared" si="659"/>
        <v>1</v>
      </c>
      <c r="I1702" s="11">
        <f t="shared" ref="I1702:J1721" si="671">IF(ISNUMBER(SEARCH(I$1,$B1702)),1,0)</f>
        <v>0</v>
      </c>
      <c r="J1702" s="11">
        <f t="shared" si="671"/>
        <v>1</v>
      </c>
      <c r="K1702" s="11">
        <f t="shared" ref="K1702:P1711" si="672">IF(ISNUMBER(SEARCH(K$1,$E1702)),1,0)</f>
        <v>0</v>
      </c>
      <c r="L1702" s="11">
        <f t="shared" si="672"/>
        <v>0</v>
      </c>
      <c r="M1702" s="11">
        <f t="shared" si="672"/>
        <v>0</v>
      </c>
      <c r="N1702" s="11">
        <f t="shared" si="672"/>
        <v>0</v>
      </c>
      <c r="O1702" s="11">
        <f t="shared" si="672"/>
        <v>0</v>
      </c>
      <c r="P1702" s="11">
        <f t="shared" si="672"/>
        <v>0</v>
      </c>
      <c r="Q1702" s="4" t="str">
        <f t="shared" si="660"/>
        <v>N-101-000000</v>
      </c>
      <c r="R1702">
        <f t="shared" si="661"/>
        <v>419</v>
      </c>
      <c r="S1702" s="8">
        <f t="shared" si="662"/>
        <v>6.5697596378225285</v>
      </c>
      <c r="T1702" s="8">
        <f t="shared" si="663"/>
        <v>6.5697596378225285</v>
      </c>
      <c r="U1702" s="10">
        <f t="shared" si="654"/>
        <v>6.5649689792817236</v>
      </c>
      <c r="V1702" s="10">
        <f t="shared" si="664"/>
        <v>-0.14431102010629077</v>
      </c>
      <c r="W1702" s="10">
        <f t="shared" si="665"/>
        <v>-7.9954258117575172E-2</v>
      </c>
      <c r="X1702" s="10">
        <f t="shared" si="655"/>
        <v>0.18846893931605621</v>
      </c>
      <c r="Y1702" s="22">
        <f t="shared" si="666"/>
        <v>6.7376924224453338</v>
      </c>
      <c r="Z1702" s="22">
        <f t="shared" si="656"/>
        <v>6.5922741434865042</v>
      </c>
      <c r="AA1702" s="22">
        <f t="shared" si="657"/>
        <v>6.5697596378225285</v>
      </c>
      <c r="AB1702" s="35"/>
      <c r="AC1702" s="10"/>
      <c r="AD1702" s="10"/>
    </row>
    <row r="1703" spans="1:30" x14ac:dyDescent="0.25">
      <c r="A1703" t="s">
        <v>3139</v>
      </c>
      <c r="B1703" t="s">
        <v>523</v>
      </c>
      <c r="C1703" s="1">
        <v>42338</v>
      </c>
      <c r="D1703">
        <v>358</v>
      </c>
      <c r="E1703" t="str">
        <f t="shared" si="652"/>
        <v>_on_the_rise_of_data_science_startups_</v>
      </c>
      <c r="F1703" s="7">
        <f t="shared" si="658"/>
        <v>5.8833223884882786</v>
      </c>
      <c r="G1703">
        <f t="shared" si="653"/>
        <v>52</v>
      </c>
      <c r="H1703" s="11">
        <f t="shared" si="659"/>
        <v>1</v>
      </c>
      <c r="I1703" s="11">
        <f t="shared" si="671"/>
        <v>0</v>
      </c>
      <c r="J1703" s="11">
        <f t="shared" si="671"/>
        <v>1</v>
      </c>
      <c r="K1703" s="11">
        <f t="shared" si="672"/>
        <v>0</v>
      </c>
      <c r="L1703" s="11">
        <f t="shared" si="672"/>
        <v>0</v>
      </c>
      <c r="M1703" s="11">
        <f t="shared" si="672"/>
        <v>0</v>
      </c>
      <c r="N1703" s="11">
        <f t="shared" si="672"/>
        <v>1</v>
      </c>
      <c r="O1703" s="11">
        <f t="shared" si="672"/>
        <v>1</v>
      </c>
      <c r="P1703" s="11">
        <f t="shared" si="672"/>
        <v>0</v>
      </c>
      <c r="Q1703" s="4" t="str">
        <f t="shared" si="660"/>
        <v>N-101-000110</v>
      </c>
      <c r="R1703">
        <f t="shared" si="661"/>
        <v>126</v>
      </c>
      <c r="S1703" s="8">
        <f t="shared" si="662"/>
        <v>7.156085089173656</v>
      </c>
      <c r="T1703" s="8">
        <f t="shared" si="663"/>
        <v>7.156085089173656</v>
      </c>
      <c r="U1703" s="10">
        <f t="shared" si="654"/>
        <v>5.0933056916672692</v>
      </c>
      <c r="V1703" s="10">
        <f t="shared" si="664"/>
        <v>0.76279653926378688</v>
      </c>
      <c r="W1703" s="10">
        <f t="shared" si="665"/>
        <v>-0.95006978822707655</v>
      </c>
      <c r="X1703" s="10">
        <f t="shared" si="655"/>
        <v>0.79001669682100972</v>
      </c>
      <c r="Y1703" s="22">
        <f t="shared" si="666"/>
        <v>7.3392401799502869</v>
      </c>
      <c r="Z1703" s="22">
        <f t="shared" si="656"/>
        <v>7.2265960335864765</v>
      </c>
      <c r="AA1703" s="22">
        <f t="shared" si="657"/>
        <v>7.156085089173656</v>
      </c>
      <c r="AB1703" s="35"/>
      <c r="AC1703" s="10"/>
      <c r="AD1703" s="10"/>
    </row>
    <row r="1704" spans="1:30" x14ac:dyDescent="0.25">
      <c r="A1704" t="s">
        <v>4503</v>
      </c>
      <c r="B1704" t="s">
        <v>1887</v>
      </c>
      <c r="C1704" s="1">
        <v>41927</v>
      </c>
      <c r="D1704">
        <v>530</v>
      </c>
      <c r="E1704" t="str">
        <f t="shared" si="652"/>
        <v>_on_the_role_of_big_data_in_international_development_</v>
      </c>
      <c r="F1704" s="7">
        <f t="shared" si="658"/>
        <v>6.2747620212419388</v>
      </c>
      <c r="G1704">
        <f t="shared" si="653"/>
        <v>50</v>
      </c>
      <c r="H1704" s="11">
        <f t="shared" si="659"/>
        <v>0</v>
      </c>
      <c r="I1704" s="11">
        <f t="shared" si="671"/>
        <v>0</v>
      </c>
      <c r="J1704" s="11">
        <f t="shared" si="671"/>
        <v>1</v>
      </c>
      <c r="K1704" s="11">
        <f t="shared" si="672"/>
        <v>0</v>
      </c>
      <c r="L1704" s="11">
        <f t="shared" si="672"/>
        <v>0</v>
      </c>
      <c r="M1704" s="11">
        <f t="shared" si="672"/>
        <v>0</v>
      </c>
      <c r="N1704" s="11">
        <f t="shared" si="672"/>
        <v>0</v>
      </c>
      <c r="O1704" s="11">
        <f t="shared" si="672"/>
        <v>1</v>
      </c>
      <c r="P1704" s="11">
        <f t="shared" si="672"/>
        <v>0</v>
      </c>
      <c r="Q1704" s="4" t="str">
        <f t="shared" si="660"/>
        <v>N-001-000010</v>
      </c>
      <c r="R1704">
        <f t="shared" si="661"/>
        <v>276</v>
      </c>
      <c r="S1704" s="8">
        <f t="shared" si="662"/>
        <v>7.1371246496698326</v>
      </c>
      <c r="T1704" s="8">
        <f t="shared" si="663"/>
        <v>7.1371246496698326</v>
      </c>
      <c r="U1704" s="10">
        <f t="shared" si="654"/>
        <v>5.6699411063837175</v>
      </c>
      <c r="V1704" s="10">
        <f t="shared" si="664"/>
        <v>0.48352944586012636</v>
      </c>
      <c r="W1704" s="10">
        <f t="shared" si="665"/>
        <v>-0.55863015547341632</v>
      </c>
      <c r="X1704" s="10">
        <f t="shared" si="655"/>
        <v>0.60482091485822098</v>
      </c>
      <c r="Y1704" s="22">
        <f t="shared" si="666"/>
        <v>7.1540443979874988</v>
      </c>
      <c r="Z1704" s="22">
        <f t="shared" si="656"/>
        <v>7.1890336202131158</v>
      </c>
      <c r="AA1704" s="22">
        <f t="shared" si="657"/>
        <v>7.1371246496698326</v>
      </c>
      <c r="AB1704" s="35"/>
      <c r="AC1704" s="10"/>
      <c r="AD1704" s="10"/>
    </row>
    <row r="1705" spans="1:30" x14ac:dyDescent="0.25">
      <c r="A1705" t="s">
        <v>2847</v>
      </c>
      <c r="B1705" t="s">
        <v>229</v>
      </c>
      <c r="C1705" s="1">
        <v>41822</v>
      </c>
      <c r="D1705">
        <v>912</v>
      </c>
      <c r="E1705" t="str">
        <f t="shared" si="652"/>
        <v>_online_certificate_in_applied_statistics_using_sas_</v>
      </c>
      <c r="F1705" s="7">
        <f t="shared" si="658"/>
        <v>6.816735880594968</v>
      </c>
      <c r="G1705">
        <f t="shared" si="653"/>
        <v>55</v>
      </c>
      <c r="H1705" s="11">
        <f t="shared" si="659"/>
        <v>0</v>
      </c>
      <c r="I1705" s="11">
        <f t="shared" si="671"/>
        <v>1</v>
      </c>
      <c r="J1705" s="11">
        <f t="shared" si="671"/>
        <v>0</v>
      </c>
      <c r="K1705" s="11">
        <f t="shared" si="672"/>
        <v>0</v>
      </c>
      <c r="L1705" s="11">
        <f t="shared" si="672"/>
        <v>0</v>
      </c>
      <c r="M1705" s="11">
        <f t="shared" si="672"/>
        <v>0</v>
      </c>
      <c r="N1705" s="11">
        <f t="shared" si="672"/>
        <v>0</v>
      </c>
      <c r="O1705" s="11">
        <f t="shared" si="672"/>
        <v>0</v>
      </c>
      <c r="P1705" s="11">
        <f t="shared" si="672"/>
        <v>0</v>
      </c>
      <c r="Q1705" s="4" t="str">
        <f t="shared" si="660"/>
        <v>N-010-000000</v>
      </c>
      <c r="R1705">
        <f t="shared" si="661"/>
        <v>99</v>
      </c>
      <c r="S1705" s="8">
        <f t="shared" si="662"/>
        <v>6.480946823676728</v>
      </c>
      <c r="T1705" s="8">
        <f t="shared" si="663"/>
        <v>6.480946823676728</v>
      </c>
      <c r="U1705" s="10">
        <f t="shared" si="654"/>
        <v>7.2106435212944779</v>
      </c>
      <c r="V1705" s="10">
        <f t="shared" si="664"/>
        <v>-1.0225092870624488</v>
      </c>
      <c r="W1705" s="10">
        <f t="shared" si="665"/>
        <v>-1.6656296120387104E-2</v>
      </c>
      <c r="X1705" s="10">
        <f t="shared" si="655"/>
        <v>-0.39390764069951029</v>
      </c>
      <c r="Y1705" s="22">
        <f t="shared" si="666"/>
        <v>6.1553158424297676</v>
      </c>
      <c r="Z1705" s="22">
        <f t="shared" si="656"/>
        <v>6.3463125243562173</v>
      </c>
      <c r="AA1705" s="22">
        <f t="shared" si="657"/>
        <v>6.480946823676728</v>
      </c>
      <c r="AB1705" s="35"/>
      <c r="AC1705" s="10"/>
      <c r="AD1705" s="10"/>
    </row>
    <row r="1706" spans="1:30" x14ac:dyDescent="0.25">
      <c r="A1706" t="s">
        <v>4500</v>
      </c>
      <c r="B1706" t="s">
        <v>1884</v>
      </c>
      <c r="C1706" s="1">
        <v>42050</v>
      </c>
      <c r="D1706">
        <v>1916</v>
      </c>
      <c r="E1706" t="str">
        <f t="shared" si="652"/>
        <v>_online_courses_to_freshen_up_your_knowledge_of_big_data_</v>
      </c>
      <c r="F1706" s="7">
        <f t="shared" si="658"/>
        <v>7.5585167430456446</v>
      </c>
      <c r="G1706">
        <f t="shared" si="653"/>
        <v>48</v>
      </c>
      <c r="H1706" s="11">
        <f t="shared" si="659"/>
        <v>1</v>
      </c>
      <c r="I1706" s="11">
        <f t="shared" si="671"/>
        <v>0</v>
      </c>
      <c r="J1706" s="11">
        <f t="shared" si="671"/>
        <v>1</v>
      </c>
      <c r="K1706" s="11">
        <f t="shared" si="672"/>
        <v>0</v>
      </c>
      <c r="L1706" s="11">
        <f t="shared" si="672"/>
        <v>0</v>
      </c>
      <c r="M1706" s="11">
        <f t="shared" si="672"/>
        <v>0</v>
      </c>
      <c r="N1706" s="11">
        <f t="shared" si="672"/>
        <v>0</v>
      </c>
      <c r="O1706" s="11">
        <f t="shared" si="672"/>
        <v>1</v>
      </c>
      <c r="P1706" s="11">
        <f t="shared" si="672"/>
        <v>0</v>
      </c>
      <c r="Q1706" s="4" t="str">
        <f t="shared" si="660"/>
        <v>N-101-000010</v>
      </c>
      <c r="R1706">
        <f t="shared" si="661"/>
        <v>382</v>
      </c>
      <c r="S1706" s="8">
        <f t="shared" si="662"/>
        <v>6.8802841839920132</v>
      </c>
      <c r="T1706" s="8">
        <f t="shared" si="663"/>
        <v>6.8802841839920132</v>
      </c>
      <c r="U1706" s="10">
        <f t="shared" si="654"/>
        <v>7.1521628825301198</v>
      </c>
      <c r="V1706" s="10">
        <f t="shared" si="664"/>
        <v>0.18424985744159661</v>
      </c>
      <c r="W1706" s="10">
        <f t="shared" si="665"/>
        <v>0.72512456633028943</v>
      </c>
      <c r="X1706" s="10">
        <f t="shared" si="655"/>
        <v>0.40635386051552441</v>
      </c>
      <c r="Y1706" s="22">
        <f t="shared" si="666"/>
        <v>6.9555773436448023</v>
      </c>
      <c r="Z1706" s="22">
        <f t="shared" si="656"/>
        <v>6.8151536771936527</v>
      </c>
      <c r="AA1706" s="22">
        <f t="shared" si="657"/>
        <v>6.8802841839920132</v>
      </c>
      <c r="AB1706" s="35"/>
      <c r="AC1706" s="10"/>
      <c r="AD1706" s="10"/>
    </row>
    <row r="1707" spans="1:30" x14ac:dyDescent="0.25">
      <c r="A1707" t="s">
        <v>2848</v>
      </c>
      <c r="B1707" t="s">
        <v>230</v>
      </c>
      <c r="C1707" s="1">
        <v>42101</v>
      </c>
      <c r="D1707">
        <v>2534</v>
      </c>
      <c r="E1707" t="str">
        <f t="shared" si="652"/>
        <v>_online_master_of_science_in_predictive_analytics_</v>
      </c>
      <c r="F1707" s="7">
        <f t="shared" si="658"/>
        <v>7.8379489160252831</v>
      </c>
      <c r="G1707">
        <f t="shared" si="653"/>
        <v>56</v>
      </c>
      <c r="H1707" s="11">
        <f t="shared" si="659"/>
        <v>1</v>
      </c>
      <c r="I1707" s="11">
        <f t="shared" si="671"/>
        <v>1</v>
      </c>
      <c r="J1707" s="11">
        <f t="shared" si="671"/>
        <v>0</v>
      </c>
      <c r="K1707" s="11">
        <f t="shared" si="672"/>
        <v>0</v>
      </c>
      <c r="L1707" s="11">
        <f t="shared" si="672"/>
        <v>0</v>
      </c>
      <c r="M1707" s="11">
        <f t="shared" si="672"/>
        <v>0</v>
      </c>
      <c r="N1707" s="11">
        <f t="shared" si="672"/>
        <v>0</v>
      </c>
      <c r="O1707" s="11">
        <f t="shared" si="672"/>
        <v>0</v>
      </c>
      <c r="P1707" s="11">
        <f t="shared" si="672"/>
        <v>1</v>
      </c>
      <c r="Q1707" s="4" t="str">
        <f t="shared" si="660"/>
        <v>N-110-000001</v>
      </c>
      <c r="R1707">
        <f t="shared" si="661"/>
        <v>34</v>
      </c>
      <c r="S1707" s="8">
        <f t="shared" si="662"/>
        <v>5.7632303215384431</v>
      </c>
      <c r="T1707" s="8">
        <f t="shared" si="663"/>
        <v>5.7632303215384431</v>
      </c>
      <c r="U1707" s="10">
        <f t="shared" si="654"/>
        <v>8.6450737542025404</v>
      </c>
      <c r="V1707" s="10">
        <f t="shared" si="664"/>
        <v>-1.6456226455902563</v>
      </c>
      <c r="W1707" s="10">
        <f t="shared" si="665"/>
        <v>1.0045567393099279</v>
      </c>
      <c r="X1707" s="10">
        <f t="shared" si="655"/>
        <v>-0.80712483817725755</v>
      </c>
      <c r="Y1707" s="22">
        <f t="shared" si="666"/>
        <v>5.7420986449520202</v>
      </c>
      <c r="Z1707" s="22">
        <f t="shared" si="656"/>
        <v>5.8049157075351516</v>
      </c>
      <c r="AA1707" s="22">
        <f t="shared" si="657"/>
        <v>5.7632303215384431</v>
      </c>
      <c r="AB1707" s="35"/>
      <c r="AC1707" s="10"/>
      <c r="AD1707" s="10"/>
    </row>
    <row r="1708" spans="1:30" x14ac:dyDescent="0.25">
      <c r="A1708" t="s">
        <v>4501</v>
      </c>
      <c r="B1708" t="s">
        <v>1885</v>
      </c>
      <c r="C1708" s="1">
        <v>40889</v>
      </c>
      <c r="D1708">
        <v>186</v>
      </c>
      <c r="E1708" t="str">
        <f t="shared" si="652"/>
        <v>_only_one-third_of_companies_making_effective_use_of_data_</v>
      </c>
      <c r="F1708" s="7">
        <f t="shared" si="658"/>
        <v>5.2311086168545868</v>
      </c>
      <c r="G1708">
        <f t="shared" si="653"/>
        <v>25</v>
      </c>
      <c r="H1708" s="11">
        <f t="shared" si="659"/>
        <v>0</v>
      </c>
      <c r="I1708" s="11">
        <f t="shared" si="671"/>
        <v>0</v>
      </c>
      <c r="J1708" s="11">
        <f t="shared" si="671"/>
        <v>1</v>
      </c>
      <c r="K1708" s="11">
        <f t="shared" si="672"/>
        <v>0</v>
      </c>
      <c r="L1708" s="11">
        <f t="shared" si="672"/>
        <v>0</v>
      </c>
      <c r="M1708" s="11">
        <f t="shared" si="672"/>
        <v>0</v>
      </c>
      <c r="N1708" s="11">
        <f t="shared" si="672"/>
        <v>0</v>
      </c>
      <c r="O1708" s="11">
        <f t="shared" si="672"/>
        <v>1</v>
      </c>
      <c r="P1708" s="11">
        <f t="shared" si="672"/>
        <v>0</v>
      </c>
      <c r="Q1708" s="4" t="str">
        <f t="shared" si="660"/>
        <v>N-001-000010</v>
      </c>
      <c r="R1708">
        <f t="shared" si="661"/>
        <v>276</v>
      </c>
      <c r="S1708" s="8">
        <f t="shared" si="662"/>
        <v>7.1371246496698326</v>
      </c>
      <c r="T1708" s="8">
        <f t="shared" si="663"/>
        <v>7.1371246496698326</v>
      </c>
      <c r="U1708" s="10">
        <f t="shared" si="654"/>
        <v>4.6262877019963655</v>
      </c>
      <c r="V1708" s="10">
        <f t="shared" si="664"/>
        <v>0.48352944586012636</v>
      </c>
      <c r="W1708" s="10">
        <f t="shared" si="665"/>
        <v>-1.6022835598607683</v>
      </c>
      <c r="X1708" s="10">
        <f t="shared" si="655"/>
        <v>0.60482091485822098</v>
      </c>
      <c r="Y1708" s="22">
        <f t="shared" si="666"/>
        <v>7.1540443979874988</v>
      </c>
      <c r="Z1708" s="22">
        <f t="shared" si="656"/>
        <v>7.1890336202131158</v>
      </c>
      <c r="AA1708" s="22">
        <f t="shared" si="657"/>
        <v>7.1371246496698326</v>
      </c>
      <c r="AB1708" s="35"/>
      <c r="AC1708" s="10"/>
      <c r="AD1708" s="10"/>
    </row>
    <row r="1709" spans="1:30" x14ac:dyDescent="0.25">
      <c r="A1709" t="s">
        <v>4504</v>
      </c>
      <c r="B1709" t="s">
        <v>1888</v>
      </c>
      <c r="C1709" s="1">
        <v>42154</v>
      </c>
      <c r="D1709">
        <v>937</v>
      </c>
      <c r="E1709" t="str">
        <f t="shared" si="652"/>
        <v>_ontology_for_data_science_</v>
      </c>
      <c r="F1709" s="7">
        <f t="shared" si="658"/>
        <v>6.8437499490062246</v>
      </c>
      <c r="G1709">
        <f t="shared" si="653"/>
        <v>37</v>
      </c>
      <c r="H1709" s="11">
        <f t="shared" si="659"/>
        <v>1</v>
      </c>
      <c r="I1709" s="11">
        <f t="shared" si="671"/>
        <v>0</v>
      </c>
      <c r="J1709" s="11">
        <f t="shared" si="671"/>
        <v>1</v>
      </c>
      <c r="K1709" s="11">
        <f t="shared" si="672"/>
        <v>0</v>
      </c>
      <c r="L1709" s="11">
        <f t="shared" si="672"/>
        <v>0</v>
      </c>
      <c r="M1709" s="11">
        <f t="shared" si="672"/>
        <v>0</v>
      </c>
      <c r="N1709" s="11">
        <f t="shared" si="672"/>
        <v>1</v>
      </c>
      <c r="O1709" s="11">
        <f t="shared" si="672"/>
        <v>1</v>
      </c>
      <c r="P1709" s="11">
        <f t="shared" si="672"/>
        <v>0</v>
      </c>
      <c r="Q1709" s="4" t="str">
        <f t="shared" si="660"/>
        <v>N-101-000110</v>
      </c>
      <c r="R1709">
        <f t="shared" si="661"/>
        <v>126</v>
      </c>
      <c r="S1709" s="8">
        <f t="shared" si="662"/>
        <v>7.156085089173656</v>
      </c>
      <c r="T1709" s="8">
        <f t="shared" si="663"/>
        <v>7.156085089173656</v>
      </c>
      <c r="U1709" s="10">
        <f t="shared" si="654"/>
        <v>6.0537332521852152</v>
      </c>
      <c r="V1709" s="10">
        <f t="shared" si="664"/>
        <v>0.76279653926378688</v>
      </c>
      <c r="W1709" s="10">
        <f t="shared" si="665"/>
        <v>1.0357772290869427E-2</v>
      </c>
      <c r="X1709" s="10">
        <f t="shared" si="655"/>
        <v>0.79001669682100972</v>
      </c>
      <c r="Y1709" s="22">
        <f t="shared" si="666"/>
        <v>7.3392401799502869</v>
      </c>
      <c r="Z1709" s="22">
        <f t="shared" si="656"/>
        <v>7.2265960335864765</v>
      </c>
      <c r="AA1709" s="22">
        <f t="shared" si="657"/>
        <v>7.156085089173656</v>
      </c>
      <c r="AB1709" s="35"/>
      <c r="AC1709" s="10"/>
      <c r="AD1709" s="10"/>
    </row>
    <row r="1710" spans="1:30" x14ac:dyDescent="0.25">
      <c r="A1710" t="s">
        <v>5218</v>
      </c>
      <c r="B1710" t="s">
        <v>2604</v>
      </c>
      <c r="C1710" s="1">
        <v>40961</v>
      </c>
      <c r="D1710">
        <v>204</v>
      </c>
      <c r="E1710" t="str">
        <f t="shared" si="652"/>
        <v>_ooyala_data_scientist,_matt_pisienski_</v>
      </c>
      <c r="F1710" s="7">
        <f t="shared" si="658"/>
        <v>5.3230099791384085</v>
      </c>
      <c r="G1710">
        <f t="shared" si="653"/>
        <v>51</v>
      </c>
      <c r="H1710" s="11">
        <f t="shared" si="659"/>
        <v>0</v>
      </c>
      <c r="I1710" s="11">
        <f t="shared" si="671"/>
        <v>0</v>
      </c>
      <c r="J1710" s="11">
        <f t="shared" si="671"/>
        <v>0</v>
      </c>
      <c r="K1710" s="11">
        <f t="shared" si="672"/>
        <v>0</v>
      </c>
      <c r="L1710" s="11">
        <f t="shared" si="672"/>
        <v>0</v>
      </c>
      <c r="M1710" s="11">
        <f t="shared" si="672"/>
        <v>0</v>
      </c>
      <c r="N1710" s="11">
        <f t="shared" si="672"/>
        <v>0</v>
      </c>
      <c r="O1710" s="11">
        <f t="shared" si="672"/>
        <v>1</v>
      </c>
      <c r="P1710" s="11">
        <f t="shared" si="672"/>
        <v>0</v>
      </c>
      <c r="Q1710" s="4" t="str">
        <f t="shared" si="660"/>
        <v>N-000-000010</v>
      </c>
      <c r="R1710">
        <f t="shared" si="661"/>
        <v>8</v>
      </c>
      <c r="S1710" s="8">
        <f t="shared" si="662"/>
        <v>6.9872647124089218</v>
      </c>
      <c r="T1710" s="8">
        <f t="shared" si="663"/>
        <v>7.3546782491486216</v>
      </c>
      <c r="U1710" s="10">
        <f t="shared" si="654"/>
        <v>5.10512505793894</v>
      </c>
      <c r="V1710" s="10">
        <f t="shared" si="664"/>
        <v>-9.9953013281676328E-2</v>
      </c>
      <c r="W1710" s="10">
        <f t="shared" si="665"/>
        <v>-1.5103821975769467</v>
      </c>
      <c r="X1710" s="10">
        <f t="shared" si="655"/>
        <v>0.21788492119946817</v>
      </c>
      <c r="Y1710" s="22">
        <f t="shared" si="666"/>
        <v>6.7671084043287459</v>
      </c>
      <c r="Z1710" s="22">
        <f t="shared" si="656"/>
        <v>6.8325571644955314</v>
      </c>
      <c r="AA1710" s="22">
        <f t="shared" si="657"/>
        <v>6.9872647124089218</v>
      </c>
      <c r="AB1710" s="35"/>
      <c r="AC1710" s="10"/>
      <c r="AD1710" s="10"/>
    </row>
    <row r="1711" spans="1:30" x14ac:dyDescent="0.25">
      <c r="A1711" t="s">
        <v>3239</v>
      </c>
      <c r="B1711" t="s">
        <v>623</v>
      </c>
      <c r="C1711" s="1">
        <v>40934</v>
      </c>
      <c r="D1711">
        <v>204</v>
      </c>
      <c r="E1711" t="str">
        <f t="shared" si="652"/>
        <v>_ooyala_video_index_report_provides_big_data_insight_</v>
      </c>
      <c r="F1711" s="7">
        <f t="shared" si="658"/>
        <v>5.3230099791384085</v>
      </c>
      <c r="G1711">
        <f t="shared" si="653"/>
        <v>23</v>
      </c>
      <c r="H1711" s="11">
        <f t="shared" si="659"/>
        <v>0</v>
      </c>
      <c r="I1711" s="11">
        <f t="shared" si="671"/>
        <v>0</v>
      </c>
      <c r="J1711" s="11">
        <f t="shared" si="671"/>
        <v>1</v>
      </c>
      <c r="K1711" s="11">
        <f t="shared" si="672"/>
        <v>0</v>
      </c>
      <c r="L1711" s="11">
        <f t="shared" si="672"/>
        <v>0</v>
      </c>
      <c r="M1711" s="11">
        <f t="shared" si="672"/>
        <v>0</v>
      </c>
      <c r="N1711" s="11">
        <f t="shared" si="672"/>
        <v>0</v>
      </c>
      <c r="O1711" s="11">
        <f t="shared" si="672"/>
        <v>1</v>
      </c>
      <c r="P1711" s="11">
        <f t="shared" si="672"/>
        <v>0</v>
      </c>
      <c r="Q1711" s="4" t="str">
        <f t="shared" si="660"/>
        <v>N-001-000010</v>
      </c>
      <c r="R1711">
        <f t="shared" si="661"/>
        <v>276</v>
      </c>
      <c r="S1711" s="8">
        <f t="shared" si="662"/>
        <v>7.1371246496698326</v>
      </c>
      <c r="T1711" s="8">
        <f t="shared" si="663"/>
        <v>7.1371246496698326</v>
      </c>
      <c r="U1711" s="10">
        <f t="shared" si="654"/>
        <v>4.7181890642801871</v>
      </c>
      <c r="V1711" s="10">
        <f t="shared" si="664"/>
        <v>0.48352944586012636</v>
      </c>
      <c r="W1711" s="10">
        <f t="shared" si="665"/>
        <v>-1.5103821975769467</v>
      </c>
      <c r="X1711" s="10">
        <f t="shared" si="655"/>
        <v>0.60482091485822098</v>
      </c>
      <c r="Y1711" s="22">
        <f t="shared" si="666"/>
        <v>7.1540443979874988</v>
      </c>
      <c r="Z1711" s="22">
        <f t="shared" si="656"/>
        <v>7.1890336202131158</v>
      </c>
      <c r="AA1711" s="22">
        <f t="shared" si="657"/>
        <v>7.1371246496698326</v>
      </c>
      <c r="AB1711" s="35"/>
      <c r="AC1711" s="10"/>
      <c r="AD1711" s="10"/>
    </row>
    <row r="1712" spans="1:30" x14ac:dyDescent="0.25">
      <c r="A1712" t="s">
        <v>4505</v>
      </c>
      <c r="B1712" t="s">
        <v>1889</v>
      </c>
      <c r="C1712" s="1">
        <v>42403</v>
      </c>
      <c r="D1712">
        <v>367</v>
      </c>
      <c r="E1712" t="str">
        <f t="shared" si="652"/>
        <v>_open_data_in_government_</v>
      </c>
      <c r="F1712" s="7">
        <f t="shared" si="658"/>
        <v>5.9080829381689313</v>
      </c>
      <c r="G1712">
        <f t="shared" si="653"/>
        <v>33</v>
      </c>
      <c r="H1712" s="11">
        <f t="shared" si="659"/>
        <v>1</v>
      </c>
      <c r="I1712" s="11">
        <f t="shared" si="671"/>
        <v>0</v>
      </c>
      <c r="J1712" s="11">
        <f t="shared" si="671"/>
        <v>1</v>
      </c>
      <c r="K1712" s="11">
        <f t="shared" ref="K1712:P1721" si="673">IF(ISNUMBER(SEARCH(K$1,$E1712)),1,0)</f>
        <v>0</v>
      </c>
      <c r="L1712" s="11">
        <f t="shared" si="673"/>
        <v>0</v>
      </c>
      <c r="M1712" s="11">
        <f t="shared" si="673"/>
        <v>0</v>
      </c>
      <c r="N1712" s="11">
        <f t="shared" si="673"/>
        <v>0</v>
      </c>
      <c r="O1712" s="11">
        <f t="shared" si="673"/>
        <v>1</v>
      </c>
      <c r="P1712" s="11">
        <f t="shared" si="673"/>
        <v>0</v>
      </c>
      <c r="Q1712" s="4" t="str">
        <f t="shared" si="660"/>
        <v>N-101-000010</v>
      </c>
      <c r="R1712">
        <f t="shared" si="661"/>
        <v>382</v>
      </c>
      <c r="S1712" s="8">
        <f t="shared" si="662"/>
        <v>6.8802841839920132</v>
      </c>
      <c r="T1712" s="8">
        <f t="shared" si="663"/>
        <v>6.8802841839920132</v>
      </c>
      <c r="U1712" s="10">
        <f t="shared" si="654"/>
        <v>5.5017290776534065</v>
      </c>
      <c r="V1712" s="10">
        <f t="shared" si="664"/>
        <v>0.18424985744159661</v>
      </c>
      <c r="W1712" s="10">
        <f t="shared" si="665"/>
        <v>-0.92530923854642388</v>
      </c>
      <c r="X1712" s="10">
        <f t="shared" si="655"/>
        <v>0.40635386051552441</v>
      </c>
      <c r="Y1712" s="22">
        <f t="shared" si="666"/>
        <v>6.9555773436448023</v>
      </c>
      <c r="Z1712" s="22">
        <f t="shared" si="656"/>
        <v>6.8151536771936527</v>
      </c>
      <c r="AA1712" s="22">
        <f t="shared" si="657"/>
        <v>6.8802841839920132</v>
      </c>
      <c r="AB1712" s="35"/>
      <c r="AC1712" s="10"/>
      <c r="AD1712" s="10"/>
    </row>
    <row r="1713" spans="1:30" x14ac:dyDescent="0.25">
      <c r="A1713" t="s">
        <v>4507</v>
      </c>
      <c r="B1713" t="s">
        <v>1891</v>
      </c>
      <c r="C1713" s="1">
        <v>42174</v>
      </c>
      <c r="D1713">
        <v>326</v>
      </c>
      <c r="E1713" t="str">
        <f t="shared" si="652"/>
        <v>_opensource_robotics_projects_list_</v>
      </c>
      <c r="F1713" s="7">
        <f t="shared" si="658"/>
        <v>5.7899601708972535</v>
      </c>
      <c r="G1713">
        <f t="shared" si="653"/>
        <v>56</v>
      </c>
      <c r="H1713" s="11">
        <f t="shared" si="659"/>
        <v>1</v>
      </c>
      <c r="I1713" s="11">
        <f t="shared" si="671"/>
        <v>0</v>
      </c>
      <c r="J1713" s="11">
        <f t="shared" si="671"/>
        <v>1</v>
      </c>
      <c r="K1713" s="11">
        <f t="shared" si="673"/>
        <v>0</v>
      </c>
      <c r="L1713" s="11">
        <f t="shared" si="673"/>
        <v>0</v>
      </c>
      <c r="M1713" s="11">
        <f t="shared" si="673"/>
        <v>0</v>
      </c>
      <c r="N1713" s="11">
        <f t="shared" si="673"/>
        <v>0</v>
      </c>
      <c r="O1713" s="11">
        <f t="shared" si="673"/>
        <v>0</v>
      </c>
      <c r="P1713" s="11">
        <f t="shared" si="673"/>
        <v>0</v>
      </c>
      <c r="Q1713" s="4" t="str">
        <f t="shared" si="660"/>
        <v>N-101-000000</v>
      </c>
      <c r="R1713">
        <f t="shared" si="661"/>
        <v>419</v>
      </c>
      <c r="S1713" s="8">
        <f t="shared" si="662"/>
        <v>6.5697596378225285</v>
      </c>
      <c r="T1713" s="8">
        <f t="shared" si="663"/>
        <v>6.5697596378225285</v>
      </c>
      <c r="U1713" s="10">
        <f t="shared" si="654"/>
        <v>5.6014912315811971</v>
      </c>
      <c r="V1713" s="10">
        <f t="shared" si="664"/>
        <v>-0.14431102010629077</v>
      </c>
      <c r="W1713" s="10">
        <f t="shared" si="665"/>
        <v>-1.0434320058181017</v>
      </c>
      <c r="X1713" s="10">
        <f t="shared" si="655"/>
        <v>0.18846893931605621</v>
      </c>
      <c r="Y1713" s="22">
        <f t="shared" si="666"/>
        <v>6.7376924224453338</v>
      </c>
      <c r="Z1713" s="22">
        <f t="shared" si="656"/>
        <v>6.5922741434865042</v>
      </c>
      <c r="AA1713" s="22">
        <f t="shared" si="657"/>
        <v>6.5697596378225285</v>
      </c>
      <c r="AB1713" s="35"/>
      <c r="AC1713" s="10"/>
      <c r="AD1713" s="10"/>
    </row>
    <row r="1714" spans="1:30" x14ac:dyDescent="0.25">
      <c r="A1714" t="s">
        <v>4508</v>
      </c>
      <c r="B1714" t="s">
        <v>1892</v>
      </c>
      <c r="C1714" s="1">
        <v>42121</v>
      </c>
      <c r="D1714">
        <v>1100</v>
      </c>
      <c r="E1714" t="str">
        <f t="shared" si="652"/>
        <v>_openstreetmap_visualization_case_study_&amp;amp;_sample_code_</v>
      </c>
      <c r="F1714" s="7">
        <f t="shared" si="658"/>
        <v>7.0039741367226798</v>
      </c>
      <c r="G1714">
        <f t="shared" si="653"/>
        <v>55</v>
      </c>
      <c r="H1714" s="11">
        <f t="shared" si="659"/>
        <v>1</v>
      </c>
      <c r="I1714" s="11">
        <f t="shared" si="671"/>
        <v>0</v>
      </c>
      <c r="J1714" s="11">
        <f t="shared" si="671"/>
        <v>1</v>
      </c>
      <c r="K1714" s="11">
        <f t="shared" si="673"/>
        <v>0</v>
      </c>
      <c r="L1714" s="11">
        <f t="shared" si="673"/>
        <v>0</v>
      </c>
      <c r="M1714" s="11">
        <f t="shared" si="673"/>
        <v>0</v>
      </c>
      <c r="N1714" s="11">
        <f t="shared" si="673"/>
        <v>0</v>
      </c>
      <c r="O1714" s="11">
        <f t="shared" si="673"/>
        <v>0</v>
      </c>
      <c r="P1714" s="11">
        <f t="shared" si="673"/>
        <v>0</v>
      </c>
      <c r="Q1714" s="4" t="str">
        <f t="shared" si="660"/>
        <v>N-101-000000</v>
      </c>
      <c r="R1714">
        <f t="shared" si="661"/>
        <v>419</v>
      </c>
      <c r="S1714" s="8">
        <f t="shared" si="662"/>
        <v>6.5697596378225285</v>
      </c>
      <c r="T1714" s="8">
        <f t="shared" si="663"/>
        <v>6.5697596378225285</v>
      </c>
      <c r="U1714" s="10">
        <f t="shared" si="654"/>
        <v>6.8155051974066234</v>
      </c>
      <c r="V1714" s="10">
        <f t="shared" si="664"/>
        <v>-0.14431102010629077</v>
      </c>
      <c r="W1714" s="10">
        <f t="shared" si="665"/>
        <v>0.17058196000732462</v>
      </c>
      <c r="X1714" s="10">
        <f t="shared" si="655"/>
        <v>0.18846893931605621</v>
      </c>
      <c r="Y1714" s="22">
        <f t="shared" si="666"/>
        <v>6.7376924224453338</v>
      </c>
      <c r="Z1714" s="22">
        <f t="shared" si="656"/>
        <v>6.5922741434865042</v>
      </c>
      <c r="AA1714" s="22">
        <f t="shared" si="657"/>
        <v>6.5697596378225285</v>
      </c>
      <c r="AB1714" s="35"/>
      <c r="AC1714" s="10"/>
      <c r="AD1714" s="10"/>
    </row>
    <row r="1715" spans="1:30" x14ac:dyDescent="0.25">
      <c r="A1715" t="s">
        <v>4509</v>
      </c>
      <c r="B1715" t="s">
        <v>1893</v>
      </c>
      <c r="C1715" s="1">
        <v>41620</v>
      </c>
      <c r="D1715">
        <v>1642</v>
      </c>
      <c r="E1715" t="str">
        <f t="shared" si="652"/>
        <v>_operational_data_science:_excerpt_from_2_great_articles_</v>
      </c>
      <c r="F1715" s="7">
        <f t="shared" si="658"/>
        <v>7.4042791180372678</v>
      </c>
      <c r="G1715">
        <f t="shared" si="653"/>
        <v>58</v>
      </c>
      <c r="H1715" s="11">
        <f t="shared" si="659"/>
        <v>0</v>
      </c>
      <c r="I1715" s="11">
        <f t="shared" si="671"/>
        <v>0</v>
      </c>
      <c r="J1715" s="11">
        <f t="shared" si="671"/>
        <v>1</v>
      </c>
      <c r="K1715" s="11">
        <f t="shared" si="673"/>
        <v>0</v>
      </c>
      <c r="L1715" s="11">
        <f t="shared" si="673"/>
        <v>0</v>
      </c>
      <c r="M1715" s="11">
        <f t="shared" si="673"/>
        <v>0</v>
      </c>
      <c r="N1715" s="11">
        <f t="shared" si="673"/>
        <v>0</v>
      </c>
      <c r="O1715" s="11">
        <f t="shared" si="673"/>
        <v>1</v>
      </c>
      <c r="P1715" s="11">
        <f t="shared" si="673"/>
        <v>0</v>
      </c>
      <c r="Q1715" s="4" t="str">
        <f t="shared" si="660"/>
        <v>N-001-000010</v>
      </c>
      <c r="R1715">
        <f t="shared" si="661"/>
        <v>276</v>
      </c>
      <c r="S1715" s="8">
        <f t="shared" si="662"/>
        <v>7.1371246496698326</v>
      </c>
      <c r="T1715" s="8">
        <f t="shared" si="663"/>
        <v>7.1371246496698326</v>
      </c>
      <c r="U1715" s="10">
        <f t="shared" si="654"/>
        <v>6.7994582031790465</v>
      </c>
      <c r="V1715" s="10">
        <f t="shared" si="664"/>
        <v>0.48352944586012636</v>
      </c>
      <c r="W1715" s="10">
        <f t="shared" si="665"/>
        <v>0.57088694132191264</v>
      </c>
      <c r="X1715" s="10">
        <f t="shared" si="655"/>
        <v>0.60482091485822098</v>
      </c>
      <c r="Y1715" s="22">
        <f t="shared" si="666"/>
        <v>7.1540443979874988</v>
      </c>
      <c r="Z1715" s="22">
        <f t="shared" si="656"/>
        <v>7.1890336202131158</v>
      </c>
      <c r="AA1715" s="22">
        <f t="shared" si="657"/>
        <v>7.1371246496698326</v>
      </c>
      <c r="AB1715" s="35"/>
      <c r="AC1715" s="10"/>
      <c r="AD1715" s="10"/>
    </row>
    <row r="1716" spans="1:30" x14ac:dyDescent="0.25">
      <c r="A1716" t="s">
        <v>3036</v>
      </c>
      <c r="B1716" t="s">
        <v>418</v>
      </c>
      <c r="C1716" s="1">
        <v>42011</v>
      </c>
      <c r="D1716">
        <v>81</v>
      </c>
      <c r="E1716" t="str">
        <f t="shared" si="652"/>
        <v>_operationalizing_data_analytics_with_pivotal_and_forrester_</v>
      </c>
      <c r="F1716" s="7">
        <f t="shared" si="658"/>
        <v>4.4067192472642533</v>
      </c>
      <c r="G1716">
        <f t="shared" si="653"/>
        <v>118</v>
      </c>
      <c r="H1716" s="11">
        <f t="shared" si="659"/>
        <v>1</v>
      </c>
      <c r="I1716" s="11">
        <f t="shared" si="671"/>
        <v>1</v>
      </c>
      <c r="J1716" s="11">
        <f t="shared" si="671"/>
        <v>0</v>
      </c>
      <c r="K1716" s="11">
        <f t="shared" si="673"/>
        <v>0</v>
      </c>
      <c r="L1716" s="11">
        <f t="shared" si="673"/>
        <v>0</v>
      </c>
      <c r="M1716" s="11">
        <f t="shared" si="673"/>
        <v>0</v>
      </c>
      <c r="N1716" s="11">
        <f t="shared" si="673"/>
        <v>0</v>
      </c>
      <c r="O1716" s="11">
        <f t="shared" si="673"/>
        <v>1</v>
      </c>
      <c r="P1716" s="11">
        <f t="shared" si="673"/>
        <v>1</v>
      </c>
      <c r="Q1716" s="4" t="str">
        <f t="shared" si="660"/>
        <v>N-110-000011</v>
      </c>
      <c r="R1716">
        <f t="shared" si="661"/>
        <v>21</v>
      </c>
      <c r="S1716" s="8">
        <f t="shared" si="662"/>
        <v>5.7614925343121861</v>
      </c>
      <c r="T1716" s="8">
        <f t="shared" si="663"/>
        <v>5.7614925343121861</v>
      </c>
      <c r="U1716" s="10">
        <f t="shared" si="654"/>
        <v>4.9959591642420431</v>
      </c>
      <c r="V1716" s="10">
        <f t="shared" si="664"/>
        <v>-1.3170617680423686</v>
      </c>
      <c r="W1716" s="10">
        <f t="shared" si="665"/>
        <v>-2.4266729294511018</v>
      </c>
      <c r="X1716" s="10">
        <f t="shared" si="655"/>
        <v>-0.58923991697778932</v>
      </c>
      <c r="Y1716" s="22">
        <f t="shared" si="666"/>
        <v>5.9599835661514877</v>
      </c>
      <c r="Z1716" s="22">
        <f t="shared" si="656"/>
        <v>6.0277952412423002</v>
      </c>
      <c r="AA1716" s="22">
        <f t="shared" si="657"/>
        <v>5.7614925343121861</v>
      </c>
      <c r="AB1716" s="35"/>
      <c r="AC1716" s="10"/>
      <c r="AD1716" s="10"/>
    </row>
    <row r="1717" spans="1:30" x14ac:dyDescent="0.25">
      <c r="A1717" t="s">
        <v>2849</v>
      </c>
      <c r="B1717" t="s">
        <v>231</v>
      </c>
      <c r="C1717" s="1">
        <v>41910</v>
      </c>
      <c r="D1717">
        <v>111</v>
      </c>
      <c r="E1717" t="str">
        <f t="shared" si="652"/>
        <v>_opinion_mining_/_feedback_mining_-_how_to_derive_relative_positiveness_amongwords_using_statistical/analytical_models?_</v>
      </c>
      <c r="F1717" s="7">
        <f t="shared" si="658"/>
        <v>4.7184988712950942</v>
      </c>
      <c r="G1717">
        <f t="shared" si="653"/>
        <v>48</v>
      </c>
      <c r="H1717" s="11">
        <f t="shared" si="659"/>
        <v>0</v>
      </c>
      <c r="I1717" s="11">
        <f t="shared" si="671"/>
        <v>1</v>
      </c>
      <c r="J1717" s="11">
        <f t="shared" si="671"/>
        <v>0</v>
      </c>
      <c r="K1717" s="11">
        <f t="shared" si="673"/>
        <v>0</v>
      </c>
      <c r="L1717" s="11">
        <f t="shared" si="673"/>
        <v>0</v>
      </c>
      <c r="M1717" s="11">
        <f t="shared" si="673"/>
        <v>0</v>
      </c>
      <c r="N1717" s="11">
        <f t="shared" si="673"/>
        <v>0</v>
      </c>
      <c r="O1717" s="11">
        <f t="shared" si="673"/>
        <v>0</v>
      </c>
      <c r="P1717" s="11">
        <f t="shared" si="673"/>
        <v>0</v>
      </c>
      <c r="Q1717" s="4" t="str">
        <f t="shared" si="660"/>
        <v>N-010-000000</v>
      </c>
      <c r="R1717">
        <f t="shared" si="661"/>
        <v>99</v>
      </c>
      <c r="S1717" s="8">
        <f t="shared" si="662"/>
        <v>6.480946823676728</v>
      </c>
      <c r="T1717" s="8">
        <f t="shared" si="663"/>
        <v>6.480946823676728</v>
      </c>
      <c r="U1717" s="10">
        <f t="shared" si="654"/>
        <v>5.1124065119946041</v>
      </c>
      <c r="V1717" s="10">
        <f t="shared" si="664"/>
        <v>-1.0225092870624488</v>
      </c>
      <c r="W1717" s="10">
        <f t="shared" si="665"/>
        <v>-2.114893305420261</v>
      </c>
      <c r="X1717" s="10">
        <f t="shared" si="655"/>
        <v>-0.39390764069951029</v>
      </c>
      <c r="Y1717" s="22">
        <f t="shared" si="666"/>
        <v>6.1553158424297676</v>
      </c>
      <c r="Z1717" s="22">
        <f t="shared" si="656"/>
        <v>6.3463125243562173</v>
      </c>
      <c r="AA1717" s="22">
        <f t="shared" si="657"/>
        <v>6.480946823676728</v>
      </c>
      <c r="AB1717" s="35"/>
      <c r="AC1717" s="10"/>
      <c r="AD1717" s="10"/>
    </row>
    <row r="1718" spans="1:30" x14ac:dyDescent="0.25">
      <c r="A1718" t="s">
        <v>4510</v>
      </c>
      <c r="B1718" t="s">
        <v>1894</v>
      </c>
      <c r="C1718" s="1">
        <v>42057</v>
      </c>
      <c r="D1718">
        <v>2424</v>
      </c>
      <c r="E1718" t="str">
        <f t="shared" si="652"/>
        <v>_optimal_binning_for_scoring_modeling_(r_package)_</v>
      </c>
      <c r="F1718" s="7">
        <f t="shared" si="658"/>
        <v>7.7935868033715838</v>
      </c>
      <c r="G1718">
        <f t="shared" si="653"/>
        <v>56</v>
      </c>
      <c r="H1718" s="11">
        <f t="shared" si="659"/>
        <v>1</v>
      </c>
      <c r="I1718" s="11">
        <f t="shared" si="671"/>
        <v>0</v>
      </c>
      <c r="J1718" s="11">
        <f t="shared" si="671"/>
        <v>1</v>
      </c>
      <c r="K1718" s="11">
        <f t="shared" si="673"/>
        <v>0</v>
      </c>
      <c r="L1718" s="11">
        <f t="shared" si="673"/>
        <v>0</v>
      </c>
      <c r="M1718" s="11">
        <f t="shared" si="673"/>
        <v>0</v>
      </c>
      <c r="N1718" s="11">
        <f t="shared" si="673"/>
        <v>0</v>
      </c>
      <c r="O1718" s="11">
        <f t="shared" si="673"/>
        <v>0</v>
      </c>
      <c r="P1718" s="11">
        <f t="shared" si="673"/>
        <v>0</v>
      </c>
      <c r="Q1718" s="4" t="str">
        <f t="shared" si="660"/>
        <v>N-101-000000</v>
      </c>
      <c r="R1718">
        <f t="shared" si="661"/>
        <v>419</v>
      </c>
      <c r="S1718" s="8">
        <f t="shared" si="662"/>
        <v>6.5697596378225285</v>
      </c>
      <c r="T1718" s="8">
        <f t="shared" si="663"/>
        <v>6.5697596378225285</v>
      </c>
      <c r="U1718" s="10">
        <f t="shared" si="654"/>
        <v>7.6051178640555275</v>
      </c>
      <c r="V1718" s="10">
        <f t="shared" si="664"/>
        <v>-0.14431102010629077</v>
      </c>
      <c r="W1718" s="10">
        <f t="shared" si="665"/>
        <v>0.96019462665622868</v>
      </c>
      <c r="X1718" s="10">
        <f t="shared" si="655"/>
        <v>0.18846893931605621</v>
      </c>
      <c r="Y1718" s="22">
        <f t="shared" si="666"/>
        <v>6.7376924224453338</v>
      </c>
      <c r="Z1718" s="22">
        <f t="shared" si="656"/>
        <v>6.5922741434865042</v>
      </c>
      <c r="AA1718" s="22">
        <f t="shared" si="657"/>
        <v>6.5697596378225285</v>
      </c>
      <c r="AB1718" s="35"/>
      <c r="AC1718" s="10"/>
      <c r="AD1718" s="10"/>
    </row>
    <row r="1719" spans="1:30" x14ac:dyDescent="0.25">
      <c r="A1719" t="s">
        <v>4511</v>
      </c>
      <c r="B1719" t="s">
        <v>1895</v>
      </c>
      <c r="C1719" s="1">
        <v>42042</v>
      </c>
      <c r="D1719">
        <v>372</v>
      </c>
      <c r="E1719" t="str">
        <f t="shared" si="652"/>
        <v>_optimizing_care_gaps_and_outreach_programs_in_healthcare_</v>
      </c>
      <c r="F1719" s="7">
        <f t="shared" si="658"/>
        <v>5.9215784196438159</v>
      </c>
      <c r="G1719">
        <f t="shared" si="653"/>
        <v>32</v>
      </c>
      <c r="H1719" s="11">
        <f t="shared" si="659"/>
        <v>1</v>
      </c>
      <c r="I1719" s="11">
        <f t="shared" si="671"/>
        <v>0</v>
      </c>
      <c r="J1719" s="11">
        <f t="shared" si="671"/>
        <v>1</v>
      </c>
      <c r="K1719" s="11">
        <f t="shared" si="673"/>
        <v>0</v>
      </c>
      <c r="L1719" s="11">
        <f t="shared" si="673"/>
        <v>0</v>
      </c>
      <c r="M1719" s="11">
        <f t="shared" si="673"/>
        <v>0</v>
      </c>
      <c r="N1719" s="11">
        <f t="shared" si="673"/>
        <v>0</v>
      </c>
      <c r="O1719" s="11">
        <f t="shared" si="673"/>
        <v>0</v>
      </c>
      <c r="P1719" s="11">
        <f t="shared" si="673"/>
        <v>0</v>
      </c>
      <c r="Q1719" s="4" t="str">
        <f t="shared" si="660"/>
        <v>N-101-000000</v>
      </c>
      <c r="R1719">
        <f t="shared" si="661"/>
        <v>419</v>
      </c>
      <c r="S1719" s="8">
        <f t="shared" si="662"/>
        <v>6.5697596378225285</v>
      </c>
      <c r="T1719" s="8">
        <f t="shared" si="663"/>
        <v>6.5697596378225285</v>
      </c>
      <c r="U1719" s="10">
        <f t="shared" si="654"/>
        <v>5.7331094803277596</v>
      </c>
      <c r="V1719" s="10">
        <f t="shared" si="664"/>
        <v>-0.14431102010629077</v>
      </c>
      <c r="W1719" s="10">
        <f t="shared" si="665"/>
        <v>-0.91181375707153922</v>
      </c>
      <c r="X1719" s="10">
        <f t="shared" si="655"/>
        <v>0.18846893931605621</v>
      </c>
      <c r="Y1719" s="22">
        <f t="shared" si="666"/>
        <v>6.7376924224453338</v>
      </c>
      <c r="Z1719" s="22">
        <f t="shared" si="656"/>
        <v>6.5922741434865042</v>
      </c>
      <c r="AA1719" s="22">
        <f t="shared" si="657"/>
        <v>6.5697596378225285</v>
      </c>
      <c r="AB1719" s="35"/>
      <c r="AC1719" s="10"/>
      <c r="AD1719" s="10"/>
    </row>
    <row r="1720" spans="1:30" x14ac:dyDescent="0.25">
      <c r="A1720" t="s">
        <v>4512</v>
      </c>
      <c r="B1720" t="s">
        <v>1896</v>
      </c>
      <c r="C1720" s="1">
        <v>41189</v>
      </c>
      <c r="D1720">
        <v>1895</v>
      </c>
      <c r="E1720" t="str">
        <f t="shared" si="652"/>
        <v>_optimizing_direct_mail_campaigns_</v>
      </c>
      <c r="F1720" s="7">
        <f t="shared" si="658"/>
        <v>7.5475016828149668</v>
      </c>
      <c r="G1720">
        <f t="shared" si="653"/>
        <v>64</v>
      </c>
      <c r="H1720" s="11">
        <f t="shared" si="659"/>
        <v>0</v>
      </c>
      <c r="I1720" s="11">
        <f t="shared" si="671"/>
        <v>0</v>
      </c>
      <c r="J1720" s="11">
        <f t="shared" si="671"/>
        <v>1</v>
      </c>
      <c r="K1720" s="11">
        <f t="shared" si="673"/>
        <v>0</v>
      </c>
      <c r="L1720" s="11">
        <f t="shared" si="673"/>
        <v>0</v>
      </c>
      <c r="M1720" s="11">
        <f t="shared" si="673"/>
        <v>0</v>
      </c>
      <c r="N1720" s="11">
        <f t="shared" si="673"/>
        <v>0</v>
      </c>
      <c r="O1720" s="11">
        <f t="shared" si="673"/>
        <v>0</v>
      </c>
      <c r="P1720" s="11">
        <f t="shared" si="673"/>
        <v>0</v>
      </c>
      <c r="Q1720" s="4" t="str">
        <f t="shared" si="660"/>
        <v>N-001-000000</v>
      </c>
      <c r="R1720">
        <f t="shared" si="661"/>
        <v>313</v>
      </c>
      <c r="S1720" s="8">
        <f t="shared" si="662"/>
        <v>6.8822553953446945</v>
      </c>
      <c r="T1720" s="8">
        <f t="shared" si="663"/>
        <v>6.8822553953446945</v>
      </c>
      <c r="U1720" s="10">
        <f t="shared" si="654"/>
        <v>7.1605656891562139</v>
      </c>
      <c r="V1720" s="10">
        <f t="shared" si="664"/>
        <v>0.15496856831223904</v>
      </c>
      <c r="W1720" s="10">
        <f t="shared" si="665"/>
        <v>0.71410950609961166</v>
      </c>
      <c r="X1720" s="10">
        <f t="shared" si="655"/>
        <v>0.38693599365875281</v>
      </c>
      <c r="Y1720" s="22">
        <f t="shared" si="666"/>
        <v>6.9361594767880304</v>
      </c>
      <c r="Z1720" s="22">
        <f t="shared" si="656"/>
        <v>6.9661540865059681</v>
      </c>
      <c r="AA1720" s="22">
        <f t="shared" si="657"/>
        <v>6.8822553953446945</v>
      </c>
      <c r="AB1720" s="35"/>
      <c r="AC1720" s="10"/>
      <c r="AD1720" s="10"/>
    </row>
    <row r="1721" spans="1:30" x14ac:dyDescent="0.25">
      <c r="A1721" t="s">
        <v>4513</v>
      </c>
      <c r="B1721" t="s">
        <v>1897</v>
      </c>
      <c r="C1721" s="1">
        <v>41914</v>
      </c>
      <c r="D1721">
        <v>326</v>
      </c>
      <c r="E1721" t="str">
        <f t="shared" si="652"/>
        <v>_optimizing_disease_management_programs_using_predictive_modeling_</v>
      </c>
      <c r="F1721" s="7">
        <f t="shared" si="658"/>
        <v>5.7899601708972535</v>
      </c>
      <c r="G1721">
        <f t="shared" si="653"/>
        <v>49</v>
      </c>
      <c r="H1721" s="11">
        <f t="shared" si="659"/>
        <v>0</v>
      </c>
      <c r="I1721" s="11">
        <f t="shared" si="671"/>
        <v>0</v>
      </c>
      <c r="J1721" s="11">
        <f t="shared" si="671"/>
        <v>1</v>
      </c>
      <c r="K1721" s="11">
        <f t="shared" si="673"/>
        <v>0</v>
      </c>
      <c r="L1721" s="11">
        <f t="shared" si="673"/>
        <v>0</v>
      </c>
      <c r="M1721" s="11">
        <f t="shared" si="673"/>
        <v>0</v>
      </c>
      <c r="N1721" s="11">
        <f t="shared" si="673"/>
        <v>0</v>
      </c>
      <c r="O1721" s="11">
        <f t="shared" si="673"/>
        <v>0</v>
      </c>
      <c r="P1721" s="11">
        <f t="shared" si="673"/>
        <v>0</v>
      </c>
      <c r="Q1721" s="4" t="str">
        <f t="shared" si="660"/>
        <v>N-001-000000</v>
      </c>
      <c r="R1721">
        <f t="shared" si="661"/>
        <v>313</v>
      </c>
      <c r="S1721" s="8">
        <f t="shared" si="662"/>
        <v>6.8822553953446945</v>
      </c>
      <c r="T1721" s="8">
        <f t="shared" si="663"/>
        <v>6.8822553953446945</v>
      </c>
      <c r="U1721" s="10">
        <f t="shared" si="654"/>
        <v>5.4030241772385006</v>
      </c>
      <c r="V1721" s="10">
        <f t="shared" si="664"/>
        <v>0.15496856831223904</v>
      </c>
      <c r="W1721" s="10">
        <f t="shared" si="665"/>
        <v>-1.0434320058181017</v>
      </c>
      <c r="X1721" s="10">
        <f t="shared" si="655"/>
        <v>0.38693599365875281</v>
      </c>
      <c r="Y1721" s="22">
        <f t="shared" si="666"/>
        <v>6.9361594767880304</v>
      </c>
      <c r="Z1721" s="22">
        <f t="shared" si="656"/>
        <v>6.9661540865059681</v>
      </c>
      <c r="AA1721" s="22">
        <f t="shared" si="657"/>
        <v>6.8822553953446945</v>
      </c>
      <c r="AB1721" s="35"/>
      <c r="AC1721" s="10"/>
      <c r="AD1721" s="10"/>
    </row>
    <row r="1722" spans="1:30" x14ac:dyDescent="0.25">
      <c r="A1722" t="s">
        <v>4514</v>
      </c>
      <c r="B1722" t="s">
        <v>1898</v>
      </c>
      <c r="C1722" s="1">
        <v>41319</v>
      </c>
      <c r="D1722">
        <v>3829</v>
      </c>
      <c r="E1722" t="str">
        <f t="shared" si="652"/>
        <v>_optimizing_merchandising_using_big_data_analytics_</v>
      </c>
      <c r="F1722" s="7">
        <f t="shared" si="658"/>
        <v>8.2506200821746916</v>
      </c>
      <c r="G1722">
        <f t="shared" si="653"/>
        <v>52</v>
      </c>
      <c r="H1722" s="11">
        <f t="shared" si="659"/>
        <v>0</v>
      </c>
      <c r="I1722" s="11">
        <f t="shared" ref="I1722:J1741" si="674">IF(ISNUMBER(SEARCH(I$1,$B1722)),1,0)</f>
        <v>0</v>
      </c>
      <c r="J1722" s="11">
        <f t="shared" si="674"/>
        <v>1</v>
      </c>
      <c r="K1722" s="11">
        <f t="shared" ref="K1722:P1731" si="675">IF(ISNUMBER(SEARCH(K$1,$E1722)),1,0)</f>
        <v>0</v>
      </c>
      <c r="L1722" s="11">
        <f t="shared" si="675"/>
        <v>0</v>
      </c>
      <c r="M1722" s="11">
        <f t="shared" si="675"/>
        <v>0</v>
      </c>
      <c r="N1722" s="11">
        <f t="shared" si="675"/>
        <v>0</v>
      </c>
      <c r="O1722" s="11">
        <f t="shared" si="675"/>
        <v>1</v>
      </c>
      <c r="P1722" s="11">
        <f t="shared" si="675"/>
        <v>1</v>
      </c>
      <c r="Q1722" s="4" t="str">
        <f t="shared" si="660"/>
        <v>N-001-000011</v>
      </c>
      <c r="R1722">
        <f t="shared" si="661"/>
        <v>44</v>
      </c>
      <c r="S1722" s="8">
        <f t="shared" si="662"/>
        <v>7.1577607103781817</v>
      </c>
      <c r="T1722" s="8">
        <f t="shared" si="663"/>
        <v>7.1577607103781817</v>
      </c>
      <c r="U1722" s="10">
        <f t="shared" si="654"/>
        <v>7.8605493104515212</v>
      </c>
      <c r="V1722" s="10">
        <f t="shared" si="664"/>
        <v>0.15969567575084864</v>
      </c>
      <c r="W1722" s="10">
        <f t="shared" si="665"/>
        <v>1.4172279054593364</v>
      </c>
      <c r="X1722" s="10">
        <f t="shared" si="655"/>
        <v>0.39007077172317028</v>
      </c>
      <c r="Y1722" s="22">
        <f t="shared" si="666"/>
        <v>6.9392942548524479</v>
      </c>
      <c r="Z1722" s="22">
        <f t="shared" si="656"/>
        <v>7.021516746411514</v>
      </c>
      <c r="AA1722" s="22">
        <f t="shared" si="657"/>
        <v>7.1577607103781817</v>
      </c>
      <c r="AB1722" s="35"/>
      <c r="AC1722" s="10"/>
      <c r="AD1722" s="10"/>
    </row>
    <row r="1723" spans="1:30" x14ac:dyDescent="0.25">
      <c r="A1723" t="s">
        <v>4515</v>
      </c>
      <c r="B1723" t="s">
        <v>1899</v>
      </c>
      <c r="C1723" s="1">
        <v>42156</v>
      </c>
      <c r="D1723">
        <v>611</v>
      </c>
      <c r="E1723" t="str">
        <f t="shared" si="652"/>
        <v>_optimizing_your_search_functionality_on_your_website_</v>
      </c>
      <c r="F1723" s="7">
        <f t="shared" si="658"/>
        <v>6.4167322825123261</v>
      </c>
      <c r="G1723">
        <f t="shared" si="653"/>
        <v>47</v>
      </c>
      <c r="H1723" s="11">
        <f t="shared" si="659"/>
        <v>1</v>
      </c>
      <c r="I1723" s="11">
        <f t="shared" si="674"/>
        <v>0</v>
      </c>
      <c r="J1723" s="11">
        <f t="shared" si="674"/>
        <v>1</v>
      </c>
      <c r="K1723" s="11">
        <f t="shared" si="675"/>
        <v>0</v>
      </c>
      <c r="L1723" s="11">
        <f t="shared" si="675"/>
        <v>0</v>
      </c>
      <c r="M1723" s="11">
        <f t="shared" si="675"/>
        <v>0</v>
      </c>
      <c r="N1723" s="11">
        <f t="shared" si="675"/>
        <v>0</v>
      </c>
      <c r="O1723" s="11">
        <f t="shared" si="675"/>
        <v>0</v>
      </c>
      <c r="P1723" s="11">
        <f t="shared" si="675"/>
        <v>0</v>
      </c>
      <c r="Q1723" s="4" t="str">
        <f t="shared" si="660"/>
        <v>N-101-000000</v>
      </c>
      <c r="R1723">
        <f t="shared" si="661"/>
        <v>419</v>
      </c>
      <c r="S1723" s="8">
        <f t="shared" si="662"/>
        <v>6.5697596378225285</v>
      </c>
      <c r="T1723" s="8">
        <f t="shared" si="663"/>
        <v>6.5697596378225285</v>
      </c>
      <c r="U1723" s="10">
        <f t="shared" si="654"/>
        <v>6.2282633431962697</v>
      </c>
      <c r="V1723" s="10">
        <f t="shared" si="664"/>
        <v>-0.14431102010629077</v>
      </c>
      <c r="W1723" s="10">
        <f t="shared" si="665"/>
        <v>-0.41665989420302907</v>
      </c>
      <c r="X1723" s="10">
        <f t="shared" si="655"/>
        <v>0.18846893931605621</v>
      </c>
      <c r="Y1723" s="22">
        <f t="shared" si="666"/>
        <v>6.7376924224453338</v>
      </c>
      <c r="Z1723" s="22">
        <f t="shared" si="656"/>
        <v>6.5922741434865042</v>
      </c>
      <c r="AA1723" s="22">
        <f t="shared" si="657"/>
        <v>6.5697596378225285</v>
      </c>
      <c r="AB1723" s="35"/>
      <c r="AC1723" s="10"/>
      <c r="AD1723" s="10"/>
    </row>
    <row r="1724" spans="1:30" x14ac:dyDescent="0.25">
      <c r="A1724" t="s">
        <v>4516</v>
      </c>
      <c r="B1724" t="s">
        <v>1900</v>
      </c>
      <c r="C1724" s="1">
        <v>42289</v>
      </c>
      <c r="D1724">
        <v>978</v>
      </c>
      <c r="E1724" t="str">
        <f t="shared" si="652"/>
        <v>_o'reilly_2015_salary_survey_for_data_scientists_</v>
      </c>
      <c r="F1724" s="7">
        <f t="shared" si="658"/>
        <v>6.8865316425305103</v>
      </c>
      <c r="G1724">
        <f t="shared" si="653"/>
        <v>41</v>
      </c>
      <c r="H1724" s="11">
        <f t="shared" si="659"/>
        <v>1</v>
      </c>
      <c r="I1724" s="11">
        <f t="shared" si="674"/>
        <v>0</v>
      </c>
      <c r="J1724" s="11">
        <f t="shared" si="674"/>
        <v>1</v>
      </c>
      <c r="K1724" s="11">
        <f t="shared" si="675"/>
        <v>0</v>
      </c>
      <c r="L1724" s="11">
        <f t="shared" si="675"/>
        <v>0</v>
      </c>
      <c r="M1724" s="11">
        <f t="shared" si="675"/>
        <v>0</v>
      </c>
      <c r="N1724" s="11">
        <f t="shared" si="675"/>
        <v>0</v>
      </c>
      <c r="O1724" s="11">
        <f t="shared" si="675"/>
        <v>1</v>
      </c>
      <c r="P1724" s="11">
        <f t="shared" si="675"/>
        <v>0</v>
      </c>
      <c r="Q1724" s="4" t="str">
        <f t="shared" si="660"/>
        <v>N-101-000010</v>
      </c>
      <c r="R1724">
        <f t="shared" si="661"/>
        <v>382</v>
      </c>
      <c r="S1724" s="8">
        <f t="shared" si="662"/>
        <v>6.8802841839920132</v>
      </c>
      <c r="T1724" s="8">
        <f t="shared" si="663"/>
        <v>6.8802841839920132</v>
      </c>
      <c r="U1724" s="10">
        <f t="shared" si="654"/>
        <v>6.4801777820149855</v>
      </c>
      <c r="V1724" s="10">
        <f t="shared" si="664"/>
        <v>0.18424985744159661</v>
      </c>
      <c r="W1724" s="10">
        <f t="shared" si="665"/>
        <v>5.3139465815155162E-2</v>
      </c>
      <c r="X1724" s="10">
        <f t="shared" si="655"/>
        <v>0.40635386051552441</v>
      </c>
      <c r="Y1724" s="22">
        <f t="shared" si="666"/>
        <v>6.9555773436448023</v>
      </c>
      <c r="Z1724" s="22">
        <f t="shared" si="656"/>
        <v>6.8151536771936527</v>
      </c>
      <c r="AA1724" s="22">
        <f t="shared" si="657"/>
        <v>6.8802841839920132</v>
      </c>
      <c r="AB1724" s="35"/>
      <c r="AC1724" s="10"/>
      <c r="AD1724" s="10"/>
    </row>
    <row r="1725" spans="1:30" x14ac:dyDescent="0.25">
      <c r="A1725" t="s">
        <v>4517</v>
      </c>
      <c r="B1725" t="s">
        <v>1901</v>
      </c>
      <c r="C1725" s="1">
        <v>42200</v>
      </c>
      <c r="D1725">
        <v>2620</v>
      </c>
      <c r="E1725" t="str">
        <f t="shared" si="652"/>
        <v>_origin_of_techniques_used_in_data_science_</v>
      </c>
      <c r="F1725" s="7">
        <f t="shared" si="658"/>
        <v>7.8713112033234065</v>
      </c>
      <c r="G1725">
        <f t="shared" si="653"/>
        <v>42</v>
      </c>
      <c r="H1725" s="11">
        <f t="shared" si="659"/>
        <v>1</v>
      </c>
      <c r="I1725" s="11">
        <f t="shared" si="674"/>
        <v>0</v>
      </c>
      <c r="J1725" s="11">
        <f t="shared" si="674"/>
        <v>1</v>
      </c>
      <c r="K1725" s="11">
        <f t="shared" si="675"/>
        <v>0</v>
      </c>
      <c r="L1725" s="11">
        <f t="shared" si="675"/>
        <v>0</v>
      </c>
      <c r="M1725" s="11">
        <f t="shared" si="675"/>
        <v>0</v>
      </c>
      <c r="N1725" s="11">
        <f t="shared" si="675"/>
        <v>1</v>
      </c>
      <c r="O1725" s="11">
        <f t="shared" si="675"/>
        <v>1</v>
      </c>
      <c r="P1725" s="11">
        <f t="shared" si="675"/>
        <v>0</v>
      </c>
      <c r="Q1725" s="4" t="str">
        <f t="shared" si="660"/>
        <v>N-101-000110</v>
      </c>
      <c r="R1725">
        <f t="shared" si="661"/>
        <v>126</v>
      </c>
      <c r="S1725" s="8">
        <f t="shared" si="662"/>
        <v>7.156085089173656</v>
      </c>
      <c r="T1725" s="8">
        <f t="shared" si="663"/>
        <v>7.156085089173656</v>
      </c>
      <c r="U1725" s="10">
        <f t="shared" si="654"/>
        <v>7.0812945065023971</v>
      </c>
      <c r="V1725" s="10">
        <f t="shared" si="664"/>
        <v>0.76279653926378688</v>
      </c>
      <c r="W1725" s="10">
        <f t="shared" si="665"/>
        <v>1.0379190266080514</v>
      </c>
      <c r="X1725" s="10">
        <f t="shared" si="655"/>
        <v>0.79001669682100972</v>
      </c>
      <c r="Y1725" s="22">
        <f t="shared" si="666"/>
        <v>7.3392401799502869</v>
      </c>
      <c r="Z1725" s="22">
        <f t="shared" si="656"/>
        <v>7.2265960335864765</v>
      </c>
      <c r="AA1725" s="22">
        <f t="shared" si="657"/>
        <v>7.156085089173656</v>
      </c>
      <c r="AB1725" s="35"/>
      <c r="AC1725" s="10"/>
      <c r="AD1725" s="10"/>
    </row>
    <row r="1726" spans="1:30" x14ac:dyDescent="0.25">
      <c r="A1726" t="s">
        <v>4518</v>
      </c>
      <c r="B1726" t="s">
        <v>1902</v>
      </c>
      <c r="C1726" s="1">
        <v>41543</v>
      </c>
      <c r="D1726">
        <v>2200</v>
      </c>
      <c r="E1726" t="str">
        <f t="shared" si="652"/>
        <v>_our_29_best_articles_about_data_scientists_</v>
      </c>
      <c r="F1726" s="7">
        <f t="shared" si="658"/>
        <v>7.6966670815264617</v>
      </c>
      <c r="G1726">
        <f t="shared" si="653"/>
        <v>56</v>
      </c>
      <c r="H1726" s="11">
        <f t="shared" si="659"/>
        <v>0</v>
      </c>
      <c r="I1726" s="11">
        <f t="shared" si="674"/>
        <v>0</v>
      </c>
      <c r="J1726" s="11">
        <f t="shared" si="674"/>
        <v>1</v>
      </c>
      <c r="K1726" s="11">
        <f t="shared" si="675"/>
        <v>0</v>
      </c>
      <c r="L1726" s="11">
        <f t="shared" si="675"/>
        <v>0</v>
      </c>
      <c r="M1726" s="11">
        <f t="shared" si="675"/>
        <v>0</v>
      </c>
      <c r="N1726" s="11">
        <f t="shared" si="675"/>
        <v>0</v>
      </c>
      <c r="O1726" s="11">
        <f t="shared" si="675"/>
        <v>1</v>
      </c>
      <c r="P1726" s="11">
        <f t="shared" si="675"/>
        <v>0</v>
      </c>
      <c r="Q1726" s="4" t="str">
        <f t="shared" si="660"/>
        <v>N-001-000010</v>
      </c>
      <c r="R1726">
        <f t="shared" si="661"/>
        <v>276</v>
      </c>
      <c r="S1726" s="8">
        <f t="shared" si="662"/>
        <v>7.1371246496698326</v>
      </c>
      <c r="T1726" s="8">
        <f t="shared" si="663"/>
        <v>7.1371246496698326</v>
      </c>
      <c r="U1726" s="10">
        <f t="shared" si="654"/>
        <v>7.0918461666682404</v>
      </c>
      <c r="V1726" s="10">
        <f t="shared" si="664"/>
        <v>0.48352944586012636</v>
      </c>
      <c r="W1726" s="10">
        <f t="shared" si="665"/>
        <v>0.86327490481110658</v>
      </c>
      <c r="X1726" s="10">
        <f t="shared" si="655"/>
        <v>0.60482091485822098</v>
      </c>
      <c r="Y1726" s="22">
        <f t="shared" si="666"/>
        <v>7.1540443979874988</v>
      </c>
      <c r="Z1726" s="22">
        <f t="shared" si="656"/>
        <v>7.1890336202131158</v>
      </c>
      <c r="AA1726" s="22">
        <f t="shared" si="657"/>
        <v>7.1371246496698326</v>
      </c>
      <c r="AB1726" s="35"/>
      <c r="AC1726" s="10"/>
      <c r="AD1726" s="10"/>
    </row>
    <row r="1727" spans="1:30" x14ac:dyDescent="0.25">
      <c r="A1727" t="s">
        <v>4519</v>
      </c>
      <c r="B1727" t="s">
        <v>1903</v>
      </c>
      <c r="C1727" s="1">
        <v>42356</v>
      </c>
      <c r="D1727">
        <v>1059</v>
      </c>
      <c r="E1727" t="str">
        <f t="shared" si="652"/>
        <v>_our_berkeley_data_science_capstone_project:_rap_analysis_</v>
      </c>
      <c r="F1727" s="7">
        <f t="shared" si="658"/>
        <v>6.9660241871061128</v>
      </c>
      <c r="G1727">
        <f t="shared" si="653"/>
        <v>36</v>
      </c>
      <c r="H1727" s="11">
        <f t="shared" si="659"/>
        <v>1</v>
      </c>
      <c r="I1727" s="11">
        <f t="shared" si="674"/>
        <v>0</v>
      </c>
      <c r="J1727" s="11">
        <f t="shared" si="674"/>
        <v>1</v>
      </c>
      <c r="K1727" s="11">
        <f t="shared" si="675"/>
        <v>0</v>
      </c>
      <c r="L1727" s="11">
        <f t="shared" si="675"/>
        <v>0</v>
      </c>
      <c r="M1727" s="11">
        <f t="shared" si="675"/>
        <v>0</v>
      </c>
      <c r="N1727" s="11">
        <f t="shared" si="675"/>
        <v>1</v>
      </c>
      <c r="O1727" s="11">
        <f t="shared" si="675"/>
        <v>1</v>
      </c>
      <c r="P1727" s="11">
        <f t="shared" si="675"/>
        <v>1</v>
      </c>
      <c r="Q1727" s="4" t="str">
        <f t="shared" si="660"/>
        <v>N-101-000111</v>
      </c>
      <c r="R1727">
        <f t="shared" si="661"/>
        <v>9</v>
      </c>
      <c r="S1727" s="8">
        <f t="shared" si="662"/>
        <v>7.0995917257026546</v>
      </c>
      <c r="T1727" s="8">
        <f t="shared" si="663"/>
        <v>7.3546782491486216</v>
      </c>
      <c r="U1727" s="10">
        <f t="shared" si="654"/>
        <v>6.3907576334201535</v>
      </c>
      <c r="V1727" s="10">
        <f t="shared" si="664"/>
        <v>0.43896276915450916</v>
      </c>
      <c r="W1727" s="10">
        <f t="shared" si="665"/>
        <v>0.13263201039075767</v>
      </c>
      <c r="X1727" s="10">
        <f t="shared" si="655"/>
        <v>0.57526655368595903</v>
      </c>
      <c r="Y1727" s="22">
        <f t="shared" si="666"/>
        <v>7.1244900368152368</v>
      </c>
      <c r="Z1727" s="22">
        <f t="shared" si="656"/>
        <v>7.0590791597848748</v>
      </c>
      <c r="AA1727" s="22">
        <f t="shared" si="657"/>
        <v>7.0995917257026546</v>
      </c>
      <c r="AB1727" s="35"/>
      <c r="AC1727" s="10"/>
      <c r="AD1727" s="10"/>
    </row>
    <row r="1728" spans="1:30" x14ac:dyDescent="0.25">
      <c r="A1728" t="s">
        <v>4520</v>
      </c>
      <c r="B1728" t="s">
        <v>1904</v>
      </c>
      <c r="C1728" s="1">
        <v>41534</v>
      </c>
      <c r="D1728">
        <v>2851</v>
      </c>
      <c r="E1728" t="str">
        <f t="shared" si="652"/>
        <v>_our_best_data_visualization_articles_</v>
      </c>
      <c r="F1728" s="7">
        <f t="shared" si="658"/>
        <v>7.9557757815341867</v>
      </c>
      <c r="G1728">
        <f t="shared" si="653"/>
        <v>43</v>
      </c>
      <c r="H1728" s="11">
        <f t="shared" si="659"/>
        <v>0</v>
      </c>
      <c r="I1728" s="11">
        <f t="shared" si="674"/>
        <v>0</v>
      </c>
      <c r="J1728" s="11">
        <f t="shared" si="674"/>
        <v>1</v>
      </c>
      <c r="K1728" s="11">
        <f t="shared" si="675"/>
        <v>0</v>
      </c>
      <c r="L1728" s="11">
        <f t="shared" si="675"/>
        <v>0</v>
      </c>
      <c r="M1728" s="11">
        <f t="shared" si="675"/>
        <v>0</v>
      </c>
      <c r="N1728" s="11">
        <f t="shared" si="675"/>
        <v>0</v>
      </c>
      <c r="O1728" s="11">
        <f t="shared" si="675"/>
        <v>1</v>
      </c>
      <c r="P1728" s="11">
        <f t="shared" si="675"/>
        <v>0</v>
      </c>
      <c r="Q1728" s="4" t="str">
        <f t="shared" si="660"/>
        <v>N-001-000010</v>
      </c>
      <c r="R1728">
        <f t="shared" si="661"/>
        <v>276</v>
      </c>
      <c r="S1728" s="8">
        <f t="shared" si="662"/>
        <v>7.1371246496698326</v>
      </c>
      <c r="T1728" s="8">
        <f t="shared" si="663"/>
        <v>7.1371246496698326</v>
      </c>
      <c r="U1728" s="10">
        <f t="shared" si="654"/>
        <v>7.3509548666759654</v>
      </c>
      <c r="V1728" s="10">
        <f t="shared" si="664"/>
        <v>0.48352944586012636</v>
      </c>
      <c r="W1728" s="10">
        <f t="shared" si="665"/>
        <v>1.1223836048188316</v>
      </c>
      <c r="X1728" s="10">
        <f t="shared" si="655"/>
        <v>0.60482091485822098</v>
      </c>
      <c r="Y1728" s="22">
        <f t="shared" si="666"/>
        <v>7.1540443979874988</v>
      </c>
      <c r="Z1728" s="22">
        <f t="shared" si="656"/>
        <v>7.1890336202131158</v>
      </c>
      <c r="AA1728" s="22">
        <f t="shared" si="657"/>
        <v>7.1371246496698326</v>
      </c>
      <c r="AB1728" s="35"/>
      <c r="AC1728" s="10"/>
      <c r="AD1728" s="10"/>
    </row>
    <row r="1729" spans="1:30" x14ac:dyDescent="0.25">
      <c r="A1729" t="s">
        <v>2850</v>
      </c>
      <c r="B1729" t="s">
        <v>232</v>
      </c>
      <c r="C1729" s="1">
        <v>41751</v>
      </c>
      <c r="D1729">
        <v>25641</v>
      </c>
      <c r="E1729" t="str">
        <f t="shared" si="652"/>
        <v>_our_data_science_apprenticeship_is_now_live_</v>
      </c>
      <c r="F1729" s="7">
        <f t="shared" si="658"/>
        <v>10.151986911112646</v>
      </c>
      <c r="G1729">
        <f t="shared" si="653"/>
        <v>57</v>
      </c>
      <c r="H1729" s="11">
        <f t="shared" si="659"/>
        <v>0</v>
      </c>
      <c r="I1729" s="11">
        <f t="shared" si="674"/>
        <v>1</v>
      </c>
      <c r="J1729" s="11">
        <f t="shared" si="674"/>
        <v>0</v>
      </c>
      <c r="K1729" s="11">
        <f t="shared" si="675"/>
        <v>0</v>
      </c>
      <c r="L1729" s="11">
        <f t="shared" si="675"/>
        <v>0</v>
      </c>
      <c r="M1729" s="11">
        <f t="shared" si="675"/>
        <v>0</v>
      </c>
      <c r="N1729" s="11">
        <f t="shared" si="675"/>
        <v>1</v>
      </c>
      <c r="O1729" s="11">
        <f t="shared" si="675"/>
        <v>1</v>
      </c>
      <c r="P1729" s="11">
        <f t="shared" si="675"/>
        <v>0</v>
      </c>
      <c r="Q1729" s="4" t="str">
        <f t="shared" si="660"/>
        <v>N-010-000110</v>
      </c>
      <c r="R1729">
        <f t="shared" si="661"/>
        <v>30</v>
      </c>
      <c r="S1729" s="8">
        <f t="shared" si="662"/>
        <v>6.8313617432708362</v>
      </c>
      <c r="T1729" s="8">
        <f t="shared" si="663"/>
        <v>6.8313617432708362</v>
      </c>
      <c r="U1729" s="10">
        <f t="shared" si="654"/>
        <v>9.9443467943072026</v>
      </c>
      <c r="V1729" s="10">
        <f t="shared" si="664"/>
        <v>-0.11540172769237117</v>
      </c>
      <c r="W1729" s="10">
        <f t="shared" si="665"/>
        <v>3.3185947343972906</v>
      </c>
      <c r="X1729" s="10">
        <f t="shared" si="655"/>
        <v>0.20764011680544309</v>
      </c>
      <c r="Y1729" s="22">
        <f t="shared" si="666"/>
        <v>6.7568635999347206</v>
      </c>
      <c r="Z1729" s="22">
        <f t="shared" si="656"/>
        <v>6.9806344144561896</v>
      </c>
      <c r="AA1729" s="22">
        <f t="shared" si="657"/>
        <v>6.8313617432708362</v>
      </c>
      <c r="AB1729" s="35"/>
      <c r="AC1729" s="10"/>
      <c r="AD1729" s="10"/>
    </row>
    <row r="1730" spans="1:30" x14ac:dyDescent="0.25">
      <c r="A1730" t="s">
        <v>4521</v>
      </c>
      <c r="B1730" t="s">
        <v>1905</v>
      </c>
      <c r="C1730" s="1">
        <v>41983</v>
      </c>
      <c r="D1730">
        <v>1222</v>
      </c>
      <c r="E1730" t="str">
        <f t="shared" ref="E1730:E1793" si="676">CONCATENATE("_",LOWER(A1730),"_")</f>
        <v>_our_iceberg_is_melting_._now_where's_that_data_scientist?_</v>
      </c>
      <c r="F1730" s="7">
        <f t="shared" si="658"/>
        <v>7.1090621356871724</v>
      </c>
      <c r="G1730">
        <f t="shared" ref="G1730:G1793" si="677">LEN(A1731)</f>
        <v>60</v>
      </c>
      <c r="H1730" s="11">
        <f t="shared" si="659"/>
        <v>0</v>
      </c>
      <c r="I1730" s="11">
        <f t="shared" si="674"/>
        <v>0</v>
      </c>
      <c r="J1730" s="11">
        <f t="shared" si="674"/>
        <v>1</v>
      </c>
      <c r="K1730" s="11">
        <f t="shared" si="675"/>
        <v>0</v>
      </c>
      <c r="L1730" s="11">
        <f t="shared" si="675"/>
        <v>0</v>
      </c>
      <c r="M1730" s="11">
        <f t="shared" si="675"/>
        <v>0</v>
      </c>
      <c r="N1730" s="11">
        <f t="shared" si="675"/>
        <v>0</v>
      </c>
      <c r="O1730" s="11">
        <f t="shared" si="675"/>
        <v>1</v>
      </c>
      <c r="P1730" s="11">
        <f t="shared" si="675"/>
        <v>0</v>
      </c>
      <c r="Q1730" s="4" t="str">
        <f t="shared" si="660"/>
        <v>N-001-000010</v>
      </c>
      <c r="R1730">
        <f t="shared" si="661"/>
        <v>276</v>
      </c>
      <c r="S1730" s="8">
        <f t="shared" si="662"/>
        <v>7.1371246496698326</v>
      </c>
      <c r="T1730" s="8">
        <f t="shared" si="663"/>
        <v>7.1371246496698326</v>
      </c>
      <c r="U1730" s="10">
        <f t="shared" ref="U1730:U1793" si="678">F1730-$AQ$29*SUMPRODUCT(H1730:P1730,$AH$25:$AP$25)</f>
        <v>6.5042412208289511</v>
      </c>
      <c r="V1730" s="10">
        <f t="shared" si="664"/>
        <v>0.48352944586012636</v>
      </c>
      <c r="W1730" s="10">
        <f t="shared" si="665"/>
        <v>0.27566995897181723</v>
      </c>
      <c r="X1730" s="10">
        <f t="shared" ref="X1730:X1793" si="679">$AQ$29*SUMPRODUCT(H1730:P1730,$AH$25:$AP$25)</f>
        <v>0.60482091485822098</v>
      </c>
      <c r="Y1730" s="22">
        <f t="shared" si="666"/>
        <v>7.1540443979874988</v>
      </c>
      <c r="Z1730" s="22">
        <f t="shared" ref="Z1730:Z1793" si="680">$AG$36+SUMPRODUCT($AH$36:$AP$36,H1730:P1730)</f>
        <v>7.1890336202131158</v>
      </c>
      <c r="AA1730" s="22">
        <f t="shared" ref="AA1730:AA1793" si="681">IF(R1730&gt;=$AC$2,S1730,Y1730)</f>
        <v>7.1371246496698326</v>
      </c>
      <c r="AB1730" s="35"/>
      <c r="AC1730" s="10"/>
      <c r="AD1730" s="10"/>
    </row>
    <row r="1731" spans="1:30" x14ac:dyDescent="0.25">
      <c r="A1731" t="s">
        <v>4522</v>
      </c>
      <c r="B1731" t="s">
        <v>1906</v>
      </c>
      <c r="C1731" s="1">
        <v>42468</v>
      </c>
      <c r="D1731">
        <v>1507</v>
      </c>
      <c r="E1731" t="str">
        <f t="shared" si="676"/>
        <v>_outlier_detection_with_parametric_and_non-parametric_methods_</v>
      </c>
      <c r="F1731" s="7">
        <f t="shared" ref="F1731:F1794" si="682">LN(1+D1731)</f>
        <v>7.3185395485679017</v>
      </c>
      <c r="G1731">
        <f t="shared" si="677"/>
        <v>52</v>
      </c>
      <c r="H1731" s="11">
        <f t="shared" ref="H1731:H1794" si="683">IF(YEAR(C1731)&gt;2014,1,0)</f>
        <v>1</v>
      </c>
      <c r="I1731" s="11">
        <f t="shared" si="674"/>
        <v>0</v>
      </c>
      <c r="J1731" s="11">
        <f t="shared" si="674"/>
        <v>1</v>
      </c>
      <c r="K1731" s="11">
        <f t="shared" si="675"/>
        <v>0</v>
      </c>
      <c r="L1731" s="11">
        <f t="shared" si="675"/>
        <v>0</v>
      </c>
      <c r="M1731" s="11">
        <f t="shared" si="675"/>
        <v>0</v>
      </c>
      <c r="N1731" s="11">
        <f t="shared" si="675"/>
        <v>0</v>
      </c>
      <c r="O1731" s="11">
        <f t="shared" si="675"/>
        <v>0</v>
      </c>
      <c r="P1731" s="11">
        <f t="shared" si="675"/>
        <v>0</v>
      </c>
      <c r="Q1731" s="4" t="str">
        <f t="shared" ref="Q1731:Q1794" si="684">CONCATENATE("N-",H1731,I1731,J1731,"-",K1731,L1731,M1731,N1731,O1731,P1731)</f>
        <v>N-101-000000</v>
      </c>
      <c r="R1731">
        <f t="shared" ref="R1731:R1794" si="685">COUNTIF(Q:Q,Q1731)</f>
        <v>419</v>
      </c>
      <c r="S1731" s="8">
        <f t="shared" ref="S1731:S1794" si="686">AVERAGEIF(R:R,R1731,F:F)</f>
        <v>6.5697596378225285</v>
      </c>
      <c r="T1731" s="8">
        <f t="shared" ref="T1731:T1794" si="687">IF(R1731&gt;=10,S1731,AVERAGEIF(R:R,"&lt;10",F:F))</f>
        <v>6.5697596378225285</v>
      </c>
      <c r="U1731" s="10">
        <f t="shared" si="678"/>
        <v>7.1300706092518453</v>
      </c>
      <c r="V1731" s="10">
        <f t="shared" ref="V1731:V1794" si="688">SUMPRODUCT(H1731:P1731,$AH$25:$AP$25)-$AQ$28</f>
        <v>-0.14431102010629077</v>
      </c>
      <c r="W1731" s="10">
        <f t="shared" ref="W1731:W1794" si="689">F1731-AVERAGE(F:F)</f>
        <v>0.48514737185254653</v>
      </c>
      <c r="X1731" s="10">
        <f t="shared" si="679"/>
        <v>0.18846893931605621</v>
      </c>
      <c r="Y1731" s="22">
        <f t="shared" ref="Y1731:Y1794" si="690">AVERAGE(F:F)-AVERAGE(X:X)+X1731</f>
        <v>6.7376924224453338</v>
      </c>
      <c r="Z1731" s="22">
        <f t="shared" si="680"/>
        <v>6.5922741434865042</v>
      </c>
      <c r="AA1731" s="22">
        <f t="shared" si="681"/>
        <v>6.5697596378225285</v>
      </c>
      <c r="AB1731" s="35"/>
      <c r="AC1731" s="10"/>
      <c r="AD1731" s="10"/>
    </row>
    <row r="1732" spans="1:30" x14ac:dyDescent="0.25">
      <c r="A1732" t="s">
        <v>4523</v>
      </c>
      <c r="B1732" t="s">
        <v>1907</v>
      </c>
      <c r="C1732" s="1">
        <v>42415</v>
      </c>
      <c r="D1732">
        <v>186</v>
      </c>
      <c r="E1732" t="str">
        <f t="shared" si="676"/>
        <v>_outside_in_data_governance_-_a_value_driven_approach_</v>
      </c>
      <c r="F1732" s="7">
        <f t="shared" si="682"/>
        <v>5.2311086168545868</v>
      </c>
      <c r="G1732">
        <f t="shared" si="677"/>
        <v>26</v>
      </c>
      <c r="H1732" s="11">
        <f t="shared" si="683"/>
        <v>1</v>
      </c>
      <c r="I1732" s="11">
        <f t="shared" si="674"/>
        <v>0</v>
      </c>
      <c r="J1732" s="11">
        <f t="shared" si="674"/>
        <v>1</v>
      </c>
      <c r="K1732" s="11">
        <f t="shared" ref="K1732:P1741" si="691">IF(ISNUMBER(SEARCH(K$1,$E1732)),1,0)</f>
        <v>0</v>
      </c>
      <c r="L1732" s="11">
        <f t="shared" si="691"/>
        <v>0</v>
      </c>
      <c r="M1732" s="11">
        <f t="shared" si="691"/>
        <v>0</v>
      </c>
      <c r="N1732" s="11">
        <f t="shared" si="691"/>
        <v>0</v>
      </c>
      <c r="O1732" s="11">
        <f t="shared" si="691"/>
        <v>1</v>
      </c>
      <c r="P1732" s="11">
        <f t="shared" si="691"/>
        <v>0</v>
      </c>
      <c r="Q1732" s="4" t="str">
        <f t="shared" si="684"/>
        <v>N-101-000010</v>
      </c>
      <c r="R1732">
        <f t="shared" si="685"/>
        <v>382</v>
      </c>
      <c r="S1732" s="8">
        <f t="shared" si="686"/>
        <v>6.8802841839920132</v>
      </c>
      <c r="T1732" s="8">
        <f t="shared" si="687"/>
        <v>6.8802841839920132</v>
      </c>
      <c r="U1732" s="10">
        <f t="shared" si="678"/>
        <v>4.824754756339062</v>
      </c>
      <c r="V1732" s="10">
        <f t="shared" si="688"/>
        <v>0.18424985744159661</v>
      </c>
      <c r="W1732" s="10">
        <f t="shared" si="689"/>
        <v>-1.6022835598607683</v>
      </c>
      <c r="X1732" s="10">
        <f t="shared" si="679"/>
        <v>0.40635386051552441</v>
      </c>
      <c r="Y1732" s="22">
        <f t="shared" si="690"/>
        <v>6.9555773436448023</v>
      </c>
      <c r="Z1732" s="22">
        <f t="shared" si="680"/>
        <v>6.8151536771936527</v>
      </c>
      <c r="AA1732" s="22">
        <f t="shared" si="681"/>
        <v>6.8802841839920132</v>
      </c>
      <c r="AB1732" s="35"/>
      <c r="AC1732" s="10"/>
      <c r="AD1732" s="10"/>
    </row>
    <row r="1733" spans="1:30" x14ac:dyDescent="0.25">
      <c r="A1733" t="s">
        <v>4524</v>
      </c>
      <c r="B1733" t="s">
        <v>1908</v>
      </c>
      <c r="C1733" s="1">
        <v>42297</v>
      </c>
      <c r="D1733">
        <v>1589</v>
      </c>
      <c r="E1733" t="str">
        <f t="shared" si="676"/>
        <v>_outsourcing_data_analytics_</v>
      </c>
      <c r="F1733" s="7">
        <f t="shared" si="682"/>
        <v>7.3714892952142774</v>
      </c>
      <c r="G1733">
        <f t="shared" si="677"/>
        <v>54</v>
      </c>
      <c r="H1733" s="11">
        <f t="shared" si="683"/>
        <v>1</v>
      </c>
      <c r="I1733" s="11">
        <f t="shared" si="674"/>
        <v>0</v>
      </c>
      <c r="J1733" s="11">
        <f t="shared" si="674"/>
        <v>1</v>
      </c>
      <c r="K1733" s="11">
        <f t="shared" si="691"/>
        <v>0</v>
      </c>
      <c r="L1733" s="11">
        <f t="shared" si="691"/>
        <v>0</v>
      </c>
      <c r="M1733" s="11">
        <f t="shared" si="691"/>
        <v>0</v>
      </c>
      <c r="N1733" s="11">
        <f t="shared" si="691"/>
        <v>0</v>
      </c>
      <c r="O1733" s="11">
        <f t="shared" si="691"/>
        <v>1</v>
      </c>
      <c r="P1733" s="11">
        <f t="shared" si="691"/>
        <v>1</v>
      </c>
      <c r="Q1733" s="4" t="str">
        <f t="shared" si="684"/>
        <v>N-101-000011</v>
      </c>
      <c r="R1733">
        <f t="shared" si="685"/>
        <v>56</v>
      </c>
      <c r="S1733" s="8">
        <f t="shared" si="686"/>
        <v>6.7077203067055775</v>
      </c>
      <c r="T1733" s="8">
        <f t="shared" si="687"/>
        <v>6.7077203067055775</v>
      </c>
      <c r="U1733" s="10">
        <f t="shared" si="678"/>
        <v>7.1798855778338035</v>
      </c>
      <c r="V1733" s="10">
        <f t="shared" si="688"/>
        <v>-0.13958391266768105</v>
      </c>
      <c r="W1733" s="10">
        <f t="shared" si="689"/>
        <v>0.53809711849892228</v>
      </c>
      <c r="X1733" s="10">
        <f t="shared" si="679"/>
        <v>0.19160371738047377</v>
      </c>
      <c r="Y1733" s="22">
        <f t="shared" si="690"/>
        <v>6.7408272005097514</v>
      </c>
      <c r="Z1733" s="22">
        <f t="shared" si="680"/>
        <v>6.647636803392051</v>
      </c>
      <c r="AA1733" s="22">
        <f t="shared" si="681"/>
        <v>6.7077203067055775</v>
      </c>
      <c r="AB1733" s="35"/>
      <c r="AC1733" s="10"/>
      <c r="AD1733" s="10"/>
    </row>
    <row r="1734" spans="1:30" x14ac:dyDescent="0.25">
      <c r="A1734" t="s">
        <v>2851</v>
      </c>
      <c r="B1734" t="s">
        <v>233</v>
      </c>
      <c r="C1734" s="1">
        <v>42299</v>
      </c>
      <c r="D1734">
        <v>6803</v>
      </c>
      <c r="E1734" t="str">
        <f t="shared" si="676"/>
        <v>_over_5,000,000_financial,_economic_and_social_datasets_</v>
      </c>
      <c r="F1734" s="7">
        <f t="shared" si="682"/>
        <v>8.8252659535157516</v>
      </c>
      <c r="G1734">
        <f t="shared" si="677"/>
        <v>53</v>
      </c>
      <c r="H1734" s="11">
        <f t="shared" si="683"/>
        <v>1</v>
      </c>
      <c r="I1734" s="11">
        <f t="shared" si="674"/>
        <v>1</v>
      </c>
      <c r="J1734" s="11">
        <f t="shared" si="674"/>
        <v>0</v>
      </c>
      <c r="K1734" s="11">
        <f t="shared" si="691"/>
        <v>0</v>
      </c>
      <c r="L1734" s="11">
        <f t="shared" si="691"/>
        <v>0</v>
      </c>
      <c r="M1734" s="11">
        <f t="shared" si="691"/>
        <v>0</v>
      </c>
      <c r="N1734" s="11">
        <f t="shared" si="691"/>
        <v>0</v>
      </c>
      <c r="O1734" s="11">
        <f t="shared" si="691"/>
        <v>0</v>
      </c>
      <c r="P1734" s="11">
        <f t="shared" si="691"/>
        <v>0</v>
      </c>
      <c r="Q1734" s="4" t="str">
        <f t="shared" si="684"/>
        <v>N-110-000000</v>
      </c>
      <c r="R1734">
        <f t="shared" si="685"/>
        <v>84</v>
      </c>
      <c r="S1734" s="8">
        <f t="shared" si="686"/>
        <v>6.1102020039575136</v>
      </c>
      <c r="T1734" s="8">
        <f t="shared" si="687"/>
        <v>6.1102020039575136</v>
      </c>
      <c r="U1734" s="10">
        <f t="shared" si="678"/>
        <v>9.417640648557958</v>
      </c>
      <c r="V1734" s="10">
        <f t="shared" si="688"/>
        <v>-1.3217888754809786</v>
      </c>
      <c r="W1734" s="10">
        <f t="shared" si="689"/>
        <v>1.9918737768003965</v>
      </c>
      <c r="X1734" s="10">
        <f t="shared" si="679"/>
        <v>-0.59237469504220686</v>
      </c>
      <c r="Y1734" s="22">
        <f t="shared" si="690"/>
        <v>5.9568487880870702</v>
      </c>
      <c r="Z1734" s="22">
        <f t="shared" si="680"/>
        <v>5.9724325813367543</v>
      </c>
      <c r="AA1734" s="22">
        <f t="shared" si="681"/>
        <v>6.1102020039575136</v>
      </c>
      <c r="AB1734" s="35"/>
      <c r="AC1734" s="10"/>
      <c r="AD1734" s="10"/>
    </row>
    <row r="1735" spans="1:30" x14ac:dyDescent="0.25">
      <c r="A1735" t="s">
        <v>3037</v>
      </c>
      <c r="B1735" t="s">
        <v>419</v>
      </c>
      <c r="C1735" s="1">
        <v>42137</v>
      </c>
      <c r="D1735">
        <v>163</v>
      </c>
      <c r="E1735" t="str">
        <f t="shared" si="676"/>
        <v>_overcome_the_analytic_limitations_of_access_and_excel_</v>
      </c>
      <c r="F1735" s="7">
        <f t="shared" si="682"/>
        <v>5.0998664278241987</v>
      </c>
      <c r="G1735">
        <f t="shared" si="677"/>
        <v>48</v>
      </c>
      <c r="H1735" s="11">
        <f t="shared" si="683"/>
        <v>1</v>
      </c>
      <c r="I1735" s="11">
        <f t="shared" si="674"/>
        <v>1</v>
      </c>
      <c r="J1735" s="11">
        <f t="shared" si="674"/>
        <v>0</v>
      </c>
      <c r="K1735" s="11">
        <f t="shared" si="691"/>
        <v>0</v>
      </c>
      <c r="L1735" s="11">
        <f t="shared" si="691"/>
        <v>0</v>
      </c>
      <c r="M1735" s="11">
        <f t="shared" si="691"/>
        <v>0</v>
      </c>
      <c r="N1735" s="11">
        <f t="shared" si="691"/>
        <v>0</v>
      </c>
      <c r="O1735" s="11">
        <f t="shared" si="691"/>
        <v>0</v>
      </c>
      <c r="P1735" s="11">
        <f t="shared" si="691"/>
        <v>1</v>
      </c>
      <c r="Q1735" s="4" t="str">
        <f t="shared" si="684"/>
        <v>N-110-000001</v>
      </c>
      <c r="R1735">
        <f t="shared" si="685"/>
        <v>34</v>
      </c>
      <c r="S1735" s="8">
        <f t="shared" si="686"/>
        <v>5.7632303215384431</v>
      </c>
      <c r="T1735" s="8">
        <f t="shared" si="687"/>
        <v>5.7632303215384431</v>
      </c>
      <c r="U1735" s="10">
        <f t="shared" si="678"/>
        <v>5.9069912660014561</v>
      </c>
      <c r="V1735" s="10">
        <f t="shared" si="688"/>
        <v>-1.6456226455902563</v>
      </c>
      <c r="W1735" s="10">
        <f t="shared" si="689"/>
        <v>-1.7335257488911564</v>
      </c>
      <c r="X1735" s="10">
        <f t="shared" si="679"/>
        <v>-0.80712483817725755</v>
      </c>
      <c r="Y1735" s="22">
        <f t="shared" si="690"/>
        <v>5.7420986449520202</v>
      </c>
      <c r="Z1735" s="22">
        <f t="shared" si="680"/>
        <v>5.8049157075351516</v>
      </c>
      <c r="AA1735" s="22">
        <f t="shared" si="681"/>
        <v>5.7632303215384431</v>
      </c>
      <c r="AB1735" s="35"/>
      <c r="AC1735" s="10"/>
      <c r="AD1735" s="10"/>
    </row>
    <row r="1736" spans="1:30" x14ac:dyDescent="0.25">
      <c r="A1736" t="s">
        <v>4525</v>
      </c>
      <c r="B1736" t="s">
        <v>1909</v>
      </c>
      <c r="C1736" s="1">
        <v>42210</v>
      </c>
      <c r="D1736">
        <v>163</v>
      </c>
      <c r="E1736" t="str">
        <f t="shared" si="676"/>
        <v>_overcoming_aspects_of_social_disablement_in_data_</v>
      </c>
      <c r="F1736" s="7">
        <f t="shared" si="682"/>
        <v>5.0998664278241987</v>
      </c>
      <c r="G1736">
        <f t="shared" si="677"/>
        <v>48</v>
      </c>
      <c r="H1736" s="11">
        <f t="shared" si="683"/>
        <v>1</v>
      </c>
      <c r="I1736" s="11">
        <f t="shared" si="674"/>
        <v>0</v>
      </c>
      <c r="J1736" s="11">
        <f t="shared" si="674"/>
        <v>1</v>
      </c>
      <c r="K1736" s="11">
        <f t="shared" si="691"/>
        <v>0</v>
      </c>
      <c r="L1736" s="11">
        <f t="shared" si="691"/>
        <v>0</v>
      </c>
      <c r="M1736" s="11">
        <f t="shared" si="691"/>
        <v>0</v>
      </c>
      <c r="N1736" s="11">
        <f t="shared" si="691"/>
        <v>0</v>
      </c>
      <c r="O1736" s="11">
        <f t="shared" si="691"/>
        <v>1</v>
      </c>
      <c r="P1736" s="11">
        <f t="shared" si="691"/>
        <v>0</v>
      </c>
      <c r="Q1736" s="4" t="str">
        <f t="shared" si="684"/>
        <v>N-101-000010</v>
      </c>
      <c r="R1736">
        <f t="shared" si="685"/>
        <v>382</v>
      </c>
      <c r="S1736" s="8">
        <f t="shared" si="686"/>
        <v>6.8802841839920132</v>
      </c>
      <c r="T1736" s="8">
        <f t="shared" si="687"/>
        <v>6.8802841839920132</v>
      </c>
      <c r="U1736" s="10">
        <f t="shared" si="678"/>
        <v>4.6935125673086739</v>
      </c>
      <c r="V1736" s="10">
        <f t="shared" si="688"/>
        <v>0.18424985744159661</v>
      </c>
      <c r="W1736" s="10">
        <f t="shared" si="689"/>
        <v>-1.7335257488911564</v>
      </c>
      <c r="X1736" s="10">
        <f t="shared" si="679"/>
        <v>0.40635386051552441</v>
      </c>
      <c r="Y1736" s="22">
        <f t="shared" si="690"/>
        <v>6.9555773436448023</v>
      </c>
      <c r="Z1736" s="22">
        <f t="shared" si="680"/>
        <v>6.8151536771936527</v>
      </c>
      <c r="AA1736" s="22">
        <f t="shared" si="681"/>
        <v>6.8802841839920132</v>
      </c>
      <c r="AB1736" s="35"/>
      <c r="AC1736" s="10"/>
      <c r="AD1736" s="10"/>
    </row>
    <row r="1737" spans="1:30" x14ac:dyDescent="0.25">
      <c r="A1737" t="s">
        <v>4526</v>
      </c>
      <c r="B1737" t="s">
        <v>1910</v>
      </c>
      <c r="C1737" s="1">
        <v>41346</v>
      </c>
      <c r="D1737">
        <v>489</v>
      </c>
      <c r="E1737" t="str">
        <f t="shared" si="676"/>
        <v>_overcoming_big_data_challenges_in_the_enterprise_</v>
      </c>
      <c r="F1737" s="7">
        <f t="shared" si="682"/>
        <v>6.1944053911046719</v>
      </c>
      <c r="G1737">
        <f t="shared" si="677"/>
        <v>56</v>
      </c>
      <c r="H1737" s="11">
        <f t="shared" si="683"/>
        <v>0</v>
      </c>
      <c r="I1737" s="11">
        <f t="shared" si="674"/>
        <v>0</v>
      </c>
      <c r="J1737" s="11">
        <f t="shared" si="674"/>
        <v>1</v>
      </c>
      <c r="K1737" s="11">
        <f t="shared" si="691"/>
        <v>0</v>
      </c>
      <c r="L1737" s="11">
        <f t="shared" si="691"/>
        <v>0</v>
      </c>
      <c r="M1737" s="11">
        <f t="shared" si="691"/>
        <v>0</v>
      </c>
      <c r="N1737" s="11">
        <f t="shared" si="691"/>
        <v>0</v>
      </c>
      <c r="O1737" s="11">
        <f t="shared" si="691"/>
        <v>1</v>
      </c>
      <c r="P1737" s="11">
        <f t="shared" si="691"/>
        <v>0</v>
      </c>
      <c r="Q1737" s="4" t="str">
        <f t="shared" si="684"/>
        <v>N-001-000010</v>
      </c>
      <c r="R1737">
        <f t="shared" si="685"/>
        <v>276</v>
      </c>
      <c r="S1737" s="8">
        <f t="shared" si="686"/>
        <v>7.1371246496698326</v>
      </c>
      <c r="T1737" s="8">
        <f t="shared" si="687"/>
        <v>7.1371246496698326</v>
      </c>
      <c r="U1737" s="10">
        <f t="shared" si="678"/>
        <v>5.5895844762464506</v>
      </c>
      <c r="V1737" s="10">
        <f t="shared" si="688"/>
        <v>0.48352944586012636</v>
      </c>
      <c r="W1737" s="10">
        <f t="shared" si="689"/>
        <v>-0.63898678561068323</v>
      </c>
      <c r="X1737" s="10">
        <f t="shared" si="679"/>
        <v>0.60482091485822098</v>
      </c>
      <c r="Y1737" s="22">
        <f t="shared" si="690"/>
        <v>7.1540443979874988</v>
      </c>
      <c r="Z1737" s="22">
        <f t="shared" si="680"/>
        <v>7.1890336202131158</v>
      </c>
      <c r="AA1737" s="22">
        <f t="shared" si="681"/>
        <v>7.1371246496698326</v>
      </c>
      <c r="AB1737" s="35"/>
      <c r="AC1737" s="10"/>
      <c r="AD1737" s="10"/>
    </row>
    <row r="1738" spans="1:30" x14ac:dyDescent="0.25">
      <c r="A1738" t="s">
        <v>2852</v>
      </c>
      <c r="B1738" t="s">
        <v>234</v>
      </c>
      <c r="C1738" s="1">
        <v>42249</v>
      </c>
      <c r="D1738">
        <v>705</v>
      </c>
      <c r="E1738" t="str">
        <f t="shared" si="676"/>
        <v>_paradox:_what_governs_ocean_tides:_the_moon,_or_the_sun?_</v>
      </c>
      <c r="F1738" s="7">
        <f t="shared" si="682"/>
        <v>6.5596152374932419</v>
      </c>
      <c r="G1738">
        <f t="shared" si="677"/>
        <v>52</v>
      </c>
      <c r="H1738" s="11">
        <f t="shared" si="683"/>
        <v>1</v>
      </c>
      <c r="I1738" s="11">
        <f t="shared" si="674"/>
        <v>1</v>
      </c>
      <c r="J1738" s="11">
        <f t="shared" si="674"/>
        <v>0</v>
      </c>
      <c r="K1738" s="11">
        <f t="shared" si="691"/>
        <v>0</v>
      </c>
      <c r="L1738" s="11">
        <f t="shared" si="691"/>
        <v>0</v>
      </c>
      <c r="M1738" s="11">
        <f t="shared" si="691"/>
        <v>0</v>
      </c>
      <c r="N1738" s="11">
        <f t="shared" si="691"/>
        <v>0</v>
      </c>
      <c r="O1738" s="11">
        <f t="shared" si="691"/>
        <v>0</v>
      </c>
      <c r="P1738" s="11">
        <f t="shared" si="691"/>
        <v>0</v>
      </c>
      <c r="Q1738" s="4" t="str">
        <f t="shared" si="684"/>
        <v>N-110-000000</v>
      </c>
      <c r="R1738">
        <f t="shared" si="685"/>
        <v>84</v>
      </c>
      <c r="S1738" s="8">
        <f t="shared" si="686"/>
        <v>6.1102020039575136</v>
      </c>
      <c r="T1738" s="8">
        <f t="shared" si="687"/>
        <v>6.1102020039575136</v>
      </c>
      <c r="U1738" s="10">
        <f t="shared" si="678"/>
        <v>7.1519899325354483</v>
      </c>
      <c r="V1738" s="10">
        <f t="shared" si="688"/>
        <v>-1.3217888754809786</v>
      </c>
      <c r="W1738" s="10">
        <f t="shared" si="689"/>
        <v>-0.27377693922211321</v>
      </c>
      <c r="X1738" s="10">
        <f t="shared" si="679"/>
        <v>-0.59237469504220686</v>
      </c>
      <c r="Y1738" s="22">
        <f t="shared" si="690"/>
        <v>5.9568487880870702</v>
      </c>
      <c r="Z1738" s="22">
        <f t="shared" si="680"/>
        <v>5.9724325813367543</v>
      </c>
      <c r="AA1738" s="22">
        <f t="shared" si="681"/>
        <v>6.1102020039575136</v>
      </c>
      <c r="AB1738" s="35"/>
      <c r="AC1738" s="10"/>
      <c r="AD1738" s="10"/>
    </row>
    <row r="1739" spans="1:30" x14ac:dyDescent="0.25">
      <c r="A1739" t="s">
        <v>4527</v>
      </c>
      <c r="B1739" t="s">
        <v>1911</v>
      </c>
      <c r="C1739" s="1">
        <v>42096</v>
      </c>
      <c r="D1739">
        <v>326</v>
      </c>
      <c r="E1739" t="str">
        <f t="shared" si="676"/>
        <v>_participate_in_2015_data_science_/_data_miner_survey_</v>
      </c>
      <c r="F1739" s="7">
        <f t="shared" si="682"/>
        <v>5.7899601708972535</v>
      </c>
      <c r="G1739">
        <f t="shared" si="677"/>
        <v>28</v>
      </c>
      <c r="H1739" s="11">
        <f t="shared" si="683"/>
        <v>1</v>
      </c>
      <c r="I1739" s="11">
        <f t="shared" si="674"/>
        <v>0</v>
      </c>
      <c r="J1739" s="11">
        <f t="shared" si="674"/>
        <v>1</v>
      </c>
      <c r="K1739" s="11">
        <f t="shared" si="691"/>
        <v>0</v>
      </c>
      <c r="L1739" s="11">
        <f t="shared" si="691"/>
        <v>0</v>
      </c>
      <c r="M1739" s="11">
        <f t="shared" si="691"/>
        <v>0</v>
      </c>
      <c r="N1739" s="11">
        <f t="shared" si="691"/>
        <v>1</v>
      </c>
      <c r="O1739" s="11">
        <f t="shared" si="691"/>
        <v>1</v>
      </c>
      <c r="P1739" s="11">
        <f t="shared" si="691"/>
        <v>0</v>
      </c>
      <c r="Q1739" s="4" t="str">
        <f t="shared" si="684"/>
        <v>N-101-000110</v>
      </c>
      <c r="R1739">
        <f t="shared" si="685"/>
        <v>126</v>
      </c>
      <c r="S1739" s="8">
        <f t="shared" si="686"/>
        <v>7.156085089173656</v>
      </c>
      <c r="T1739" s="8">
        <f t="shared" si="687"/>
        <v>7.156085089173656</v>
      </c>
      <c r="U1739" s="10">
        <f t="shared" si="678"/>
        <v>4.9999434740762441</v>
      </c>
      <c r="V1739" s="10">
        <f t="shared" si="688"/>
        <v>0.76279653926378688</v>
      </c>
      <c r="W1739" s="10">
        <f t="shared" si="689"/>
        <v>-1.0434320058181017</v>
      </c>
      <c r="X1739" s="10">
        <f t="shared" si="679"/>
        <v>0.79001669682100972</v>
      </c>
      <c r="Y1739" s="22">
        <f t="shared" si="690"/>
        <v>7.3392401799502869</v>
      </c>
      <c r="Z1739" s="22">
        <f t="shared" si="680"/>
        <v>7.2265960335864765</v>
      </c>
      <c r="AA1739" s="22">
        <f t="shared" si="681"/>
        <v>7.156085089173656</v>
      </c>
      <c r="AB1739" s="35"/>
      <c r="AC1739" s="10"/>
      <c r="AD1739" s="10"/>
    </row>
    <row r="1740" spans="1:30" x14ac:dyDescent="0.25">
      <c r="A1740" t="s">
        <v>2853</v>
      </c>
      <c r="B1740" t="s">
        <v>235</v>
      </c>
      <c r="C1740" s="1">
        <v>41667</v>
      </c>
      <c r="D1740">
        <v>156</v>
      </c>
      <c r="E1740" t="str">
        <f t="shared" si="676"/>
        <v>_pass_for_parallel_processing_</v>
      </c>
      <c r="F1740" s="7">
        <f t="shared" si="682"/>
        <v>5.0562458053483077</v>
      </c>
      <c r="G1740">
        <f t="shared" si="677"/>
        <v>76</v>
      </c>
      <c r="H1740" s="11">
        <f t="shared" si="683"/>
        <v>0</v>
      </c>
      <c r="I1740" s="11">
        <f t="shared" si="674"/>
        <v>1</v>
      </c>
      <c r="J1740" s="11">
        <f t="shared" si="674"/>
        <v>0</v>
      </c>
      <c r="K1740" s="11">
        <f t="shared" si="691"/>
        <v>0</v>
      </c>
      <c r="L1740" s="11">
        <f t="shared" si="691"/>
        <v>0</v>
      </c>
      <c r="M1740" s="11">
        <f t="shared" si="691"/>
        <v>0</v>
      </c>
      <c r="N1740" s="11">
        <f t="shared" si="691"/>
        <v>0</v>
      </c>
      <c r="O1740" s="11">
        <f t="shared" si="691"/>
        <v>0</v>
      </c>
      <c r="P1740" s="11">
        <f t="shared" si="691"/>
        <v>0</v>
      </c>
      <c r="Q1740" s="4" t="str">
        <f t="shared" si="684"/>
        <v>N-010-000000</v>
      </c>
      <c r="R1740">
        <f t="shared" si="685"/>
        <v>99</v>
      </c>
      <c r="S1740" s="8">
        <f t="shared" si="686"/>
        <v>6.480946823676728</v>
      </c>
      <c r="T1740" s="8">
        <f t="shared" si="687"/>
        <v>6.480946823676728</v>
      </c>
      <c r="U1740" s="10">
        <f t="shared" si="678"/>
        <v>5.4501534460478176</v>
      </c>
      <c r="V1740" s="10">
        <f t="shared" si="688"/>
        <v>-1.0225092870624488</v>
      </c>
      <c r="W1740" s="10">
        <f t="shared" si="689"/>
        <v>-1.7771463713670475</v>
      </c>
      <c r="X1740" s="10">
        <f t="shared" si="679"/>
        <v>-0.39390764069951029</v>
      </c>
      <c r="Y1740" s="22">
        <f t="shared" si="690"/>
        <v>6.1553158424297676</v>
      </c>
      <c r="Z1740" s="22">
        <f t="shared" si="680"/>
        <v>6.3463125243562173</v>
      </c>
      <c r="AA1740" s="22">
        <f t="shared" si="681"/>
        <v>6.480946823676728</v>
      </c>
      <c r="AB1740" s="35"/>
      <c r="AC1740" s="10"/>
      <c r="AD1740" s="10"/>
    </row>
    <row r="1741" spans="1:30" x14ac:dyDescent="0.25">
      <c r="A1741" t="s">
        <v>2854</v>
      </c>
      <c r="B1741" t="s">
        <v>236</v>
      </c>
      <c r="C1741" s="1">
        <v>41133</v>
      </c>
      <c r="D1741">
        <v>1100</v>
      </c>
      <c r="E1741" t="str">
        <f t="shared" si="676"/>
        <v>_password_and_hijacked_email_dataset_for_you_to_test_your_data_science_skills_</v>
      </c>
      <c r="F1741" s="7">
        <f t="shared" si="682"/>
        <v>7.0039741367226798</v>
      </c>
      <c r="G1741">
        <f t="shared" si="677"/>
        <v>48</v>
      </c>
      <c r="H1741" s="11">
        <f t="shared" si="683"/>
        <v>0</v>
      </c>
      <c r="I1741" s="11">
        <f t="shared" si="674"/>
        <v>1</v>
      </c>
      <c r="J1741" s="11">
        <f t="shared" si="674"/>
        <v>0</v>
      </c>
      <c r="K1741" s="11">
        <f t="shared" si="691"/>
        <v>0</v>
      </c>
      <c r="L1741" s="11">
        <f t="shared" si="691"/>
        <v>0</v>
      </c>
      <c r="M1741" s="11">
        <f t="shared" si="691"/>
        <v>0</v>
      </c>
      <c r="N1741" s="11">
        <f t="shared" si="691"/>
        <v>1</v>
      </c>
      <c r="O1741" s="11">
        <f t="shared" si="691"/>
        <v>1</v>
      </c>
      <c r="P1741" s="11">
        <f t="shared" si="691"/>
        <v>0</v>
      </c>
      <c r="Q1741" s="4" t="str">
        <f t="shared" si="684"/>
        <v>N-010-000110</v>
      </c>
      <c r="R1741">
        <f t="shared" si="685"/>
        <v>30</v>
      </c>
      <c r="S1741" s="8">
        <f t="shared" si="686"/>
        <v>6.8313617432708362</v>
      </c>
      <c r="T1741" s="8">
        <f t="shared" si="687"/>
        <v>6.8313617432708362</v>
      </c>
      <c r="U1741" s="10">
        <f t="shared" si="678"/>
        <v>6.7963340199172366</v>
      </c>
      <c r="V1741" s="10">
        <f t="shared" si="688"/>
        <v>-0.11540172769237117</v>
      </c>
      <c r="W1741" s="10">
        <f t="shared" si="689"/>
        <v>0.17058196000732462</v>
      </c>
      <c r="X1741" s="10">
        <f t="shared" si="679"/>
        <v>0.20764011680544309</v>
      </c>
      <c r="Y1741" s="22">
        <f t="shared" si="690"/>
        <v>6.7568635999347206</v>
      </c>
      <c r="Z1741" s="22">
        <f t="shared" si="680"/>
        <v>6.9806344144561896</v>
      </c>
      <c r="AA1741" s="22">
        <f t="shared" si="681"/>
        <v>6.8313617432708362</v>
      </c>
      <c r="AB1741" s="35"/>
      <c r="AC1741" s="10"/>
      <c r="AD1741" s="10"/>
    </row>
    <row r="1742" spans="1:30" x14ac:dyDescent="0.25">
      <c r="A1742" t="s">
        <v>4529</v>
      </c>
      <c r="B1742" t="s">
        <v>1913</v>
      </c>
      <c r="C1742" s="1">
        <v>41188</v>
      </c>
      <c r="D1742">
        <v>978</v>
      </c>
      <c r="E1742" t="str">
        <f t="shared" si="676"/>
        <v>_past_performance_is_indicative_of_future_results_</v>
      </c>
      <c r="F1742" s="7">
        <f t="shared" si="682"/>
        <v>6.8865316425305103</v>
      </c>
      <c r="G1742">
        <f t="shared" si="677"/>
        <v>43</v>
      </c>
      <c r="H1742" s="11">
        <f t="shared" si="683"/>
        <v>0</v>
      </c>
      <c r="I1742" s="11">
        <f t="shared" ref="I1742:J1761" si="692">IF(ISNUMBER(SEARCH(I$1,$B1742)),1,0)</f>
        <v>0</v>
      </c>
      <c r="J1742" s="11">
        <f t="shared" si="692"/>
        <v>1</v>
      </c>
      <c r="K1742" s="11">
        <f t="shared" ref="K1742:P1751" si="693">IF(ISNUMBER(SEARCH(K$1,$E1742)),1,0)</f>
        <v>0</v>
      </c>
      <c r="L1742" s="11">
        <f t="shared" si="693"/>
        <v>0</v>
      </c>
      <c r="M1742" s="11">
        <f t="shared" si="693"/>
        <v>0</v>
      </c>
      <c r="N1742" s="11">
        <f t="shared" si="693"/>
        <v>0</v>
      </c>
      <c r="O1742" s="11">
        <f t="shared" si="693"/>
        <v>0</v>
      </c>
      <c r="P1742" s="11">
        <f t="shared" si="693"/>
        <v>0</v>
      </c>
      <c r="Q1742" s="4" t="str">
        <f t="shared" si="684"/>
        <v>N-001-000000</v>
      </c>
      <c r="R1742">
        <f t="shared" si="685"/>
        <v>313</v>
      </c>
      <c r="S1742" s="8">
        <f t="shared" si="686"/>
        <v>6.8822553953446945</v>
      </c>
      <c r="T1742" s="8">
        <f t="shared" si="687"/>
        <v>6.8822553953446945</v>
      </c>
      <c r="U1742" s="10">
        <f t="shared" si="678"/>
        <v>6.4995956488717574</v>
      </c>
      <c r="V1742" s="10">
        <f t="shared" si="688"/>
        <v>0.15496856831223904</v>
      </c>
      <c r="W1742" s="10">
        <f t="shared" si="689"/>
        <v>5.3139465815155162E-2</v>
      </c>
      <c r="X1742" s="10">
        <f t="shared" si="679"/>
        <v>0.38693599365875281</v>
      </c>
      <c r="Y1742" s="22">
        <f t="shared" si="690"/>
        <v>6.9361594767880304</v>
      </c>
      <c r="Z1742" s="22">
        <f t="shared" si="680"/>
        <v>6.9661540865059681</v>
      </c>
      <c r="AA1742" s="22">
        <f t="shared" si="681"/>
        <v>6.8822553953446945</v>
      </c>
      <c r="AB1742" s="35"/>
      <c r="AC1742" s="10"/>
      <c r="AD1742" s="10"/>
    </row>
    <row r="1743" spans="1:30" x14ac:dyDescent="0.25">
      <c r="A1743" t="s">
        <v>2855</v>
      </c>
      <c r="B1743" t="s">
        <v>237</v>
      </c>
      <c r="C1743" s="1">
        <v>42284</v>
      </c>
      <c r="D1743">
        <v>297</v>
      </c>
      <c r="E1743" t="str">
        <f t="shared" si="676"/>
        <v>_patenting_or_not?_what_about_patent_trolls?_</v>
      </c>
      <c r="F1743" s="7">
        <f t="shared" si="682"/>
        <v>5.6970934865054046</v>
      </c>
      <c r="G1743">
        <f t="shared" si="677"/>
        <v>48</v>
      </c>
      <c r="H1743" s="11">
        <f t="shared" si="683"/>
        <v>1</v>
      </c>
      <c r="I1743" s="11">
        <f t="shared" si="692"/>
        <v>1</v>
      </c>
      <c r="J1743" s="11">
        <f t="shared" si="692"/>
        <v>0</v>
      </c>
      <c r="K1743" s="11">
        <f t="shared" si="693"/>
        <v>0</v>
      </c>
      <c r="L1743" s="11">
        <f t="shared" si="693"/>
        <v>0</v>
      </c>
      <c r="M1743" s="11">
        <f t="shared" si="693"/>
        <v>0</v>
      </c>
      <c r="N1743" s="11">
        <f t="shared" si="693"/>
        <v>0</v>
      </c>
      <c r="O1743" s="11">
        <f t="shared" si="693"/>
        <v>0</v>
      </c>
      <c r="P1743" s="11">
        <f t="shared" si="693"/>
        <v>0</v>
      </c>
      <c r="Q1743" s="4" t="str">
        <f t="shared" si="684"/>
        <v>N-110-000000</v>
      </c>
      <c r="R1743">
        <f t="shared" si="685"/>
        <v>84</v>
      </c>
      <c r="S1743" s="8">
        <f t="shared" si="686"/>
        <v>6.1102020039575136</v>
      </c>
      <c r="T1743" s="8">
        <f t="shared" si="687"/>
        <v>6.1102020039575136</v>
      </c>
      <c r="U1743" s="10">
        <f t="shared" si="678"/>
        <v>6.2894681815476119</v>
      </c>
      <c r="V1743" s="10">
        <f t="shared" si="688"/>
        <v>-1.3217888754809786</v>
      </c>
      <c r="W1743" s="10">
        <f t="shared" si="689"/>
        <v>-1.1362986902099506</v>
      </c>
      <c r="X1743" s="10">
        <f t="shared" si="679"/>
        <v>-0.59237469504220686</v>
      </c>
      <c r="Y1743" s="22">
        <f t="shared" si="690"/>
        <v>5.9568487880870702</v>
      </c>
      <c r="Z1743" s="22">
        <f t="shared" si="680"/>
        <v>5.9724325813367543</v>
      </c>
      <c r="AA1743" s="22">
        <f t="shared" si="681"/>
        <v>6.1102020039575136</v>
      </c>
      <c r="AB1743" s="35"/>
      <c r="AC1743" s="10"/>
      <c r="AD1743" s="10"/>
    </row>
    <row r="1744" spans="1:30" x14ac:dyDescent="0.25">
      <c r="A1744" t="s">
        <v>2856</v>
      </c>
      <c r="B1744" t="s">
        <v>238</v>
      </c>
      <c r="C1744" s="1">
        <v>42141</v>
      </c>
      <c r="D1744">
        <v>244</v>
      </c>
      <c r="E1744" t="str">
        <f t="shared" si="676"/>
        <v>_pattern_recognition_to_solve_deadly_amtrak_crash_</v>
      </c>
      <c r="F1744" s="7">
        <f t="shared" si="682"/>
        <v>5.5012582105447274</v>
      </c>
      <c r="G1744">
        <f t="shared" si="677"/>
        <v>56</v>
      </c>
      <c r="H1744" s="11">
        <f t="shared" si="683"/>
        <v>1</v>
      </c>
      <c r="I1744" s="11">
        <f t="shared" si="692"/>
        <v>1</v>
      </c>
      <c r="J1744" s="11">
        <f t="shared" si="692"/>
        <v>0</v>
      </c>
      <c r="K1744" s="11">
        <f t="shared" si="693"/>
        <v>0</v>
      </c>
      <c r="L1744" s="11">
        <f t="shared" si="693"/>
        <v>0</v>
      </c>
      <c r="M1744" s="11">
        <f t="shared" si="693"/>
        <v>0</v>
      </c>
      <c r="N1744" s="11">
        <f t="shared" si="693"/>
        <v>0</v>
      </c>
      <c r="O1744" s="11">
        <f t="shared" si="693"/>
        <v>0</v>
      </c>
      <c r="P1744" s="11">
        <f t="shared" si="693"/>
        <v>0</v>
      </c>
      <c r="Q1744" s="4" t="str">
        <f t="shared" si="684"/>
        <v>N-110-000000</v>
      </c>
      <c r="R1744">
        <f t="shared" si="685"/>
        <v>84</v>
      </c>
      <c r="S1744" s="8">
        <f t="shared" si="686"/>
        <v>6.1102020039575136</v>
      </c>
      <c r="T1744" s="8">
        <f t="shared" si="687"/>
        <v>6.1102020039575136</v>
      </c>
      <c r="U1744" s="10">
        <f t="shared" si="678"/>
        <v>6.0936329055869347</v>
      </c>
      <c r="V1744" s="10">
        <f t="shared" si="688"/>
        <v>-1.3217888754809786</v>
      </c>
      <c r="W1744" s="10">
        <f t="shared" si="689"/>
        <v>-1.3321339661706277</v>
      </c>
      <c r="X1744" s="10">
        <f t="shared" si="679"/>
        <v>-0.59237469504220686</v>
      </c>
      <c r="Y1744" s="22">
        <f t="shared" si="690"/>
        <v>5.9568487880870702</v>
      </c>
      <c r="Z1744" s="22">
        <f t="shared" si="680"/>
        <v>5.9724325813367543</v>
      </c>
      <c r="AA1744" s="22">
        <f t="shared" si="681"/>
        <v>6.1102020039575136</v>
      </c>
      <c r="AB1744" s="35"/>
      <c r="AC1744" s="10"/>
      <c r="AD1744" s="10"/>
    </row>
    <row r="1745" spans="1:30" x14ac:dyDescent="0.25">
      <c r="A1745" t="s">
        <v>5219</v>
      </c>
      <c r="B1745" t="s">
        <v>2605</v>
      </c>
      <c r="C1745" s="1">
        <v>42391</v>
      </c>
      <c r="D1745">
        <v>260</v>
      </c>
      <c r="E1745" t="str">
        <f t="shared" si="676"/>
        <v>_pedro_domingos:_"the_master_algorithm"_|_talks_at_google_</v>
      </c>
      <c r="F1745" s="7">
        <f t="shared" si="682"/>
        <v>5.5645204073226937</v>
      </c>
      <c r="G1745">
        <f t="shared" si="677"/>
        <v>53</v>
      </c>
      <c r="H1745" s="11">
        <f t="shared" si="683"/>
        <v>1</v>
      </c>
      <c r="I1745" s="11">
        <f t="shared" si="692"/>
        <v>0</v>
      </c>
      <c r="J1745" s="11">
        <f t="shared" si="692"/>
        <v>0</v>
      </c>
      <c r="K1745" s="11">
        <f t="shared" si="693"/>
        <v>0</v>
      </c>
      <c r="L1745" s="11">
        <f t="shared" si="693"/>
        <v>0</v>
      </c>
      <c r="M1745" s="11">
        <f t="shared" si="693"/>
        <v>0</v>
      </c>
      <c r="N1745" s="11">
        <f t="shared" si="693"/>
        <v>0</v>
      </c>
      <c r="O1745" s="11">
        <f t="shared" si="693"/>
        <v>0</v>
      </c>
      <c r="P1745" s="11">
        <f t="shared" si="693"/>
        <v>0</v>
      </c>
      <c r="Q1745" s="4" t="str">
        <f t="shared" si="684"/>
        <v>N-100-000000</v>
      </c>
      <c r="R1745">
        <f t="shared" si="685"/>
        <v>10</v>
      </c>
      <c r="S1745" s="8">
        <f t="shared" si="686"/>
        <v>5.8482281909542762</v>
      </c>
      <c r="T1745" s="8">
        <f t="shared" si="687"/>
        <v>5.8482281909542762</v>
      </c>
      <c r="U1745" s="10">
        <f t="shared" si="678"/>
        <v>5.7629874616653902</v>
      </c>
      <c r="V1745" s="10">
        <f t="shared" si="688"/>
        <v>-0.72779347924809357</v>
      </c>
      <c r="W1745" s="10">
        <f t="shared" si="689"/>
        <v>-1.2688717693926614</v>
      </c>
      <c r="X1745" s="10">
        <f t="shared" si="679"/>
        <v>-0.19846705434269657</v>
      </c>
      <c r="Y1745" s="22">
        <f t="shared" si="690"/>
        <v>6.350756428786581</v>
      </c>
      <c r="Z1745" s="22">
        <f t="shared" si="680"/>
        <v>6.2357976877689199</v>
      </c>
      <c r="AA1745" s="22">
        <f t="shared" si="681"/>
        <v>5.8482281909542762</v>
      </c>
      <c r="AB1745" s="35"/>
      <c r="AC1745" s="10"/>
      <c r="AD1745" s="10"/>
    </row>
    <row r="1746" spans="1:30" x14ac:dyDescent="0.25">
      <c r="A1746" t="s">
        <v>4530</v>
      </c>
      <c r="B1746" t="s">
        <v>1914</v>
      </c>
      <c r="C1746" s="1">
        <v>41138</v>
      </c>
      <c r="D1746">
        <v>6294</v>
      </c>
      <c r="E1746" t="str">
        <f t="shared" si="676"/>
        <v>_percolator,_dremel_and_pregel:_alternatives_to_hadoop_</v>
      </c>
      <c r="F1746" s="7">
        <f t="shared" si="682"/>
        <v>8.7475109464784477</v>
      </c>
      <c r="G1746">
        <f t="shared" si="677"/>
        <v>42</v>
      </c>
      <c r="H1746" s="11">
        <f t="shared" si="683"/>
        <v>0</v>
      </c>
      <c r="I1746" s="11">
        <f t="shared" si="692"/>
        <v>0</v>
      </c>
      <c r="J1746" s="11">
        <f t="shared" si="692"/>
        <v>1</v>
      </c>
      <c r="K1746" s="11">
        <f t="shared" si="693"/>
        <v>0</v>
      </c>
      <c r="L1746" s="11">
        <f t="shared" si="693"/>
        <v>0</v>
      </c>
      <c r="M1746" s="11">
        <f t="shared" si="693"/>
        <v>0</v>
      </c>
      <c r="N1746" s="11">
        <f t="shared" si="693"/>
        <v>0</v>
      </c>
      <c r="O1746" s="11">
        <f t="shared" si="693"/>
        <v>0</v>
      </c>
      <c r="P1746" s="11">
        <f t="shared" si="693"/>
        <v>0</v>
      </c>
      <c r="Q1746" s="4" t="str">
        <f t="shared" si="684"/>
        <v>N-001-000000</v>
      </c>
      <c r="R1746">
        <f t="shared" si="685"/>
        <v>313</v>
      </c>
      <c r="S1746" s="8">
        <f t="shared" si="686"/>
        <v>6.8822553953446945</v>
      </c>
      <c r="T1746" s="8">
        <f t="shared" si="687"/>
        <v>6.8822553953446945</v>
      </c>
      <c r="U1746" s="10">
        <f t="shared" si="678"/>
        <v>8.3605749528196949</v>
      </c>
      <c r="V1746" s="10">
        <f t="shared" si="688"/>
        <v>0.15496856831223904</v>
      </c>
      <c r="W1746" s="10">
        <f t="shared" si="689"/>
        <v>1.9141187697630926</v>
      </c>
      <c r="X1746" s="10">
        <f t="shared" si="679"/>
        <v>0.38693599365875281</v>
      </c>
      <c r="Y1746" s="22">
        <f t="shared" si="690"/>
        <v>6.9361594767880304</v>
      </c>
      <c r="Z1746" s="22">
        <f t="shared" si="680"/>
        <v>6.9661540865059681</v>
      </c>
      <c r="AA1746" s="22">
        <f t="shared" si="681"/>
        <v>6.8822553953446945</v>
      </c>
      <c r="AB1746" s="35"/>
      <c r="AC1746" s="10"/>
      <c r="AD1746" s="10"/>
    </row>
    <row r="1747" spans="1:30" x14ac:dyDescent="0.25">
      <c r="A1747" t="s">
        <v>4531</v>
      </c>
      <c r="B1747" t="s">
        <v>1915</v>
      </c>
      <c r="C1747" s="1">
        <v>42440</v>
      </c>
      <c r="D1747">
        <v>1426</v>
      </c>
      <c r="E1747" t="str">
        <f t="shared" si="676"/>
        <v>_performance_from_various_predictive_models_</v>
      </c>
      <c r="F1747" s="7">
        <f t="shared" si="682"/>
        <v>7.2633296174768365</v>
      </c>
      <c r="G1747">
        <f t="shared" si="677"/>
        <v>50</v>
      </c>
      <c r="H1747" s="11">
        <f t="shared" si="683"/>
        <v>1</v>
      </c>
      <c r="I1747" s="11">
        <f t="shared" si="692"/>
        <v>0</v>
      </c>
      <c r="J1747" s="11">
        <f t="shared" si="692"/>
        <v>1</v>
      </c>
      <c r="K1747" s="11">
        <f t="shared" si="693"/>
        <v>0</v>
      </c>
      <c r="L1747" s="11">
        <f t="shared" si="693"/>
        <v>0</v>
      </c>
      <c r="M1747" s="11">
        <f t="shared" si="693"/>
        <v>0</v>
      </c>
      <c r="N1747" s="11">
        <f t="shared" si="693"/>
        <v>0</v>
      </c>
      <c r="O1747" s="11">
        <f t="shared" si="693"/>
        <v>0</v>
      </c>
      <c r="P1747" s="11">
        <f t="shared" si="693"/>
        <v>0</v>
      </c>
      <c r="Q1747" s="4" t="str">
        <f t="shared" si="684"/>
        <v>N-101-000000</v>
      </c>
      <c r="R1747">
        <f t="shared" si="685"/>
        <v>419</v>
      </c>
      <c r="S1747" s="8">
        <f t="shared" si="686"/>
        <v>6.5697596378225285</v>
      </c>
      <c r="T1747" s="8">
        <f t="shared" si="687"/>
        <v>6.5697596378225285</v>
      </c>
      <c r="U1747" s="10">
        <f t="shared" si="678"/>
        <v>7.0748606781607801</v>
      </c>
      <c r="V1747" s="10">
        <f t="shared" si="688"/>
        <v>-0.14431102010629077</v>
      </c>
      <c r="W1747" s="10">
        <f t="shared" si="689"/>
        <v>0.42993744076148133</v>
      </c>
      <c r="X1747" s="10">
        <f t="shared" si="679"/>
        <v>0.18846893931605621</v>
      </c>
      <c r="Y1747" s="22">
        <f t="shared" si="690"/>
        <v>6.7376924224453338</v>
      </c>
      <c r="Z1747" s="22">
        <f t="shared" si="680"/>
        <v>6.5922741434865042</v>
      </c>
      <c r="AA1747" s="22">
        <f t="shared" si="681"/>
        <v>6.5697596378225285</v>
      </c>
      <c r="AB1747" s="35"/>
      <c r="AC1747" s="10"/>
      <c r="AD1747" s="10"/>
    </row>
    <row r="1748" spans="1:30" x14ac:dyDescent="0.25">
      <c r="A1748" t="s">
        <v>4532</v>
      </c>
      <c r="B1748" t="s">
        <v>1916</v>
      </c>
      <c r="C1748" s="1">
        <v>41926</v>
      </c>
      <c r="D1748">
        <v>586</v>
      </c>
      <c r="E1748" t="str">
        <f t="shared" si="676"/>
        <v>_pervasive_analytics:_winning_the_global_data_rush._</v>
      </c>
      <c r="F1748" s="7">
        <f t="shared" si="682"/>
        <v>6.3750248198280968</v>
      </c>
      <c r="G1748">
        <f t="shared" si="677"/>
        <v>38</v>
      </c>
      <c r="H1748" s="11">
        <f t="shared" si="683"/>
        <v>0</v>
      </c>
      <c r="I1748" s="11">
        <f t="shared" si="692"/>
        <v>0</v>
      </c>
      <c r="J1748" s="11">
        <f t="shared" si="692"/>
        <v>1</v>
      </c>
      <c r="K1748" s="11">
        <f t="shared" si="693"/>
        <v>0</v>
      </c>
      <c r="L1748" s="11">
        <f t="shared" si="693"/>
        <v>0</v>
      </c>
      <c r="M1748" s="11">
        <f t="shared" si="693"/>
        <v>0</v>
      </c>
      <c r="N1748" s="11">
        <f t="shared" si="693"/>
        <v>0</v>
      </c>
      <c r="O1748" s="11">
        <f t="shared" si="693"/>
        <v>1</v>
      </c>
      <c r="P1748" s="11">
        <f t="shared" si="693"/>
        <v>1</v>
      </c>
      <c r="Q1748" s="4" t="str">
        <f t="shared" si="684"/>
        <v>N-001-000011</v>
      </c>
      <c r="R1748">
        <f t="shared" si="685"/>
        <v>44</v>
      </c>
      <c r="S1748" s="8">
        <f t="shared" si="686"/>
        <v>7.1577607103781817</v>
      </c>
      <c r="T1748" s="8">
        <f t="shared" si="687"/>
        <v>7.1577607103781817</v>
      </c>
      <c r="U1748" s="10">
        <f t="shared" si="678"/>
        <v>5.9849540481049264</v>
      </c>
      <c r="V1748" s="10">
        <f t="shared" si="688"/>
        <v>0.15969567575084864</v>
      </c>
      <c r="W1748" s="10">
        <f t="shared" si="689"/>
        <v>-0.45836735688725838</v>
      </c>
      <c r="X1748" s="10">
        <f t="shared" si="679"/>
        <v>0.39007077172317028</v>
      </c>
      <c r="Y1748" s="22">
        <f t="shared" si="690"/>
        <v>6.9392942548524479</v>
      </c>
      <c r="Z1748" s="22">
        <f t="shared" si="680"/>
        <v>7.021516746411514</v>
      </c>
      <c r="AA1748" s="22">
        <f t="shared" si="681"/>
        <v>7.1577607103781817</v>
      </c>
      <c r="AB1748" s="35"/>
      <c r="AC1748" s="10"/>
      <c r="AD1748" s="10"/>
    </row>
    <row r="1749" spans="1:30" x14ac:dyDescent="0.25">
      <c r="A1749" t="s">
        <v>2857</v>
      </c>
      <c r="B1749" t="s">
        <v>239</v>
      </c>
      <c r="C1749" s="1">
        <v>42283</v>
      </c>
      <c r="D1749">
        <v>204</v>
      </c>
      <c r="E1749" t="str">
        <f t="shared" si="676"/>
        <v>_phd_in_data_science_and_data_analytics_</v>
      </c>
      <c r="F1749" s="7">
        <f t="shared" si="682"/>
        <v>5.3230099791384085</v>
      </c>
      <c r="G1749">
        <f t="shared" si="677"/>
        <v>39</v>
      </c>
      <c r="H1749" s="11">
        <f t="shared" si="683"/>
        <v>1</v>
      </c>
      <c r="I1749" s="11">
        <f t="shared" si="692"/>
        <v>1</v>
      </c>
      <c r="J1749" s="11">
        <f t="shared" si="692"/>
        <v>0</v>
      </c>
      <c r="K1749" s="11">
        <f t="shared" si="693"/>
        <v>0</v>
      </c>
      <c r="L1749" s="11">
        <f t="shared" si="693"/>
        <v>0</v>
      </c>
      <c r="M1749" s="11">
        <f t="shared" si="693"/>
        <v>0</v>
      </c>
      <c r="N1749" s="11">
        <f t="shared" si="693"/>
        <v>1</v>
      </c>
      <c r="O1749" s="11">
        <f t="shared" si="693"/>
        <v>1</v>
      </c>
      <c r="P1749" s="11">
        <f t="shared" si="693"/>
        <v>1</v>
      </c>
      <c r="Q1749" s="4" t="str">
        <f t="shared" si="684"/>
        <v>N-110-000111</v>
      </c>
      <c r="R1749">
        <f t="shared" si="685"/>
        <v>3</v>
      </c>
      <c r="S1749" s="8">
        <f t="shared" si="686"/>
        <v>7.1733051535383199</v>
      </c>
      <c r="T1749" s="8">
        <f t="shared" si="687"/>
        <v>7.3546782491486216</v>
      </c>
      <c r="U1749" s="10">
        <f t="shared" si="678"/>
        <v>5.5285870598107127</v>
      </c>
      <c r="V1749" s="10">
        <f t="shared" si="688"/>
        <v>-0.73851508622017858</v>
      </c>
      <c r="W1749" s="10">
        <f t="shared" si="689"/>
        <v>-1.5103821975769467</v>
      </c>
      <c r="X1749" s="10">
        <f t="shared" si="679"/>
        <v>-0.20557708067230407</v>
      </c>
      <c r="Y1749" s="22">
        <f t="shared" si="690"/>
        <v>6.3436464024569732</v>
      </c>
      <c r="Z1749" s="22">
        <f t="shared" si="680"/>
        <v>6.4392375976351239</v>
      </c>
      <c r="AA1749" s="22">
        <f t="shared" si="681"/>
        <v>6.3436464024569732</v>
      </c>
      <c r="AB1749" s="35"/>
      <c r="AC1749" s="10"/>
      <c r="AD1749" s="10"/>
    </row>
    <row r="1750" spans="1:30" x14ac:dyDescent="0.25">
      <c r="A1750" t="s">
        <v>4533</v>
      </c>
      <c r="B1750" t="s">
        <v>1917</v>
      </c>
      <c r="C1750" s="1">
        <v>42252</v>
      </c>
      <c r="D1750">
        <v>163</v>
      </c>
      <c r="E1750" t="str">
        <f t="shared" si="676"/>
        <v>_phenomenalism_and_unexplained_phenomena_</v>
      </c>
      <c r="F1750" s="7">
        <f t="shared" si="682"/>
        <v>5.0998664278241987</v>
      </c>
      <c r="G1750">
        <f t="shared" si="677"/>
        <v>38</v>
      </c>
      <c r="H1750" s="11">
        <f t="shared" si="683"/>
        <v>1</v>
      </c>
      <c r="I1750" s="11">
        <f t="shared" si="692"/>
        <v>0</v>
      </c>
      <c r="J1750" s="11">
        <f t="shared" si="692"/>
        <v>1</v>
      </c>
      <c r="K1750" s="11">
        <f t="shared" si="693"/>
        <v>0</v>
      </c>
      <c r="L1750" s="11">
        <f t="shared" si="693"/>
        <v>0</v>
      </c>
      <c r="M1750" s="11">
        <f t="shared" si="693"/>
        <v>0</v>
      </c>
      <c r="N1750" s="11">
        <f t="shared" si="693"/>
        <v>0</v>
      </c>
      <c r="O1750" s="11">
        <f t="shared" si="693"/>
        <v>0</v>
      </c>
      <c r="P1750" s="11">
        <f t="shared" si="693"/>
        <v>0</v>
      </c>
      <c r="Q1750" s="4" t="str">
        <f t="shared" si="684"/>
        <v>N-101-000000</v>
      </c>
      <c r="R1750">
        <f t="shared" si="685"/>
        <v>419</v>
      </c>
      <c r="S1750" s="8">
        <f t="shared" si="686"/>
        <v>6.5697596378225285</v>
      </c>
      <c r="T1750" s="8">
        <f t="shared" si="687"/>
        <v>6.5697596378225285</v>
      </c>
      <c r="U1750" s="10">
        <f t="shared" si="678"/>
        <v>4.9113974885081424</v>
      </c>
      <c r="V1750" s="10">
        <f t="shared" si="688"/>
        <v>-0.14431102010629077</v>
      </c>
      <c r="W1750" s="10">
        <f t="shared" si="689"/>
        <v>-1.7335257488911564</v>
      </c>
      <c r="X1750" s="10">
        <f t="shared" si="679"/>
        <v>0.18846893931605621</v>
      </c>
      <c r="Y1750" s="22">
        <f t="shared" si="690"/>
        <v>6.7376924224453338</v>
      </c>
      <c r="Z1750" s="22">
        <f t="shared" si="680"/>
        <v>6.5922741434865042</v>
      </c>
      <c r="AA1750" s="22">
        <f t="shared" si="681"/>
        <v>6.5697596378225285</v>
      </c>
      <c r="AB1750" s="35"/>
      <c r="AC1750" s="10"/>
      <c r="AD1750" s="10"/>
    </row>
    <row r="1751" spans="1:30" x14ac:dyDescent="0.25">
      <c r="A1751" t="s">
        <v>2858</v>
      </c>
      <c r="B1751" t="s">
        <v>240</v>
      </c>
      <c r="C1751" s="1">
        <v>41805</v>
      </c>
      <c r="D1751">
        <v>149</v>
      </c>
      <c r="E1751" t="str">
        <f t="shared" si="676"/>
        <v>_picture_of_the_week:_make_your_choice!_</v>
      </c>
      <c r="F1751" s="7">
        <f t="shared" si="682"/>
        <v>5.0106352940962555</v>
      </c>
      <c r="G1751">
        <f t="shared" si="677"/>
        <v>22</v>
      </c>
      <c r="H1751" s="11">
        <f t="shared" si="683"/>
        <v>0</v>
      </c>
      <c r="I1751" s="11">
        <f t="shared" si="692"/>
        <v>1</v>
      </c>
      <c r="J1751" s="11">
        <f t="shared" si="692"/>
        <v>0</v>
      </c>
      <c r="K1751" s="11">
        <f t="shared" si="693"/>
        <v>0</v>
      </c>
      <c r="L1751" s="11">
        <f t="shared" si="693"/>
        <v>0</v>
      </c>
      <c r="M1751" s="11">
        <f t="shared" si="693"/>
        <v>0</v>
      </c>
      <c r="N1751" s="11">
        <f t="shared" si="693"/>
        <v>0</v>
      </c>
      <c r="O1751" s="11">
        <f t="shared" si="693"/>
        <v>0</v>
      </c>
      <c r="P1751" s="11">
        <f t="shared" si="693"/>
        <v>0</v>
      </c>
      <c r="Q1751" s="4" t="str">
        <f t="shared" si="684"/>
        <v>N-010-000000</v>
      </c>
      <c r="R1751">
        <f t="shared" si="685"/>
        <v>99</v>
      </c>
      <c r="S1751" s="8">
        <f t="shared" si="686"/>
        <v>6.480946823676728</v>
      </c>
      <c r="T1751" s="8">
        <f t="shared" si="687"/>
        <v>6.480946823676728</v>
      </c>
      <c r="U1751" s="10">
        <f t="shared" si="678"/>
        <v>5.4045429347957654</v>
      </c>
      <c r="V1751" s="10">
        <f t="shared" si="688"/>
        <v>-1.0225092870624488</v>
      </c>
      <c r="W1751" s="10">
        <f t="shared" si="689"/>
        <v>-1.8227568826190996</v>
      </c>
      <c r="X1751" s="10">
        <f t="shared" si="679"/>
        <v>-0.39390764069951029</v>
      </c>
      <c r="Y1751" s="22">
        <f t="shared" si="690"/>
        <v>6.1553158424297676</v>
      </c>
      <c r="Z1751" s="22">
        <f t="shared" si="680"/>
        <v>6.3463125243562173</v>
      </c>
      <c r="AA1751" s="22">
        <f t="shared" si="681"/>
        <v>6.480946823676728</v>
      </c>
      <c r="AB1751" s="35"/>
      <c r="AC1751" s="10"/>
      <c r="AD1751" s="10"/>
    </row>
    <row r="1752" spans="1:30" x14ac:dyDescent="0.25">
      <c r="A1752" t="s">
        <v>4535</v>
      </c>
      <c r="B1752" t="s">
        <v>1919</v>
      </c>
      <c r="C1752" s="1">
        <v>41472</v>
      </c>
      <c r="D1752">
        <v>896</v>
      </c>
      <c r="E1752" t="str">
        <f t="shared" si="676"/>
        <v>_playlists_for_analysis_</v>
      </c>
      <c r="F1752" s="7">
        <f t="shared" si="682"/>
        <v>6.799055862058796</v>
      </c>
      <c r="G1752">
        <f t="shared" si="677"/>
        <v>57</v>
      </c>
      <c r="H1752" s="11">
        <f t="shared" si="683"/>
        <v>0</v>
      </c>
      <c r="I1752" s="11">
        <f t="shared" si="692"/>
        <v>0</v>
      </c>
      <c r="J1752" s="11">
        <f t="shared" si="692"/>
        <v>1</v>
      </c>
      <c r="K1752" s="11">
        <f t="shared" ref="K1752:P1761" si="694">IF(ISNUMBER(SEARCH(K$1,$E1752)),1,0)</f>
        <v>0</v>
      </c>
      <c r="L1752" s="11">
        <f t="shared" si="694"/>
        <v>0</v>
      </c>
      <c r="M1752" s="11">
        <f t="shared" si="694"/>
        <v>0</v>
      </c>
      <c r="N1752" s="11">
        <f t="shared" si="694"/>
        <v>0</v>
      </c>
      <c r="O1752" s="11">
        <f t="shared" si="694"/>
        <v>0</v>
      </c>
      <c r="P1752" s="11">
        <f t="shared" si="694"/>
        <v>1</v>
      </c>
      <c r="Q1752" s="4" t="str">
        <f t="shared" si="684"/>
        <v>N-001-000001</v>
      </c>
      <c r="R1752">
        <f t="shared" si="685"/>
        <v>75</v>
      </c>
      <c r="S1752" s="8">
        <f t="shared" si="686"/>
        <v>6.7053553975541869</v>
      </c>
      <c r="T1752" s="8">
        <f t="shared" si="687"/>
        <v>6.7053553975541869</v>
      </c>
      <c r="U1752" s="10">
        <f t="shared" si="678"/>
        <v>6.626870011535094</v>
      </c>
      <c r="V1752" s="10">
        <f t="shared" si="688"/>
        <v>-0.16886520179703862</v>
      </c>
      <c r="W1752" s="10">
        <f t="shared" si="689"/>
        <v>-3.4336314656559175E-2</v>
      </c>
      <c r="X1752" s="10">
        <f t="shared" si="679"/>
        <v>0.17218585052370217</v>
      </c>
      <c r="Y1752" s="22">
        <f t="shared" si="690"/>
        <v>6.7214093336529794</v>
      </c>
      <c r="Z1752" s="22">
        <f t="shared" si="680"/>
        <v>6.7986372127043664</v>
      </c>
      <c r="AA1752" s="22">
        <f t="shared" si="681"/>
        <v>6.7053553975541869</v>
      </c>
      <c r="AB1752" s="35"/>
      <c r="AC1752" s="10"/>
      <c r="AD1752" s="10"/>
    </row>
    <row r="1753" spans="1:30" x14ac:dyDescent="0.25">
      <c r="A1753" t="s">
        <v>4540</v>
      </c>
      <c r="B1753" t="s">
        <v>1924</v>
      </c>
      <c r="C1753" s="1">
        <v>41619</v>
      </c>
      <c r="D1753">
        <v>334</v>
      </c>
      <c r="E1753" t="str">
        <f t="shared" si="676"/>
        <v>_plotly:_multiple_axes_scales_with_old_faithful_data,_in_r_</v>
      </c>
      <c r="F1753" s="7">
        <f t="shared" si="682"/>
        <v>5.8141305318250662</v>
      </c>
      <c r="G1753">
        <f t="shared" si="677"/>
        <v>57</v>
      </c>
      <c r="H1753" s="11">
        <f t="shared" si="683"/>
        <v>0</v>
      </c>
      <c r="I1753" s="11">
        <f t="shared" si="692"/>
        <v>0</v>
      </c>
      <c r="J1753" s="11">
        <f t="shared" si="692"/>
        <v>1</v>
      </c>
      <c r="K1753" s="11">
        <f t="shared" si="694"/>
        <v>0</v>
      </c>
      <c r="L1753" s="11">
        <f t="shared" si="694"/>
        <v>1</v>
      </c>
      <c r="M1753" s="11">
        <f t="shared" si="694"/>
        <v>0</v>
      </c>
      <c r="N1753" s="11">
        <f t="shared" si="694"/>
        <v>0</v>
      </c>
      <c r="O1753" s="11">
        <f t="shared" si="694"/>
        <v>0</v>
      </c>
      <c r="P1753" s="11">
        <f t="shared" si="694"/>
        <v>0</v>
      </c>
      <c r="Q1753" s="4" t="str">
        <f t="shared" si="684"/>
        <v>N-001-010000</v>
      </c>
      <c r="R1753">
        <f t="shared" si="685"/>
        <v>7</v>
      </c>
      <c r="S1753" s="8">
        <f t="shared" si="686"/>
        <v>7.3873048234660512</v>
      </c>
      <c r="T1753" s="8">
        <f t="shared" si="687"/>
        <v>7.3546782491486216</v>
      </c>
      <c r="U1753" s="10">
        <f t="shared" si="678"/>
        <v>5.133501507930907</v>
      </c>
      <c r="V1753" s="10">
        <f t="shared" si="688"/>
        <v>0.59784473988311937</v>
      </c>
      <c r="W1753" s="10">
        <f t="shared" si="689"/>
        <v>-1.0192616448902889</v>
      </c>
      <c r="X1753" s="10">
        <f t="shared" si="679"/>
        <v>0.68062902389415936</v>
      </c>
      <c r="Y1753" s="22">
        <f t="shared" si="690"/>
        <v>7.2298525070234367</v>
      </c>
      <c r="Z1753" s="22">
        <f t="shared" si="680"/>
        <v>7.5120186099468835</v>
      </c>
      <c r="AA1753" s="22">
        <f t="shared" si="681"/>
        <v>7.3873048234660512</v>
      </c>
      <c r="AB1753" s="35"/>
      <c r="AC1753" s="10"/>
      <c r="AD1753" s="10"/>
    </row>
    <row r="1754" spans="1:30" x14ac:dyDescent="0.25">
      <c r="A1754" t="s">
        <v>4536</v>
      </c>
      <c r="B1754" t="s">
        <v>1920</v>
      </c>
      <c r="C1754" s="1">
        <v>41629</v>
      </c>
      <c r="D1754">
        <v>1253</v>
      </c>
      <c r="E1754" t="str">
        <f t="shared" si="676"/>
        <v>_plotly_and_r:_collaborative,_publication-quality_graphing_</v>
      </c>
      <c r="F1754" s="7">
        <f t="shared" si="682"/>
        <v>7.1340937211928663</v>
      </c>
      <c r="G1754">
        <f t="shared" si="677"/>
        <v>40</v>
      </c>
      <c r="H1754" s="11">
        <f t="shared" si="683"/>
        <v>0</v>
      </c>
      <c r="I1754" s="11">
        <f t="shared" si="692"/>
        <v>0</v>
      </c>
      <c r="J1754" s="11">
        <f t="shared" si="692"/>
        <v>1</v>
      </c>
      <c r="K1754" s="11">
        <f t="shared" si="694"/>
        <v>0</v>
      </c>
      <c r="L1754" s="11">
        <f t="shared" si="694"/>
        <v>0</v>
      </c>
      <c r="M1754" s="11">
        <f t="shared" si="694"/>
        <v>0</v>
      </c>
      <c r="N1754" s="11">
        <f t="shared" si="694"/>
        <v>0</v>
      </c>
      <c r="O1754" s="11">
        <f t="shared" si="694"/>
        <v>0</v>
      </c>
      <c r="P1754" s="11">
        <f t="shared" si="694"/>
        <v>0</v>
      </c>
      <c r="Q1754" s="4" t="str">
        <f t="shared" si="684"/>
        <v>N-001-000000</v>
      </c>
      <c r="R1754">
        <f t="shared" si="685"/>
        <v>313</v>
      </c>
      <c r="S1754" s="8">
        <f t="shared" si="686"/>
        <v>6.8822553953446945</v>
      </c>
      <c r="T1754" s="8">
        <f t="shared" si="687"/>
        <v>6.8822553953446945</v>
      </c>
      <c r="U1754" s="10">
        <f t="shared" si="678"/>
        <v>6.7471577275341135</v>
      </c>
      <c r="V1754" s="10">
        <f t="shared" si="688"/>
        <v>0.15496856831223904</v>
      </c>
      <c r="W1754" s="10">
        <f t="shared" si="689"/>
        <v>0.30070154447751118</v>
      </c>
      <c r="X1754" s="10">
        <f t="shared" si="679"/>
        <v>0.38693599365875281</v>
      </c>
      <c r="Y1754" s="22">
        <f t="shared" si="690"/>
        <v>6.9361594767880304</v>
      </c>
      <c r="Z1754" s="22">
        <f t="shared" si="680"/>
        <v>6.9661540865059681</v>
      </c>
      <c r="AA1754" s="22">
        <f t="shared" si="681"/>
        <v>6.8822553953446945</v>
      </c>
      <c r="AB1754" s="35"/>
      <c r="AC1754" s="10"/>
      <c r="AD1754" s="10"/>
    </row>
    <row r="1755" spans="1:30" x14ac:dyDescent="0.25">
      <c r="A1755" t="s">
        <v>4537</v>
      </c>
      <c r="B1755" t="s">
        <v>1921</v>
      </c>
      <c r="C1755" s="1">
        <v>41596</v>
      </c>
      <c r="D1755">
        <v>111</v>
      </c>
      <c r="E1755" t="str">
        <f t="shared" si="676"/>
        <v>_plotly_beta:_gallery_of_beautiful_graphs_</v>
      </c>
      <c r="F1755" s="7">
        <f t="shared" si="682"/>
        <v>4.7184988712950942</v>
      </c>
      <c r="G1755">
        <f t="shared" si="677"/>
        <v>44</v>
      </c>
      <c r="H1755" s="11">
        <f t="shared" si="683"/>
        <v>0</v>
      </c>
      <c r="I1755" s="11">
        <f t="shared" si="692"/>
        <v>0</v>
      </c>
      <c r="J1755" s="11">
        <f t="shared" si="692"/>
        <v>1</v>
      </c>
      <c r="K1755" s="11">
        <f t="shared" si="694"/>
        <v>0</v>
      </c>
      <c r="L1755" s="11">
        <f t="shared" si="694"/>
        <v>0</v>
      </c>
      <c r="M1755" s="11">
        <f t="shared" si="694"/>
        <v>0</v>
      </c>
      <c r="N1755" s="11">
        <f t="shared" si="694"/>
        <v>0</v>
      </c>
      <c r="O1755" s="11">
        <f t="shared" si="694"/>
        <v>0</v>
      </c>
      <c r="P1755" s="11">
        <f t="shared" si="694"/>
        <v>0</v>
      </c>
      <c r="Q1755" s="4" t="str">
        <f t="shared" si="684"/>
        <v>N-001-000000</v>
      </c>
      <c r="R1755">
        <f t="shared" si="685"/>
        <v>313</v>
      </c>
      <c r="S1755" s="8">
        <f t="shared" si="686"/>
        <v>6.8822553953446945</v>
      </c>
      <c r="T1755" s="8">
        <f t="shared" si="687"/>
        <v>6.8822553953446945</v>
      </c>
      <c r="U1755" s="10">
        <f t="shared" si="678"/>
        <v>4.3315628776363413</v>
      </c>
      <c r="V1755" s="10">
        <f t="shared" si="688"/>
        <v>0.15496856831223904</v>
      </c>
      <c r="W1755" s="10">
        <f t="shared" si="689"/>
        <v>-2.114893305420261</v>
      </c>
      <c r="X1755" s="10">
        <f t="shared" si="679"/>
        <v>0.38693599365875281</v>
      </c>
      <c r="Y1755" s="22">
        <f t="shared" si="690"/>
        <v>6.9361594767880304</v>
      </c>
      <c r="Z1755" s="22">
        <f t="shared" si="680"/>
        <v>6.9661540865059681</v>
      </c>
      <c r="AA1755" s="22">
        <f t="shared" si="681"/>
        <v>6.8822553953446945</v>
      </c>
      <c r="AB1755" s="35"/>
      <c r="AC1755" s="10"/>
      <c r="AD1755" s="10"/>
    </row>
    <row r="1756" spans="1:30" x14ac:dyDescent="0.25">
      <c r="A1756" t="s">
        <v>4538</v>
      </c>
      <c r="B1756" t="s">
        <v>1922</v>
      </c>
      <c r="C1756" s="1">
        <v>41587</v>
      </c>
      <c r="D1756">
        <v>520</v>
      </c>
      <c r="E1756" t="str">
        <f t="shared" si="676"/>
        <v>_plotly_beta:_graphing_and_analytics_platform_</v>
      </c>
      <c r="F1756" s="7">
        <f t="shared" si="682"/>
        <v>6.2557500417533669</v>
      </c>
      <c r="G1756">
        <f t="shared" si="677"/>
        <v>24</v>
      </c>
      <c r="H1756" s="11">
        <f t="shared" si="683"/>
        <v>0</v>
      </c>
      <c r="I1756" s="11">
        <f t="shared" si="692"/>
        <v>0</v>
      </c>
      <c r="J1756" s="11">
        <f t="shared" si="692"/>
        <v>1</v>
      </c>
      <c r="K1756" s="11">
        <f t="shared" si="694"/>
        <v>0</v>
      </c>
      <c r="L1756" s="11">
        <f t="shared" si="694"/>
        <v>0</v>
      </c>
      <c r="M1756" s="11">
        <f t="shared" si="694"/>
        <v>0</v>
      </c>
      <c r="N1756" s="11">
        <f t="shared" si="694"/>
        <v>0</v>
      </c>
      <c r="O1756" s="11">
        <f t="shared" si="694"/>
        <v>0</v>
      </c>
      <c r="P1756" s="11">
        <f t="shared" si="694"/>
        <v>1</v>
      </c>
      <c r="Q1756" s="4" t="str">
        <f t="shared" si="684"/>
        <v>N-001-000001</v>
      </c>
      <c r="R1756">
        <f t="shared" si="685"/>
        <v>75</v>
      </c>
      <c r="S1756" s="8">
        <f t="shared" si="686"/>
        <v>6.7053553975541869</v>
      </c>
      <c r="T1756" s="8">
        <f t="shared" si="687"/>
        <v>6.7053553975541869</v>
      </c>
      <c r="U1756" s="10">
        <f t="shared" si="678"/>
        <v>6.083564191229665</v>
      </c>
      <c r="V1756" s="10">
        <f t="shared" si="688"/>
        <v>-0.16886520179703862</v>
      </c>
      <c r="W1756" s="10">
        <f t="shared" si="689"/>
        <v>-0.57764213496198824</v>
      </c>
      <c r="X1756" s="10">
        <f t="shared" si="679"/>
        <v>0.17218585052370217</v>
      </c>
      <c r="Y1756" s="22">
        <f t="shared" si="690"/>
        <v>6.7214093336529794</v>
      </c>
      <c r="Z1756" s="22">
        <f t="shared" si="680"/>
        <v>6.7986372127043664</v>
      </c>
      <c r="AA1756" s="22">
        <f t="shared" si="681"/>
        <v>6.7053553975541869</v>
      </c>
      <c r="AB1756" s="35"/>
      <c r="AC1756" s="10"/>
      <c r="AD1756" s="10"/>
    </row>
    <row r="1757" spans="1:30" x14ac:dyDescent="0.25">
      <c r="A1757" t="s">
        <v>4539</v>
      </c>
      <c r="B1757" t="s">
        <v>1923</v>
      </c>
      <c r="C1757" s="1">
        <v>41633</v>
      </c>
      <c r="D1757">
        <v>260</v>
      </c>
      <c r="E1757" t="str">
        <f t="shared" si="676"/>
        <v>_plotly_graphs_with_latex_</v>
      </c>
      <c r="F1757" s="7">
        <f t="shared" si="682"/>
        <v>5.5645204073226937</v>
      </c>
      <c r="G1757">
        <f t="shared" si="677"/>
        <v>48</v>
      </c>
      <c r="H1757" s="11">
        <f t="shared" si="683"/>
        <v>0</v>
      </c>
      <c r="I1757" s="11">
        <f t="shared" si="692"/>
        <v>0</v>
      </c>
      <c r="J1757" s="11">
        <f t="shared" si="692"/>
        <v>1</v>
      </c>
      <c r="K1757" s="11">
        <f t="shared" si="694"/>
        <v>0</v>
      </c>
      <c r="L1757" s="11">
        <f t="shared" si="694"/>
        <v>0</v>
      </c>
      <c r="M1757" s="11">
        <f t="shared" si="694"/>
        <v>0</v>
      </c>
      <c r="N1757" s="11">
        <f t="shared" si="694"/>
        <v>0</v>
      </c>
      <c r="O1757" s="11">
        <f t="shared" si="694"/>
        <v>0</v>
      </c>
      <c r="P1757" s="11">
        <f t="shared" si="694"/>
        <v>0</v>
      </c>
      <c r="Q1757" s="4" t="str">
        <f t="shared" si="684"/>
        <v>N-001-000000</v>
      </c>
      <c r="R1757">
        <f t="shared" si="685"/>
        <v>313</v>
      </c>
      <c r="S1757" s="8">
        <f t="shared" si="686"/>
        <v>6.8822553953446945</v>
      </c>
      <c r="T1757" s="8">
        <f t="shared" si="687"/>
        <v>6.8822553953446945</v>
      </c>
      <c r="U1757" s="10">
        <f t="shared" si="678"/>
        <v>5.1775844136639408</v>
      </c>
      <c r="V1757" s="10">
        <f t="shared" si="688"/>
        <v>0.15496856831223904</v>
      </c>
      <c r="W1757" s="10">
        <f t="shared" si="689"/>
        <v>-1.2688717693926614</v>
      </c>
      <c r="X1757" s="10">
        <f t="shared" si="679"/>
        <v>0.38693599365875281</v>
      </c>
      <c r="Y1757" s="22">
        <f t="shared" si="690"/>
        <v>6.9361594767880304</v>
      </c>
      <c r="Z1757" s="22">
        <f t="shared" si="680"/>
        <v>6.9661540865059681</v>
      </c>
      <c r="AA1757" s="22">
        <f t="shared" si="681"/>
        <v>6.8822553953446945</v>
      </c>
      <c r="AB1757" s="35"/>
      <c r="AC1757" s="10"/>
      <c r="AD1757" s="10"/>
    </row>
    <row r="1758" spans="1:30" x14ac:dyDescent="0.25">
      <c r="A1758" t="s">
        <v>4542</v>
      </c>
      <c r="B1758" t="s">
        <v>1926</v>
      </c>
      <c r="C1758" s="1">
        <v>42199</v>
      </c>
      <c r="D1758">
        <v>326</v>
      </c>
      <c r="E1758" t="str">
        <f t="shared" si="676"/>
        <v>_pmml_-_a_good_citizen_of_the_analytics_ecosystem_</v>
      </c>
      <c r="F1758" s="7">
        <f t="shared" si="682"/>
        <v>5.7899601708972535</v>
      </c>
      <c r="G1758">
        <f t="shared" si="677"/>
        <v>28</v>
      </c>
      <c r="H1758" s="11">
        <f t="shared" si="683"/>
        <v>1</v>
      </c>
      <c r="I1758" s="11">
        <f t="shared" si="692"/>
        <v>0</v>
      </c>
      <c r="J1758" s="11">
        <f t="shared" si="692"/>
        <v>1</v>
      </c>
      <c r="K1758" s="11">
        <f t="shared" si="694"/>
        <v>0</v>
      </c>
      <c r="L1758" s="11">
        <f t="shared" si="694"/>
        <v>0</v>
      </c>
      <c r="M1758" s="11">
        <f t="shared" si="694"/>
        <v>0</v>
      </c>
      <c r="N1758" s="11">
        <f t="shared" si="694"/>
        <v>0</v>
      </c>
      <c r="O1758" s="11">
        <f t="shared" si="694"/>
        <v>0</v>
      </c>
      <c r="P1758" s="11">
        <f t="shared" si="694"/>
        <v>1</v>
      </c>
      <c r="Q1758" s="4" t="str">
        <f t="shared" si="684"/>
        <v>N-101-000001</v>
      </c>
      <c r="R1758">
        <f t="shared" si="685"/>
        <v>109</v>
      </c>
      <c r="S1758" s="8">
        <f t="shared" si="686"/>
        <v>6.5598547021339648</v>
      </c>
      <c r="T1758" s="8">
        <f t="shared" si="687"/>
        <v>6.5598547021339648</v>
      </c>
      <c r="U1758" s="10">
        <f t="shared" si="678"/>
        <v>5.816241374716248</v>
      </c>
      <c r="V1758" s="10">
        <f t="shared" si="688"/>
        <v>-0.46814479021556843</v>
      </c>
      <c r="W1758" s="10">
        <f t="shared" si="689"/>
        <v>-1.0434320058181017</v>
      </c>
      <c r="X1758" s="10">
        <f t="shared" si="679"/>
        <v>-2.6281203818994407E-2</v>
      </c>
      <c r="Y1758" s="22">
        <f t="shared" si="690"/>
        <v>6.5229422793102829</v>
      </c>
      <c r="Z1758" s="22">
        <f t="shared" si="680"/>
        <v>6.4247572696849025</v>
      </c>
      <c r="AA1758" s="22">
        <f t="shared" si="681"/>
        <v>6.5598547021339648</v>
      </c>
      <c r="AB1758" s="35"/>
      <c r="AC1758" s="10"/>
      <c r="AD1758" s="10"/>
    </row>
    <row r="1759" spans="1:30" x14ac:dyDescent="0.25">
      <c r="A1759" t="s">
        <v>4543</v>
      </c>
      <c r="B1759" t="s">
        <v>1927</v>
      </c>
      <c r="C1759" s="1">
        <v>42297</v>
      </c>
      <c r="D1759">
        <v>774</v>
      </c>
      <c r="E1759" t="str">
        <f t="shared" si="676"/>
        <v>_podcasts_for_data_scientists_</v>
      </c>
      <c r="F1759" s="7">
        <f t="shared" si="682"/>
        <v>6.6528630293533473</v>
      </c>
      <c r="G1759">
        <f t="shared" si="677"/>
        <v>31</v>
      </c>
      <c r="H1759" s="11">
        <f t="shared" si="683"/>
        <v>1</v>
      </c>
      <c r="I1759" s="11">
        <f t="shared" si="692"/>
        <v>0</v>
      </c>
      <c r="J1759" s="11">
        <f t="shared" si="692"/>
        <v>1</v>
      </c>
      <c r="K1759" s="11">
        <f t="shared" si="694"/>
        <v>0</v>
      </c>
      <c r="L1759" s="11">
        <f t="shared" si="694"/>
        <v>0</v>
      </c>
      <c r="M1759" s="11">
        <f t="shared" si="694"/>
        <v>0</v>
      </c>
      <c r="N1759" s="11">
        <f t="shared" si="694"/>
        <v>0</v>
      </c>
      <c r="O1759" s="11">
        <f t="shared" si="694"/>
        <v>1</v>
      </c>
      <c r="P1759" s="11">
        <f t="shared" si="694"/>
        <v>0</v>
      </c>
      <c r="Q1759" s="4" t="str">
        <f t="shared" si="684"/>
        <v>N-101-000010</v>
      </c>
      <c r="R1759">
        <f t="shared" si="685"/>
        <v>382</v>
      </c>
      <c r="S1759" s="8">
        <f t="shared" si="686"/>
        <v>6.8802841839920132</v>
      </c>
      <c r="T1759" s="8">
        <f t="shared" si="687"/>
        <v>6.8802841839920132</v>
      </c>
      <c r="U1759" s="10">
        <f t="shared" si="678"/>
        <v>6.2465091688378225</v>
      </c>
      <c r="V1759" s="10">
        <f t="shared" si="688"/>
        <v>0.18424985744159661</v>
      </c>
      <c r="W1759" s="10">
        <f t="shared" si="689"/>
        <v>-0.18052914736200787</v>
      </c>
      <c r="X1759" s="10">
        <f t="shared" si="679"/>
        <v>0.40635386051552441</v>
      </c>
      <c r="Y1759" s="22">
        <f t="shared" si="690"/>
        <v>6.9555773436448023</v>
      </c>
      <c r="Z1759" s="22">
        <f t="shared" si="680"/>
        <v>6.8151536771936527</v>
      </c>
      <c r="AA1759" s="22">
        <f t="shared" si="681"/>
        <v>6.8802841839920132</v>
      </c>
      <c r="AB1759" s="35"/>
      <c r="AC1759" s="10"/>
      <c r="AD1759" s="10"/>
    </row>
    <row r="1760" spans="1:30" x14ac:dyDescent="0.25">
      <c r="A1760" t="s">
        <v>4544</v>
      </c>
      <c r="B1760" t="s">
        <v>1928</v>
      </c>
      <c r="C1760" s="1">
        <v>41262</v>
      </c>
      <c r="D1760">
        <v>149</v>
      </c>
      <c r="E1760" t="str">
        <f t="shared" si="676"/>
        <v>_political_campaign_data_science_</v>
      </c>
      <c r="F1760" s="7">
        <f t="shared" si="682"/>
        <v>5.0106352940962555</v>
      </c>
      <c r="G1760">
        <f t="shared" si="677"/>
        <v>21</v>
      </c>
      <c r="H1760" s="11">
        <f t="shared" si="683"/>
        <v>0</v>
      </c>
      <c r="I1760" s="11">
        <f t="shared" si="692"/>
        <v>0</v>
      </c>
      <c r="J1760" s="11">
        <f t="shared" si="692"/>
        <v>1</v>
      </c>
      <c r="K1760" s="11">
        <f t="shared" si="694"/>
        <v>0</v>
      </c>
      <c r="L1760" s="11">
        <f t="shared" si="694"/>
        <v>0</v>
      </c>
      <c r="M1760" s="11">
        <f t="shared" si="694"/>
        <v>0</v>
      </c>
      <c r="N1760" s="11">
        <f t="shared" si="694"/>
        <v>1</v>
      </c>
      <c r="O1760" s="11">
        <f t="shared" si="694"/>
        <v>1</v>
      </c>
      <c r="P1760" s="11">
        <f t="shared" si="694"/>
        <v>0</v>
      </c>
      <c r="Q1760" s="4" t="str">
        <f t="shared" si="684"/>
        <v>N-001-000110</v>
      </c>
      <c r="R1760">
        <f t="shared" si="685"/>
        <v>130</v>
      </c>
      <c r="S1760" s="8">
        <f t="shared" si="686"/>
        <v>7.6818150714618501</v>
      </c>
      <c r="T1760" s="8">
        <f t="shared" si="687"/>
        <v>7.6818150714618501</v>
      </c>
      <c r="U1760" s="10">
        <f t="shared" si="678"/>
        <v>4.0221515429325496</v>
      </c>
      <c r="V1760" s="10">
        <f t="shared" si="688"/>
        <v>1.0620761276823165</v>
      </c>
      <c r="W1760" s="10">
        <f t="shared" si="689"/>
        <v>-1.8227568826190996</v>
      </c>
      <c r="X1760" s="10">
        <f t="shared" si="679"/>
        <v>0.98848375116370624</v>
      </c>
      <c r="Y1760" s="22">
        <f t="shared" si="690"/>
        <v>7.5377072342929834</v>
      </c>
      <c r="Z1760" s="22">
        <f t="shared" si="680"/>
        <v>7.6004759766059404</v>
      </c>
      <c r="AA1760" s="22">
        <f t="shared" si="681"/>
        <v>7.6818150714618501</v>
      </c>
      <c r="AB1760" s="35"/>
      <c r="AC1760" s="10"/>
      <c r="AD1760" s="10"/>
    </row>
    <row r="1761" spans="1:30" x14ac:dyDescent="0.25">
      <c r="A1761" t="s">
        <v>4545</v>
      </c>
      <c r="B1761" t="s">
        <v>1929</v>
      </c>
      <c r="C1761" s="1">
        <v>42135</v>
      </c>
      <c r="D1761">
        <v>448</v>
      </c>
      <c r="E1761" t="str">
        <f t="shared" si="676"/>
        <v>_polyglot_persistence?_</v>
      </c>
      <c r="F1761" s="7">
        <f t="shared" si="682"/>
        <v>6.1070228877422545</v>
      </c>
      <c r="G1761">
        <f t="shared" si="677"/>
        <v>67</v>
      </c>
      <c r="H1761" s="11">
        <f t="shared" si="683"/>
        <v>1</v>
      </c>
      <c r="I1761" s="11">
        <f t="shared" si="692"/>
        <v>0</v>
      </c>
      <c r="J1761" s="11">
        <f t="shared" si="692"/>
        <v>1</v>
      </c>
      <c r="K1761" s="11">
        <f t="shared" si="694"/>
        <v>0</v>
      </c>
      <c r="L1761" s="11">
        <f t="shared" si="694"/>
        <v>0</v>
      </c>
      <c r="M1761" s="11">
        <f t="shared" si="694"/>
        <v>0</v>
      </c>
      <c r="N1761" s="11">
        <f t="shared" si="694"/>
        <v>0</v>
      </c>
      <c r="O1761" s="11">
        <f t="shared" si="694"/>
        <v>0</v>
      </c>
      <c r="P1761" s="11">
        <f t="shared" si="694"/>
        <v>0</v>
      </c>
      <c r="Q1761" s="4" t="str">
        <f t="shared" si="684"/>
        <v>N-101-000000</v>
      </c>
      <c r="R1761">
        <f t="shared" si="685"/>
        <v>419</v>
      </c>
      <c r="S1761" s="8">
        <f t="shared" si="686"/>
        <v>6.5697596378225285</v>
      </c>
      <c r="T1761" s="8">
        <f t="shared" si="687"/>
        <v>6.5697596378225285</v>
      </c>
      <c r="U1761" s="10">
        <f t="shared" si="678"/>
        <v>5.9185539484261982</v>
      </c>
      <c r="V1761" s="10">
        <f t="shared" si="688"/>
        <v>-0.14431102010629077</v>
      </c>
      <c r="W1761" s="10">
        <f t="shared" si="689"/>
        <v>-0.7263692889731006</v>
      </c>
      <c r="X1761" s="10">
        <f t="shared" si="679"/>
        <v>0.18846893931605621</v>
      </c>
      <c r="Y1761" s="22">
        <f t="shared" si="690"/>
        <v>6.7376924224453338</v>
      </c>
      <c r="Z1761" s="22">
        <f t="shared" si="680"/>
        <v>6.5922741434865042</v>
      </c>
      <c r="AA1761" s="22">
        <f t="shared" si="681"/>
        <v>6.5697596378225285</v>
      </c>
      <c r="AB1761" s="35"/>
      <c r="AC1761" s="10"/>
      <c r="AD1761" s="10"/>
    </row>
    <row r="1762" spans="1:30" x14ac:dyDescent="0.25">
      <c r="A1762" t="s">
        <v>3236</v>
      </c>
      <c r="B1762" t="s">
        <v>620</v>
      </c>
      <c r="C1762" s="1">
        <v>42512</v>
      </c>
      <c r="D1762">
        <v>169</v>
      </c>
      <c r="E1762" t="str">
        <f t="shared" si="676"/>
        <v>_polymorphic_malware_detection_using_sequence_classification_methods_</v>
      </c>
      <c r="F1762" s="7">
        <f t="shared" si="682"/>
        <v>5.1357984370502621</v>
      </c>
      <c r="G1762">
        <f t="shared" si="677"/>
        <v>32</v>
      </c>
      <c r="H1762" s="11">
        <f t="shared" si="683"/>
        <v>1</v>
      </c>
      <c r="I1762" s="11">
        <f t="shared" ref="I1762:J1781" si="695">IF(ISNUMBER(SEARCH(I$1,$B1762)),1,0)</f>
        <v>0</v>
      </c>
      <c r="J1762" s="11">
        <f t="shared" si="695"/>
        <v>1</v>
      </c>
      <c r="K1762" s="11">
        <f t="shared" ref="K1762:P1771" si="696">IF(ISNUMBER(SEARCH(K$1,$E1762)),1,0)</f>
        <v>0</v>
      </c>
      <c r="L1762" s="11">
        <f t="shared" si="696"/>
        <v>0</v>
      </c>
      <c r="M1762" s="11">
        <f t="shared" si="696"/>
        <v>0</v>
      </c>
      <c r="N1762" s="11">
        <f t="shared" si="696"/>
        <v>0</v>
      </c>
      <c r="O1762" s="11">
        <f t="shared" si="696"/>
        <v>0</v>
      </c>
      <c r="P1762" s="11">
        <f t="shared" si="696"/>
        <v>0</v>
      </c>
      <c r="Q1762" s="4" t="str">
        <f t="shared" si="684"/>
        <v>N-101-000000</v>
      </c>
      <c r="R1762">
        <f t="shared" si="685"/>
        <v>419</v>
      </c>
      <c r="S1762" s="8">
        <f t="shared" si="686"/>
        <v>6.5697596378225285</v>
      </c>
      <c r="T1762" s="8">
        <f t="shared" si="687"/>
        <v>6.5697596378225285</v>
      </c>
      <c r="U1762" s="10">
        <f t="shared" si="678"/>
        <v>4.9473294977342057</v>
      </c>
      <c r="V1762" s="10">
        <f t="shared" si="688"/>
        <v>-0.14431102010629077</v>
      </c>
      <c r="W1762" s="10">
        <f t="shared" si="689"/>
        <v>-1.6975937396650931</v>
      </c>
      <c r="X1762" s="10">
        <f t="shared" si="679"/>
        <v>0.18846893931605621</v>
      </c>
      <c r="Y1762" s="22">
        <f t="shared" si="690"/>
        <v>6.7376924224453338</v>
      </c>
      <c r="Z1762" s="22">
        <f t="shared" si="680"/>
        <v>6.5922741434865042</v>
      </c>
      <c r="AA1762" s="22">
        <f t="shared" si="681"/>
        <v>6.5697596378225285</v>
      </c>
      <c r="AB1762" s="35"/>
      <c r="AC1762" s="10"/>
      <c r="AD1762" s="10"/>
    </row>
    <row r="1763" spans="1:30" x14ac:dyDescent="0.25">
      <c r="A1763" t="s">
        <v>4546</v>
      </c>
      <c r="B1763" t="s">
        <v>1930</v>
      </c>
      <c r="C1763" s="1">
        <v>41922</v>
      </c>
      <c r="D1763">
        <v>1799</v>
      </c>
      <c r="E1763" t="str">
        <f t="shared" si="676"/>
        <v>_popular_predictive_apps_and_apis_</v>
      </c>
      <c r="F1763" s="7">
        <f t="shared" si="682"/>
        <v>7.4955419438842563</v>
      </c>
      <c r="G1763">
        <f t="shared" si="677"/>
        <v>53</v>
      </c>
      <c r="H1763" s="11">
        <f t="shared" si="683"/>
        <v>0</v>
      </c>
      <c r="I1763" s="11">
        <f t="shared" si="695"/>
        <v>0</v>
      </c>
      <c r="J1763" s="11">
        <f t="shared" si="695"/>
        <v>1</v>
      </c>
      <c r="K1763" s="11">
        <f t="shared" si="696"/>
        <v>0</v>
      </c>
      <c r="L1763" s="11">
        <f t="shared" si="696"/>
        <v>0</v>
      </c>
      <c r="M1763" s="11">
        <f t="shared" si="696"/>
        <v>0</v>
      </c>
      <c r="N1763" s="11">
        <f t="shared" si="696"/>
        <v>0</v>
      </c>
      <c r="O1763" s="11">
        <f t="shared" si="696"/>
        <v>0</v>
      </c>
      <c r="P1763" s="11">
        <f t="shared" si="696"/>
        <v>0</v>
      </c>
      <c r="Q1763" s="4" t="str">
        <f t="shared" si="684"/>
        <v>N-001-000000</v>
      </c>
      <c r="R1763">
        <f t="shared" si="685"/>
        <v>313</v>
      </c>
      <c r="S1763" s="8">
        <f t="shared" si="686"/>
        <v>6.8822553953446945</v>
      </c>
      <c r="T1763" s="8">
        <f t="shared" si="687"/>
        <v>6.8822553953446945</v>
      </c>
      <c r="U1763" s="10">
        <f t="shared" si="678"/>
        <v>7.1086059502255035</v>
      </c>
      <c r="V1763" s="10">
        <f t="shared" si="688"/>
        <v>0.15496856831223904</v>
      </c>
      <c r="W1763" s="10">
        <f t="shared" si="689"/>
        <v>0.66214976716890117</v>
      </c>
      <c r="X1763" s="10">
        <f t="shared" si="679"/>
        <v>0.38693599365875281</v>
      </c>
      <c r="Y1763" s="22">
        <f t="shared" si="690"/>
        <v>6.9361594767880304</v>
      </c>
      <c r="Z1763" s="22">
        <f t="shared" si="680"/>
        <v>6.9661540865059681</v>
      </c>
      <c r="AA1763" s="22">
        <f t="shared" si="681"/>
        <v>6.8822553953446945</v>
      </c>
      <c r="AB1763" s="35"/>
      <c r="AC1763" s="10"/>
      <c r="AD1763" s="10"/>
    </row>
    <row r="1764" spans="1:30" x14ac:dyDescent="0.25">
      <c r="A1764" t="s">
        <v>4547</v>
      </c>
      <c r="B1764" t="s">
        <v>1931</v>
      </c>
      <c r="C1764" s="1">
        <v>41964</v>
      </c>
      <c r="D1764">
        <v>8025</v>
      </c>
      <c r="E1764" t="str">
        <f t="shared" si="676"/>
        <v>_popular_software_skills_in_data_science_job_postings._</v>
      </c>
      <c r="F1764" s="7">
        <f t="shared" si="682"/>
        <v>8.990441550826862</v>
      </c>
      <c r="G1764">
        <f t="shared" si="677"/>
        <v>77</v>
      </c>
      <c r="H1764" s="11">
        <f t="shared" si="683"/>
        <v>0</v>
      </c>
      <c r="I1764" s="11">
        <f t="shared" si="695"/>
        <v>0</v>
      </c>
      <c r="J1764" s="11">
        <f t="shared" si="695"/>
        <v>1</v>
      </c>
      <c r="K1764" s="11">
        <f t="shared" si="696"/>
        <v>0</v>
      </c>
      <c r="L1764" s="11">
        <f t="shared" si="696"/>
        <v>0</v>
      </c>
      <c r="M1764" s="11">
        <f t="shared" si="696"/>
        <v>0</v>
      </c>
      <c r="N1764" s="11">
        <f t="shared" si="696"/>
        <v>1</v>
      </c>
      <c r="O1764" s="11">
        <f t="shared" si="696"/>
        <v>1</v>
      </c>
      <c r="P1764" s="11">
        <f t="shared" si="696"/>
        <v>0</v>
      </c>
      <c r="Q1764" s="4" t="str">
        <f t="shared" si="684"/>
        <v>N-001-000110</v>
      </c>
      <c r="R1764">
        <f t="shared" si="685"/>
        <v>130</v>
      </c>
      <c r="S1764" s="8">
        <f t="shared" si="686"/>
        <v>7.6818150714618501</v>
      </c>
      <c r="T1764" s="8">
        <f t="shared" si="687"/>
        <v>7.6818150714618501</v>
      </c>
      <c r="U1764" s="10">
        <f t="shared" si="678"/>
        <v>8.0019577996631561</v>
      </c>
      <c r="V1764" s="10">
        <f t="shared" si="688"/>
        <v>1.0620761276823165</v>
      </c>
      <c r="W1764" s="10">
        <f t="shared" si="689"/>
        <v>2.1570493741115069</v>
      </c>
      <c r="X1764" s="10">
        <f t="shared" si="679"/>
        <v>0.98848375116370624</v>
      </c>
      <c r="Y1764" s="22">
        <f t="shared" si="690"/>
        <v>7.5377072342929834</v>
      </c>
      <c r="Z1764" s="22">
        <f t="shared" si="680"/>
        <v>7.6004759766059404</v>
      </c>
      <c r="AA1764" s="22">
        <f t="shared" si="681"/>
        <v>7.6818150714618501</v>
      </c>
      <c r="AB1764" s="35"/>
      <c r="AC1764" s="10"/>
      <c r="AD1764" s="10"/>
    </row>
    <row r="1765" spans="1:30" x14ac:dyDescent="0.25">
      <c r="A1765" t="s">
        <v>4548</v>
      </c>
      <c r="B1765" t="s">
        <v>1932</v>
      </c>
      <c r="C1765" s="1">
        <v>41674</v>
      </c>
      <c r="D1765">
        <v>3096</v>
      </c>
      <c r="E1765" t="str">
        <f t="shared" si="676"/>
        <v>_possibly_the_most_terrifying_fraud_scheme_to_efficiently_steal_all_your_money_</v>
      </c>
      <c r="F1765" s="7">
        <f t="shared" si="682"/>
        <v>8.0381891799732035</v>
      </c>
      <c r="G1765">
        <f t="shared" si="677"/>
        <v>19</v>
      </c>
      <c r="H1765" s="11">
        <f t="shared" si="683"/>
        <v>0</v>
      </c>
      <c r="I1765" s="11">
        <f t="shared" si="695"/>
        <v>0</v>
      </c>
      <c r="J1765" s="11">
        <f t="shared" si="695"/>
        <v>1</v>
      </c>
      <c r="K1765" s="11">
        <f t="shared" si="696"/>
        <v>0</v>
      </c>
      <c r="L1765" s="11">
        <f t="shared" si="696"/>
        <v>0</v>
      </c>
      <c r="M1765" s="11">
        <f t="shared" si="696"/>
        <v>0</v>
      </c>
      <c r="N1765" s="11">
        <f t="shared" si="696"/>
        <v>0</v>
      </c>
      <c r="O1765" s="11">
        <f t="shared" si="696"/>
        <v>0</v>
      </c>
      <c r="P1765" s="11">
        <f t="shared" si="696"/>
        <v>0</v>
      </c>
      <c r="Q1765" s="4" t="str">
        <f t="shared" si="684"/>
        <v>N-001-000000</v>
      </c>
      <c r="R1765">
        <f t="shared" si="685"/>
        <v>313</v>
      </c>
      <c r="S1765" s="8">
        <f t="shared" si="686"/>
        <v>6.8822553953446945</v>
      </c>
      <c r="T1765" s="8">
        <f t="shared" si="687"/>
        <v>6.8822553953446945</v>
      </c>
      <c r="U1765" s="10">
        <f t="shared" si="678"/>
        <v>7.6512531863144506</v>
      </c>
      <c r="V1765" s="10">
        <f t="shared" si="688"/>
        <v>0.15496856831223904</v>
      </c>
      <c r="W1765" s="10">
        <f t="shared" si="689"/>
        <v>1.2047970032578483</v>
      </c>
      <c r="X1765" s="10">
        <f t="shared" si="679"/>
        <v>0.38693599365875281</v>
      </c>
      <c r="Y1765" s="22">
        <f t="shared" si="690"/>
        <v>6.9361594767880304</v>
      </c>
      <c r="Z1765" s="22">
        <f t="shared" si="680"/>
        <v>6.9661540865059681</v>
      </c>
      <c r="AA1765" s="22">
        <f t="shared" si="681"/>
        <v>6.8822553953446945</v>
      </c>
      <c r="AB1765" s="35"/>
      <c r="AC1765" s="10"/>
      <c r="AD1765" s="10"/>
    </row>
    <row r="1766" spans="1:30" x14ac:dyDescent="0.25">
      <c r="A1766" t="s">
        <v>4549</v>
      </c>
      <c r="B1766" t="s">
        <v>1933</v>
      </c>
      <c r="C1766" s="1">
        <v>41485</v>
      </c>
      <c r="D1766">
        <v>407</v>
      </c>
      <c r="E1766" t="str">
        <f t="shared" si="676"/>
        <v>_posted_since_monday_</v>
      </c>
      <c r="F1766" s="7">
        <f t="shared" si="682"/>
        <v>6.0112671744041615</v>
      </c>
      <c r="G1766">
        <f t="shared" si="677"/>
        <v>25</v>
      </c>
      <c r="H1766" s="11">
        <f t="shared" si="683"/>
        <v>0</v>
      </c>
      <c r="I1766" s="11">
        <f t="shared" si="695"/>
        <v>0</v>
      </c>
      <c r="J1766" s="11">
        <f t="shared" si="695"/>
        <v>1</v>
      </c>
      <c r="K1766" s="11">
        <f t="shared" si="696"/>
        <v>0</v>
      </c>
      <c r="L1766" s="11">
        <f t="shared" si="696"/>
        <v>0</v>
      </c>
      <c r="M1766" s="11">
        <f t="shared" si="696"/>
        <v>0</v>
      </c>
      <c r="N1766" s="11">
        <f t="shared" si="696"/>
        <v>0</v>
      </c>
      <c r="O1766" s="11">
        <f t="shared" si="696"/>
        <v>0</v>
      </c>
      <c r="P1766" s="11">
        <f t="shared" si="696"/>
        <v>0</v>
      </c>
      <c r="Q1766" s="4" t="str">
        <f t="shared" si="684"/>
        <v>N-001-000000</v>
      </c>
      <c r="R1766">
        <f t="shared" si="685"/>
        <v>313</v>
      </c>
      <c r="S1766" s="8">
        <f t="shared" si="686"/>
        <v>6.8822553953446945</v>
      </c>
      <c r="T1766" s="8">
        <f t="shared" si="687"/>
        <v>6.8822553953446945</v>
      </c>
      <c r="U1766" s="10">
        <f t="shared" si="678"/>
        <v>5.6243311807454086</v>
      </c>
      <c r="V1766" s="10">
        <f t="shared" si="688"/>
        <v>0.15496856831223904</v>
      </c>
      <c r="W1766" s="10">
        <f t="shared" si="689"/>
        <v>-0.82212500231119368</v>
      </c>
      <c r="X1766" s="10">
        <f t="shared" si="679"/>
        <v>0.38693599365875281</v>
      </c>
      <c r="Y1766" s="22">
        <f t="shared" si="690"/>
        <v>6.9361594767880304</v>
      </c>
      <c r="Z1766" s="22">
        <f t="shared" si="680"/>
        <v>6.9661540865059681</v>
      </c>
      <c r="AA1766" s="22">
        <f t="shared" si="681"/>
        <v>6.8822553953446945</v>
      </c>
      <c r="AB1766" s="35"/>
      <c r="AC1766" s="10"/>
      <c r="AD1766" s="10"/>
    </row>
    <row r="1767" spans="1:30" x14ac:dyDescent="0.25">
      <c r="A1767" t="s">
        <v>4550</v>
      </c>
      <c r="B1767" t="s">
        <v>1934</v>
      </c>
      <c r="C1767" s="1">
        <v>42025</v>
      </c>
      <c r="D1767">
        <v>3323</v>
      </c>
      <c r="E1767" t="str">
        <f t="shared" si="676"/>
        <v>_poster_about_data_science_</v>
      </c>
      <c r="F1767" s="7">
        <f t="shared" si="682"/>
        <v>8.1089241559753393</v>
      </c>
      <c r="G1767">
        <f t="shared" si="677"/>
        <v>27</v>
      </c>
      <c r="H1767" s="11">
        <f t="shared" si="683"/>
        <v>1</v>
      </c>
      <c r="I1767" s="11">
        <f t="shared" si="695"/>
        <v>0</v>
      </c>
      <c r="J1767" s="11">
        <f t="shared" si="695"/>
        <v>1</v>
      </c>
      <c r="K1767" s="11">
        <f t="shared" si="696"/>
        <v>0</v>
      </c>
      <c r="L1767" s="11">
        <f t="shared" si="696"/>
        <v>0</v>
      </c>
      <c r="M1767" s="11">
        <f t="shared" si="696"/>
        <v>0</v>
      </c>
      <c r="N1767" s="11">
        <f t="shared" si="696"/>
        <v>1</v>
      </c>
      <c r="O1767" s="11">
        <f t="shared" si="696"/>
        <v>1</v>
      </c>
      <c r="P1767" s="11">
        <f t="shared" si="696"/>
        <v>0</v>
      </c>
      <c r="Q1767" s="4" t="str">
        <f t="shared" si="684"/>
        <v>N-101-000110</v>
      </c>
      <c r="R1767">
        <f t="shared" si="685"/>
        <v>126</v>
      </c>
      <c r="S1767" s="8">
        <f t="shared" si="686"/>
        <v>7.156085089173656</v>
      </c>
      <c r="T1767" s="8">
        <f t="shared" si="687"/>
        <v>7.156085089173656</v>
      </c>
      <c r="U1767" s="10">
        <f t="shared" si="678"/>
        <v>7.3189074591543299</v>
      </c>
      <c r="V1767" s="10">
        <f t="shared" si="688"/>
        <v>0.76279653926378688</v>
      </c>
      <c r="W1767" s="10">
        <f t="shared" si="689"/>
        <v>1.2755319792599842</v>
      </c>
      <c r="X1767" s="10">
        <f t="shared" si="679"/>
        <v>0.79001669682100972</v>
      </c>
      <c r="Y1767" s="22">
        <f t="shared" si="690"/>
        <v>7.3392401799502869</v>
      </c>
      <c r="Z1767" s="22">
        <f t="shared" si="680"/>
        <v>7.2265960335864765</v>
      </c>
      <c r="AA1767" s="22">
        <f t="shared" si="681"/>
        <v>7.156085089173656</v>
      </c>
      <c r="AB1767" s="35"/>
      <c r="AC1767" s="10"/>
      <c r="AD1767" s="10"/>
    </row>
    <row r="1768" spans="1:30" x14ac:dyDescent="0.25">
      <c r="A1768" t="s">
        <v>4551</v>
      </c>
      <c r="B1768" t="s">
        <v>1935</v>
      </c>
      <c r="C1768" s="1">
        <v>42031</v>
      </c>
      <c r="D1768">
        <v>780</v>
      </c>
      <c r="E1768" t="str">
        <f t="shared" si="676"/>
        <v>_poster_about_process_mining_</v>
      </c>
      <c r="F1768" s="7">
        <f t="shared" si="682"/>
        <v>6.6605751498396861</v>
      </c>
      <c r="G1768">
        <f t="shared" si="677"/>
        <v>36</v>
      </c>
      <c r="H1768" s="11">
        <f t="shared" si="683"/>
        <v>1</v>
      </c>
      <c r="I1768" s="11">
        <f t="shared" si="695"/>
        <v>0</v>
      </c>
      <c r="J1768" s="11">
        <f t="shared" si="695"/>
        <v>1</v>
      </c>
      <c r="K1768" s="11">
        <f t="shared" si="696"/>
        <v>0</v>
      </c>
      <c r="L1768" s="11">
        <f t="shared" si="696"/>
        <v>0</v>
      </c>
      <c r="M1768" s="11">
        <f t="shared" si="696"/>
        <v>0</v>
      </c>
      <c r="N1768" s="11">
        <f t="shared" si="696"/>
        <v>0</v>
      </c>
      <c r="O1768" s="11">
        <f t="shared" si="696"/>
        <v>0</v>
      </c>
      <c r="P1768" s="11">
        <f t="shared" si="696"/>
        <v>0</v>
      </c>
      <c r="Q1768" s="4" t="str">
        <f t="shared" si="684"/>
        <v>N-101-000000</v>
      </c>
      <c r="R1768">
        <f t="shared" si="685"/>
        <v>419</v>
      </c>
      <c r="S1768" s="8">
        <f t="shared" si="686"/>
        <v>6.5697596378225285</v>
      </c>
      <c r="T1768" s="8">
        <f t="shared" si="687"/>
        <v>6.5697596378225285</v>
      </c>
      <c r="U1768" s="10">
        <f t="shared" si="678"/>
        <v>6.4721062105236298</v>
      </c>
      <c r="V1768" s="10">
        <f t="shared" si="688"/>
        <v>-0.14431102010629077</v>
      </c>
      <c r="W1768" s="10">
        <f t="shared" si="689"/>
        <v>-0.17281702687566902</v>
      </c>
      <c r="X1768" s="10">
        <f t="shared" si="679"/>
        <v>0.18846893931605621</v>
      </c>
      <c r="Y1768" s="22">
        <f t="shared" si="690"/>
        <v>6.7376924224453338</v>
      </c>
      <c r="Z1768" s="22">
        <f t="shared" si="680"/>
        <v>6.5922741434865042</v>
      </c>
      <c r="AA1768" s="22">
        <f t="shared" si="681"/>
        <v>6.5697596378225285</v>
      </c>
      <c r="AB1768" s="35"/>
      <c r="AC1768" s="10"/>
      <c r="AD1768" s="10"/>
    </row>
    <row r="1769" spans="1:30" x14ac:dyDescent="0.25">
      <c r="A1769" t="s">
        <v>4552</v>
      </c>
      <c r="B1769" t="s">
        <v>1936</v>
      </c>
      <c r="C1769" s="1">
        <v>42074</v>
      </c>
      <c r="D1769">
        <v>611</v>
      </c>
      <c r="E1769" t="str">
        <f t="shared" si="676"/>
        <v>_powering_patient_care_using_big_data_</v>
      </c>
      <c r="F1769" s="7">
        <f t="shared" si="682"/>
        <v>6.4167322825123261</v>
      </c>
      <c r="G1769">
        <f t="shared" si="677"/>
        <v>74</v>
      </c>
      <c r="H1769" s="11">
        <f t="shared" si="683"/>
        <v>1</v>
      </c>
      <c r="I1769" s="11">
        <f t="shared" si="695"/>
        <v>0</v>
      </c>
      <c r="J1769" s="11">
        <f t="shared" si="695"/>
        <v>1</v>
      </c>
      <c r="K1769" s="11">
        <f t="shared" si="696"/>
        <v>0</v>
      </c>
      <c r="L1769" s="11">
        <f t="shared" si="696"/>
        <v>0</v>
      </c>
      <c r="M1769" s="11">
        <f t="shared" si="696"/>
        <v>0</v>
      </c>
      <c r="N1769" s="11">
        <f t="shared" si="696"/>
        <v>0</v>
      </c>
      <c r="O1769" s="11">
        <f t="shared" si="696"/>
        <v>1</v>
      </c>
      <c r="P1769" s="11">
        <f t="shared" si="696"/>
        <v>0</v>
      </c>
      <c r="Q1769" s="4" t="str">
        <f t="shared" si="684"/>
        <v>N-101-000010</v>
      </c>
      <c r="R1769">
        <f t="shared" si="685"/>
        <v>382</v>
      </c>
      <c r="S1769" s="8">
        <f t="shared" si="686"/>
        <v>6.8802841839920132</v>
      </c>
      <c r="T1769" s="8">
        <f t="shared" si="687"/>
        <v>6.8802841839920132</v>
      </c>
      <c r="U1769" s="10">
        <f t="shared" si="678"/>
        <v>6.0103784219968013</v>
      </c>
      <c r="V1769" s="10">
        <f t="shared" si="688"/>
        <v>0.18424985744159661</v>
      </c>
      <c r="W1769" s="10">
        <f t="shared" si="689"/>
        <v>-0.41665989420302907</v>
      </c>
      <c r="X1769" s="10">
        <f t="shared" si="679"/>
        <v>0.40635386051552441</v>
      </c>
      <c r="Y1769" s="22">
        <f t="shared" si="690"/>
        <v>6.9555773436448023</v>
      </c>
      <c r="Z1769" s="22">
        <f t="shared" si="680"/>
        <v>6.8151536771936527</v>
      </c>
      <c r="AA1769" s="22">
        <f t="shared" si="681"/>
        <v>6.8802841839920132</v>
      </c>
      <c r="AB1769" s="35"/>
      <c r="AC1769" s="10"/>
      <c r="AD1769" s="10"/>
    </row>
    <row r="1770" spans="1:30" x14ac:dyDescent="0.25">
      <c r="A1770" t="s">
        <v>4553</v>
      </c>
      <c r="B1770" t="s">
        <v>1937</v>
      </c>
      <c r="C1770" s="1">
        <v>41767</v>
      </c>
      <c r="D1770">
        <v>1212</v>
      </c>
      <c r="E1770" t="str">
        <f t="shared" si="676"/>
        <v>_practical_applications_of_locality_sensitive_hashing_for_unstructured_data_</v>
      </c>
      <c r="F1770" s="7">
        <f t="shared" si="682"/>
        <v>7.1008519089440503</v>
      </c>
      <c r="G1770">
        <f t="shared" si="677"/>
        <v>43</v>
      </c>
      <c r="H1770" s="11">
        <f t="shared" si="683"/>
        <v>0</v>
      </c>
      <c r="I1770" s="11">
        <f t="shared" si="695"/>
        <v>0</v>
      </c>
      <c r="J1770" s="11">
        <f t="shared" si="695"/>
        <v>1</v>
      </c>
      <c r="K1770" s="11">
        <f t="shared" si="696"/>
        <v>0</v>
      </c>
      <c r="L1770" s="11">
        <f t="shared" si="696"/>
        <v>0</v>
      </c>
      <c r="M1770" s="11">
        <f t="shared" si="696"/>
        <v>0</v>
      </c>
      <c r="N1770" s="11">
        <f t="shared" si="696"/>
        <v>0</v>
      </c>
      <c r="O1770" s="11">
        <f t="shared" si="696"/>
        <v>1</v>
      </c>
      <c r="P1770" s="11">
        <f t="shared" si="696"/>
        <v>0</v>
      </c>
      <c r="Q1770" s="4" t="str">
        <f t="shared" si="684"/>
        <v>N-001-000010</v>
      </c>
      <c r="R1770">
        <f t="shared" si="685"/>
        <v>276</v>
      </c>
      <c r="S1770" s="8">
        <f t="shared" si="686"/>
        <v>7.1371246496698326</v>
      </c>
      <c r="T1770" s="8">
        <f t="shared" si="687"/>
        <v>7.1371246496698326</v>
      </c>
      <c r="U1770" s="10">
        <f t="shared" si="678"/>
        <v>6.496030994085829</v>
      </c>
      <c r="V1770" s="10">
        <f t="shared" si="688"/>
        <v>0.48352944586012636</v>
      </c>
      <c r="W1770" s="10">
        <f t="shared" si="689"/>
        <v>0.26745973222869512</v>
      </c>
      <c r="X1770" s="10">
        <f t="shared" si="679"/>
        <v>0.60482091485822098</v>
      </c>
      <c r="Y1770" s="22">
        <f t="shared" si="690"/>
        <v>7.1540443979874988</v>
      </c>
      <c r="Z1770" s="22">
        <f t="shared" si="680"/>
        <v>7.1890336202131158</v>
      </c>
      <c r="AA1770" s="22">
        <f t="shared" si="681"/>
        <v>7.1371246496698326</v>
      </c>
      <c r="AB1770" s="35"/>
      <c r="AC1770" s="10"/>
      <c r="AD1770" s="10"/>
    </row>
    <row r="1771" spans="1:30" x14ac:dyDescent="0.25">
      <c r="A1771" t="s">
        <v>3038</v>
      </c>
      <c r="B1771" t="s">
        <v>420</v>
      </c>
      <c r="C1771" s="1">
        <v>42051</v>
      </c>
      <c r="D1771">
        <v>3473</v>
      </c>
      <c r="E1771" t="str">
        <f t="shared" si="676"/>
        <v>_practical_data_science_in_python:_guidebook_</v>
      </c>
      <c r="F1771" s="7">
        <f t="shared" si="682"/>
        <v>8.153061946801051</v>
      </c>
      <c r="G1771">
        <f t="shared" si="677"/>
        <v>65</v>
      </c>
      <c r="H1771" s="11">
        <f t="shared" si="683"/>
        <v>1</v>
      </c>
      <c r="I1771" s="11">
        <f t="shared" si="695"/>
        <v>1</v>
      </c>
      <c r="J1771" s="11">
        <f t="shared" si="695"/>
        <v>0</v>
      </c>
      <c r="K1771" s="11">
        <f t="shared" si="696"/>
        <v>0</v>
      </c>
      <c r="L1771" s="11">
        <f t="shared" si="696"/>
        <v>0</v>
      </c>
      <c r="M1771" s="11">
        <f t="shared" si="696"/>
        <v>0</v>
      </c>
      <c r="N1771" s="11">
        <f t="shared" si="696"/>
        <v>1</v>
      </c>
      <c r="O1771" s="11">
        <f t="shared" si="696"/>
        <v>1</v>
      </c>
      <c r="P1771" s="11">
        <f t="shared" si="696"/>
        <v>0</v>
      </c>
      <c r="Q1771" s="4" t="str">
        <f t="shared" si="684"/>
        <v>N-110-000110</v>
      </c>
      <c r="R1771">
        <f t="shared" si="685"/>
        <v>30</v>
      </c>
      <c r="S1771" s="8">
        <f t="shared" si="686"/>
        <v>6.8313617432708362</v>
      </c>
      <c r="T1771" s="8">
        <f t="shared" si="687"/>
        <v>6.8313617432708362</v>
      </c>
      <c r="U1771" s="10">
        <f t="shared" si="678"/>
        <v>8.1438888843383044</v>
      </c>
      <c r="V1771" s="10">
        <f t="shared" si="688"/>
        <v>-0.41468131611090092</v>
      </c>
      <c r="W1771" s="10">
        <f t="shared" si="689"/>
        <v>1.3196697700856959</v>
      </c>
      <c r="X1771" s="10">
        <f t="shared" si="679"/>
        <v>9.1730624627465642E-3</v>
      </c>
      <c r="Y1771" s="22">
        <f t="shared" si="690"/>
        <v>6.5583965455920241</v>
      </c>
      <c r="Z1771" s="22">
        <f t="shared" si="680"/>
        <v>6.6067544714367257</v>
      </c>
      <c r="AA1771" s="22">
        <f t="shared" si="681"/>
        <v>6.8313617432708362</v>
      </c>
      <c r="AB1771" s="35"/>
      <c r="AC1771" s="10"/>
      <c r="AD1771" s="10"/>
    </row>
    <row r="1772" spans="1:30" x14ac:dyDescent="0.25">
      <c r="A1772" t="s">
        <v>4554</v>
      </c>
      <c r="B1772" t="s">
        <v>1938</v>
      </c>
      <c r="C1772" s="1">
        <v>41664</v>
      </c>
      <c r="D1772">
        <v>22012</v>
      </c>
      <c r="E1772" t="str">
        <f t="shared" si="676"/>
        <v>_practical_illustration_of_map-reduce_(hadoop-style),_on_real_data_</v>
      </c>
      <c r="F1772" s="7">
        <f t="shared" si="682"/>
        <v>9.9993884669133308</v>
      </c>
      <c r="G1772">
        <f t="shared" si="677"/>
        <v>78</v>
      </c>
      <c r="H1772" s="11">
        <f t="shared" si="683"/>
        <v>0</v>
      </c>
      <c r="I1772" s="11">
        <f t="shared" si="695"/>
        <v>0</v>
      </c>
      <c r="J1772" s="11">
        <f t="shared" si="695"/>
        <v>1</v>
      </c>
      <c r="K1772" s="11">
        <f t="shared" ref="K1772:P1781" si="697">IF(ISNUMBER(SEARCH(K$1,$E1772)),1,0)</f>
        <v>0</v>
      </c>
      <c r="L1772" s="11">
        <f t="shared" si="697"/>
        <v>0</v>
      </c>
      <c r="M1772" s="11">
        <f t="shared" si="697"/>
        <v>0</v>
      </c>
      <c r="N1772" s="11">
        <f t="shared" si="697"/>
        <v>0</v>
      </c>
      <c r="O1772" s="11">
        <f t="shared" si="697"/>
        <v>1</v>
      </c>
      <c r="P1772" s="11">
        <f t="shared" si="697"/>
        <v>0</v>
      </c>
      <c r="Q1772" s="4" t="str">
        <f t="shared" si="684"/>
        <v>N-001-000010</v>
      </c>
      <c r="R1772">
        <f t="shared" si="685"/>
        <v>276</v>
      </c>
      <c r="S1772" s="8">
        <f t="shared" si="686"/>
        <v>7.1371246496698326</v>
      </c>
      <c r="T1772" s="8">
        <f t="shared" si="687"/>
        <v>7.1371246496698326</v>
      </c>
      <c r="U1772" s="10">
        <f t="shared" si="678"/>
        <v>9.3945675520551095</v>
      </c>
      <c r="V1772" s="10">
        <f t="shared" si="688"/>
        <v>0.48352944586012636</v>
      </c>
      <c r="W1772" s="10">
        <f t="shared" si="689"/>
        <v>3.1659962901979757</v>
      </c>
      <c r="X1772" s="10">
        <f t="shared" si="679"/>
        <v>0.60482091485822098</v>
      </c>
      <c r="Y1772" s="22">
        <f t="shared" si="690"/>
        <v>7.1540443979874988</v>
      </c>
      <c r="Z1772" s="22">
        <f t="shared" si="680"/>
        <v>7.1890336202131158</v>
      </c>
      <c r="AA1772" s="22">
        <f t="shared" si="681"/>
        <v>7.1371246496698326</v>
      </c>
      <c r="AB1772" s="35"/>
      <c r="AC1772" s="10"/>
      <c r="AD1772" s="10"/>
    </row>
    <row r="1773" spans="1:30" x14ac:dyDescent="0.25">
      <c r="A1773" t="s">
        <v>4555</v>
      </c>
      <c r="B1773" t="s">
        <v>1939</v>
      </c>
      <c r="C1773" s="1">
        <v>41977</v>
      </c>
      <c r="D1773">
        <v>782</v>
      </c>
      <c r="E1773" t="str">
        <f t="shared" si="676"/>
        <v>_predictability_-_get_everything_as_a_service_-_from_iaas,_paas_and_saas_toxaas_</v>
      </c>
      <c r="F1773" s="7">
        <f t="shared" si="682"/>
        <v>6.6631326959908028</v>
      </c>
      <c r="G1773">
        <f t="shared" si="677"/>
        <v>47</v>
      </c>
      <c r="H1773" s="11">
        <f t="shared" si="683"/>
        <v>0</v>
      </c>
      <c r="I1773" s="11">
        <f t="shared" si="695"/>
        <v>0</v>
      </c>
      <c r="J1773" s="11">
        <f t="shared" si="695"/>
        <v>1</v>
      </c>
      <c r="K1773" s="11">
        <f t="shared" si="697"/>
        <v>0</v>
      </c>
      <c r="L1773" s="11">
        <f t="shared" si="697"/>
        <v>0</v>
      </c>
      <c r="M1773" s="11">
        <f t="shared" si="697"/>
        <v>0</v>
      </c>
      <c r="N1773" s="11">
        <f t="shared" si="697"/>
        <v>0</v>
      </c>
      <c r="O1773" s="11">
        <f t="shared" si="697"/>
        <v>0</v>
      </c>
      <c r="P1773" s="11">
        <f t="shared" si="697"/>
        <v>0</v>
      </c>
      <c r="Q1773" s="4" t="str">
        <f t="shared" si="684"/>
        <v>N-001-000000</v>
      </c>
      <c r="R1773">
        <f t="shared" si="685"/>
        <v>313</v>
      </c>
      <c r="S1773" s="8">
        <f t="shared" si="686"/>
        <v>6.8822553953446945</v>
      </c>
      <c r="T1773" s="8">
        <f t="shared" si="687"/>
        <v>6.8822553953446945</v>
      </c>
      <c r="U1773" s="10">
        <f t="shared" si="678"/>
        <v>6.27619670233205</v>
      </c>
      <c r="V1773" s="10">
        <f t="shared" si="688"/>
        <v>0.15496856831223904</v>
      </c>
      <c r="W1773" s="10">
        <f t="shared" si="689"/>
        <v>-0.17025948072455233</v>
      </c>
      <c r="X1773" s="10">
        <f t="shared" si="679"/>
        <v>0.38693599365875281</v>
      </c>
      <c r="Y1773" s="22">
        <f t="shared" si="690"/>
        <v>6.9361594767880304</v>
      </c>
      <c r="Z1773" s="22">
        <f t="shared" si="680"/>
        <v>6.9661540865059681</v>
      </c>
      <c r="AA1773" s="22">
        <f t="shared" si="681"/>
        <v>6.8822553953446945</v>
      </c>
      <c r="AB1773" s="35"/>
      <c r="AC1773" s="10"/>
      <c r="AD1773" s="10"/>
    </row>
    <row r="1774" spans="1:30" x14ac:dyDescent="0.25">
      <c r="A1774" t="s">
        <v>4556</v>
      </c>
      <c r="B1774" t="s">
        <v>1940</v>
      </c>
      <c r="C1774" s="1">
        <v>42085</v>
      </c>
      <c r="D1774">
        <v>3440</v>
      </c>
      <c r="E1774" t="str">
        <f t="shared" si="676"/>
        <v>_predicting_car_prices_part_1:_linear_regression_</v>
      </c>
      <c r="F1774" s="7">
        <f t="shared" si="682"/>
        <v>8.1435174057974802</v>
      </c>
      <c r="G1774">
        <f t="shared" si="677"/>
        <v>50</v>
      </c>
      <c r="H1774" s="11">
        <f t="shared" si="683"/>
        <v>1</v>
      </c>
      <c r="I1774" s="11">
        <f t="shared" si="695"/>
        <v>0</v>
      </c>
      <c r="J1774" s="11">
        <f t="shared" si="695"/>
        <v>1</v>
      </c>
      <c r="K1774" s="11">
        <f t="shared" si="697"/>
        <v>0</v>
      </c>
      <c r="L1774" s="11">
        <f t="shared" si="697"/>
        <v>0</v>
      </c>
      <c r="M1774" s="11">
        <f t="shared" si="697"/>
        <v>0</v>
      </c>
      <c r="N1774" s="11">
        <f t="shared" si="697"/>
        <v>0</v>
      </c>
      <c r="O1774" s="11">
        <f t="shared" si="697"/>
        <v>0</v>
      </c>
      <c r="P1774" s="11">
        <f t="shared" si="697"/>
        <v>0</v>
      </c>
      <c r="Q1774" s="4" t="str">
        <f t="shared" si="684"/>
        <v>N-101-000000</v>
      </c>
      <c r="R1774">
        <f t="shared" si="685"/>
        <v>419</v>
      </c>
      <c r="S1774" s="8">
        <f t="shared" si="686"/>
        <v>6.5697596378225285</v>
      </c>
      <c r="T1774" s="8">
        <f t="shared" si="687"/>
        <v>6.5697596378225285</v>
      </c>
      <c r="U1774" s="10">
        <f t="shared" si="678"/>
        <v>7.9550484664814238</v>
      </c>
      <c r="V1774" s="10">
        <f t="shared" si="688"/>
        <v>-0.14431102010629077</v>
      </c>
      <c r="W1774" s="10">
        <f t="shared" si="689"/>
        <v>1.310125229082125</v>
      </c>
      <c r="X1774" s="10">
        <f t="shared" si="679"/>
        <v>0.18846893931605621</v>
      </c>
      <c r="Y1774" s="22">
        <f t="shared" si="690"/>
        <v>6.7376924224453338</v>
      </c>
      <c r="Z1774" s="22">
        <f t="shared" si="680"/>
        <v>6.5922741434865042</v>
      </c>
      <c r="AA1774" s="22">
        <f t="shared" si="681"/>
        <v>6.5697596378225285</v>
      </c>
      <c r="AB1774" s="35"/>
      <c r="AC1774" s="10"/>
      <c r="AD1774" s="10"/>
    </row>
    <row r="1775" spans="1:30" x14ac:dyDescent="0.25">
      <c r="A1775" t="s">
        <v>4557</v>
      </c>
      <c r="B1775" t="s">
        <v>1941</v>
      </c>
      <c r="C1775" s="1">
        <v>42085</v>
      </c>
      <c r="D1775">
        <v>2932</v>
      </c>
      <c r="E1775" t="str">
        <f t="shared" si="676"/>
        <v>_predicting_car_prices_part_2:_using_neural_network_</v>
      </c>
      <c r="F1775" s="7">
        <f t="shared" si="682"/>
        <v>7.9837810689774509</v>
      </c>
      <c r="G1775">
        <f t="shared" si="677"/>
        <v>71</v>
      </c>
      <c r="H1775" s="11">
        <f t="shared" si="683"/>
        <v>1</v>
      </c>
      <c r="I1775" s="11">
        <f t="shared" si="695"/>
        <v>0</v>
      </c>
      <c r="J1775" s="11">
        <f t="shared" si="695"/>
        <v>1</v>
      </c>
      <c r="K1775" s="11">
        <f t="shared" si="697"/>
        <v>0</v>
      </c>
      <c r="L1775" s="11">
        <f t="shared" si="697"/>
        <v>0</v>
      </c>
      <c r="M1775" s="11">
        <f t="shared" si="697"/>
        <v>0</v>
      </c>
      <c r="N1775" s="11">
        <f t="shared" si="697"/>
        <v>0</v>
      </c>
      <c r="O1775" s="11">
        <f t="shared" si="697"/>
        <v>0</v>
      </c>
      <c r="P1775" s="11">
        <f t="shared" si="697"/>
        <v>0</v>
      </c>
      <c r="Q1775" s="4" t="str">
        <f t="shared" si="684"/>
        <v>N-101-000000</v>
      </c>
      <c r="R1775">
        <f t="shared" si="685"/>
        <v>419</v>
      </c>
      <c r="S1775" s="8">
        <f t="shared" si="686"/>
        <v>6.5697596378225285</v>
      </c>
      <c r="T1775" s="8">
        <f t="shared" si="687"/>
        <v>6.5697596378225285</v>
      </c>
      <c r="U1775" s="10">
        <f t="shared" si="678"/>
        <v>7.7953121296613945</v>
      </c>
      <c r="V1775" s="10">
        <f t="shared" si="688"/>
        <v>-0.14431102010629077</v>
      </c>
      <c r="W1775" s="10">
        <f t="shared" si="689"/>
        <v>1.1503888922620957</v>
      </c>
      <c r="X1775" s="10">
        <f t="shared" si="679"/>
        <v>0.18846893931605621</v>
      </c>
      <c r="Y1775" s="22">
        <f t="shared" si="690"/>
        <v>6.7376924224453338</v>
      </c>
      <c r="Z1775" s="22">
        <f t="shared" si="680"/>
        <v>6.5922741434865042</v>
      </c>
      <c r="AA1775" s="22">
        <f t="shared" si="681"/>
        <v>6.5697596378225285</v>
      </c>
      <c r="AB1775" s="35"/>
      <c r="AC1775" s="10"/>
      <c r="AD1775" s="10"/>
    </row>
    <row r="1776" spans="1:30" x14ac:dyDescent="0.25">
      <c r="A1776" t="s">
        <v>4558</v>
      </c>
      <c r="B1776" t="s">
        <v>1942</v>
      </c>
      <c r="C1776" s="1">
        <v>42092</v>
      </c>
      <c r="D1776">
        <v>4277</v>
      </c>
      <c r="E1776" t="str">
        <f t="shared" si="676"/>
        <v>_predicting_flights_delay_using_supervised_learning,_logistic_regression_</v>
      </c>
      <c r="F1776" s="7">
        <f t="shared" si="682"/>
        <v>8.3612408896423513</v>
      </c>
      <c r="G1776">
        <f t="shared" si="677"/>
        <v>79</v>
      </c>
      <c r="H1776" s="11">
        <f t="shared" si="683"/>
        <v>1</v>
      </c>
      <c r="I1776" s="11">
        <f t="shared" si="695"/>
        <v>0</v>
      </c>
      <c r="J1776" s="11">
        <f t="shared" si="695"/>
        <v>1</v>
      </c>
      <c r="K1776" s="11">
        <f t="shared" si="697"/>
        <v>0</v>
      </c>
      <c r="L1776" s="11">
        <f t="shared" si="697"/>
        <v>0</v>
      </c>
      <c r="M1776" s="11">
        <f t="shared" si="697"/>
        <v>0</v>
      </c>
      <c r="N1776" s="11">
        <f t="shared" si="697"/>
        <v>0</v>
      </c>
      <c r="O1776" s="11">
        <f t="shared" si="697"/>
        <v>0</v>
      </c>
      <c r="P1776" s="11">
        <f t="shared" si="697"/>
        <v>0</v>
      </c>
      <c r="Q1776" s="4" t="str">
        <f t="shared" si="684"/>
        <v>N-101-000000</v>
      </c>
      <c r="R1776">
        <f t="shared" si="685"/>
        <v>419</v>
      </c>
      <c r="S1776" s="8">
        <f t="shared" si="686"/>
        <v>6.5697596378225285</v>
      </c>
      <c r="T1776" s="8">
        <f t="shared" si="687"/>
        <v>6.5697596378225285</v>
      </c>
      <c r="U1776" s="10">
        <f t="shared" si="678"/>
        <v>8.172771950326295</v>
      </c>
      <c r="V1776" s="10">
        <f t="shared" si="688"/>
        <v>-0.14431102010629077</v>
      </c>
      <c r="W1776" s="10">
        <f t="shared" si="689"/>
        <v>1.5278487129269962</v>
      </c>
      <c r="X1776" s="10">
        <f t="shared" si="679"/>
        <v>0.18846893931605621</v>
      </c>
      <c r="Y1776" s="22">
        <f t="shared" si="690"/>
        <v>6.7376924224453338</v>
      </c>
      <c r="Z1776" s="22">
        <f t="shared" si="680"/>
        <v>6.5922741434865042</v>
      </c>
      <c r="AA1776" s="22">
        <f t="shared" si="681"/>
        <v>6.5697596378225285</v>
      </c>
      <c r="AB1776" s="35"/>
      <c r="AC1776" s="10"/>
      <c r="AD1776" s="10"/>
    </row>
    <row r="1777" spans="1:30" x14ac:dyDescent="0.25">
      <c r="A1777" t="s">
        <v>4559</v>
      </c>
      <c r="B1777" t="s">
        <v>1943</v>
      </c>
      <c r="C1777" s="1">
        <v>42158</v>
      </c>
      <c r="D1777">
        <v>2118</v>
      </c>
      <c r="E1777" t="str">
        <f t="shared" si="676"/>
        <v>_predicting_records_(highs_or_lows)_-_how_to_do_it_right_(and_withoutstatistics)_</v>
      </c>
      <c r="F1777" s="7">
        <f t="shared" si="682"/>
        <v>7.6586995582682995</v>
      </c>
      <c r="G1777">
        <f t="shared" si="677"/>
        <v>71</v>
      </c>
      <c r="H1777" s="11">
        <f t="shared" si="683"/>
        <v>1</v>
      </c>
      <c r="I1777" s="11">
        <f t="shared" si="695"/>
        <v>0</v>
      </c>
      <c r="J1777" s="11">
        <f t="shared" si="695"/>
        <v>1</v>
      </c>
      <c r="K1777" s="11">
        <f t="shared" si="697"/>
        <v>0</v>
      </c>
      <c r="L1777" s="11">
        <f t="shared" si="697"/>
        <v>0</v>
      </c>
      <c r="M1777" s="11">
        <f t="shared" si="697"/>
        <v>0</v>
      </c>
      <c r="N1777" s="11">
        <f t="shared" si="697"/>
        <v>0</v>
      </c>
      <c r="O1777" s="11">
        <f t="shared" si="697"/>
        <v>0</v>
      </c>
      <c r="P1777" s="11">
        <f t="shared" si="697"/>
        <v>0</v>
      </c>
      <c r="Q1777" s="4" t="str">
        <f t="shared" si="684"/>
        <v>N-101-000000</v>
      </c>
      <c r="R1777">
        <f t="shared" si="685"/>
        <v>419</v>
      </c>
      <c r="S1777" s="8">
        <f t="shared" si="686"/>
        <v>6.5697596378225285</v>
      </c>
      <c r="T1777" s="8">
        <f t="shared" si="687"/>
        <v>6.5697596378225285</v>
      </c>
      <c r="U1777" s="10">
        <f t="shared" si="678"/>
        <v>7.4702306189522432</v>
      </c>
      <c r="V1777" s="10">
        <f t="shared" si="688"/>
        <v>-0.14431102010629077</v>
      </c>
      <c r="W1777" s="10">
        <f t="shared" si="689"/>
        <v>0.82530738155294436</v>
      </c>
      <c r="X1777" s="10">
        <f t="shared" si="679"/>
        <v>0.18846893931605621</v>
      </c>
      <c r="Y1777" s="22">
        <f t="shared" si="690"/>
        <v>6.7376924224453338</v>
      </c>
      <c r="Z1777" s="22">
        <f t="shared" si="680"/>
        <v>6.5922741434865042</v>
      </c>
      <c r="AA1777" s="22">
        <f t="shared" si="681"/>
        <v>6.5697596378225285</v>
      </c>
      <c r="AB1777" s="35"/>
      <c r="AC1777" s="10"/>
      <c r="AD1777" s="10"/>
    </row>
    <row r="1778" spans="1:30" x14ac:dyDescent="0.25">
      <c r="A1778" t="s">
        <v>3221</v>
      </c>
      <c r="B1778" t="s">
        <v>605</v>
      </c>
      <c r="C1778" s="1">
        <v>42475</v>
      </c>
      <c r="D1778">
        <v>289</v>
      </c>
      <c r="E1778" t="str">
        <f t="shared" si="676"/>
        <v>_predicting_success:_how_social_physics_is_changing_the_world_we_live_in_</v>
      </c>
      <c r="F1778" s="7">
        <f t="shared" si="682"/>
        <v>5.6698809229805196</v>
      </c>
      <c r="G1778">
        <f t="shared" si="677"/>
        <v>58</v>
      </c>
      <c r="H1778" s="11">
        <f t="shared" si="683"/>
        <v>1</v>
      </c>
      <c r="I1778" s="11">
        <f t="shared" si="695"/>
        <v>0</v>
      </c>
      <c r="J1778" s="11">
        <f t="shared" si="695"/>
        <v>1</v>
      </c>
      <c r="K1778" s="11">
        <f t="shared" si="697"/>
        <v>0</v>
      </c>
      <c r="L1778" s="11">
        <f t="shared" si="697"/>
        <v>0</v>
      </c>
      <c r="M1778" s="11">
        <f t="shared" si="697"/>
        <v>0</v>
      </c>
      <c r="N1778" s="11">
        <f t="shared" si="697"/>
        <v>0</v>
      </c>
      <c r="O1778" s="11">
        <f t="shared" si="697"/>
        <v>0</v>
      </c>
      <c r="P1778" s="11">
        <f t="shared" si="697"/>
        <v>0</v>
      </c>
      <c r="Q1778" s="4" t="str">
        <f t="shared" si="684"/>
        <v>N-101-000000</v>
      </c>
      <c r="R1778">
        <f t="shared" si="685"/>
        <v>419</v>
      </c>
      <c r="S1778" s="8">
        <f t="shared" si="686"/>
        <v>6.5697596378225285</v>
      </c>
      <c r="T1778" s="8">
        <f t="shared" si="687"/>
        <v>6.5697596378225285</v>
      </c>
      <c r="U1778" s="10">
        <f t="shared" si="678"/>
        <v>5.4814119836644632</v>
      </c>
      <c r="V1778" s="10">
        <f t="shared" si="688"/>
        <v>-0.14431102010629077</v>
      </c>
      <c r="W1778" s="10">
        <f t="shared" si="689"/>
        <v>-1.1635112537348355</v>
      </c>
      <c r="X1778" s="10">
        <f t="shared" si="679"/>
        <v>0.18846893931605621</v>
      </c>
      <c r="Y1778" s="22">
        <f t="shared" si="690"/>
        <v>6.7376924224453338</v>
      </c>
      <c r="Z1778" s="22">
        <f t="shared" si="680"/>
        <v>6.5922741434865042</v>
      </c>
      <c r="AA1778" s="22">
        <f t="shared" si="681"/>
        <v>6.5697596378225285</v>
      </c>
      <c r="AB1778" s="35"/>
      <c r="AC1778" s="10"/>
      <c r="AD1778" s="10"/>
    </row>
    <row r="1779" spans="1:30" x14ac:dyDescent="0.25">
      <c r="A1779" t="s">
        <v>4560</v>
      </c>
      <c r="B1779" t="s">
        <v>1944</v>
      </c>
      <c r="C1779" s="1">
        <v>41313</v>
      </c>
      <c r="D1779">
        <v>977</v>
      </c>
      <c r="E1779" t="str">
        <f t="shared" si="676"/>
        <v>_predicting_the_chance_that_your_tax_return_will_be_audited_</v>
      </c>
      <c r="F1779" s="7">
        <f t="shared" si="682"/>
        <v>6.8855096700348177</v>
      </c>
      <c r="G1779">
        <f t="shared" si="677"/>
        <v>21</v>
      </c>
      <c r="H1779" s="11">
        <f t="shared" si="683"/>
        <v>0</v>
      </c>
      <c r="I1779" s="11">
        <f t="shared" si="695"/>
        <v>0</v>
      </c>
      <c r="J1779" s="11">
        <f t="shared" si="695"/>
        <v>1</v>
      </c>
      <c r="K1779" s="11">
        <f t="shared" si="697"/>
        <v>0</v>
      </c>
      <c r="L1779" s="11">
        <f t="shared" si="697"/>
        <v>0</v>
      </c>
      <c r="M1779" s="11">
        <f t="shared" si="697"/>
        <v>0</v>
      </c>
      <c r="N1779" s="11">
        <f t="shared" si="697"/>
        <v>0</v>
      </c>
      <c r="O1779" s="11">
        <f t="shared" si="697"/>
        <v>0</v>
      </c>
      <c r="P1779" s="11">
        <f t="shared" si="697"/>
        <v>0</v>
      </c>
      <c r="Q1779" s="4" t="str">
        <f t="shared" si="684"/>
        <v>N-001-000000</v>
      </c>
      <c r="R1779">
        <f t="shared" si="685"/>
        <v>313</v>
      </c>
      <c r="S1779" s="8">
        <f t="shared" si="686"/>
        <v>6.8822553953446945</v>
      </c>
      <c r="T1779" s="8">
        <f t="shared" si="687"/>
        <v>6.8822553953446945</v>
      </c>
      <c r="U1779" s="10">
        <f t="shared" si="678"/>
        <v>6.4985736763760649</v>
      </c>
      <c r="V1779" s="10">
        <f t="shared" si="688"/>
        <v>0.15496856831223904</v>
      </c>
      <c r="W1779" s="10">
        <f t="shared" si="689"/>
        <v>5.2117493319462582E-2</v>
      </c>
      <c r="X1779" s="10">
        <f t="shared" si="679"/>
        <v>0.38693599365875281</v>
      </c>
      <c r="Y1779" s="22">
        <f t="shared" si="690"/>
        <v>6.9361594767880304</v>
      </c>
      <c r="Z1779" s="22">
        <f t="shared" si="680"/>
        <v>6.9661540865059681</v>
      </c>
      <c r="AA1779" s="22">
        <f t="shared" si="681"/>
        <v>6.8822553953446945</v>
      </c>
      <c r="AB1779" s="35"/>
      <c r="AC1779" s="10"/>
      <c r="AD1779" s="10"/>
    </row>
    <row r="1780" spans="1:30" x14ac:dyDescent="0.25">
      <c r="A1780" t="s">
        <v>4561</v>
      </c>
      <c r="B1780" t="s">
        <v>1945</v>
      </c>
      <c r="C1780" s="1">
        <v>42359</v>
      </c>
      <c r="D1780">
        <v>1407</v>
      </c>
      <c r="E1780" t="str">
        <f t="shared" si="676"/>
        <v>_predicting_the_future_</v>
      </c>
      <c r="F1780" s="7">
        <f t="shared" si="682"/>
        <v>7.2499255367179876</v>
      </c>
      <c r="G1780">
        <f t="shared" si="677"/>
        <v>25</v>
      </c>
      <c r="H1780" s="11">
        <f t="shared" si="683"/>
        <v>1</v>
      </c>
      <c r="I1780" s="11">
        <f t="shared" si="695"/>
        <v>0</v>
      </c>
      <c r="J1780" s="11">
        <f t="shared" si="695"/>
        <v>1</v>
      </c>
      <c r="K1780" s="11">
        <f t="shared" si="697"/>
        <v>0</v>
      </c>
      <c r="L1780" s="11">
        <f t="shared" si="697"/>
        <v>0</v>
      </c>
      <c r="M1780" s="11">
        <f t="shared" si="697"/>
        <v>0</v>
      </c>
      <c r="N1780" s="11">
        <f t="shared" si="697"/>
        <v>0</v>
      </c>
      <c r="O1780" s="11">
        <f t="shared" si="697"/>
        <v>0</v>
      </c>
      <c r="P1780" s="11">
        <f t="shared" si="697"/>
        <v>0</v>
      </c>
      <c r="Q1780" s="4" t="str">
        <f t="shared" si="684"/>
        <v>N-101-000000</v>
      </c>
      <c r="R1780">
        <f t="shared" si="685"/>
        <v>419</v>
      </c>
      <c r="S1780" s="8">
        <f t="shared" si="686"/>
        <v>6.5697596378225285</v>
      </c>
      <c r="T1780" s="8">
        <f t="shared" si="687"/>
        <v>6.5697596378225285</v>
      </c>
      <c r="U1780" s="10">
        <f t="shared" si="678"/>
        <v>7.0614565974019312</v>
      </c>
      <c r="V1780" s="10">
        <f t="shared" si="688"/>
        <v>-0.14431102010629077</v>
      </c>
      <c r="W1780" s="10">
        <f t="shared" si="689"/>
        <v>0.41653336000263241</v>
      </c>
      <c r="X1780" s="10">
        <f t="shared" si="679"/>
        <v>0.18846893931605621</v>
      </c>
      <c r="Y1780" s="22">
        <f t="shared" si="690"/>
        <v>6.7376924224453338</v>
      </c>
      <c r="Z1780" s="22">
        <f t="shared" si="680"/>
        <v>6.5922741434865042</v>
      </c>
      <c r="AA1780" s="22">
        <f t="shared" si="681"/>
        <v>6.5697596378225285</v>
      </c>
      <c r="AB1780" s="35"/>
      <c r="AC1780" s="10"/>
      <c r="AD1780" s="10"/>
    </row>
    <row r="1781" spans="1:30" x14ac:dyDescent="0.25">
      <c r="A1781" t="s">
        <v>4562</v>
      </c>
      <c r="B1781" t="s">
        <v>1946</v>
      </c>
      <c r="C1781" s="1">
        <v>41666</v>
      </c>
      <c r="D1781">
        <v>2811</v>
      </c>
      <c r="E1781" t="str">
        <f t="shared" si="676"/>
        <v>_predicting_the_super_bowl_</v>
      </c>
      <c r="F1781" s="7">
        <f t="shared" si="682"/>
        <v>7.9416512529305558</v>
      </c>
      <c r="G1781">
        <f t="shared" si="677"/>
        <v>44</v>
      </c>
      <c r="H1781" s="11">
        <f t="shared" si="683"/>
        <v>0</v>
      </c>
      <c r="I1781" s="11">
        <f t="shared" si="695"/>
        <v>0</v>
      </c>
      <c r="J1781" s="11">
        <f t="shared" si="695"/>
        <v>1</v>
      </c>
      <c r="K1781" s="11">
        <f t="shared" si="697"/>
        <v>0</v>
      </c>
      <c r="L1781" s="11">
        <f t="shared" si="697"/>
        <v>0</v>
      </c>
      <c r="M1781" s="11">
        <f t="shared" si="697"/>
        <v>0</v>
      </c>
      <c r="N1781" s="11">
        <f t="shared" si="697"/>
        <v>0</v>
      </c>
      <c r="O1781" s="11">
        <f t="shared" si="697"/>
        <v>0</v>
      </c>
      <c r="P1781" s="11">
        <f t="shared" si="697"/>
        <v>0</v>
      </c>
      <c r="Q1781" s="4" t="str">
        <f t="shared" si="684"/>
        <v>N-001-000000</v>
      </c>
      <c r="R1781">
        <f t="shared" si="685"/>
        <v>313</v>
      </c>
      <c r="S1781" s="8">
        <f t="shared" si="686"/>
        <v>6.8822553953446945</v>
      </c>
      <c r="T1781" s="8">
        <f t="shared" si="687"/>
        <v>6.8822553953446945</v>
      </c>
      <c r="U1781" s="10">
        <f t="shared" si="678"/>
        <v>7.554715259271803</v>
      </c>
      <c r="V1781" s="10">
        <f t="shared" si="688"/>
        <v>0.15496856831223904</v>
      </c>
      <c r="W1781" s="10">
        <f t="shared" si="689"/>
        <v>1.1082590762152007</v>
      </c>
      <c r="X1781" s="10">
        <f t="shared" si="679"/>
        <v>0.38693599365875281</v>
      </c>
      <c r="Y1781" s="22">
        <f t="shared" si="690"/>
        <v>6.9361594767880304</v>
      </c>
      <c r="Z1781" s="22">
        <f t="shared" si="680"/>
        <v>6.9661540865059681</v>
      </c>
      <c r="AA1781" s="22">
        <f t="shared" si="681"/>
        <v>6.8822553953446945</v>
      </c>
      <c r="AB1781" s="35"/>
      <c r="AC1781" s="10"/>
      <c r="AD1781" s="10"/>
    </row>
    <row r="1782" spans="1:30" x14ac:dyDescent="0.25">
      <c r="A1782" t="s">
        <v>2860</v>
      </c>
      <c r="B1782" t="s">
        <v>242</v>
      </c>
      <c r="C1782" s="1">
        <v>41384</v>
      </c>
      <c r="D1782">
        <v>856</v>
      </c>
      <c r="E1782" t="str">
        <f t="shared" si="676"/>
        <v>_predicting_urban_growth_using_physics_models_</v>
      </c>
      <c r="F1782" s="7">
        <f t="shared" si="682"/>
        <v>6.75343791859778</v>
      </c>
      <c r="G1782">
        <f t="shared" si="677"/>
        <v>38</v>
      </c>
      <c r="H1782" s="11">
        <f t="shared" si="683"/>
        <v>0</v>
      </c>
      <c r="I1782" s="11">
        <f t="shared" ref="I1782:J1801" si="698">IF(ISNUMBER(SEARCH(I$1,$B1782)),1,0)</f>
        <v>1</v>
      </c>
      <c r="J1782" s="11">
        <f t="shared" si="698"/>
        <v>0</v>
      </c>
      <c r="K1782" s="11">
        <f t="shared" ref="K1782:P1791" si="699">IF(ISNUMBER(SEARCH(K$1,$E1782)),1,0)</f>
        <v>0</v>
      </c>
      <c r="L1782" s="11">
        <f t="shared" si="699"/>
        <v>0</v>
      </c>
      <c r="M1782" s="11">
        <f t="shared" si="699"/>
        <v>0</v>
      </c>
      <c r="N1782" s="11">
        <f t="shared" si="699"/>
        <v>0</v>
      </c>
      <c r="O1782" s="11">
        <f t="shared" si="699"/>
        <v>0</v>
      </c>
      <c r="P1782" s="11">
        <f t="shared" si="699"/>
        <v>0</v>
      </c>
      <c r="Q1782" s="4" t="str">
        <f t="shared" si="684"/>
        <v>N-010-000000</v>
      </c>
      <c r="R1782">
        <f t="shared" si="685"/>
        <v>99</v>
      </c>
      <c r="S1782" s="8">
        <f t="shared" si="686"/>
        <v>6.480946823676728</v>
      </c>
      <c r="T1782" s="8">
        <f t="shared" si="687"/>
        <v>6.480946823676728</v>
      </c>
      <c r="U1782" s="10">
        <f t="shared" si="678"/>
        <v>7.1473455592972899</v>
      </c>
      <c r="V1782" s="10">
        <f t="shared" si="688"/>
        <v>-1.0225092870624488</v>
      </c>
      <c r="W1782" s="10">
        <f t="shared" si="689"/>
        <v>-7.9954258117575172E-2</v>
      </c>
      <c r="X1782" s="10">
        <f t="shared" si="679"/>
        <v>-0.39390764069951029</v>
      </c>
      <c r="Y1782" s="22">
        <f t="shared" si="690"/>
        <v>6.1553158424297676</v>
      </c>
      <c r="Z1782" s="22">
        <f t="shared" si="680"/>
        <v>6.3463125243562173</v>
      </c>
      <c r="AA1782" s="22">
        <f t="shared" si="681"/>
        <v>6.480946823676728</v>
      </c>
      <c r="AB1782" s="35"/>
      <c r="AC1782" s="10"/>
      <c r="AD1782" s="10"/>
    </row>
    <row r="1783" spans="1:30" x14ac:dyDescent="0.25">
      <c r="A1783" t="s">
        <v>4563</v>
      </c>
      <c r="B1783" t="s">
        <v>1947</v>
      </c>
      <c r="C1783" s="1">
        <v>42395</v>
      </c>
      <c r="D1783">
        <v>326</v>
      </c>
      <c r="E1783" t="str">
        <f t="shared" si="676"/>
        <v>_prediction_-_the_other_dismal_science?_</v>
      </c>
      <c r="F1783" s="7">
        <f t="shared" si="682"/>
        <v>5.7899601708972535</v>
      </c>
      <c r="G1783">
        <f t="shared" si="677"/>
        <v>57</v>
      </c>
      <c r="H1783" s="11">
        <f t="shared" si="683"/>
        <v>1</v>
      </c>
      <c r="I1783" s="11">
        <f t="shared" si="698"/>
        <v>0</v>
      </c>
      <c r="J1783" s="11">
        <f t="shared" si="698"/>
        <v>1</v>
      </c>
      <c r="K1783" s="11">
        <f t="shared" si="699"/>
        <v>0</v>
      </c>
      <c r="L1783" s="11">
        <f t="shared" si="699"/>
        <v>0</v>
      </c>
      <c r="M1783" s="11">
        <f t="shared" si="699"/>
        <v>0</v>
      </c>
      <c r="N1783" s="11">
        <f t="shared" si="699"/>
        <v>0</v>
      </c>
      <c r="O1783" s="11">
        <f t="shared" si="699"/>
        <v>0</v>
      </c>
      <c r="P1783" s="11">
        <f t="shared" si="699"/>
        <v>0</v>
      </c>
      <c r="Q1783" s="4" t="str">
        <f t="shared" si="684"/>
        <v>N-101-000000</v>
      </c>
      <c r="R1783">
        <f t="shared" si="685"/>
        <v>419</v>
      </c>
      <c r="S1783" s="8">
        <f t="shared" si="686"/>
        <v>6.5697596378225285</v>
      </c>
      <c r="T1783" s="8">
        <f t="shared" si="687"/>
        <v>6.5697596378225285</v>
      </c>
      <c r="U1783" s="10">
        <f t="shared" si="678"/>
        <v>5.6014912315811971</v>
      </c>
      <c r="V1783" s="10">
        <f t="shared" si="688"/>
        <v>-0.14431102010629077</v>
      </c>
      <c r="W1783" s="10">
        <f t="shared" si="689"/>
        <v>-1.0434320058181017</v>
      </c>
      <c r="X1783" s="10">
        <f t="shared" si="679"/>
        <v>0.18846893931605621</v>
      </c>
      <c r="Y1783" s="22">
        <f t="shared" si="690"/>
        <v>6.7376924224453338</v>
      </c>
      <c r="Z1783" s="22">
        <f t="shared" si="680"/>
        <v>6.5922741434865042</v>
      </c>
      <c r="AA1783" s="22">
        <f t="shared" si="681"/>
        <v>6.5697596378225285</v>
      </c>
      <c r="AB1783" s="35"/>
      <c r="AC1783" s="10"/>
      <c r="AD1783" s="10"/>
    </row>
    <row r="1784" spans="1:30" x14ac:dyDescent="0.25">
      <c r="A1784" t="s">
        <v>3039</v>
      </c>
      <c r="B1784" t="s">
        <v>421</v>
      </c>
      <c r="C1784" s="1">
        <v>42300</v>
      </c>
      <c r="D1784">
        <v>117</v>
      </c>
      <c r="E1784" t="str">
        <f t="shared" si="676"/>
        <v>_predictive_analytics:_predict_the_tricks,_receive_a_treat_</v>
      </c>
      <c r="F1784" s="7">
        <f t="shared" si="682"/>
        <v>4.7706846244656651</v>
      </c>
      <c r="G1784">
        <f t="shared" si="677"/>
        <v>86</v>
      </c>
      <c r="H1784" s="11">
        <f t="shared" si="683"/>
        <v>1</v>
      </c>
      <c r="I1784" s="11">
        <f t="shared" si="698"/>
        <v>1</v>
      </c>
      <c r="J1784" s="11">
        <f t="shared" si="698"/>
        <v>0</v>
      </c>
      <c r="K1784" s="11">
        <f t="shared" si="699"/>
        <v>0</v>
      </c>
      <c r="L1784" s="11">
        <f t="shared" si="699"/>
        <v>0</v>
      </c>
      <c r="M1784" s="11">
        <f t="shared" si="699"/>
        <v>0</v>
      </c>
      <c r="N1784" s="11">
        <f t="shared" si="699"/>
        <v>0</v>
      </c>
      <c r="O1784" s="11">
        <f t="shared" si="699"/>
        <v>0</v>
      </c>
      <c r="P1784" s="11">
        <f t="shared" si="699"/>
        <v>1</v>
      </c>
      <c r="Q1784" s="4" t="str">
        <f t="shared" si="684"/>
        <v>N-110-000001</v>
      </c>
      <c r="R1784">
        <f t="shared" si="685"/>
        <v>34</v>
      </c>
      <c r="S1784" s="8">
        <f t="shared" si="686"/>
        <v>5.7632303215384431</v>
      </c>
      <c r="T1784" s="8">
        <f t="shared" si="687"/>
        <v>5.7632303215384431</v>
      </c>
      <c r="U1784" s="10">
        <f t="shared" si="678"/>
        <v>5.5778094626429224</v>
      </c>
      <c r="V1784" s="10">
        <f t="shared" si="688"/>
        <v>-1.6456226455902563</v>
      </c>
      <c r="W1784" s="10">
        <f t="shared" si="689"/>
        <v>-2.06270755224969</v>
      </c>
      <c r="X1784" s="10">
        <f t="shared" si="679"/>
        <v>-0.80712483817725755</v>
      </c>
      <c r="Y1784" s="22">
        <f t="shared" si="690"/>
        <v>5.7420986449520202</v>
      </c>
      <c r="Z1784" s="22">
        <f t="shared" si="680"/>
        <v>5.8049157075351516</v>
      </c>
      <c r="AA1784" s="22">
        <f t="shared" si="681"/>
        <v>5.7632303215384431</v>
      </c>
      <c r="AB1784" s="35"/>
      <c r="AC1784" s="10"/>
      <c r="AD1784" s="10"/>
    </row>
    <row r="1785" spans="1:30" x14ac:dyDescent="0.25">
      <c r="A1785" t="s">
        <v>4572</v>
      </c>
      <c r="B1785" t="s">
        <v>1956</v>
      </c>
      <c r="C1785" s="1">
        <v>42418</v>
      </c>
      <c r="D1785">
        <v>693</v>
      </c>
      <c r="E1785" t="str">
        <f t="shared" si="676"/>
        <v>_predictive_analytics:_the_command_to_forecast_who_will_connect,_purchase,_gainor_drain_</v>
      </c>
      <c r="F1785" s="7">
        <f t="shared" si="682"/>
        <v>6.5424719605068047</v>
      </c>
      <c r="G1785">
        <f t="shared" si="677"/>
        <v>35</v>
      </c>
      <c r="H1785" s="11">
        <f t="shared" si="683"/>
        <v>1</v>
      </c>
      <c r="I1785" s="11">
        <f t="shared" si="698"/>
        <v>0</v>
      </c>
      <c r="J1785" s="11">
        <f t="shared" si="698"/>
        <v>1</v>
      </c>
      <c r="K1785" s="11">
        <f t="shared" si="699"/>
        <v>0</v>
      </c>
      <c r="L1785" s="11">
        <f t="shared" si="699"/>
        <v>0</v>
      </c>
      <c r="M1785" s="11">
        <f t="shared" si="699"/>
        <v>0</v>
      </c>
      <c r="N1785" s="11">
        <f t="shared" si="699"/>
        <v>0</v>
      </c>
      <c r="O1785" s="11">
        <f t="shared" si="699"/>
        <v>0</v>
      </c>
      <c r="P1785" s="11">
        <f t="shared" si="699"/>
        <v>1</v>
      </c>
      <c r="Q1785" s="4" t="str">
        <f t="shared" si="684"/>
        <v>N-101-000001</v>
      </c>
      <c r="R1785">
        <f t="shared" si="685"/>
        <v>109</v>
      </c>
      <c r="S1785" s="8">
        <f t="shared" si="686"/>
        <v>6.5598547021339648</v>
      </c>
      <c r="T1785" s="8">
        <f t="shared" si="687"/>
        <v>6.5598547021339648</v>
      </c>
      <c r="U1785" s="10">
        <f t="shared" si="678"/>
        <v>6.5687531643257993</v>
      </c>
      <c r="V1785" s="10">
        <f t="shared" si="688"/>
        <v>-0.46814479021556843</v>
      </c>
      <c r="W1785" s="10">
        <f t="shared" si="689"/>
        <v>-0.29092021620855046</v>
      </c>
      <c r="X1785" s="10">
        <f t="shared" si="679"/>
        <v>-2.6281203818994407E-2</v>
      </c>
      <c r="Y1785" s="22">
        <f t="shared" si="690"/>
        <v>6.5229422793102829</v>
      </c>
      <c r="Z1785" s="22">
        <f t="shared" si="680"/>
        <v>6.4247572696849025</v>
      </c>
      <c r="AA1785" s="22">
        <f t="shared" si="681"/>
        <v>6.5598547021339648</v>
      </c>
      <c r="AB1785" s="35"/>
      <c r="AC1785" s="10"/>
      <c r="AD1785" s="10"/>
    </row>
    <row r="1786" spans="1:30" x14ac:dyDescent="0.25">
      <c r="A1786" t="s">
        <v>4565</v>
      </c>
      <c r="B1786" t="s">
        <v>1949</v>
      </c>
      <c r="C1786" s="1">
        <v>42243</v>
      </c>
      <c r="D1786">
        <v>733</v>
      </c>
      <c r="E1786" t="str">
        <f t="shared" si="676"/>
        <v>_predictive_analytics_-_a_soup_story_</v>
      </c>
      <c r="F1786" s="7">
        <f t="shared" si="682"/>
        <v>6.5985090286145152</v>
      </c>
      <c r="G1786">
        <f t="shared" si="677"/>
        <v>57</v>
      </c>
      <c r="H1786" s="11">
        <f t="shared" si="683"/>
        <v>1</v>
      </c>
      <c r="I1786" s="11">
        <f t="shared" si="698"/>
        <v>0</v>
      </c>
      <c r="J1786" s="11">
        <f t="shared" si="698"/>
        <v>1</v>
      </c>
      <c r="K1786" s="11">
        <f t="shared" si="699"/>
        <v>0</v>
      </c>
      <c r="L1786" s="11">
        <f t="shared" si="699"/>
        <v>0</v>
      </c>
      <c r="M1786" s="11">
        <f t="shared" si="699"/>
        <v>0</v>
      </c>
      <c r="N1786" s="11">
        <f t="shared" si="699"/>
        <v>0</v>
      </c>
      <c r="O1786" s="11">
        <f t="shared" si="699"/>
        <v>0</v>
      </c>
      <c r="P1786" s="11">
        <f t="shared" si="699"/>
        <v>1</v>
      </c>
      <c r="Q1786" s="4" t="str">
        <f t="shared" si="684"/>
        <v>N-101-000001</v>
      </c>
      <c r="R1786">
        <f t="shared" si="685"/>
        <v>109</v>
      </c>
      <c r="S1786" s="8">
        <f t="shared" si="686"/>
        <v>6.5598547021339648</v>
      </c>
      <c r="T1786" s="8">
        <f t="shared" si="687"/>
        <v>6.5598547021339648</v>
      </c>
      <c r="U1786" s="10">
        <f t="shared" si="678"/>
        <v>6.6247902324335097</v>
      </c>
      <c r="V1786" s="10">
        <f t="shared" si="688"/>
        <v>-0.46814479021556843</v>
      </c>
      <c r="W1786" s="10">
        <f t="shared" si="689"/>
        <v>-0.23488314810083999</v>
      </c>
      <c r="X1786" s="10">
        <f t="shared" si="679"/>
        <v>-2.6281203818994407E-2</v>
      </c>
      <c r="Y1786" s="22">
        <f t="shared" si="690"/>
        <v>6.5229422793102829</v>
      </c>
      <c r="Z1786" s="22">
        <f t="shared" si="680"/>
        <v>6.4247572696849025</v>
      </c>
      <c r="AA1786" s="22">
        <f t="shared" si="681"/>
        <v>6.5598547021339648</v>
      </c>
      <c r="AB1786" s="35"/>
      <c r="AC1786" s="10"/>
      <c r="AD1786" s="10"/>
    </row>
    <row r="1787" spans="1:30" x14ac:dyDescent="0.25">
      <c r="A1787" t="s">
        <v>4564</v>
      </c>
      <c r="B1787" t="s">
        <v>1948</v>
      </c>
      <c r="C1787" s="1">
        <v>42223</v>
      </c>
      <c r="D1787">
        <v>367</v>
      </c>
      <c r="E1787" t="str">
        <f t="shared" si="676"/>
        <v>_predictive_analytics_and_data_science:_same_or_different?_</v>
      </c>
      <c r="F1787" s="7">
        <f t="shared" si="682"/>
        <v>5.9080829381689313</v>
      </c>
      <c r="G1787">
        <f t="shared" si="677"/>
        <v>32</v>
      </c>
      <c r="H1787" s="11">
        <f t="shared" si="683"/>
        <v>1</v>
      </c>
      <c r="I1787" s="11">
        <f t="shared" si="698"/>
        <v>0</v>
      </c>
      <c r="J1787" s="11">
        <f t="shared" si="698"/>
        <v>1</v>
      </c>
      <c r="K1787" s="11">
        <f t="shared" si="699"/>
        <v>0</v>
      </c>
      <c r="L1787" s="11">
        <f t="shared" si="699"/>
        <v>0</v>
      </c>
      <c r="M1787" s="11">
        <f t="shared" si="699"/>
        <v>0</v>
      </c>
      <c r="N1787" s="11">
        <f t="shared" si="699"/>
        <v>0</v>
      </c>
      <c r="O1787" s="11">
        <f t="shared" si="699"/>
        <v>1</v>
      </c>
      <c r="P1787" s="11">
        <f t="shared" si="699"/>
        <v>1</v>
      </c>
      <c r="Q1787" s="4" t="str">
        <f t="shared" si="684"/>
        <v>N-101-000011</v>
      </c>
      <c r="R1787">
        <f t="shared" si="685"/>
        <v>56</v>
      </c>
      <c r="S1787" s="8">
        <f t="shared" si="686"/>
        <v>6.7077203067055775</v>
      </c>
      <c r="T1787" s="8">
        <f t="shared" si="687"/>
        <v>6.7077203067055775</v>
      </c>
      <c r="U1787" s="10">
        <f t="shared" si="678"/>
        <v>5.7164792207884574</v>
      </c>
      <c r="V1787" s="10">
        <f t="shared" si="688"/>
        <v>-0.13958391266768105</v>
      </c>
      <c r="W1787" s="10">
        <f t="shared" si="689"/>
        <v>-0.92530923854642388</v>
      </c>
      <c r="X1787" s="10">
        <f t="shared" si="679"/>
        <v>0.19160371738047377</v>
      </c>
      <c r="Y1787" s="22">
        <f t="shared" si="690"/>
        <v>6.7408272005097514</v>
      </c>
      <c r="Z1787" s="22">
        <f t="shared" si="680"/>
        <v>6.647636803392051</v>
      </c>
      <c r="AA1787" s="22">
        <f t="shared" si="681"/>
        <v>6.7077203067055775</v>
      </c>
      <c r="AB1787" s="35"/>
      <c r="AC1787" s="10"/>
      <c r="AD1787" s="10"/>
    </row>
    <row r="1788" spans="1:30" x14ac:dyDescent="0.25">
      <c r="A1788" t="s">
        <v>4566</v>
      </c>
      <c r="B1788" t="s">
        <v>1950</v>
      </c>
      <c r="C1788" s="1">
        <v>42142</v>
      </c>
      <c r="D1788">
        <v>1385</v>
      </c>
      <c r="E1788" t="str">
        <f t="shared" si="676"/>
        <v>_predictive_analytics_demystified_</v>
      </c>
      <c r="F1788" s="7">
        <f t="shared" si="682"/>
        <v>7.2341771797498486</v>
      </c>
      <c r="G1788">
        <f t="shared" si="677"/>
        <v>43</v>
      </c>
      <c r="H1788" s="11">
        <f t="shared" si="683"/>
        <v>1</v>
      </c>
      <c r="I1788" s="11">
        <f t="shared" si="698"/>
        <v>0</v>
      </c>
      <c r="J1788" s="11">
        <f t="shared" si="698"/>
        <v>1</v>
      </c>
      <c r="K1788" s="11">
        <f t="shared" si="699"/>
        <v>0</v>
      </c>
      <c r="L1788" s="11">
        <f t="shared" si="699"/>
        <v>0</v>
      </c>
      <c r="M1788" s="11">
        <f t="shared" si="699"/>
        <v>0</v>
      </c>
      <c r="N1788" s="11">
        <f t="shared" si="699"/>
        <v>0</v>
      </c>
      <c r="O1788" s="11">
        <f t="shared" si="699"/>
        <v>0</v>
      </c>
      <c r="P1788" s="11">
        <f t="shared" si="699"/>
        <v>1</v>
      </c>
      <c r="Q1788" s="4" t="str">
        <f t="shared" si="684"/>
        <v>N-101-000001</v>
      </c>
      <c r="R1788">
        <f t="shared" si="685"/>
        <v>109</v>
      </c>
      <c r="S1788" s="8">
        <f t="shared" si="686"/>
        <v>6.5598547021339648</v>
      </c>
      <c r="T1788" s="8">
        <f t="shared" si="687"/>
        <v>6.5598547021339648</v>
      </c>
      <c r="U1788" s="10">
        <f t="shared" si="678"/>
        <v>7.2604583835688432</v>
      </c>
      <c r="V1788" s="10">
        <f t="shared" si="688"/>
        <v>-0.46814479021556843</v>
      </c>
      <c r="W1788" s="10">
        <f t="shared" si="689"/>
        <v>0.40078500303449349</v>
      </c>
      <c r="X1788" s="10">
        <f t="shared" si="679"/>
        <v>-2.6281203818994407E-2</v>
      </c>
      <c r="Y1788" s="22">
        <f t="shared" si="690"/>
        <v>6.5229422793102829</v>
      </c>
      <c r="Z1788" s="22">
        <f t="shared" si="680"/>
        <v>6.4247572696849025</v>
      </c>
      <c r="AA1788" s="22">
        <f t="shared" si="681"/>
        <v>6.5598547021339648</v>
      </c>
      <c r="AB1788" s="35"/>
      <c r="AC1788" s="10"/>
      <c r="AD1788" s="10"/>
    </row>
    <row r="1789" spans="1:30" x14ac:dyDescent="0.25">
      <c r="A1789" t="s">
        <v>4567</v>
      </c>
      <c r="B1789" t="s">
        <v>1951</v>
      </c>
      <c r="C1789" s="1">
        <v>42277</v>
      </c>
      <c r="D1789">
        <v>5141</v>
      </c>
      <c r="E1789" t="str">
        <f t="shared" si="676"/>
        <v>_predictive_analytics_for_beginners_-_part_1_</v>
      </c>
      <c r="F1789" s="7">
        <f t="shared" si="682"/>
        <v>8.5451973878258354</v>
      </c>
      <c r="G1789">
        <f t="shared" si="677"/>
        <v>47</v>
      </c>
      <c r="H1789" s="11">
        <f t="shared" si="683"/>
        <v>1</v>
      </c>
      <c r="I1789" s="11">
        <f t="shared" si="698"/>
        <v>0</v>
      </c>
      <c r="J1789" s="11">
        <f t="shared" si="698"/>
        <v>1</v>
      </c>
      <c r="K1789" s="11">
        <f t="shared" si="699"/>
        <v>0</v>
      </c>
      <c r="L1789" s="11">
        <f t="shared" si="699"/>
        <v>0</v>
      </c>
      <c r="M1789" s="11">
        <f t="shared" si="699"/>
        <v>0</v>
      </c>
      <c r="N1789" s="11">
        <f t="shared" si="699"/>
        <v>0</v>
      </c>
      <c r="O1789" s="11">
        <f t="shared" si="699"/>
        <v>0</v>
      </c>
      <c r="P1789" s="11">
        <f t="shared" si="699"/>
        <v>1</v>
      </c>
      <c r="Q1789" s="4" t="str">
        <f t="shared" si="684"/>
        <v>N-101-000001</v>
      </c>
      <c r="R1789">
        <f t="shared" si="685"/>
        <v>109</v>
      </c>
      <c r="S1789" s="8">
        <f t="shared" si="686"/>
        <v>6.5598547021339648</v>
      </c>
      <c r="T1789" s="8">
        <f t="shared" si="687"/>
        <v>6.5598547021339648</v>
      </c>
      <c r="U1789" s="10">
        <f t="shared" si="678"/>
        <v>8.5714785916448299</v>
      </c>
      <c r="V1789" s="10">
        <f t="shared" si="688"/>
        <v>-0.46814479021556843</v>
      </c>
      <c r="W1789" s="10">
        <f t="shared" si="689"/>
        <v>1.7118052111104802</v>
      </c>
      <c r="X1789" s="10">
        <f t="shared" si="679"/>
        <v>-2.6281203818994407E-2</v>
      </c>
      <c r="Y1789" s="22">
        <f t="shared" si="690"/>
        <v>6.5229422793102829</v>
      </c>
      <c r="Z1789" s="22">
        <f t="shared" si="680"/>
        <v>6.4247572696849025</v>
      </c>
      <c r="AA1789" s="22">
        <f t="shared" si="681"/>
        <v>6.5598547021339648</v>
      </c>
      <c r="AB1789" s="35"/>
      <c r="AC1789" s="10"/>
      <c r="AD1789" s="10"/>
    </row>
    <row r="1790" spans="1:30" x14ac:dyDescent="0.25">
      <c r="A1790" t="s">
        <v>4568</v>
      </c>
      <c r="B1790" t="s">
        <v>1952</v>
      </c>
      <c r="C1790" s="1">
        <v>42459</v>
      </c>
      <c r="D1790">
        <v>204</v>
      </c>
      <c r="E1790" t="str">
        <f t="shared" si="676"/>
        <v>_predictive_analytics_for_unified_communications_</v>
      </c>
      <c r="F1790" s="7">
        <f t="shared" si="682"/>
        <v>5.3230099791384085</v>
      </c>
      <c r="G1790">
        <f t="shared" si="677"/>
        <v>29</v>
      </c>
      <c r="H1790" s="11">
        <f t="shared" si="683"/>
        <v>1</v>
      </c>
      <c r="I1790" s="11">
        <f t="shared" si="698"/>
        <v>0</v>
      </c>
      <c r="J1790" s="11">
        <f t="shared" si="698"/>
        <v>1</v>
      </c>
      <c r="K1790" s="11">
        <f t="shared" si="699"/>
        <v>0</v>
      </c>
      <c r="L1790" s="11">
        <f t="shared" si="699"/>
        <v>0</v>
      </c>
      <c r="M1790" s="11">
        <f t="shared" si="699"/>
        <v>0</v>
      </c>
      <c r="N1790" s="11">
        <f t="shared" si="699"/>
        <v>0</v>
      </c>
      <c r="O1790" s="11">
        <f t="shared" si="699"/>
        <v>0</v>
      </c>
      <c r="P1790" s="11">
        <f t="shared" si="699"/>
        <v>1</v>
      </c>
      <c r="Q1790" s="4" t="str">
        <f t="shared" si="684"/>
        <v>N-101-000001</v>
      </c>
      <c r="R1790">
        <f t="shared" si="685"/>
        <v>109</v>
      </c>
      <c r="S1790" s="8">
        <f t="shared" si="686"/>
        <v>6.5598547021339648</v>
      </c>
      <c r="T1790" s="8">
        <f t="shared" si="687"/>
        <v>6.5598547021339648</v>
      </c>
      <c r="U1790" s="10">
        <f t="shared" si="678"/>
        <v>5.349291182957403</v>
      </c>
      <c r="V1790" s="10">
        <f t="shared" si="688"/>
        <v>-0.46814479021556843</v>
      </c>
      <c r="W1790" s="10">
        <f t="shared" si="689"/>
        <v>-1.5103821975769467</v>
      </c>
      <c r="X1790" s="10">
        <f t="shared" si="679"/>
        <v>-2.6281203818994407E-2</v>
      </c>
      <c r="Y1790" s="22">
        <f t="shared" si="690"/>
        <v>6.5229422793102829</v>
      </c>
      <c r="Z1790" s="22">
        <f t="shared" si="680"/>
        <v>6.4247572696849025</v>
      </c>
      <c r="AA1790" s="22">
        <f t="shared" si="681"/>
        <v>6.5598547021339648</v>
      </c>
      <c r="AB1790" s="35"/>
      <c r="AC1790" s="10"/>
      <c r="AD1790" s="10"/>
    </row>
    <row r="1791" spans="1:30" x14ac:dyDescent="0.25">
      <c r="A1791" t="s">
        <v>3131</v>
      </c>
      <c r="B1791" t="s">
        <v>515</v>
      </c>
      <c r="C1791" s="1">
        <v>42298</v>
      </c>
      <c r="D1791">
        <v>244</v>
      </c>
      <c r="E1791" t="str">
        <f t="shared" si="676"/>
        <v>_predictive_analytics_glossary_</v>
      </c>
      <c r="F1791" s="7">
        <f t="shared" si="682"/>
        <v>5.5012582105447274</v>
      </c>
      <c r="G1791">
        <f t="shared" si="677"/>
        <v>65</v>
      </c>
      <c r="H1791" s="11">
        <f t="shared" si="683"/>
        <v>1</v>
      </c>
      <c r="I1791" s="11">
        <f t="shared" si="698"/>
        <v>0</v>
      </c>
      <c r="J1791" s="11">
        <f t="shared" si="698"/>
        <v>1</v>
      </c>
      <c r="K1791" s="11">
        <f t="shared" si="699"/>
        <v>0</v>
      </c>
      <c r="L1791" s="11">
        <f t="shared" si="699"/>
        <v>0</v>
      </c>
      <c r="M1791" s="11">
        <f t="shared" si="699"/>
        <v>0</v>
      </c>
      <c r="N1791" s="11">
        <f t="shared" si="699"/>
        <v>0</v>
      </c>
      <c r="O1791" s="11">
        <f t="shared" si="699"/>
        <v>0</v>
      </c>
      <c r="P1791" s="11">
        <f t="shared" si="699"/>
        <v>1</v>
      </c>
      <c r="Q1791" s="4" t="str">
        <f t="shared" si="684"/>
        <v>N-101-000001</v>
      </c>
      <c r="R1791">
        <f t="shared" si="685"/>
        <v>109</v>
      </c>
      <c r="S1791" s="8">
        <f t="shared" si="686"/>
        <v>6.5598547021339648</v>
      </c>
      <c r="T1791" s="8">
        <f t="shared" si="687"/>
        <v>6.5598547021339648</v>
      </c>
      <c r="U1791" s="10">
        <f t="shared" si="678"/>
        <v>5.527539414363722</v>
      </c>
      <c r="V1791" s="10">
        <f t="shared" si="688"/>
        <v>-0.46814479021556843</v>
      </c>
      <c r="W1791" s="10">
        <f t="shared" si="689"/>
        <v>-1.3321339661706277</v>
      </c>
      <c r="X1791" s="10">
        <f t="shared" si="679"/>
        <v>-2.6281203818994407E-2</v>
      </c>
      <c r="Y1791" s="22">
        <f t="shared" si="690"/>
        <v>6.5229422793102829</v>
      </c>
      <c r="Z1791" s="22">
        <f t="shared" si="680"/>
        <v>6.4247572696849025</v>
      </c>
      <c r="AA1791" s="22">
        <f t="shared" si="681"/>
        <v>6.5598547021339648</v>
      </c>
      <c r="AB1791" s="35"/>
      <c r="AC1791" s="10"/>
      <c r="AD1791" s="10"/>
    </row>
    <row r="1792" spans="1:30" x14ac:dyDescent="0.25">
      <c r="A1792" t="s">
        <v>4569</v>
      </c>
      <c r="B1792" t="s">
        <v>1953</v>
      </c>
      <c r="C1792" s="1">
        <v>42327</v>
      </c>
      <c r="D1792">
        <v>1140</v>
      </c>
      <c r="E1792" t="str">
        <f t="shared" si="676"/>
        <v>_predictive_analytics_goes_to_college_-_to_predict_student_success_</v>
      </c>
      <c r="F1792" s="7">
        <f t="shared" si="682"/>
        <v>7.0396603498620758</v>
      </c>
      <c r="G1792">
        <f t="shared" si="677"/>
        <v>65</v>
      </c>
      <c r="H1792" s="11">
        <f t="shared" si="683"/>
        <v>1</v>
      </c>
      <c r="I1792" s="11">
        <f t="shared" si="698"/>
        <v>0</v>
      </c>
      <c r="J1792" s="11">
        <f t="shared" si="698"/>
        <v>1</v>
      </c>
      <c r="K1792" s="11">
        <f t="shared" ref="K1792:P1801" si="700">IF(ISNUMBER(SEARCH(K$1,$E1792)),1,0)</f>
        <v>0</v>
      </c>
      <c r="L1792" s="11">
        <f t="shared" si="700"/>
        <v>0</v>
      </c>
      <c r="M1792" s="11">
        <f t="shared" si="700"/>
        <v>0</v>
      </c>
      <c r="N1792" s="11">
        <f t="shared" si="700"/>
        <v>0</v>
      </c>
      <c r="O1792" s="11">
        <f t="shared" si="700"/>
        <v>0</v>
      </c>
      <c r="P1792" s="11">
        <f t="shared" si="700"/>
        <v>1</v>
      </c>
      <c r="Q1792" s="4" t="str">
        <f t="shared" si="684"/>
        <v>N-101-000001</v>
      </c>
      <c r="R1792">
        <f t="shared" si="685"/>
        <v>109</v>
      </c>
      <c r="S1792" s="8">
        <f t="shared" si="686"/>
        <v>6.5598547021339648</v>
      </c>
      <c r="T1792" s="8">
        <f t="shared" si="687"/>
        <v>6.5598547021339648</v>
      </c>
      <c r="U1792" s="10">
        <f t="shared" si="678"/>
        <v>7.0659415536810704</v>
      </c>
      <c r="V1792" s="10">
        <f t="shared" si="688"/>
        <v>-0.46814479021556843</v>
      </c>
      <c r="W1792" s="10">
        <f t="shared" si="689"/>
        <v>0.20626817314672063</v>
      </c>
      <c r="X1792" s="10">
        <f t="shared" si="679"/>
        <v>-2.6281203818994407E-2</v>
      </c>
      <c r="Y1792" s="22">
        <f t="shared" si="690"/>
        <v>6.5229422793102829</v>
      </c>
      <c r="Z1792" s="22">
        <f t="shared" si="680"/>
        <v>6.4247572696849025</v>
      </c>
      <c r="AA1792" s="22">
        <f t="shared" si="681"/>
        <v>6.5598547021339648</v>
      </c>
      <c r="AB1792" s="35"/>
      <c r="AC1792" s="10"/>
      <c r="AD1792" s="10"/>
    </row>
    <row r="1793" spans="1:30" x14ac:dyDescent="0.25">
      <c r="A1793" t="s">
        <v>2861</v>
      </c>
      <c r="B1793" t="s">
        <v>243</v>
      </c>
      <c r="C1793" s="1">
        <v>42115</v>
      </c>
      <c r="D1793">
        <v>186</v>
      </c>
      <c r="E1793" t="str">
        <f t="shared" si="676"/>
        <v>_predictive_analytics_has_potential_to_solve_insurance_pain_points_</v>
      </c>
      <c r="F1793" s="7">
        <f t="shared" si="682"/>
        <v>5.2311086168545868</v>
      </c>
      <c r="G1793">
        <f t="shared" si="677"/>
        <v>40</v>
      </c>
      <c r="H1793" s="11">
        <f t="shared" si="683"/>
        <v>1</v>
      </c>
      <c r="I1793" s="11">
        <f t="shared" si="698"/>
        <v>1</v>
      </c>
      <c r="J1793" s="11">
        <f t="shared" si="698"/>
        <v>0</v>
      </c>
      <c r="K1793" s="11">
        <f t="shared" si="700"/>
        <v>0</v>
      </c>
      <c r="L1793" s="11">
        <f t="shared" si="700"/>
        <v>0</v>
      </c>
      <c r="M1793" s="11">
        <f t="shared" si="700"/>
        <v>0</v>
      </c>
      <c r="N1793" s="11">
        <f t="shared" si="700"/>
        <v>0</v>
      </c>
      <c r="O1793" s="11">
        <f t="shared" si="700"/>
        <v>0</v>
      </c>
      <c r="P1793" s="11">
        <f t="shared" si="700"/>
        <v>1</v>
      </c>
      <c r="Q1793" s="4" t="str">
        <f t="shared" si="684"/>
        <v>N-110-000001</v>
      </c>
      <c r="R1793">
        <f t="shared" si="685"/>
        <v>34</v>
      </c>
      <c r="S1793" s="8">
        <f t="shared" si="686"/>
        <v>5.7632303215384431</v>
      </c>
      <c r="T1793" s="8">
        <f t="shared" si="687"/>
        <v>5.7632303215384431</v>
      </c>
      <c r="U1793" s="10">
        <f t="shared" si="678"/>
        <v>6.0382334550318442</v>
      </c>
      <c r="V1793" s="10">
        <f t="shared" si="688"/>
        <v>-1.6456226455902563</v>
      </c>
      <c r="W1793" s="10">
        <f t="shared" si="689"/>
        <v>-1.6022835598607683</v>
      </c>
      <c r="X1793" s="10">
        <f t="shared" si="679"/>
        <v>-0.80712483817725755</v>
      </c>
      <c r="Y1793" s="22">
        <f t="shared" si="690"/>
        <v>5.7420986449520202</v>
      </c>
      <c r="Z1793" s="22">
        <f t="shared" si="680"/>
        <v>5.8049157075351516</v>
      </c>
      <c r="AA1793" s="22">
        <f t="shared" si="681"/>
        <v>5.7632303215384431</v>
      </c>
      <c r="AB1793" s="35"/>
      <c r="AC1793" s="10"/>
      <c r="AD1793" s="10"/>
    </row>
    <row r="1794" spans="1:30" x14ac:dyDescent="0.25">
      <c r="A1794" t="s">
        <v>4570</v>
      </c>
      <c r="B1794" t="s">
        <v>1954</v>
      </c>
      <c r="C1794" s="1">
        <v>42333</v>
      </c>
      <c r="D1794">
        <v>3268</v>
      </c>
      <c r="E1794" t="str">
        <f t="shared" ref="E1794:E1857" si="701">CONCATENATE("_",LOWER(A1794),"_")</f>
        <v>_predictive_analytics_in_the_supply_chain_</v>
      </c>
      <c r="F1794" s="7">
        <f t="shared" si="682"/>
        <v>8.0922394067242109</v>
      </c>
      <c r="G1794">
        <f t="shared" ref="G1794:G1857" si="702">LEN(A1795)</f>
        <v>29</v>
      </c>
      <c r="H1794" s="11">
        <f t="shared" si="683"/>
        <v>1</v>
      </c>
      <c r="I1794" s="11">
        <f t="shared" si="698"/>
        <v>0</v>
      </c>
      <c r="J1794" s="11">
        <f t="shared" si="698"/>
        <v>1</v>
      </c>
      <c r="K1794" s="11">
        <f t="shared" si="700"/>
        <v>0</v>
      </c>
      <c r="L1794" s="11">
        <f t="shared" si="700"/>
        <v>0</v>
      </c>
      <c r="M1794" s="11">
        <f t="shared" si="700"/>
        <v>0</v>
      </c>
      <c r="N1794" s="11">
        <f t="shared" si="700"/>
        <v>0</v>
      </c>
      <c r="O1794" s="11">
        <f t="shared" si="700"/>
        <v>0</v>
      </c>
      <c r="P1794" s="11">
        <f t="shared" si="700"/>
        <v>1</v>
      </c>
      <c r="Q1794" s="4" t="str">
        <f t="shared" si="684"/>
        <v>N-101-000001</v>
      </c>
      <c r="R1794">
        <f t="shared" si="685"/>
        <v>109</v>
      </c>
      <c r="S1794" s="8">
        <f t="shared" si="686"/>
        <v>6.5598547021339648</v>
      </c>
      <c r="T1794" s="8">
        <f t="shared" si="687"/>
        <v>6.5598547021339648</v>
      </c>
      <c r="U1794" s="10">
        <f t="shared" ref="U1794:U1857" si="703">F1794-$AQ$29*SUMPRODUCT(H1794:P1794,$AH$25:$AP$25)</f>
        <v>8.1185206105432055</v>
      </c>
      <c r="V1794" s="10">
        <f t="shared" si="688"/>
        <v>-0.46814479021556843</v>
      </c>
      <c r="W1794" s="10">
        <f t="shared" si="689"/>
        <v>1.2588472300088558</v>
      </c>
      <c r="X1794" s="10">
        <f t="shared" ref="X1794:X1857" si="704">$AQ$29*SUMPRODUCT(H1794:P1794,$AH$25:$AP$25)</f>
        <v>-2.6281203818994407E-2</v>
      </c>
      <c r="Y1794" s="22">
        <f t="shared" si="690"/>
        <v>6.5229422793102829</v>
      </c>
      <c r="Z1794" s="22">
        <f t="shared" ref="Z1794:Z1857" si="705">$AG$36+SUMPRODUCT($AH$36:$AP$36,H1794:P1794)</f>
        <v>6.4247572696849025</v>
      </c>
      <c r="AA1794" s="22">
        <f t="shared" ref="AA1794:AA1857" si="706">IF(R1794&gt;=$AC$2,S1794,Y1794)</f>
        <v>6.5598547021339648</v>
      </c>
      <c r="AB1794" s="35"/>
      <c r="AC1794" s="10"/>
      <c r="AD1794" s="10"/>
    </row>
    <row r="1795" spans="1:30" x14ac:dyDescent="0.25">
      <c r="A1795" t="s">
        <v>4571</v>
      </c>
      <c r="B1795" t="s">
        <v>1955</v>
      </c>
      <c r="C1795" s="1">
        <v>41360</v>
      </c>
      <c r="D1795">
        <v>6762</v>
      </c>
      <c r="E1795" t="str">
        <f t="shared" si="701"/>
        <v>_predictive_analytics_strategy_</v>
      </c>
      <c r="F1795" s="7">
        <f t="shared" ref="F1795:F1858" si="707">LN(1+D1795)</f>
        <v>8.8192218575749397</v>
      </c>
      <c r="G1795">
        <f t="shared" si="702"/>
        <v>55</v>
      </c>
      <c r="H1795" s="11">
        <f t="shared" ref="H1795:H1858" si="708">IF(YEAR(C1795)&gt;2014,1,0)</f>
        <v>0</v>
      </c>
      <c r="I1795" s="11">
        <f t="shared" si="698"/>
        <v>0</v>
      </c>
      <c r="J1795" s="11">
        <f t="shared" si="698"/>
        <v>1</v>
      </c>
      <c r="K1795" s="11">
        <f t="shared" si="700"/>
        <v>0</v>
      </c>
      <c r="L1795" s="11">
        <f t="shared" si="700"/>
        <v>0</v>
      </c>
      <c r="M1795" s="11">
        <f t="shared" si="700"/>
        <v>0</v>
      </c>
      <c r="N1795" s="11">
        <f t="shared" si="700"/>
        <v>0</v>
      </c>
      <c r="O1795" s="11">
        <f t="shared" si="700"/>
        <v>0</v>
      </c>
      <c r="P1795" s="11">
        <f t="shared" si="700"/>
        <v>1</v>
      </c>
      <c r="Q1795" s="4" t="str">
        <f t="shared" ref="Q1795:Q1858" si="709">CONCATENATE("N-",H1795,I1795,J1795,"-",K1795,L1795,M1795,N1795,O1795,P1795)</f>
        <v>N-001-000001</v>
      </c>
      <c r="R1795">
        <f t="shared" ref="R1795:R1858" si="710">COUNTIF(Q:Q,Q1795)</f>
        <v>75</v>
      </c>
      <c r="S1795" s="8">
        <f t="shared" ref="S1795:S1858" si="711">AVERAGEIF(R:R,R1795,F:F)</f>
        <v>6.7053553975541869</v>
      </c>
      <c r="T1795" s="8">
        <f t="shared" ref="T1795:T1858" si="712">IF(R1795&gt;=10,S1795,AVERAGEIF(R:R,"&lt;10",F:F))</f>
        <v>6.7053553975541869</v>
      </c>
      <c r="U1795" s="10">
        <f t="shared" si="703"/>
        <v>8.6470360070512378</v>
      </c>
      <c r="V1795" s="10">
        <f t="shared" ref="V1795:V1858" si="713">SUMPRODUCT(H1795:P1795,$AH$25:$AP$25)-$AQ$28</f>
        <v>-0.16886520179703862</v>
      </c>
      <c r="W1795" s="10">
        <f t="shared" ref="W1795:W1858" si="714">F1795-AVERAGE(F:F)</f>
        <v>1.9858296808595846</v>
      </c>
      <c r="X1795" s="10">
        <f t="shared" si="704"/>
        <v>0.17218585052370217</v>
      </c>
      <c r="Y1795" s="22">
        <f t="shared" ref="Y1795:Y1858" si="715">AVERAGE(F:F)-AVERAGE(X:X)+X1795</f>
        <v>6.7214093336529794</v>
      </c>
      <c r="Z1795" s="22">
        <f t="shared" si="705"/>
        <v>6.7986372127043664</v>
      </c>
      <c r="AA1795" s="22">
        <f t="shared" si="706"/>
        <v>6.7053553975541869</v>
      </c>
      <c r="AB1795" s="35"/>
      <c r="AC1795" s="10"/>
      <c r="AD1795" s="10"/>
    </row>
    <row r="1796" spans="1:30" x14ac:dyDescent="0.25">
      <c r="A1796" t="s">
        <v>3040</v>
      </c>
      <c r="B1796" t="s">
        <v>422</v>
      </c>
      <c r="C1796" s="1">
        <v>42131</v>
      </c>
      <c r="D1796">
        <v>117</v>
      </c>
      <c r="E1796" t="str">
        <f t="shared" si="701"/>
        <v>_predictive_analytics_with_qlik_and_alteryx_-_whitepaper_</v>
      </c>
      <c r="F1796" s="7">
        <f t="shared" si="707"/>
        <v>4.7706846244656651</v>
      </c>
      <c r="G1796">
        <f t="shared" si="702"/>
        <v>31</v>
      </c>
      <c r="H1796" s="11">
        <f t="shared" si="708"/>
        <v>1</v>
      </c>
      <c r="I1796" s="11">
        <f t="shared" si="698"/>
        <v>1</v>
      </c>
      <c r="J1796" s="11">
        <f t="shared" si="698"/>
        <v>0</v>
      </c>
      <c r="K1796" s="11">
        <f t="shared" si="700"/>
        <v>0</v>
      </c>
      <c r="L1796" s="11">
        <f t="shared" si="700"/>
        <v>0</v>
      </c>
      <c r="M1796" s="11">
        <f t="shared" si="700"/>
        <v>0</v>
      </c>
      <c r="N1796" s="11">
        <f t="shared" si="700"/>
        <v>0</v>
      </c>
      <c r="O1796" s="11">
        <f t="shared" si="700"/>
        <v>0</v>
      </c>
      <c r="P1796" s="11">
        <f t="shared" si="700"/>
        <v>1</v>
      </c>
      <c r="Q1796" s="4" t="str">
        <f t="shared" si="709"/>
        <v>N-110-000001</v>
      </c>
      <c r="R1796">
        <f t="shared" si="710"/>
        <v>34</v>
      </c>
      <c r="S1796" s="8">
        <f t="shared" si="711"/>
        <v>5.7632303215384431</v>
      </c>
      <c r="T1796" s="8">
        <f t="shared" si="712"/>
        <v>5.7632303215384431</v>
      </c>
      <c r="U1796" s="10">
        <f t="shared" si="703"/>
        <v>5.5778094626429224</v>
      </c>
      <c r="V1796" s="10">
        <f t="shared" si="713"/>
        <v>-1.6456226455902563</v>
      </c>
      <c r="W1796" s="10">
        <f t="shared" si="714"/>
        <v>-2.06270755224969</v>
      </c>
      <c r="X1796" s="10">
        <f t="shared" si="704"/>
        <v>-0.80712483817725755</v>
      </c>
      <c r="Y1796" s="22">
        <f t="shared" si="715"/>
        <v>5.7420986449520202</v>
      </c>
      <c r="Z1796" s="22">
        <f t="shared" si="705"/>
        <v>5.8049157075351516</v>
      </c>
      <c r="AA1796" s="22">
        <f t="shared" si="706"/>
        <v>5.7632303215384431</v>
      </c>
      <c r="AB1796" s="35"/>
      <c r="AC1796" s="10"/>
      <c r="AD1796" s="10"/>
    </row>
    <row r="1797" spans="1:30" x14ac:dyDescent="0.25">
      <c r="A1797" t="s">
        <v>4573</v>
      </c>
      <c r="B1797" t="s">
        <v>1957</v>
      </c>
      <c r="C1797" s="1">
        <v>41431</v>
      </c>
      <c r="D1797">
        <v>448</v>
      </c>
      <c r="E1797" t="str">
        <f t="shared" si="701"/>
        <v>_predictive_modeling_is_useless!_</v>
      </c>
      <c r="F1797" s="7">
        <f t="shared" si="707"/>
        <v>6.1070228877422545</v>
      </c>
      <c r="G1797">
        <f t="shared" si="702"/>
        <v>36</v>
      </c>
      <c r="H1797" s="11">
        <f t="shared" si="708"/>
        <v>0</v>
      </c>
      <c r="I1797" s="11">
        <f t="shared" si="698"/>
        <v>0</v>
      </c>
      <c r="J1797" s="11">
        <f t="shared" si="698"/>
        <v>1</v>
      </c>
      <c r="K1797" s="11">
        <f t="shared" si="700"/>
        <v>0</v>
      </c>
      <c r="L1797" s="11">
        <f t="shared" si="700"/>
        <v>0</v>
      </c>
      <c r="M1797" s="11">
        <f t="shared" si="700"/>
        <v>0</v>
      </c>
      <c r="N1797" s="11">
        <f t="shared" si="700"/>
        <v>0</v>
      </c>
      <c r="O1797" s="11">
        <f t="shared" si="700"/>
        <v>0</v>
      </c>
      <c r="P1797" s="11">
        <f t="shared" si="700"/>
        <v>0</v>
      </c>
      <c r="Q1797" s="4" t="str">
        <f t="shared" si="709"/>
        <v>N-001-000000</v>
      </c>
      <c r="R1797">
        <f t="shared" si="710"/>
        <v>313</v>
      </c>
      <c r="S1797" s="8">
        <f t="shared" si="711"/>
        <v>6.8822553953446945</v>
      </c>
      <c r="T1797" s="8">
        <f t="shared" si="712"/>
        <v>6.8822553953446945</v>
      </c>
      <c r="U1797" s="10">
        <f t="shared" si="703"/>
        <v>5.7200868940835017</v>
      </c>
      <c r="V1797" s="10">
        <f t="shared" si="713"/>
        <v>0.15496856831223904</v>
      </c>
      <c r="W1797" s="10">
        <f t="shared" si="714"/>
        <v>-0.7263692889731006</v>
      </c>
      <c r="X1797" s="10">
        <f t="shared" si="704"/>
        <v>0.38693599365875281</v>
      </c>
      <c r="Y1797" s="22">
        <f t="shared" si="715"/>
        <v>6.9361594767880304</v>
      </c>
      <c r="Z1797" s="22">
        <f t="shared" si="705"/>
        <v>6.9661540865059681</v>
      </c>
      <c r="AA1797" s="22">
        <f t="shared" si="706"/>
        <v>6.8822553953446945</v>
      </c>
      <c r="AB1797" s="35"/>
      <c r="AC1797" s="10"/>
      <c r="AD1797" s="10"/>
    </row>
    <row r="1798" spans="1:30" x14ac:dyDescent="0.25">
      <c r="A1798" t="s">
        <v>4574</v>
      </c>
      <c r="B1798" t="s">
        <v>1958</v>
      </c>
      <c r="C1798" s="1">
        <v>42445</v>
      </c>
      <c r="D1798">
        <v>825</v>
      </c>
      <c r="E1798" t="str">
        <f t="shared" si="701"/>
        <v>_predictive_modelling_and_precautions_</v>
      </c>
      <c r="F1798" s="7">
        <f t="shared" si="707"/>
        <v>6.7165947735209777</v>
      </c>
      <c r="G1798">
        <f t="shared" si="702"/>
        <v>67</v>
      </c>
      <c r="H1798" s="11">
        <f t="shared" si="708"/>
        <v>1</v>
      </c>
      <c r="I1798" s="11">
        <f t="shared" si="698"/>
        <v>0</v>
      </c>
      <c r="J1798" s="11">
        <f t="shared" si="698"/>
        <v>1</v>
      </c>
      <c r="K1798" s="11">
        <f t="shared" si="700"/>
        <v>0</v>
      </c>
      <c r="L1798" s="11">
        <f t="shared" si="700"/>
        <v>0</v>
      </c>
      <c r="M1798" s="11">
        <f t="shared" si="700"/>
        <v>0</v>
      </c>
      <c r="N1798" s="11">
        <f t="shared" si="700"/>
        <v>0</v>
      </c>
      <c r="O1798" s="11">
        <f t="shared" si="700"/>
        <v>0</v>
      </c>
      <c r="P1798" s="11">
        <f t="shared" si="700"/>
        <v>0</v>
      </c>
      <c r="Q1798" s="4" t="str">
        <f t="shared" si="709"/>
        <v>N-101-000000</v>
      </c>
      <c r="R1798">
        <f t="shared" si="710"/>
        <v>419</v>
      </c>
      <c r="S1798" s="8">
        <f t="shared" si="711"/>
        <v>6.5697596378225285</v>
      </c>
      <c r="T1798" s="8">
        <f t="shared" si="712"/>
        <v>6.5697596378225285</v>
      </c>
      <c r="U1798" s="10">
        <f t="shared" si="703"/>
        <v>6.5281258342049213</v>
      </c>
      <c r="V1798" s="10">
        <f t="shared" si="713"/>
        <v>-0.14431102010629077</v>
      </c>
      <c r="W1798" s="10">
        <f t="shared" si="714"/>
        <v>-0.11679740319437748</v>
      </c>
      <c r="X1798" s="10">
        <f t="shared" si="704"/>
        <v>0.18846893931605621</v>
      </c>
      <c r="Y1798" s="22">
        <f t="shared" si="715"/>
        <v>6.7376924224453338</v>
      </c>
      <c r="Z1798" s="22">
        <f t="shared" si="705"/>
        <v>6.5922741434865042</v>
      </c>
      <c r="AA1798" s="22">
        <f t="shared" si="706"/>
        <v>6.5697596378225285</v>
      </c>
      <c r="AB1798" s="35"/>
      <c r="AC1798" s="10"/>
      <c r="AD1798" s="10"/>
    </row>
    <row r="1799" spans="1:30" x14ac:dyDescent="0.25">
      <c r="A1799" t="s">
        <v>4575</v>
      </c>
      <c r="B1799" t="s">
        <v>1959</v>
      </c>
      <c r="C1799" s="1">
        <v>41901</v>
      </c>
      <c r="D1799">
        <v>163</v>
      </c>
      <c r="E1799" t="str">
        <f t="shared" si="701"/>
        <v>_preliminary_findings_about_zipf's_law_(the_thick_tail_distribution)_</v>
      </c>
      <c r="F1799" s="7">
        <f t="shared" si="707"/>
        <v>5.0998664278241987</v>
      </c>
      <c r="G1799">
        <f t="shared" si="702"/>
        <v>73</v>
      </c>
      <c r="H1799" s="11">
        <f t="shared" si="708"/>
        <v>0</v>
      </c>
      <c r="I1799" s="11">
        <f t="shared" si="698"/>
        <v>0</v>
      </c>
      <c r="J1799" s="11">
        <f t="shared" si="698"/>
        <v>1</v>
      </c>
      <c r="K1799" s="11">
        <f t="shared" si="700"/>
        <v>0</v>
      </c>
      <c r="L1799" s="11">
        <f t="shared" si="700"/>
        <v>0</v>
      </c>
      <c r="M1799" s="11">
        <f t="shared" si="700"/>
        <v>0</v>
      </c>
      <c r="N1799" s="11">
        <f t="shared" si="700"/>
        <v>0</v>
      </c>
      <c r="O1799" s="11">
        <f t="shared" si="700"/>
        <v>0</v>
      </c>
      <c r="P1799" s="11">
        <f t="shared" si="700"/>
        <v>0</v>
      </c>
      <c r="Q1799" s="4" t="str">
        <f t="shared" si="709"/>
        <v>N-001-000000</v>
      </c>
      <c r="R1799">
        <f t="shared" si="710"/>
        <v>313</v>
      </c>
      <c r="S1799" s="8">
        <f t="shared" si="711"/>
        <v>6.8822553953446945</v>
      </c>
      <c r="T1799" s="8">
        <f t="shared" si="712"/>
        <v>6.8822553953446945</v>
      </c>
      <c r="U1799" s="10">
        <f t="shared" si="703"/>
        <v>4.7129304341654459</v>
      </c>
      <c r="V1799" s="10">
        <f t="shared" si="713"/>
        <v>0.15496856831223904</v>
      </c>
      <c r="W1799" s="10">
        <f t="shared" si="714"/>
        <v>-1.7335257488911564</v>
      </c>
      <c r="X1799" s="10">
        <f t="shared" si="704"/>
        <v>0.38693599365875281</v>
      </c>
      <c r="Y1799" s="22">
        <f t="shared" si="715"/>
        <v>6.9361594767880304</v>
      </c>
      <c r="Z1799" s="22">
        <f t="shared" si="705"/>
        <v>6.9661540865059681</v>
      </c>
      <c r="AA1799" s="22">
        <f t="shared" si="706"/>
        <v>6.8822553953446945</v>
      </c>
      <c r="AB1799" s="35"/>
      <c r="AC1799" s="10"/>
      <c r="AD1799" s="10"/>
    </row>
    <row r="1800" spans="1:30" x14ac:dyDescent="0.25">
      <c r="A1800" t="s">
        <v>3041</v>
      </c>
      <c r="B1800" t="s">
        <v>423</v>
      </c>
      <c r="C1800" s="1">
        <v>42108</v>
      </c>
      <c r="D1800">
        <v>163</v>
      </c>
      <c r="E1800" t="str">
        <f t="shared" si="701"/>
        <v>_prepare_your_data_and_improve_your_analyst_productivity_-_gartner's_guide_</v>
      </c>
      <c r="F1800" s="7">
        <f t="shared" si="707"/>
        <v>5.0998664278241987</v>
      </c>
      <c r="G1800">
        <f t="shared" si="702"/>
        <v>32</v>
      </c>
      <c r="H1800" s="11">
        <f t="shared" si="708"/>
        <v>1</v>
      </c>
      <c r="I1800" s="11">
        <f t="shared" si="698"/>
        <v>1</v>
      </c>
      <c r="J1800" s="11">
        <f t="shared" si="698"/>
        <v>0</v>
      </c>
      <c r="K1800" s="11">
        <f t="shared" si="700"/>
        <v>0</v>
      </c>
      <c r="L1800" s="11">
        <f t="shared" si="700"/>
        <v>0</v>
      </c>
      <c r="M1800" s="11">
        <f t="shared" si="700"/>
        <v>0</v>
      </c>
      <c r="N1800" s="11">
        <f t="shared" si="700"/>
        <v>0</v>
      </c>
      <c r="O1800" s="11">
        <f t="shared" si="700"/>
        <v>1</v>
      </c>
      <c r="P1800" s="11">
        <f t="shared" si="700"/>
        <v>1</v>
      </c>
      <c r="Q1800" s="4" t="str">
        <f t="shared" si="709"/>
        <v>N-110-000011</v>
      </c>
      <c r="R1800">
        <f t="shared" si="710"/>
        <v>21</v>
      </c>
      <c r="S1800" s="8">
        <f t="shared" si="711"/>
        <v>5.7614925343121861</v>
      </c>
      <c r="T1800" s="8">
        <f t="shared" si="712"/>
        <v>5.7614925343121861</v>
      </c>
      <c r="U1800" s="10">
        <f t="shared" si="703"/>
        <v>5.6891063448019885</v>
      </c>
      <c r="V1800" s="10">
        <f t="shared" si="713"/>
        <v>-1.3170617680423686</v>
      </c>
      <c r="W1800" s="10">
        <f t="shared" si="714"/>
        <v>-1.7335257488911564</v>
      </c>
      <c r="X1800" s="10">
        <f t="shared" si="704"/>
        <v>-0.58923991697778932</v>
      </c>
      <c r="Y1800" s="22">
        <f t="shared" si="715"/>
        <v>5.9599835661514877</v>
      </c>
      <c r="Z1800" s="22">
        <f t="shared" si="705"/>
        <v>6.0277952412423002</v>
      </c>
      <c r="AA1800" s="22">
        <f t="shared" si="706"/>
        <v>5.7614925343121861</v>
      </c>
      <c r="AB1800" s="35"/>
      <c r="AC1800" s="10"/>
      <c r="AD1800" s="10"/>
    </row>
    <row r="1801" spans="1:30" x14ac:dyDescent="0.25">
      <c r="A1801" t="s">
        <v>2623</v>
      </c>
      <c r="B1801" t="s">
        <v>3</v>
      </c>
      <c r="C1801" s="1">
        <v>42024</v>
      </c>
      <c r="D1801">
        <v>163</v>
      </c>
      <c r="E1801" t="str">
        <f t="shared" si="701"/>
        <v>_preparing_and_starting_ds_career_</v>
      </c>
      <c r="F1801" s="7">
        <f t="shared" si="707"/>
        <v>5.0998664278241987</v>
      </c>
      <c r="G1801">
        <f t="shared" si="702"/>
        <v>51</v>
      </c>
      <c r="H1801" s="11">
        <f t="shared" si="708"/>
        <v>1</v>
      </c>
      <c r="I1801" s="11">
        <f t="shared" si="698"/>
        <v>1</v>
      </c>
      <c r="J1801" s="11">
        <f t="shared" si="698"/>
        <v>0</v>
      </c>
      <c r="K1801" s="11">
        <f t="shared" si="700"/>
        <v>0</v>
      </c>
      <c r="L1801" s="11">
        <f t="shared" si="700"/>
        <v>0</v>
      </c>
      <c r="M1801" s="11">
        <f t="shared" si="700"/>
        <v>0</v>
      </c>
      <c r="N1801" s="11">
        <f t="shared" si="700"/>
        <v>0</v>
      </c>
      <c r="O1801" s="11">
        <f t="shared" si="700"/>
        <v>0</v>
      </c>
      <c r="P1801" s="11">
        <f t="shared" si="700"/>
        <v>0</v>
      </c>
      <c r="Q1801" s="4" t="str">
        <f t="shared" si="709"/>
        <v>N-110-000000</v>
      </c>
      <c r="R1801">
        <f t="shared" si="710"/>
        <v>84</v>
      </c>
      <c r="S1801" s="8">
        <f t="shared" si="711"/>
        <v>6.1102020039575136</v>
      </c>
      <c r="T1801" s="8">
        <f t="shared" si="712"/>
        <v>6.1102020039575136</v>
      </c>
      <c r="U1801" s="10">
        <f t="shared" si="703"/>
        <v>5.692241122866406</v>
      </c>
      <c r="V1801" s="10">
        <f t="shared" si="713"/>
        <v>-1.3217888754809786</v>
      </c>
      <c r="W1801" s="10">
        <f t="shared" si="714"/>
        <v>-1.7335257488911564</v>
      </c>
      <c r="X1801" s="10">
        <f t="shared" si="704"/>
        <v>-0.59237469504220686</v>
      </c>
      <c r="Y1801" s="22">
        <f t="shared" si="715"/>
        <v>5.9568487880870702</v>
      </c>
      <c r="Z1801" s="22">
        <f t="shared" si="705"/>
        <v>5.9724325813367543</v>
      </c>
      <c r="AA1801" s="22">
        <f t="shared" si="706"/>
        <v>6.1102020039575136</v>
      </c>
      <c r="AB1801" s="35"/>
      <c r="AC1801" s="10"/>
      <c r="AD1801" s="10"/>
    </row>
    <row r="1802" spans="1:30" x14ac:dyDescent="0.25">
      <c r="A1802" t="s">
        <v>4576</v>
      </c>
      <c r="B1802" t="s">
        <v>1960</v>
      </c>
      <c r="C1802" s="1">
        <v>41352</v>
      </c>
      <c r="D1802">
        <v>407</v>
      </c>
      <c r="E1802" t="str">
        <f t="shared" si="701"/>
        <v>_preparing_millennials_to_tackle_big_data_challenges_</v>
      </c>
      <c r="F1802" s="7">
        <f t="shared" si="707"/>
        <v>6.0112671744041615</v>
      </c>
      <c r="G1802">
        <f t="shared" si="702"/>
        <v>22</v>
      </c>
      <c r="H1802" s="11">
        <f t="shared" si="708"/>
        <v>0</v>
      </c>
      <c r="I1802" s="11">
        <f t="shared" ref="I1802:J1821" si="716">IF(ISNUMBER(SEARCH(I$1,$B1802)),1,0)</f>
        <v>0</v>
      </c>
      <c r="J1802" s="11">
        <f t="shared" si="716"/>
        <v>1</v>
      </c>
      <c r="K1802" s="11">
        <f t="shared" ref="K1802:P1811" si="717">IF(ISNUMBER(SEARCH(K$1,$E1802)),1,0)</f>
        <v>0</v>
      </c>
      <c r="L1802" s="11">
        <f t="shared" si="717"/>
        <v>0</v>
      </c>
      <c r="M1802" s="11">
        <f t="shared" si="717"/>
        <v>0</v>
      </c>
      <c r="N1802" s="11">
        <f t="shared" si="717"/>
        <v>0</v>
      </c>
      <c r="O1802" s="11">
        <f t="shared" si="717"/>
        <v>1</v>
      </c>
      <c r="P1802" s="11">
        <f t="shared" si="717"/>
        <v>0</v>
      </c>
      <c r="Q1802" s="4" t="str">
        <f t="shared" si="709"/>
        <v>N-001-000010</v>
      </c>
      <c r="R1802">
        <f t="shared" si="710"/>
        <v>276</v>
      </c>
      <c r="S1802" s="8">
        <f t="shared" si="711"/>
        <v>7.1371246496698326</v>
      </c>
      <c r="T1802" s="8">
        <f t="shared" si="712"/>
        <v>7.1371246496698326</v>
      </c>
      <c r="U1802" s="10">
        <f t="shared" si="703"/>
        <v>5.4064462595459402</v>
      </c>
      <c r="V1802" s="10">
        <f t="shared" si="713"/>
        <v>0.48352944586012636</v>
      </c>
      <c r="W1802" s="10">
        <f t="shared" si="714"/>
        <v>-0.82212500231119368</v>
      </c>
      <c r="X1802" s="10">
        <f t="shared" si="704"/>
        <v>0.60482091485822098</v>
      </c>
      <c r="Y1802" s="22">
        <f t="shared" si="715"/>
        <v>7.1540443979874988</v>
      </c>
      <c r="Z1802" s="22">
        <f t="shared" si="705"/>
        <v>7.1890336202131158</v>
      </c>
      <c r="AA1802" s="22">
        <f t="shared" si="706"/>
        <v>7.1371246496698326</v>
      </c>
      <c r="AB1802" s="35"/>
      <c r="AC1802" s="10"/>
      <c r="AD1802" s="10"/>
    </row>
    <row r="1803" spans="1:30" x14ac:dyDescent="0.25">
      <c r="A1803" t="s">
        <v>4577</v>
      </c>
      <c r="B1803" t="s">
        <v>1961</v>
      </c>
      <c r="C1803" s="1">
        <v>41513</v>
      </c>
      <c r="D1803">
        <v>3055</v>
      </c>
      <c r="E1803" t="str">
        <f t="shared" si="701"/>
        <v>_prescriptive_analytics_</v>
      </c>
      <c r="F1803" s="7">
        <f t="shared" si="707"/>
        <v>8.0248621502864115</v>
      </c>
      <c r="G1803">
        <f t="shared" si="702"/>
        <v>78</v>
      </c>
      <c r="H1803" s="11">
        <f t="shared" si="708"/>
        <v>0</v>
      </c>
      <c r="I1803" s="11">
        <f t="shared" si="716"/>
        <v>0</v>
      </c>
      <c r="J1803" s="11">
        <f t="shared" si="716"/>
        <v>1</v>
      </c>
      <c r="K1803" s="11">
        <f t="shared" si="717"/>
        <v>0</v>
      </c>
      <c r="L1803" s="11">
        <f t="shared" si="717"/>
        <v>0</v>
      </c>
      <c r="M1803" s="11">
        <f t="shared" si="717"/>
        <v>0</v>
      </c>
      <c r="N1803" s="11">
        <f t="shared" si="717"/>
        <v>0</v>
      </c>
      <c r="O1803" s="11">
        <f t="shared" si="717"/>
        <v>0</v>
      </c>
      <c r="P1803" s="11">
        <f t="shared" si="717"/>
        <v>1</v>
      </c>
      <c r="Q1803" s="4" t="str">
        <f t="shared" si="709"/>
        <v>N-001-000001</v>
      </c>
      <c r="R1803">
        <f t="shared" si="710"/>
        <v>75</v>
      </c>
      <c r="S1803" s="8">
        <f t="shared" si="711"/>
        <v>6.7053553975541869</v>
      </c>
      <c r="T1803" s="8">
        <f t="shared" si="712"/>
        <v>6.7053553975541869</v>
      </c>
      <c r="U1803" s="10">
        <f t="shared" si="703"/>
        <v>7.8526762997627095</v>
      </c>
      <c r="V1803" s="10">
        <f t="shared" si="713"/>
        <v>-0.16886520179703862</v>
      </c>
      <c r="W1803" s="10">
        <f t="shared" si="714"/>
        <v>1.1914699735710563</v>
      </c>
      <c r="X1803" s="10">
        <f t="shared" si="704"/>
        <v>0.17218585052370217</v>
      </c>
      <c r="Y1803" s="22">
        <f t="shared" si="715"/>
        <v>6.7214093336529794</v>
      </c>
      <c r="Z1803" s="22">
        <f t="shared" si="705"/>
        <v>6.7986372127043664</v>
      </c>
      <c r="AA1803" s="22">
        <f t="shared" si="706"/>
        <v>6.7053553975541869</v>
      </c>
      <c r="AB1803" s="35"/>
      <c r="AC1803" s="10"/>
      <c r="AD1803" s="10"/>
    </row>
    <row r="1804" spans="1:30" x14ac:dyDescent="0.25">
      <c r="A1804" t="s">
        <v>4578</v>
      </c>
      <c r="B1804" t="s">
        <v>1962</v>
      </c>
      <c r="C1804" s="1">
        <v>41935</v>
      </c>
      <c r="D1804">
        <v>4222</v>
      </c>
      <c r="E1804" t="str">
        <f t="shared" si="701"/>
        <v>_prescriptive_versus_predictive_analytics_-_a_distinction_without_a_difference?_</v>
      </c>
      <c r="F1804" s="7">
        <f t="shared" si="707"/>
        <v>8.3483010549339429</v>
      </c>
      <c r="G1804">
        <f t="shared" si="702"/>
        <v>51</v>
      </c>
      <c r="H1804" s="11">
        <f t="shared" si="708"/>
        <v>0</v>
      </c>
      <c r="I1804" s="11">
        <f t="shared" si="716"/>
        <v>0</v>
      </c>
      <c r="J1804" s="11">
        <f t="shared" si="716"/>
        <v>1</v>
      </c>
      <c r="K1804" s="11">
        <f t="shared" si="717"/>
        <v>0</v>
      </c>
      <c r="L1804" s="11">
        <f t="shared" si="717"/>
        <v>0</v>
      </c>
      <c r="M1804" s="11">
        <f t="shared" si="717"/>
        <v>0</v>
      </c>
      <c r="N1804" s="11">
        <f t="shared" si="717"/>
        <v>0</v>
      </c>
      <c r="O1804" s="11">
        <f t="shared" si="717"/>
        <v>0</v>
      </c>
      <c r="P1804" s="11">
        <f t="shared" si="717"/>
        <v>1</v>
      </c>
      <c r="Q1804" s="4" t="str">
        <f t="shared" si="709"/>
        <v>N-001-000001</v>
      </c>
      <c r="R1804">
        <f t="shared" si="710"/>
        <v>75</v>
      </c>
      <c r="S1804" s="8">
        <f t="shared" si="711"/>
        <v>6.7053553975541869</v>
      </c>
      <c r="T1804" s="8">
        <f t="shared" si="712"/>
        <v>6.7053553975541869</v>
      </c>
      <c r="U1804" s="10">
        <f t="shared" si="703"/>
        <v>8.176115204410241</v>
      </c>
      <c r="V1804" s="10">
        <f t="shared" si="713"/>
        <v>-0.16886520179703862</v>
      </c>
      <c r="W1804" s="10">
        <f t="shared" si="714"/>
        <v>1.5149088782185878</v>
      </c>
      <c r="X1804" s="10">
        <f t="shared" si="704"/>
        <v>0.17218585052370217</v>
      </c>
      <c r="Y1804" s="22">
        <f t="shared" si="715"/>
        <v>6.7214093336529794</v>
      </c>
      <c r="Z1804" s="22">
        <f t="shared" si="705"/>
        <v>6.7986372127043664</v>
      </c>
      <c r="AA1804" s="22">
        <f t="shared" si="706"/>
        <v>6.7053553975541869</v>
      </c>
      <c r="AB1804" s="35"/>
      <c r="AC1804" s="10"/>
      <c r="AD1804" s="10"/>
    </row>
    <row r="1805" spans="1:30" x14ac:dyDescent="0.25">
      <c r="A1805" t="s">
        <v>4579</v>
      </c>
      <c r="B1805" t="s">
        <v>1963</v>
      </c>
      <c r="C1805" s="1">
        <v>41380</v>
      </c>
      <c r="D1805">
        <v>570</v>
      </c>
      <c r="E1805" t="str">
        <f t="shared" si="701"/>
        <v>_prestigious_brands_academy_award_for_jigsaw_academy_</v>
      </c>
      <c r="F1805" s="7">
        <f t="shared" si="707"/>
        <v>6.3473892096560105</v>
      </c>
      <c r="G1805">
        <f t="shared" si="702"/>
        <v>70</v>
      </c>
      <c r="H1805" s="11">
        <f t="shared" si="708"/>
        <v>0</v>
      </c>
      <c r="I1805" s="11">
        <f t="shared" si="716"/>
        <v>0</v>
      </c>
      <c r="J1805" s="11">
        <f t="shared" si="716"/>
        <v>1</v>
      </c>
      <c r="K1805" s="11">
        <f t="shared" si="717"/>
        <v>0</v>
      </c>
      <c r="L1805" s="11">
        <f t="shared" si="717"/>
        <v>0</v>
      </c>
      <c r="M1805" s="11">
        <f t="shared" si="717"/>
        <v>0</v>
      </c>
      <c r="N1805" s="11">
        <f t="shared" si="717"/>
        <v>0</v>
      </c>
      <c r="O1805" s="11">
        <f t="shared" si="717"/>
        <v>0</v>
      </c>
      <c r="P1805" s="11">
        <f t="shared" si="717"/>
        <v>0</v>
      </c>
      <c r="Q1805" s="4" t="str">
        <f t="shared" si="709"/>
        <v>N-001-000000</v>
      </c>
      <c r="R1805">
        <f t="shared" si="710"/>
        <v>313</v>
      </c>
      <c r="S1805" s="8">
        <f t="shared" si="711"/>
        <v>6.8822553953446945</v>
      </c>
      <c r="T1805" s="8">
        <f t="shared" si="712"/>
        <v>6.8822553953446945</v>
      </c>
      <c r="U1805" s="10">
        <f t="shared" si="703"/>
        <v>5.9604532159972576</v>
      </c>
      <c r="V1805" s="10">
        <f t="shared" si="713"/>
        <v>0.15496856831223904</v>
      </c>
      <c r="W1805" s="10">
        <f t="shared" si="714"/>
        <v>-0.48600296705934465</v>
      </c>
      <c r="X1805" s="10">
        <f t="shared" si="704"/>
        <v>0.38693599365875281</v>
      </c>
      <c r="Y1805" s="22">
        <f t="shared" si="715"/>
        <v>6.9361594767880304</v>
      </c>
      <c r="Z1805" s="22">
        <f t="shared" si="705"/>
        <v>6.9661540865059681</v>
      </c>
      <c r="AA1805" s="22">
        <f t="shared" si="706"/>
        <v>6.8822553953446945</v>
      </c>
      <c r="AB1805" s="35"/>
      <c r="AC1805" s="10"/>
      <c r="AD1805" s="10"/>
    </row>
    <row r="1806" spans="1:30" x14ac:dyDescent="0.25">
      <c r="A1806" t="s">
        <v>4580</v>
      </c>
      <c r="B1806" t="s">
        <v>1964</v>
      </c>
      <c r="C1806" s="1">
        <v>42353</v>
      </c>
      <c r="D1806">
        <v>149</v>
      </c>
      <c r="E1806" t="str">
        <f t="shared" si="701"/>
        <v>_preventing_ecommerce_pricing_glitches_with_automated_anomaly_detection_</v>
      </c>
      <c r="F1806" s="7">
        <f t="shared" si="707"/>
        <v>5.0106352940962555</v>
      </c>
      <c r="G1806">
        <f t="shared" si="702"/>
        <v>46</v>
      </c>
      <c r="H1806" s="11">
        <f t="shared" si="708"/>
        <v>1</v>
      </c>
      <c r="I1806" s="11">
        <f t="shared" si="716"/>
        <v>0</v>
      </c>
      <c r="J1806" s="11">
        <f t="shared" si="716"/>
        <v>1</v>
      </c>
      <c r="K1806" s="11">
        <f t="shared" si="717"/>
        <v>0</v>
      </c>
      <c r="L1806" s="11">
        <f t="shared" si="717"/>
        <v>0</v>
      </c>
      <c r="M1806" s="11">
        <f t="shared" si="717"/>
        <v>0</v>
      </c>
      <c r="N1806" s="11">
        <f t="shared" si="717"/>
        <v>0</v>
      </c>
      <c r="O1806" s="11">
        <f t="shared" si="717"/>
        <v>0</v>
      </c>
      <c r="P1806" s="11">
        <f t="shared" si="717"/>
        <v>0</v>
      </c>
      <c r="Q1806" s="4" t="str">
        <f t="shared" si="709"/>
        <v>N-101-000000</v>
      </c>
      <c r="R1806">
        <f t="shared" si="710"/>
        <v>419</v>
      </c>
      <c r="S1806" s="8">
        <f t="shared" si="711"/>
        <v>6.5697596378225285</v>
      </c>
      <c r="T1806" s="8">
        <f t="shared" si="712"/>
        <v>6.5697596378225285</v>
      </c>
      <c r="U1806" s="10">
        <f t="shared" si="703"/>
        <v>4.8221663547801992</v>
      </c>
      <c r="V1806" s="10">
        <f t="shared" si="713"/>
        <v>-0.14431102010629077</v>
      </c>
      <c r="W1806" s="10">
        <f t="shared" si="714"/>
        <v>-1.8227568826190996</v>
      </c>
      <c r="X1806" s="10">
        <f t="shared" si="704"/>
        <v>0.18846893931605621</v>
      </c>
      <c r="Y1806" s="22">
        <f t="shared" si="715"/>
        <v>6.7376924224453338</v>
      </c>
      <c r="Z1806" s="22">
        <f t="shared" si="705"/>
        <v>6.5922741434865042</v>
      </c>
      <c r="AA1806" s="22">
        <f t="shared" si="706"/>
        <v>6.5697596378225285</v>
      </c>
      <c r="AB1806" s="35"/>
      <c r="AC1806" s="10"/>
      <c r="AD1806" s="10"/>
    </row>
    <row r="1807" spans="1:30" x14ac:dyDescent="0.25">
      <c r="A1807" t="s">
        <v>4581</v>
      </c>
      <c r="B1807" t="s">
        <v>1965</v>
      </c>
      <c r="C1807" s="1">
        <v>41953</v>
      </c>
      <c r="D1807">
        <v>223</v>
      </c>
      <c r="E1807" t="str">
        <f t="shared" si="701"/>
        <v>_privacy,_personalization,_and_the_iot_-_retail_</v>
      </c>
      <c r="F1807" s="7">
        <f t="shared" si="707"/>
        <v>5.4116460518550396</v>
      </c>
      <c r="G1807">
        <f t="shared" si="702"/>
        <v>37</v>
      </c>
      <c r="H1807" s="11">
        <f t="shared" si="708"/>
        <v>0</v>
      </c>
      <c r="I1807" s="11">
        <f t="shared" si="716"/>
        <v>0</v>
      </c>
      <c r="J1807" s="11">
        <f t="shared" si="716"/>
        <v>1</v>
      </c>
      <c r="K1807" s="11">
        <f t="shared" si="717"/>
        <v>0</v>
      </c>
      <c r="L1807" s="11">
        <f t="shared" si="717"/>
        <v>0</v>
      </c>
      <c r="M1807" s="11">
        <f t="shared" si="717"/>
        <v>0</v>
      </c>
      <c r="N1807" s="11">
        <f t="shared" si="717"/>
        <v>0</v>
      </c>
      <c r="O1807" s="11">
        <f t="shared" si="717"/>
        <v>0</v>
      </c>
      <c r="P1807" s="11">
        <f t="shared" si="717"/>
        <v>0</v>
      </c>
      <c r="Q1807" s="4" t="str">
        <f t="shared" si="709"/>
        <v>N-001-000000</v>
      </c>
      <c r="R1807">
        <f t="shared" si="710"/>
        <v>313</v>
      </c>
      <c r="S1807" s="8">
        <f t="shared" si="711"/>
        <v>6.8822553953446945</v>
      </c>
      <c r="T1807" s="8">
        <f t="shared" si="712"/>
        <v>6.8822553953446945</v>
      </c>
      <c r="U1807" s="10">
        <f t="shared" si="703"/>
        <v>5.0247100581962867</v>
      </c>
      <c r="V1807" s="10">
        <f t="shared" si="713"/>
        <v>0.15496856831223904</v>
      </c>
      <c r="W1807" s="10">
        <f t="shared" si="714"/>
        <v>-1.4217461248603156</v>
      </c>
      <c r="X1807" s="10">
        <f t="shared" si="704"/>
        <v>0.38693599365875281</v>
      </c>
      <c r="Y1807" s="22">
        <f t="shared" si="715"/>
        <v>6.9361594767880304</v>
      </c>
      <c r="Z1807" s="22">
        <f t="shared" si="705"/>
        <v>6.9661540865059681</v>
      </c>
      <c r="AA1807" s="22">
        <f t="shared" si="706"/>
        <v>6.8822553953446945</v>
      </c>
      <c r="AB1807" s="35"/>
      <c r="AC1807" s="10"/>
      <c r="AD1807" s="10"/>
    </row>
    <row r="1808" spans="1:30" x14ac:dyDescent="0.25">
      <c r="A1808" t="s">
        <v>4582</v>
      </c>
      <c r="B1808" t="s">
        <v>1966</v>
      </c>
      <c r="C1808" s="1">
        <v>41437</v>
      </c>
      <c r="D1808">
        <v>734</v>
      </c>
      <c r="E1808" t="str">
        <f t="shared" si="701"/>
        <v>_privacy_vs._security_and_data_science_</v>
      </c>
      <c r="F1808" s="7">
        <f t="shared" si="707"/>
        <v>6.5998704992128365</v>
      </c>
      <c r="G1808">
        <f t="shared" si="702"/>
        <v>19</v>
      </c>
      <c r="H1808" s="11">
        <f t="shared" si="708"/>
        <v>0</v>
      </c>
      <c r="I1808" s="11">
        <f t="shared" si="716"/>
        <v>0</v>
      </c>
      <c r="J1808" s="11">
        <f t="shared" si="716"/>
        <v>1</v>
      </c>
      <c r="K1808" s="11">
        <f t="shared" si="717"/>
        <v>0</v>
      </c>
      <c r="L1808" s="11">
        <f t="shared" si="717"/>
        <v>0</v>
      </c>
      <c r="M1808" s="11">
        <f t="shared" si="717"/>
        <v>0</v>
      </c>
      <c r="N1808" s="11">
        <f t="shared" si="717"/>
        <v>1</v>
      </c>
      <c r="O1808" s="11">
        <f t="shared" si="717"/>
        <v>1</v>
      </c>
      <c r="P1808" s="11">
        <f t="shared" si="717"/>
        <v>0</v>
      </c>
      <c r="Q1808" s="4" t="str">
        <f t="shared" si="709"/>
        <v>N-001-000110</v>
      </c>
      <c r="R1808">
        <f t="shared" si="710"/>
        <v>130</v>
      </c>
      <c r="S1808" s="8">
        <f t="shared" si="711"/>
        <v>7.6818150714618501</v>
      </c>
      <c r="T1808" s="8">
        <f t="shared" si="712"/>
        <v>7.6818150714618501</v>
      </c>
      <c r="U1808" s="10">
        <f t="shared" si="703"/>
        <v>5.6113867480491306</v>
      </c>
      <c r="V1808" s="10">
        <f t="shared" si="713"/>
        <v>1.0620761276823165</v>
      </c>
      <c r="W1808" s="10">
        <f t="shared" si="714"/>
        <v>-0.23352167750251862</v>
      </c>
      <c r="X1808" s="10">
        <f t="shared" si="704"/>
        <v>0.98848375116370624</v>
      </c>
      <c r="Y1808" s="22">
        <f t="shared" si="715"/>
        <v>7.5377072342929834</v>
      </c>
      <c r="Z1808" s="22">
        <f t="shared" si="705"/>
        <v>7.6004759766059404</v>
      </c>
      <c r="AA1808" s="22">
        <f t="shared" si="706"/>
        <v>7.6818150714618501</v>
      </c>
      <c r="AB1808" s="35"/>
      <c r="AC1808" s="10"/>
      <c r="AD1808" s="10"/>
    </row>
    <row r="1809" spans="1:30" x14ac:dyDescent="0.25">
      <c r="A1809" t="s">
        <v>4583</v>
      </c>
      <c r="B1809" t="s">
        <v>1967</v>
      </c>
      <c r="C1809" s="1">
        <v>41501</v>
      </c>
      <c r="D1809">
        <v>297</v>
      </c>
      <c r="E1809" t="str">
        <f t="shared" si="701"/>
        <v>_probably_predictive_</v>
      </c>
      <c r="F1809" s="7">
        <f t="shared" si="707"/>
        <v>5.6970934865054046</v>
      </c>
      <c r="G1809">
        <f t="shared" si="702"/>
        <v>38</v>
      </c>
      <c r="H1809" s="11">
        <f t="shared" si="708"/>
        <v>0</v>
      </c>
      <c r="I1809" s="11">
        <f t="shared" si="716"/>
        <v>0</v>
      </c>
      <c r="J1809" s="11">
        <f t="shared" si="716"/>
        <v>1</v>
      </c>
      <c r="K1809" s="11">
        <f t="shared" si="717"/>
        <v>0</v>
      </c>
      <c r="L1809" s="11">
        <f t="shared" si="717"/>
        <v>0</v>
      </c>
      <c r="M1809" s="11">
        <f t="shared" si="717"/>
        <v>0</v>
      </c>
      <c r="N1809" s="11">
        <f t="shared" si="717"/>
        <v>0</v>
      </c>
      <c r="O1809" s="11">
        <f t="shared" si="717"/>
        <v>0</v>
      </c>
      <c r="P1809" s="11">
        <f t="shared" si="717"/>
        <v>0</v>
      </c>
      <c r="Q1809" s="4" t="str">
        <f t="shared" si="709"/>
        <v>N-001-000000</v>
      </c>
      <c r="R1809">
        <f t="shared" si="710"/>
        <v>313</v>
      </c>
      <c r="S1809" s="8">
        <f t="shared" si="711"/>
        <v>6.8822553953446945</v>
      </c>
      <c r="T1809" s="8">
        <f t="shared" si="712"/>
        <v>6.8822553953446945</v>
      </c>
      <c r="U1809" s="10">
        <f t="shared" si="703"/>
        <v>5.3101574928466517</v>
      </c>
      <c r="V1809" s="10">
        <f t="shared" si="713"/>
        <v>0.15496856831223904</v>
      </c>
      <c r="W1809" s="10">
        <f t="shared" si="714"/>
        <v>-1.1362986902099506</v>
      </c>
      <c r="X1809" s="10">
        <f t="shared" si="704"/>
        <v>0.38693599365875281</v>
      </c>
      <c r="Y1809" s="22">
        <f t="shared" si="715"/>
        <v>6.9361594767880304</v>
      </c>
      <c r="Z1809" s="22">
        <f t="shared" si="705"/>
        <v>6.9661540865059681</v>
      </c>
      <c r="AA1809" s="22">
        <f t="shared" si="706"/>
        <v>6.8822553953446945</v>
      </c>
      <c r="AB1809" s="35"/>
      <c r="AC1809" s="10"/>
      <c r="AD1809" s="10"/>
    </row>
    <row r="1810" spans="1:30" x14ac:dyDescent="0.25">
      <c r="A1810" t="s">
        <v>5220</v>
      </c>
      <c r="B1810" t="s">
        <v>2606</v>
      </c>
      <c r="C1810" s="1">
        <v>41887</v>
      </c>
      <c r="D1810">
        <v>448</v>
      </c>
      <c r="E1810" t="str">
        <f t="shared" si="701"/>
        <v>_process_mining:_data_science_in_action_</v>
      </c>
      <c r="F1810" s="7">
        <f t="shared" si="707"/>
        <v>6.1070228877422545</v>
      </c>
      <c r="G1810">
        <f t="shared" si="702"/>
        <v>65</v>
      </c>
      <c r="H1810" s="11">
        <f t="shared" si="708"/>
        <v>0</v>
      </c>
      <c r="I1810" s="11">
        <f t="shared" si="716"/>
        <v>0</v>
      </c>
      <c r="J1810" s="11">
        <f t="shared" si="716"/>
        <v>0</v>
      </c>
      <c r="K1810" s="11">
        <f t="shared" si="717"/>
        <v>0</v>
      </c>
      <c r="L1810" s="11">
        <f t="shared" si="717"/>
        <v>0</v>
      </c>
      <c r="M1810" s="11">
        <f t="shared" si="717"/>
        <v>0</v>
      </c>
      <c r="N1810" s="11">
        <f t="shared" si="717"/>
        <v>1</v>
      </c>
      <c r="O1810" s="11">
        <f t="shared" si="717"/>
        <v>1</v>
      </c>
      <c r="P1810" s="11">
        <f t="shared" si="717"/>
        <v>0</v>
      </c>
      <c r="Q1810" s="4" t="str">
        <f t="shared" si="709"/>
        <v>N-000-000110</v>
      </c>
      <c r="R1810">
        <f t="shared" si="710"/>
        <v>3</v>
      </c>
      <c r="S1810" s="8">
        <f t="shared" si="711"/>
        <v>7.1733051535383199</v>
      </c>
      <c r="T1810" s="8">
        <f t="shared" si="712"/>
        <v>7.3546782491486216</v>
      </c>
      <c r="U1810" s="10">
        <f t="shared" si="703"/>
        <v>5.5054751302373015</v>
      </c>
      <c r="V1810" s="10">
        <f t="shared" si="713"/>
        <v>0.47859366854051377</v>
      </c>
      <c r="W1810" s="10">
        <f t="shared" si="714"/>
        <v>-0.7263692889731006</v>
      </c>
      <c r="X1810" s="10">
        <f t="shared" si="704"/>
        <v>0.60154775750495337</v>
      </c>
      <c r="Y1810" s="22">
        <f t="shared" si="715"/>
        <v>7.1507712406342305</v>
      </c>
      <c r="Z1810" s="22">
        <f t="shared" si="705"/>
        <v>7.2439995208883552</v>
      </c>
      <c r="AA1810" s="22">
        <f t="shared" si="706"/>
        <v>7.1507712406342305</v>
      </c>
      <c r="AB1810" s="35"/>
      <c r="AC1810" s="10"/>
      <c r="AD1810" s="10"/>
    </row>
    <row r="1811" spans="1:30" x14ac:dyDescent="0.25">
      <c r="A1811" t="s">
        <v>2862</v>
      </c>
      <c r="B1811" t="s">
        <v>244</v>
      </c>
      <c r="C1811" s="1">
        <v>41444</v>
      </c>
      <c r="D1811">
        <v>891</v>
      </c>
      <c r="E1811" t="str">
        <f t="shared" si="701"/>
        <v>_process_mining_movie:_turning_(big)_data_into_real_business_value_</v>
      </c>
      <c r="F1811" s="7">
        <f t="shared" si="707"/>
        <v>6.7934661325800096</v>
      </c>
      <c r="G1811">
        <f t="shared" si="702"/>
        <v>50</v>
      </c>
      <c r="H1811" s="11">
        <f t="shared" si="708"/>
        <v>0</v>
      </c>
      <c r="I1811" s="11">
        <f t="shared" si="716"/>
        <v>1</v>
      </c>
      <c r="J1811" s="11">
        <f t="shared" si="716"/>
        <v>0</v>
      </c>
      <c r="K1811" s="11">
        <f t="shared" si="717"/>
        <v>0</v>
      </c>
      <c r="L1811" s="11">
        <f t="shared" si="717"/>
        <v>0</v>
      </c>
      <c r="M1811" s="11">
        <f t="shared" si="717"/>
        <v>0</v>
      </c>
      <c r="N1811" s="11">
        <f t="shared" si="717"/>
        <v>0</v>
      </c>
      <c r="O1811" s="11">
        <f t="shared" si="717"/>
        <v>1</v>
      </c>
      <c r="P1811" s="11">
        <f t="shared" si="717"/>
        <v>0</v>
      </c>
      <c r="Q1811" s="4" t="str">
        <f t="shared" si="709"/>
        <v>N-010-000010</v>
      </c>
      <c r="R1811">
        <f t="shared" si="710"/>
        <v>51</v>
      </c>
      <c r="S1811" s="8">
        <f t="shared" si="711"/>
        <v>6.7640449341040307</v>
      </c>
      <c r="T1811" s="8">
        <f t="shared" si="712"/>
        <v>6.7640449341040307</v>
      </c>
      <c r="U1811" s="10">
        <f t="shared" si="703"/>
        <v>6.969488852080052</v>
      </c>
      <c r="V1811" s="10">
        <f t="shared" si="713"/>
        <v>-0.69394840951456138</v>
      </c>
      <c r="W1811" s="10">
        <f t="shared" si="714"/>
        <v>-3.9926044135345506E-2</v>
      </c>
      <c r="X1811" s="10">
        <f t="shared" si="704"/>
        <v>-0.17602271950004214</v>
      </c>
      <c r="Y1811" s="22">
        <f t="shared" si="715"/>
        <v>6.3732007636292352</v>
      </c>
      <c r="Z1811" s="22">
        <f t="shared" si="705"/>
        <v>6.5691920580633658</v>
      </c>
      <c r="AA1811" s="22">
        <f t="shared" si="706"/>
        <v>6.7640449341040307</v>
      </c>
      <c r="AB1811" s="35"/>
      <c r="AC1811" s="10"/>
      <c r="AD1811" s="10"/>
    </row>
    <row r="1812" spans="1:30" x14ac:dyDescent="0.25">
      <c r="A1812" t="s">
        <v>2863</v>
      </c>
      <c r="B1812" t="s">
        <v>245</v>
      </c>
      <c r="C1812" s="1">
        <v>42415</v>
      </c>
      <c r="D1812">
        <v>163</v>
      </c>
      <c r="E1812" t="str">
        <f t="shared" si="701"/>
        <v>_producing_images_from_2d_data_arrays_or_text_files_</v>
      </c>
      <c r="F1812" s="7">
        <f t="shared" si="707"/>
        <v>5.0998664278241987</v>
      </c>
      <c r="G1812">
        <f t="shared" si="702"/>
        <v>68</v>
      </c>
      <c r="H1812" s="11">
        <f t="shared" si="708"/>
        <v>1</v>
      </c>
      <c r="I1812" s="11">
        <f t="shared" si="716"/>
        <v>1</v>
      </c>
      <c r="J1812" s="11">
        <f t="shared" si="716"/>
        <v>0</v>
      </c>
      <c r="K1812" s="11">
        <f t="shared" ref="K1812:P1821" si="718">IF(ISNUMBER(SEARCH(K$1,$E1812)),1,0)</f>
        <v>0</v>
      </c>
      <c r="L1812" s="11">
        <f t="shared" si="718"/>
        <v>0</v>
      </c>
      <c r="M1812" s="11">
        <f t="shared" si="718"/>
        <v>0</v>
      </c>
      <c r="N1812" s="11">
        <f t="shared" si="718"/>
        <v>0</v>
      </c>
      <c r="O1812" s="11">
        <f t="shared" si="718"/>
        <v>1</v>
      </c>
      <c r="P1812" s="11">
        <f t="shared" si="718"/>
        <v>0</v>
      </c>
      <c r="Q1812" s="4" t="str">
        <f t="shared" si="709"/>
        <v>N-110-000010</v>
      </c>
      <c r="R1812">
        <f t="shared" si="710"/>
        <v>58</v>
      </c>
      <c r="S1812" s="8">
        <f t="shared" si="711"/>
        <v>5.7492453157171877</v>
      </c>
      <c r="T1812" s="8">
        <f t="shared" si="712"/>
        <v>5.7492453157171877</v>
      </c>
      <c r="U1812" s="10">
        <f t="shared" si="703"/>
        <v>5.4743562016669376</v>
      </c>
      <c r="V1812" s="10">
        <f t="shared" si="713"/>
        <v>-0.99322799793309102</v>
      </c>
      <c r="W1812" s="10">
        <f t="shared" si="714"/>
        <v>-1.7335257488911564</v>
      </c>
      <c r="X1812" s="10">
        <f t="shared" si="704"/>
        <v>-0.37448977384273863</v>
      </c>
      <c r="Y1812" s="22">
        <f t="shared" si="715"/>
        <v>6.1747337092865386</v>
      </c>
      <c r="Z1812" s="22">
        <f t="shared" si="705"/>
        <v>6.1953121150439019</v>
      </c>
      <c r="AA1812" s="22">
        <f t="shared" si="706"/>
        <v>5.7492453157171877</v>
      </c>
      <c r="AB1812" s="35"/>
      <c r="AC1812" s="10"/>
      <c r="AD1812" s="10"/>
    </row>
    <row r="1813" spans="1:30" x14ac:dyDescent="0.25">
      <c r="A1813" t="s">
        <v>4584</v>
      </c>
      <c r="B1813" t="s">
        <v>1968</v>
      </c>
      <c r="C1813" s="1">
        <v>42044</v>
      </c>
      <c r="D1813">
        <v>12575</v>
      </c>
      <c r="E1813" t="str">
        <f t="shared" si="701"/>
        <v>_programming_for_data_science_the_polyglot_approach:_python_+_r_+_sql_</v>
      </c>
      <c r="F1813" s="7">
        <f t="shared" si="707"/>
        <v>9.4395455146689873</v>
      </c>
      <c r="G1813">
        <f t="shared" si="702"/>
        <v>23</v>
      </c>
      <c r="H1813" s="11">
        <f t="shared" si="708"/>
        <v>1</v>
      </c>
      <c r="I1813" s="11">
        <f t="shared" si="716"/>
        <v>0</v>
      </c>
      <c r="J1813" s="11">
        <f t="shared" si="716"/>
        <v>1</v>
      </c>
      <c r="K1813" s="11">
        <f t="shared" si="718"/>
        <v>1</v>
      </c>
      <c r="L1813" s="11">
        <f t="shared" si="718"/>
        <v>1</v>
      </c>
      <c r="M1813" s="11">
        <f t="shared" si="718"/>
        <v>0</v>
      </c>
      <c r="N1813" s="11">
        <f t="shared" si="718"/>
        <v>1</v>
      </c>
      <c r="O1813" s="11">
        <f t="shared" si="718"/>
        <v>1</v>
      </c>
      <c r="P1813" s="11">
        <f t="shared" si="718"/>
        <v>0</v>
      </c>
      <c r="Q1813" s="4" t="str">
        <f t="shared" si="709"/>
        <v>N-101-110110</v>
      </c>
      <c r="R1813">
        <f t="shared" si="710"/>
        <v>2</v>
      </c>
      <c r="S1813" s="8">
        <f t="shared" si="711"/>
        <v>7.600207430413267</v>
      </c>
      <c r="T1813" s="8">
        <f t="shared" si="712"/>
        <v>7.3546782491486216</v>
      </c>
      <c r="U1813" s="10">
        <f t="shared" si="703"/>
        <v>7.4156173869198767</v>
      </c>
      <c r="V1813" s="10">
        <f t="shared" si="713"/>
        <v>2.6234807037772137</v>
      </c>
      <c r="W1813" s="10">
        <f t="shared" si="714"/>
        <v>2.6061533379536321</v>
      </c>
      <c r="X1813" s="10">
        <f t="shared" si="704"/>
        <v>2.0239281277491106</v>
      </c>
      <c r="Y1813" s="22">
        <f t="shared" si="715"/>
        <v>8.5731516108783872</v>
      </c>
      <c r="Z1813" s="22">
        <f t="shared" si="705"/>
        <v>9.2583977880960262</v>
      </c>
      <c r="AA1813" s="22">
        <f t="shared" si="706"/>
        <v>8.5731516108783872</v>
      </c>
      <c r="AB1813" s="35"/>
      <c r="AC1813" s="10"/>
      <c r="AD1813" s="10"/>
    </row>
    <row r="1814" spans="1:30" x14ac:dyDescent="0.25">
      <c r="A1814" t="s">
        <v>4585</v>
      </c>
      <c r="B1814" t="s">
        <v>1969</v>
      </c>
      <c r="C1814" s="1">
        <v>42326</v>
      </c>
      <c r="D1814">
        <v>2648</v>
      </c>
      <c r="E1814" t="str">
        <f t="shared" si="701"/>
        <v>_programming_python_vs_r_</v>
      </c>
      <c r="F1814" s="7">
        <f t="shared" si="707"/>
        <v>7.8819374892720697</v>
      </c>
      <c r="G1814">
        <f t="shared" si="702"/>
        <v>41</v>
      </c>
      <c r="H1814" s="11">
        <f t="shared" si="708"/>
        <v>1</v>
      </c>
      <c r="I1814" s="11">
        <f t="shared" si="716"/>
        <v>0</v>
      </c>
      <c r="J1814" s="11">
        <f t="shared" si="716"/>
        <v>1</v>
      </c>
      <c r="K1814" s="11">
        <f t="shared" si="718"/>
        <v>1</v>
      </c>
      <c r="L1814" s="11">
        <f t="shared" si="718"/>
        <v>1</v>
      </c>
      <c r="M1814" s="11">
        <f t="shared" si="718"/>
        <v>0</v>
      </c>
      <c r="N1814" s="11">
        <f t="shared" si="718"/>
        <v>0</v>
      </c>
      <c r="O1814" s="11">
        <f t="shared" si="718"/>
        <v>0</v>
      </c>
      <c r="P1814" s="11">
        <f t="shared" si="718"/>
        <v>0</v>
      </c>
      <c r="Q1814" s="4" t="str">
        <f t="shared" si="709"/>
        <v>N-101-110000</v>
      </c>
      <c r="R1814">
        <f t="shared" si="710"/>
        <v>3</v>
      </c>
      <c r="S1814" s="8">
        <f t="shared" si="711"/>
        <v>7.1733051535383199</v>
      </c>
      <c r="T1814" s="8">
        <f t="shared" si="712"/>
        <v>7.3546782491486216</v>
      </c>
      <c r="U1814" s="10">
        <f t="shared" si="703"/>
        <v>6.4595571190279122</v>
      </c>
      <c r="V1814" s="10">
        <f t="shared" si="713"/>
        <v>1.7163731444071364</v>
      </c>
      <c r="W1814" s="10">
        <f t="shared" si="714"/>
        <v>1.0485453125567146</v>
      </c>
      <c r="X1814" s="10">
        <f t="shared" si="704"/>
        <v>1.4223803702441573</v>
      </c>
      <c r="Y1814" s="22">
        <f t="shared" si="715"/>
        <v>7.971603853373435</v>
      </c>
      <c r="Z1814" s="22">
        <f t="shared" si="705"/>
        <v>8.6240758979960539</v>
      </c>
      <c r="AA1814" s="22">
        <f t="shared" si="706"/>
        <v>7.971603853373435</v>
      </c>
      <c r="AB1814" s="35"/>
      <c r="AC1814" s="10"/>
      <c r="AD1814" s="10"/>
    </row>
    <row r="1815" spans="1:30" x14ac:dyDescent="0.25">
      <c r="A1815" t="s">
        <v>4587</v>
      </c>
      <c r="B1815" t="s">
        <v>1971</v>
      </c>
      <c r="C1815" s="1">
        <v>41777</v>
      </c>
      <c r="D1815">
        <v>937</v>
      </c>
      <c r="E1815" t="str">
        <f t="shared" si="701"/>
        <v>_proposal_for_a_new_type_of_scoring_system_</v>
      </c>
      <c r="F1815" s="7">
        <f t="shared" si="707"/>
        <v>6.8437499490062246</v>
      </c>
      <c r="G1815">
        <f t="shared" si="702"/>
        <v>46</v>
      </c>
      <c r="H1815" s="11">
        <f t="shared" si="708"/>
        <v>0</v>
      </c>
      <c r="I1815" s="11">
        <f t="shared" si="716"/>
        <v>0</v>
      </c>
      <c r="J1815" s="11">
        <f t="shared" si="716"/>
        <v>1</v>
      </c>
      <c r="K1815" s="11">
        <f t="shared" si="718"/>
        <v>0</v>
      </c>
      <c r="L1815" s="11">
        <f t="shared" si="718"/>
        <v>0</v>
      </c>
      <c r="M1815" s="11">
        <f t="shared" si="718"/>
        <v>0</v>
      </c>
      <c r="N1815" s="11">
        <f t="shared" si="718"/>
        <v>0</v>
      </c>
      <c r="O1815" s="11">
        <f t="shared" si="718"/>
        <v>0</v>
      </c>
      <c r="P1815" s="11">
        <f t="shared" si="718"/>
        <v>0</v>
      </c>
      <c r="Q1815" s="4" t="str">
        <f t="shared" si="709"/>
        <v>N-001-000000</v>
      </c>
      <c r="R1815">
        <f t="shared" si="710"/>
        <v>313</v>
      </c>
      <c r="S1815" s="8">
        <f t="shared" si="711"/>
        <v>6.8822553953446945</v>
      </c>
      <c r="T1815" s="8">
        <f t="shared" si="712"/>
        <v>6.8822553953446945</v>
      </c>
      <c r="U1815" s="10">
        <f t="shared" si="703"/>
        <v>6.4568139553474717</v>
      </c>
      <c r="V1815" s="10">
        <f t="shared" si="713"/>
        <v>0.15496856831223904</v>
      </c>
      <c r="W1815" s="10">
        <f t="shared" si="714"/>
        <v>1.0357772290869427E-2</v>
      </c>
      <c r="X1815" s="10">
        <f t="shared" si="704"/>
        <v>0.38693599365875281</v>
      </c>
      <c r="Y1815" s="22">
        <f t="shared" si="715"/>
        <v>6.9361594767880304</v>
      </c>
      <c r="Z1815" s="22">
        <f t="shared" si="705"/>
        <v>6.9661540865059681</v>
      </c>
      <c r="AA1815" s="22">
        <f t="shared" si="706"/>
        <v>6.8822553953446945</v>
      </c>
      <c r="AB1815" s="35"/>
      <c r="AC1815" s="10"/>
      <c r="AD1815" s="10"/>
    </row>
    <row r="1816" spans="1:30" x14ac:dyDescent="0.25">
      <c r="A1816" t="s">
        <v>4586</v>
      </c>
      <c r="B1816" t="s">
        <v>1970</v>
      </c>
      <c r="C1816" s="1">
        <v>41207</v>
      </c>
      <c r="D1816">
        <v>25092</v>
      </c>
      <c r="E1816" t="str">
        <f t="shared" si="701"/>
        <v>_proposal_for_an_apprenticeship_in_data_science_</v>
      </c>
      <c r="F1816" s="7">
        <f t="shared" si="707"/>
        <v>10.13034420176222</v>
      </c>
      <c r="G1816">
        <f t="shared" si="702"/>
        <v>34</v>
      </c>
      <c r="H1816" s="11">
        <f t="shared" si="708"/>
        <v>0</v>
      </c>
      <c r="I1816" s="11">
        <f t="shared" si="716"/>
        <v>0</v>
      </c>
      <c r="J1816" s="11">
        <f t="shared" si="716"/>
        <v>1</v>
      </c>
      <c r="K1816" s="11">
        <f t="shared" si="718"/>
        <v>0</v>
      </c>
      <c r="L1816" s="11">
        <f t="shared" si="718"/>
        <v>0</v>
      </c>
      <c r="M1816" s="11">
        <f t="shared" si="718"/>
        <v>0</v>
      </c>
      <c r="N1816" s="11">
        <f t="shared" si="718"/>
        <v>1</v>
      </c>
      <c r="O1816" s="11">
        <f t="shared" si="718"/>
        <v>1</v>
      </c>
      <c r="P1816" s="11">
        <f t="shared" si="718"/>
        <v>0</v>
      </c>
      <c r="Q1816" s="4" t="str">
        <f t="shared" si="709"/>
        <v>N-001-000110</v>
      </c>
      <c r="R1816">
        <f t="shared" si="710"/>
        <v>130</v>
      </c>
      <c r="S1816" s="8">
        <f t="shared" si="711"/>
        <v>7.6818150714618501</v>
      </c>
      <c r="T1816" s="8">
        <f t="shared" si="712"/>
        <v>7.6818150714618501</v>
      </c>
      <c r="U1816" s="10">
        <f t="shared" si="703"/>
        <v>9.1418604505985144</v>
      </c>
      <c r="V1816" s="10">
        <f t="shared" si="713"/>
        <v>1.0620761276823165</v>
      </c>
      <c r="W1816" s="10">
        <f t="shared" si="714"/>
        <v>3.2969520250468651</v>
      </c>
      <c r="X1816" s="10">
        <f t="shared" si="704"/>
        <v>0.98848375116370624</v>
      </c>
      <c r="Y1816" s="22">
        <f t="shared" si="715"/>
        <v>7.5377072342929834</v>
      </c>
      <c r="Z1816" s="22">
        <f t="shared" si="705"/>
        <v>7.6004759766059404</v>
      </c>
      <c r="AA1816" s="22">
        <f t="shared" si="706"/>
        <v>7.6818150714618501</v>
      </c>
      <c r="AB1816" s="35"/>
      <c r="AC1816" s="10"/>
      <c r="AD1816" s="10"/>
    </row>
    <row r="1817" spans="1:30" x14ac:dyDescent="0.25">
      <c r="A1817" t="s">
        <v>4588</v>
      </c>
      <c r="B1817" t="s">
        <v>1972</v>
      </c>
      <c r="C1817" s="1">
        <v>41684</v>
      </c>
      <c r="D1817">
        <v>326</v>
      </c>
      <c r="E1817" t="str">
        <f t="shared" si="701"/>
        <v>_proposal_for_bulk_email_processing_</v>
      </c>
      <c r="F1817" s="7">
        <f t="shared" si="707"/>
        <v>5.7899601708972535</v>
      </c>
      <c r="G1817">
        <f t="shared" si="702"/>
        <v>38</v>
      </c>
      <c r="H1817" s="11">
        <f t="shared" si="708"/>
        <v>0</v>
      </c>
      <c r="I1817" s="11">
        <f t="shared" si="716"/>
        <v>0</v>
      </c>
      <c r="J1817" s="11">
        <f t="shared" si="716"/>
        <v>1</v>
      </c>
      <c r="K1817" s="11">
        <f t="shared" si="718"/>
        <v>0</v>
      </c>
      <c r="L1817" s="11">
        <f t="shared" si="718"/>
        <v>0</v>
      </c>
      <c r="M1817" s="11">
        <f t="shared" si="718"/>
        <v>0</v>
      </c>
      <c r="N1817" s="11">
        <f t="shared" si="718"/>
        <v>0</v>
      </c>
      <c r="O1817" s="11">
        <f t="shared" si="718"/>
        <v>0</v>
      </c>
      <c r="P1817" s="11">
        <f t="shared" si="718"/>
        <v>0</v>
      </c>
      <c r="Q1817" s="4" t="str">
        <f t="shared" si="709"/>
        <v>N-001-000000</v>
      </c>
      <c r="R1817">
        <f t="shared" si="710"/>
        <v>313</v>
      </c>
      <c r="S1817" s="8">
        <f t="shared" si="711"/>
        <v>6.8822553953446945</v>
      </c>
      <c r="T1817" s="8">
        <f t="shared" si="712"/>
        <v>6.8822553953446945</v>
      </c>
      <c r="U1817" s="10">
        <f t="shared" si="703"/>
        <v>5.4030241772385006</v>
      </c>
      <c r="V1817" s="10">
        <f t="shared" si="713"/>
        <v>0.15496856831223904</v>
      </c>
      <c r="W1817" s="10">
        <f t="shared" si="714"/>
        <v>-1.0434320058181017</v>
      </c>
      <c r="X1817" s="10">
        <f t="shared" si="704"/>
        <v>0.38693599365875281</v>
      </c>
      <c r="Y1817" s="22">
        <f t="shared" si="715"/>
        <v>6.9361594767880304</v>
      </c>
      <c r="Z1817" s="22">
        <f t="shared" si="705"/>
        <v>6.9661540865059681</v>
      </c>
      <c r="AA1817" s="22">
        <f t="shared" si="706"/>
        <v>6.8822553953446945</v>
      </c>
      <c r="AB1817" s="35"/>
      <c r="AC1817" s="10"/>
      <c r="AD1817" s="10"/>
    </row>
    <row r="1818" spans="1:30" x14ac:dyDescent="0.25">
      <c r="A1818" t="s">
        <v>4589</v>
      </c>
      <c r="B1818" t="s">
        <v>1973</v>
      </c>
      <c r="C1818" s="1">
        <v>42438</v>
      </c>
      <c r="D1818">
        <v>163</v>
      </c>
      <c r="E1818" t="str">
        <f t="shared" si="701"/>
        <v>_protecting_your_data_and_your_business_</v>
      </c>
      <c r="F1818" s="7">
        <f t="shared" si="707"/>
        <v>5.0998664278241987</v>
      </c>
      <c r="G1818">
        <f t="shared" si="702"/>
        <v>78</v>
      </c>
      <c r="H1818" s="11">
        <f t="shared" si="708"/>
        <v>1</v>
      </c>
      <c r="I1818" s="11">
        <f t="shared" si="716"/>
        <v>0</v>
      </c>
      <c r="J1818" s="11">
        <f t="shared" si="716"/>
        <v>1</v>
      </c>
      <c r="K1818" s="11">
        <f t="shared" si="718"/>
        <v>0</v>
      </c>
      <c r="L1818" s="11">
        <f t="shared" si="718"/>
        <v>0</v>
      </c>
      <c r="M1818" s="11">
        <f t="shared" si="718"/>
        <v>0</v>
      </c>
      <c r="N1818" s="11">
        <f t="shared" si="718"/>
        <v>0</v>
      </c>
      <c r="O1818" s="11">
        <f t="shared" si="718"/>
        <v>1</v>
      </c>
      <c r="P1818" s="11">
        <f t="shared" si="718"/>
        <v>0</v>
      </c>
      <c r="Q1818" s="4" t="str">
        <f t="shared" si="709"/>
        <v>N-101-000010</v>
      </c>
      <c r="R1818">
        <f t="shared" si="710"/>
        <v>382</v>
      </c>
      <c r="S1818" s="8">
        <f t="shared" si="711"/>
        <v>6.8802841839920132</v>
      </c>
      <c r="T1818" s="8">
        <f t="shared" si="712"/>
        <v>6.8802841839920132</v>
      </c>
      <c r="U1818" s="10">
        <f t="shared" si="703"/>
        <v>4.6935125673086739</v>
      </c>
      <c r="V1818" s="10">
        <f t="shared" si="713"/>
        <v>0.18424985744159661</v>
      </c>
      <c r="W1818" s="10">
        <f t="shared" si="714"/>
        <v>-1.7335257488911564</v>
      </c>
      <c r="X1818" s="10">
        <f t="shared" si="704"/>
        <v>0.40635386051552441</v>
      </c>
      <c r="Y1818" s="22">
        <f t="shared" si="715"/>
        <v>6.9555773436448023</v>
      </c>
      <c r="Z1818" s="22">
        <f t="shared" si="705"/>
        <v>6.8151536771936527</v>
      </c>
      <c r="AA1818" s="22">
        <f t="shared" si="706"/>
        <v>6.8802841839920132</v>
      </c>
      <c r="AB1818" s="35"/>
      <c r="AC1818" s="10"/>
      <c r="AD1818" s="10"/>
    </row>
    <row r="1819" spans="1:30" x14ac:dyDescent="0.25">
      <c r="A1819" t="s">
        <v>4590</v>
      </c>
      <c r="B1819" t="s">
        <v>1974</v>
      </c>
      <c r="C1819" s="1">
        <v>41221</v>
      </c>
      <c r="D1819">
        <v>483</v>
      </c>
      <c r="E1819" t="str">
        <f t="shared" si="701"/>
        <v>_pundit_election_forecasts_all_wrong,_nate_silver_perfectly_right._|_techcrunch_</v>
      </c>
      <c r="F1819" s="7">
        <f t="shared" si="707"/>
        <v>6.1820849067166321</v>
      </c>
      <c r="G1819">
        <f t="shared" si="702"/>
        <v>48</v>
      </c>
      <c r="H1819" s="11">
        <f t="shared" si="708"/>
        <v>0</v>
      </c>
      <c r="I1819" s="11">
        <f t="shared" si="716"/>
        <v>0</v>
      </c>
      <c r="J1819" s="11">
        <f t="shared" si="716"/>
        <v>1</v>
      </c>
      <c r="K1819" s="11">
        <f t="shared" si="718"/>
        <v>0</v>
      </c>
      <c r="L1819" s="11">
        <f t="shared" si="718"/>
        <v>0</v>
      </c>
      <c r="M1819" s="11">
        <f t="shared" si="718"/>
        <v>0</v>
      </c>
      <c r="N1819" s="11">
        <f t="shared" si="718"/>
        <v>0</v>
      </c>
      <c r="O1819" s="11">
        <f t="shared" si="718"/>
        <v>0</v>
      </c>
      <c r="P1819" s="11">
        <f t="shared" si="718"/>
        <v>0</v>
      </c>
      <c r="Q1819" s="4" t="str">
        <f t="shared" si="709"/>
        <v>N-001-000000</v>
      </c>
      <c r="R1819">
        <f t="shared" si="710"/>
        <v>313</v>
      </c>
      <c r="S1819" s="8">
        <f t="shared" si="711"/>
        <v>6.8822553953446945</v>
      </c>
      <c r="T1819" s="8">
        <f t="shared" si="712"/>
        <v>6.8822553953446945</v>
      </c>
      <c r="U1819" s="10">
        <f t="shared" si="703"/>
        <v>5.7951489130578793</v>
      </c>
      <c r="V1819" s="10">
        <f t="shared" si="713"/>
        <v>0.15496856831223904</v>
      </c>
      <c r="W1819" s="10">
        <f t="shared" si="714"/>
        <v>-0.65130726999872302</v>
      </c>
      <c r="X1819" s="10">
        <f t="shared" si="704"/>
        <v>0.38693599365875281</v>
      </c>
      <c r="Y1819" s="22">
        <f t="shared" si="715"/>
        <v>6.9361594767880304</v>
      </c>
      <c r="Z1819" s="22">
        <f t="shared" si="705"/>
        <v>6.9661540865059681</v>
      </c>
      <c r="AA1819" s="22">
        <f t="shared" si="706"/>
        <v>6.8822553953446945</v>
      </c>
      <c r="AB1819" s="35"/>
      <c r="AC1819" s="10"/>
      <c r="AD1819" s="10"/>
    </row>
    <row r="1820" spans="1:30" x14ac:dyDescent="0.25">
      <c r="A1820" t="s">
        <v>3105</v>
      </c>
      <c r="B1820" t="s">
        <v>489</v>
      </c>
      <c r="C1820" s="1">
        <v>42111</v>
      </c>
      <c r="D1820">
        <v>163</v>
      </c>
      <c r="E1820" t="str">
        <f t="shared" si="701"/>
        <v>_pydoop_case_study:_acs_&amp;amp;_home_insurance_data_</v>
      </c>
      <c r="F1820" s="7">
        <f t="shared" si="707"/>
        <v>5.0998664278241987</v>
      </c>
      <c r="G1820">
        <f t="shared" si="702"/>
        <v>77</v>
      </c>
      <c r="H1820" s="11">
        <f t="shared" si="708"/>
        <v>1</v>
      </c>
      <c r="I1820" s="11">
        <f t="shared" si="716"/>
        <v>1</v>
      </c>
      <c r="J1820" s="11">
        <f t="shared" si="716"/>
        <v>0</v>
      </c>
      <c r="K1820" s="11">
        <f t="shared" si="718"/>
        <v>0</v>
      </c>
      <c r="L1820" s="11">
        <f t="shared" si="718"/>
        <v>0</v>
      </c>
      <c r="M1820" s="11">
        <f t="shared" si="718"/>
        <v>0</v>
      </c>
      <c r="N1820" s="11">
        <f t="shared" si="718"/>
        <v>0</v>
      </c>
      <c r="O1820" s="11">
        <f t="shared" si="718"/>
        <v>1</v>
      </c>
      <c r="P1820" s="11">
        <f t="shared" si="718"/>
        <v>0</v>
      </c>
      <c r="Q1820" s="4" t="str">
        <f t="shared" si="709"/>
        <v>N-110-000010</v>
      </c>
      <c r="R1820">
        <f t="shared" si="710"/>
        <v>58</v>
      </c>
      <c r="S1820" s="8">
        <f t="shared" si="711"/>
        <v>5.7492453157171877</v>
      </c>
      <c r="T1820" s="8">
        <f t="shared" si="712"/>
        <v>5.7492453157171877</v>
      </c>
      <c r="U1820" s="10">
        <f t="shared" si="703"/>
        <v>5.4743562016669376</v>
      </c>
      <c r="V1820" s="10">
        <f t="shared" si="713"/>
        <v>-0.99322799793309102</v>
      </c>
      <c r="W1820" s="10">
        <f t="shared" si="714"/>
        <v>-1.7335257488911564</v>
      </c>
      <c r="X1820" s="10">
        <f t="shared" si="704"/>
        <v>-0.37448977384273863</v>
      </c>
      <c r="Y1820" s="22">
        <f t="shared" si="715"/>
        <v>6.1747337092865386</v>
      </c>
      <c r="Z1820" s="22">
        <f t="shared" si="705"/>
        <v>6.1953121150439019</v>
      </c>
      <c r="AA1820" s="22">
        <f t="shared" si="706"/>
        <v>5.7492453157171877</v>
      </c>
      <c r="AB1820" s="35"/>
      <c r="AC1820" s="10"/>
      <c r="AD1820" s="10"/>
    </row>
    <row r="1821" spans="1:30" x14ac:dyDescent="0.25">
      <c r="A1821" t="s">
        <v>2864</v>
      </c>
      <c r="B1821" t="s">
        <v>246</v>
      </c>
      <c r="C1821" s="1">
        <v>42146</v>
      </c>
      <c r="D1821">
        <v>12831</v>
      </c>
      <c r="E1821" t="str">
        <f t="shared" si="701"/>
        <v>_python_(and_r)_for_data_science_-_sample_code,_libraries,_projects,_tutorials_</v>
      </c>
      <c r="F1821" s="7">
        <f t="shared" si="707"/>
        <v>9.4596973301062963</v>
      </c>
      <c r="G1821">
        <f t="shared" si="702"/>
        <v>17</v>
      </c>
      <c r="H1821" s="11">
        <f t="shared" si="708"/>
        <v>1</v>
      </c>
      <c r="I1821" s="11">
        <f t="shared" si="716"/>
        <v>1</v>
      </c>
      <c r="J1821" s="11">
        <f t="shared" si="716"/>
        <v>0</v>
      </c>
      <c r="K1821" s="11">
        <f t="shared" si="718"/>
        <v>1</v>
      </c>
      <c r="L1821" s="11">
        <f t="shared" si="718"/>
        <v>0</v>
      </c>
      <c r="M1821" s="11">
        <f t="shared" si="718"/>
        <v>0</v>
      </c>
      <c r="N1821" s="11">
        <f t="shared" si="718"/>
        <v>1</v>
      </c>
      <c r="O1821" s="11">
        <f t="shared" si="718"/>
        <v>1</v>
      </c>
      <c r="P1821" s="11">
        <f t="shared" si="718"/>
        <v>0</v>
      </c>
      <c r="Q1821" s="4" t="str">
        <f t="shared" si="709"/>
        <v>N-110-100110</v>
      </c>
      <c r="R1821">
        <f t="shared" si="710"/>
        <v>2</v>
      </c>
      <c r="S1821" s="8">
        <f t="shared" si="711"/>
        <v>7.600207430413267</v>
      </c>
      <c r="T1821" s="8">
        <f t="shared" si="712"/>
        <v>7.3546782491486216</v>
      </c>
      <c r="U1821" s="10">
        <f t="shared" si="703"/>
        <v>8.5103058669508549</v>
      </c>
      <c r="V1821" s="10">
        <f t="shared" si="713"/>
        <v>1.0031266768316458</v>
      </c>
      <c r="W1821" s="10">
        <f t="shared" si="714"/>
        <v>2.6263051533909412</v>
      </c>
      <c r="X1821" s="10">
        <f t="shared" si="704"/>
        <v>0.94939146315544121</v>
      </c>
      <c r="Y1821" s="22">
        <f t="shared" si="715"/>
        <v>7.4986149462847189</v>
      </c>
      <c r="Z1821" s="22">
        <f t="shared" si="705"/>
        <v>8.0926917025053591</v>
      </c>
      <c r="AA1821" s="22">
        <f t="shared" si="706"/>
        <v>7.4986149462847189</v>
      </c>
      <c r="AB1821" s="35"/>
      <c r="AC1821" s="10"/>
      <c r="AD1821" s="10"/>
    </row>
    <row r="1822" spans="1:30" x14ac:dyDescent="0.25">
      <c r="A1822" t="s">
        <v>4592</v>
      </c>
      <c r="B1822" t="s">
        <v>1976</v>
      </c>
      <c r="C1822" s="1">
        <v>41354</v>
      </c>
      <c r="D1822">
        <v>3518</v>
      </c>
      <c r="E1822" t="str">
        <f t="shared" si="701"/>
        <v>_python_data_tools_</v>
      </c>
      <c r="F1822" s="7">
        <f t="shared" si="707"/>
        <v>8.165932137321585</v>
      </c>
      <c r="G1822">
        <f t="shared" si="702"/>
        <v>62</v>
      </c>
      <c r="H1822" s="11">
        <f t="shared" si="708"/>
        <v>0</v>
      </c>
      <c r="I1822" s="11">
        <f t="shared" ref="I1822:J1841" si="719">IF(ISNUMBER(SEARCH(I$1,$B1822)),1,0)</f>
        <v>0</v>
      </c>
      <c r="J1822" s="11">
        <f t="shared" si="719"/>
        <v>1</v>
      </c>
      <c r="K1822" s="11">
        <f t="shared" ref="K1822:P1831" si="720">IF(ISNUMBER(SEARCH(K$1,$E1822)),1,0)</f>
        <v>1</v>
      </c>
      <c r="L1822" s="11">
        <f t="shared" si="720"/>
        <v>0</v>
      </c>
      <c r="M1822" s="11">
        <f t="shared" si="720"/>
        <v>0</v>
      </c>
      <c r="N1822" s="11">
        <f t="shared" si="720"/>
        <v>0</v>
      </c>
      <c r="O1822" s="11">
        <f t="shared" si="720"/>
        <v>1</v>
      </c>
      <c r="P1822" s="11">
        <f t="shared" si="720"/>
        <v>0</v>
      </c>
      <c r="Q1822" s="4" t="str">
        <f t="shared" si="709"/>
        <v>N-001-100010</v>
      </c>
      <c r="R1822">
        <f t="shared" si="710"/>
        <v>2</v>
      </c>
      <c r="S1822" s="8">
        <f t="shared" si="711"/>
        <v>7.600207430413267</v>
      </c>
      <c r="T1822" s="8">
        <f t="shared" si="712"/>
        <v>7.3546782491486216</v>
      </c>
      <c r="U1822" s="10">
        <f t="shared" si="703"/>
        <v>6.6208928217706697</v>
      </c>
      <c r="V1822" s="10">
        <f t="shared" si="713"/>
        <v>1.9013374388026731</v>
      </c>
      <c r="W1822" s="10">
        <f t="shared" si="714"/>
        <v>1.3325399606062298</v>
      </c>
      <c r="X1822" s="10">
        <f t="shared" si="704"/>
        <v>1.5450393155509154</v>
      </c>
      <c r="Y1822" s="22">
        <f t="shared" si="715"/>
        <v>8.0942627986801927</v>
      </c>
      <c r="Z1822" s="22">
        <f t="shared" si="705"/>
        <v>8.6749708512817492</v>
      </c>
      <c r="AA1822" s="22">
        <f t="shared" si="706"/>
        <v>8.0942627986801927</v>
      </c>
      <c r="AB1822" s="35"/>
      <c r="AC1822" s="10"/>
      <c r="AD1822" s="10"/>
    </row>
    <row r="1823" spans="1:30" x14ac:dyDescent="0.25">
      <c r="A1823" t="s">
        <v>3087</v>
      </c>
      <c r="B1823" t="s">
        <v>471</v>
      </c>
      <c r="C1823" s="1">
        <v>42468</v>
      </c>
      <c r="D1823">
        <v>127</v>
      </c>
      <c r="E1823" t="str">
        <f t="shared" si="701"/>
        <v>_python_datamining_packages_virtual_environment_setup_in_ubuntu_</v>
      </c>
      <c r="F1823" s="7">
        <f t="shared" si="707"/>
        <v>4.8520302639196169</v>
      </c>
      <c r="G1823">
        <f t="shared" si="702"/>
        <v>53</v>
      </c>
      <c r="H1823" s="11">
        <f t="shared" si="708"/>
        <v>1</v>
      </c>
      <c r="I1823" s="11">
        <f t="shared" si="719"/>
        <v>1</v>
      </c>
      <c r="J1823" s="11">
        <f t="shared" si="719"/>
        <v>0</v>
      </c>
      <c r="K1823" s="11">
        <f t="shared" si="720"/>
        <v>1</v>
      </c>
      <c r="L1823" s="11">
        <f t="shared" si="720"/>
        <v>0</v>
      </c>
      <c r="M1823" s="11">
        <f t="shared" si="720"/>
        <v>0</v>
      </c>
      <c r="N1823" s="11">
        <f t="shared" si="720"/>
        <v>0</v>
      </c>
      <c r="O1823" s="11">
        <f t="shared" si="720"/>
        <v>0</v>
      </c>
      <c r="P1823" s="11">
        <f t="shared" si="720"/>
        <v>0</v>
      </c>
      <c r="Q1823" s="4" t="str">
        <f t="shared" si="709"/>
        <v>N-110-100000</v>
      </c>
      <c r="R1823">
        <f t="shared" si="710"/>
        <v>7</v>
      </c>
      <c r="S1823" s="8">
        <f t="shared" si="711"/>
        <v>7.3873048234660512</v>
      </c>
      <c r="T1823" s="8">
        <f t="shared" si="712"/>
        <v>7.3546782491486216</v>
      </c>
      <c r="U1823" s="10">
        <f t="shared" si="703"/>
        <v>4.5041865582691294</v>
      </c>
      <c r="V1823" s="10">
        <f t="shared" si="713"/>
        <v>9.6019117461568437E-2</v>
      </c>
      <c r="W1823" s="10">
        <f t="shared" si="714"/>
        <v>-1.9813619127957383</v>
      </c>
      <c r="X1823" s="10">
        <f t="shared" si="704"/>
        <v>0.34784370565048783</v>
      </c>
      <c r="Y1823" s="22">
        <f t="shared" si="715"/>
        <v>6.897067188779765</v>
      </c>
      <c r="Z1823" s="22">
        <f t="shared" si="705"/>
        <v>7.4583698124053868</v>
      </c>
      <c r="AA1823" s="22">
        <f t="shared" si="706"/>
        <v>7.3873048234660512</v>
      </c>
      <c r="AB1823" s="35"/>
      <c r="AC1823" s="10"/>
      <c r="AD1823" s="10"/>
    </row>
    <row r="1824" spans="1:30" x14ac:dyDescent="0.25">
      <c r="A1824" t="s">
        <v>4593</v>
      </c>
      <c r="B1824" t="s">
        <v>1977</v>
      </c>
      <c r="C1824" s="1">
        <v>42312</v>
      </c>
      <c r="D1824">
        <v>7821</v>
      </c>
      <c r="E1824" t="str">
        <f t="shared" si="701"/>
        <v>_python_for_data_science_vs_python_for_web_development_</v>
      </c>
      <c r="F1824" s="7">
        <f t="shared" si="707"/>
        <v>8.9646955553154601</v>
      </c>
      <c r="G1824">
        <f t="shared" si="702"/>
        <v>60</v>
      </c>
      <c r="H1824" s="11">
        <f t="shared" si="708"/>
        <v>1</v>
      </c>
      <c r="I1824" s="11">
        <f t="shared" si="719"/>
        <v>0</v>
      </c>
      <c r="J1824" s="11">
        <f t="shared" si="719"/>
        <v>1</v>
      </c>
      <c r="K1824" s="11">
        <f t="shared" si="720"/>
        <v>1</v>
      </c>
      <c r="L1824" s="11">
        <f t="shared" si="720"/>
        <v>0</v>
      </c>
      <c r="M1824" s="11">
        <f t="shared" si="720"/>
        <v>0</v>
      </c>
      <c r="N1824" s="11">
        <f t="shared" si="720"/>
        <v>1</v>
      </c>
      <c r="O1824" s="11">
        <f t="shared" si="720"/>
        <v>1</v>
      </c>
      <c r="P1824" s="11">
        <f t="shared" si="720"/>
        <v>0</v>
      </c>
      <c r="Q1824" s="4" t="str">
        <f t="shared" si="709"/>
        <v>N-101-100110</v>
      </c>
      <c r="R1824">
        <f t="shared" si="710"/>
        <v>4</v>
      </c>
      <c r="S1824" s="8">
        <f t="shared" si="711"/>
        <v>8.7956964301092686</v>
      </c>
      <c r="T1824" s="8">
        <f t="shared" si="712"/>
        <v>7.3546782491486216</v>
      </c>
      <c r="U1824" s="10">
        <f t="shared" si="703"/>
        <v>7.234460457801756</v>
      </c>
      <c r="V1824" s="10">
        <f t="shared" si="713"/>
        <v>2.1806045322063334</v>
      </c>
      <c r="W1824" s="10">
        <f t="shared" si="714"/>
        <v>2.131303378600105</v>
      </c>
      <c r="X1824" s="10">
        <f t="shared" si="704"/>
        <v>1.7302350975137042</v>
      </c>
      <c r="Y1824" s="22">
        <f t="shared" si="715"/>
        <v>8.2794585806429808</v>
      </c>
      <c r="Z1824" s="22">
        <f t="shared" si="705"/>
        <v>8.7125332646551108</v>
      </c>
      <c r="AA1824" s="22">
        <f t="shared" si="706"/>
        <v>8.2794585806429808</v>
      </c>
      <c r="AB1824" s="35"/>
      <c r="AC1824" s="10"/>
      <c r="AD1824" s="10"/>
    </row>
    <row r="1825" spans="1:30" x14ac:dyDescent="0.25">
      <c r="A1825" t="s">
        <v>4594</v>
      </c>
      <c r="B1825" t="s">
        <v>1978</v>
      </c>
      <c r="C1825" s="1">
        <v>42171</v>
      </c>
      <c r="D1825">
        <v>3909</v>
      </c>
      <c r="E1825" t="str">
        <f t="shared" si="701"/>
        <v>_python_nltk_tools_list_for_natural_language_processing_(nlp)_</v>
      </c>
      <c r="F1825" s="7">
        <f t="shared" si="707"/>
        <v>8.2712926529794117</v>
      </c>
      <c r="G1825">
        <f t="shared" si="702"/>
        <v>81</v>
      </c>
      <c r="H1825" s="11">
        <f t="shared" si="708"/>
        <v>1</v>
      </c>
      <c r="I1825" s="11">
        <f t="shared" si="719"/>
        <v>0</v>
      </c>
      <c r="J1825" s="11">
        <f t="shared" si="719"/>
        <v>1</v>
      </c>
      <c r="K1825" s="11">
        <f t="shared" si="720"/>
        <v>1</v>
      </c>
      <c r="L1825" s="11">
        <f t="shared" si="720"/>
        <v>0</v>
      </c>
      <c r="M1825" s="11">
        <f t="shared" si="720"/>
        <v>0</v>
      </c>
      <c r="N1825" s="11">
        <f t="shared" si="720"/>
        <v>0</v>
      </c>
      <c r="O1825" s="11">
        <f t="shared" si="720"/>
        <v>0</v>
      </c>
      <c r="P1825" s="11">
        <f t="shared" si="720"/>
        <v>0</v>
      </c>
      <c r="Q1825" s="4" t="str">
        <f t="shared" si="709"/>
        <v>N-101-100000</v>
      </c>
      <c r="R1825">
        <f t="shared" si="710"/>
        <v>5</v>
      </c>
      <c r="S1825" s="8">
        <f t="shared" si="711"/>
        <v>7.3171745205203251</v>
      </c>
      <c r="T1825" s="8">
        <f t="shared" si="712"/>
        <v>7.3546782491486216</v>
      </c>
      <c r="U1825" s="10">
        <f t="shared" si="703"/>
        <v>7.1426053129706606</v>
      </c>
      <c r="V1825" s="10">
        <f t="shared" si="713"/>
        <v>1.2734969728362562</v>
      </c>
      <c r="W1825" s="10">
        <f t="shared" si="714"/>
        <v>1.4379004762640566</v>
      </c>
      <c r="X1825" s="10">
        <f t="shared" si="704"/>
        <v>1.1286873400087509</v>
      </c>
      <c r="Y1825" s="22">
        <f t="shared" si="715"/>
        <v>7.6779108231380286</v>
      </c>
      <c r="Z1825" s="22">
        <f t="shared" si="705"/>
        <v>8.0782113745551385</v>
      </c>
      <c r="AA1825" s="22">
        <f t="shared" si="706"/>
        <v>7.3171745205203251</v>
      </c>
      <c r="AB1825" s="35"/>
      <c r="AC1825" s="10"/>
      <c r="AD1825" s="10"/>
    </row>
    <row r="1826" spans="1:30" x14ac:dyDescent="0.25">
      <c r="A1826" t="s">
        <v>4596</v>
      </c>
      <c r="B1826" t="s">
        <v>1980</v>
      </c>
      <c r="C1826" s="1">
        <v>41542</v>
      </c>
      <c r="D1826">
        <v>9858</v>
      </c>
      <c r="E1826" t="str">
        <f t="shared" si="701"/>
        <v>_python_scikit-learn_to_simplify_machine_learning_:_{_bag_of_words_}_to_[_tf-idf_]_</v>
      </c>
      <c r="F1826" s="7">
        <f t="shared" si="707"/>
        <v>9.196140022575042</v>
      </c>
      <c r="G1826">
        <f t="shared" si="702"/>
        <v>35</v>
      </c>
      <c r="H1826" s="11">
        <f t="shared" si="708"/>
        <v>0</v>
      </c>
      <c r="I1826" s="11">
        <f t="shared" si="719"/>
        <v>0</v>
      </c>
      <c r="J1826" s="11">
        <f t="shared" si="719"/>
        <v>1</v>
      </c>
      <c r="K1826" s="11">
        <f t="shared" si="720"/>
        <v>1</v>
      </c>
      <c r="L1826" s="11">
        <f t="shared" si="720"/>
        <v>0</v>
      </c>
      <c r="M1826" s="11">
        <f t="shared" si="720"/>
        <v>1</v>
      </c>
      <c r="N1826" s="11">
        <f t="shared" si="720"/>
        <v>0</v>
      </c>
      <c r="O1826" s="11">
        <f t="shared" si="720"/>
        <v>0</v>
      </c>
      <c r="P1826" s="11">
        <f t="shared" si="720"/>
        <v>0</v>
      </c>
      <c r="Q1826" s="4" t="str">
        <f t="shared" si="709"/>
        <v>N-001-101000</v>
      </c>
      <c r="R1826">
        <f t="shared" si="710"/>
        <v>1</v>
      </c>
      <c r="S1826" s="8">
        <f t="shared" si="711"/>
        <v>7.020854558086981</v>
      </c>
      <c r="T1826" s="8">
        <f t="shared" si="712"/>
        <v>7.3546782491486216</v>
      </c>
      <c r="U1826" s="10">
        <f t="shared" si="703"/>
        <v>7.3910663719477094</v>
      </c>
      <c r="V1826" s="10">
        <f t="shared" si="713"/>
        <v>2.2934577785441892</v>
      </c>
      <c r="W1826" s="10">
        <f t="shared" si="714"/>
        <v>2.3627478458596869</v>
      </c>
      <c r="X1826" s="10">
        <f t="shared" si="704"/>
        <v>1.8050736506273324</v>
      </c>
      <c r="Y1826" s="22">
        <f t="shared" si="715"/>
        <v>8.3542971337566101</v>
      </c>
      <c r="Z1826" s="22">
        <f t="shared" si="705"/>
        <v>9.2882650448329045</v>
      </c>
      <c r="AA1826" s="22">
        <f t="shared" si="706"/>
        <v>8.3542971337566101</v>
      </c>
      <c r="AB1826" s="35"/>
      <c r="AC1826" s="10"/>
      <c r="AD1826" s="10"/>
    </row>
    <row r="1827" spans="1:30" x14ac:dyDescent="0.25">
      <c r="A1827" t="s">
        <v>4506</v>
      </c>
      <c r="B1827" t="s">
        <v>1890</v>
      </c>
      <c r="C1827" s="1">
        <v>42177</v>
      </c>
      <c r="D1827">
        <v>6255</v>
      </c>
      <c r="E1827" t="str">
        <f t="shared" si="701"/>
        <v>_python_visualization_libraries_list_</v>
      </c>
      <c r="F1827" s="7">
        <f t="shared" si="707"/>
        <v>8.7412962822251465</v>
      </c>
      <c r="G1827">
        <f t="shared" si="702"/>
        <v>50</v>
      </c>
      <c r="H1827" s="11">
        <f t="shared" si="708"/>
        <v>1</v>
      </c>
      <c r="I1827" s="11">
        <f t="shared" si="719"/>
        <v>0</v>
      </c>
      <c r="J1827" s="11">
        <f t="shared" si="719"/>
        <v>1</v>
      </c>
      <c r="K1827" s="11">
        <f t="shared" si="720"/>
        <v>1</v>
      </c>
      <c r="L1827" s="11">
        <f t="shared" si="720"/>
        <v>0</v>
      </c>
      <c r="M1827" s="11">
        <f t="shared" si="720"/>
        <v>0</v>
      </c>
      <c r="N1827" s="11">
        <f t="shared" si="720"/>
        <v>0</v>
      </c>
      <c r="O1827" s="11">
        <f t="shared" si="720"/>
        <v>0</v>
      </c>
      <c r="P1827" s="11">
        <f t="shared" si="720"/>
        <v>0</v>
      </c>
      <c r="Q1827" s="4" t="str">
        <f t="shared" si="709"/>
        <v>N-101-100000</v>
      </c>
      <c r="R1827">
        <f t="shared" si="710"/>
        <v>5</v>
      </c>
      <c r="S1827" s="8">
        <f t="shared" si="711"/>
        <v>7.3171745205203251</v>
      </c>
      <c r="T1827" s="8">
        <f t="shared" si="712"/>
        <v>7.3546782491486216</v>
      </c>
      <c r="U1827" s="10">
        <f t="shared" si="703"/>
        <v>7.6126089422163954</v>
      </c>
      <c r="V1827" s="10">
        <f t="shared" si="713"/>
        <v>1.2734969728362562</v>
      </c>
      <c r="W1827" s="10">
        <f t="shared" si="714"/>
        <v>1.9079041055097914</v>
      </c>
      <c r="X1827" s="10">
        <f t="shared" si="704"/>
        <v>1.1286873400087509</v>
      </c>
      <c r="Y1827" s="22">
        <f t="shared" si="715"/>
        <v>7.6779108231380286</v>
      </c>
      <c r="Z1827" s="22">
        <f t="shared" si="705"/>
        <v>8.0782113745551385</v>
      </c>
      <c r="AA1827" s="22">
        <f t="shared" si="706"/>
        <v>7.3171745205203251</v>
      </c>
      <c r="AB1827" s="35"/>
      <c r="AC1827" s="10"/>
      <c r="AD1827" s="10"/>
    </row>
    <row r="1828" spans="1:30" x14ac:dyDescent="0.25">
      <c r="A1828" t="s">
        <v>2865</v>
      </c>
      <c r="B1828" t="s">
        <v>247</v>
      </c>
      <c r="C1828" s="1">
        <v>42395</v>
      </c>
      <c r="D1828">
        <v>1873</v>
      </c>
      <c r="E1828" t="str">
        <f t="shared" si="701"/>
        <v>_python_vs_java,_15_spurious_correlations,_and_more_</v>
      </c>
      <c r="F1828" s="7">
        <f t="shared" si="707"/>
        <v>7.5358304627983674</v>
      </c>
      <c r="G1828">
        <f t="shared" si="702"/>
        <v>48</v>
      </c>
      <c r="H1828" s="11">
        <f t="shared" si="708"/>
        <v>1</v>
      </c>
      <c r="I1828" s="11">
        <f t="shared" si="719"/>
        <v>1</v>
      </c>
      <c r="J1828" s="11">
        <f t="shared" si="719"/>
        <v>0</v>
      </c>
      <c r="K1828" s="11">
        <f t="shared" si="720"/>
        <v>1</v>
      </c>
      <c r="L1828" s="11">
        <f t="shared" si="720"/>
        <v>0</v>
      </c>
      <c r="M1828" s="11">
        <f t="shared" si="720"/>
        <v>0</v>
      </c>
      <c r="N1828" s="11">
        <f t="shared" si="720"/>
        <v>0</v>
      </c>
      <c r="O1828" s="11">
        <f t="shared" si="720"/>
        <v>0</v>
      </c>
      <c r="P1828" s="11">
        <f t="shared" si="720"/>
        <v>0</v>
      </c>
      <c r="Q1828" s="4" t="str">
        <f t="shared" si="709"/>
        <v>N-110-100000</v>
      </c>
      <c r="R1828">
        <f t="shared" si="710"/>
        <v>7</v>
      </c>
      <c r="S1828" s="8">
        <f t="shared" si="711"/>
        <v>7.3873048234660512</v>
      </c>
      <c r="T1828" s="8">
        <f t="shared" si="712"/>
        <v>7.3546782491486216</v>
      </c>
      <c r="U1828" s="10">
        <f t="shared" si="703"/>
        <v>7.1879867571478799</v>
      </c>
      <c r="V1828" s="10">
        <f t="shared" si="713"/>
        <v>9.6019117461568437E-2</v>
      </c>
      <c r="W1828" s="10">
        <f t="shared" si="714"/>
        <v>0.70243828608301229</v>
      </c>
      <c r="X1828" s="10">
        <f t="shared" si="704"/>
        <v>0.34784370565048783</v>
      </c>
      <c r="Y1828" s="22">
        <f t="shared" si="715"/>
        <v>6.897067188779765</v>
      </c>
      <c r="Z1828" s="22">
        <f t="shared" si="705"/>
        <v>7.4583698124053868</v>
      </c>
      <c r="AA1828" s="22">
        <f t="shared" si="706"/>
        <v>7.3873048234660512</v>
      </c>
      <c r="AB1828" s="35"/>
      <c r="AC1828" s="10"/>
      <c r="AD1828" s="10"/>
    </row>
    <row r="1829" spans="1:30" x14ac:dyDescent="0.25">
      <c r="A1829" t="s">
        <v>4597</v>
      </c>
      <c r="B1829" t="s">
        <v>1981</v>
      </c>
      <c r="C1829" s="1">
        <v>41521</v>
      </c>
      <c r="D1829">
        <v>223</v>
      </c>
      <c r="E1829" t="str">
        <f t="shared" si="701"/>
        <v>_q&amp;amp;a:_thinking_of_data_as_information_capital_</v>
      </c>
      <c r="F1829" s="7">
        <f t="shared" si="707"/>
        <v>5.4116460518550396</v>
      </c>
      <c r="G1829">
        <f t="shared" si="702"/>
        <v>45</v>
      </c>
      <c r="H1829" s="11">
        <f t="shared" si="708"/>
        <v>0</v>
      </c>
      <c r="I1829" s="11">
        <f t="shared" si="719"/>
        <v>0</v>
      </c>
      <c r="J1829" s="11">
        <f t="shared" si="719"/>
        <v>1</v>
      </c>
      <c r="K1829" s="11">
        <f t="shared" si="720"/>
        <v>0</v>
      </c>
      <c r="L1829" s="11">
        <f t="shared" si="720"/>
        <v>0</v>
      </c>
      <c r="M1829" s="11">
        <f t="shared" si="720"/>
        <v>0</v>
      </c>
      <c r="N1829" s="11">
        <f t="shared" si="720"/>
        <v>0</v>
      </c>
      <c r="O1829" s="11">
        <f t="shared" si="720"/>
        <v>1</v>
      </c>
      <c r="P1829" s="11">
        <f t="shared" si="720"/>
        <v>0</v>
      </c>
      <c r="Q1829" s="4" t="str">
        <f t="shared" si="709"/>
        <v>N-001-000010</v>
      </c>
      <c r="R1829">
        <f t="shared" si="710"/>
        <v>276</v>
      </c>
      <c r="S1829" s="8">
        <f t="shared" si="711"/>
        <v>7.1371246496698326</v>
      </c>
      <c r="T1829" s="8">
        <f t="shared" si="712"/>
        <v>7.1371246496698326</v>
      </c>
      <c r="U1829" s="10">
        <f t="shared" si="703"/>
        <v>4.8068251369968182</v>
      </c>
      <c r="V1829" s="10">
        <f t="shared" si="713"/>
        <v>0.48352944586012636</v>
      </c>
      <c r="W1829" s="10">
        <f t="shared" si="714"/>
        <v>-1.4217461248603156</v>
      </c>
      <c r="X1829" s="10">
        <f t="shared" si="704"/>
        <v>0.60482091485822098</v>
      </c>
      <c r="Y1829" s="22">
        <f t="shared" si="715"/>
        <v>7.1540443979874988</v>
      </c>
      <c r="Z1829" s="22">
        <f t="shared" si="705"/>
        <v>7.1890336202131158</v>
      </c>
      <c r="AA1829" s="22">
        <f t="shared" si="706"/>
        <v>7.1371246496698326</v>
      </c>
      <c r="AB1829" s="35"/>
      <c r="AC1829" s="10"/>
      <c r="AD1829" s="10"/>
    </row>
    <row r="1830" spans="1:30" x14ac:dyDescent="0.25">
      <c r="A1830" t="s">
        <v>3106</v>
      </c>
      <c r="B1830" t="s">
        <v>490</v>
      </c>
      <c r="C1830" s="1">
        <v>42111</v>
      </c>
      <c r="D1830">
        <v>297</v>
      </c>
      <c r="E1830" t="str">
        <f t="shared" si="701"/>
        <v>_qlikview:_using_q-eye_to_view_resident_tables_</v>
      </c>
      <c r="F1830" s="7">
        <f t="shared" si="707"/>
        <v>5.6970934865054046</v>
      </c>
      <c r="G1830">
        <f t="shared" si="702"/>
        <v>75</v>
      </c>
      <c r="H1830" s="11">
        <f t="shared" si="708"/>
        <v>1</v>
      </c>
      <c r="I1830" s="11">
        <f t="shared" si="719"/>
        <v>1</v>
      </c>
      <c r="J1830" s="11">
        <f t="shared" si="719"/>
        <v>0</v>
      </c>
      <c r="K1830" s="11">
        <f t="shared" si="720"/>
        <v>0</v>
      </c>
      <c r="L1830" s="11">
        <f t="shared" si="720"/>
        <v>0</v>
      </c>
      <c r="M1830" s="11">
        <f t="shared" si="720"/>
        <v>0</v>
      </c>
      <c r="N1830" s="11">
        <f t="shared" si="720"/>
        <v>0</v>
      </c>
      <c r="O1830" s="11">
        <f t="shared" si="720"/>
        <v>0</v>
      </c>
      <c r="P1830" s="11">
        <f t="shared" si="720"/>
        <v>0</v>
      </c>
      <c r="Q1830" s="4" t="str">
        <f t="shared" si="709"/>
        <v>N-110-000000</v>
      </c>
      <c r="R1830">
        <f t="shared" si="710"/>
        <v>84</v>
      </c>
      <c r="S1830" s="8">
        <f t="shared" si="711"/>
        <v>6.1102020039575136</v>
      </c>
      <c r="T1830" s="8">
        <f t="shared" si="712"/>
        <v>6.1102020039575136</v>
      </c>
      <c r="U1830" s="10">
        <f t="shared" si="703"/>
        <v>6.2894681815476119</v>
      </c>
      <c r="V1830" s="10">
        <f t="shared" si="713"/>
        <v>-1.3217888754809786</v>
      </c>
      <c r="W1830" s="10">
        <f t="shared" si="714"/>
        <v>-1.1362986902099506</v>
      </c>
      <c r="X1830" s="10">
        <f t="shared" si="704"/>
        <v>-0.59237469504220686</v>
      </c>
      <c r="Y1830" s="22">
        <f t="shared" si="715"/>
        <v>5.9568487880870702</v>
      </c>
      <c r="Z1830" s="22">
        <f t="shared" si="705"/>
        <v>5.9724325813367543</v>
      </c>
      <c r="AA1830" s="22">
        <f t="shared" si="706"/>
        <v>6.1102020039575136</v>
      </c>
      <c r="AB1830" s="35"/>
      <c r="AC1830" s="10"/>
      <c r="AD1830" s="10"/>
    </row>
    <row r="1831" spans="1:30" x14ac:dyDescent="0.25">
      <c r="A1831" t="s">
        <v>4225</v>
      </c>
      <c r="B1831" t="s">
        <v>1609</v>
      </c>
      <c r="C1831" s="1">
        <v>42171</v>
      </c>
      <c r="D1831">
        <v>896</v>
      </c>
      <c r="E1831" t="str">
        <f t="shared" si="701"/>
        <v>_quality_and_correctness_of_classification_models._part_3_-_confusion_matrix_</v>
      </c>
      <c r="F1831" s="7">
        <f t="shared" si="707"/>
        <v>6.799055862058796</v>
      </c>
      <c r="G1831">
        <f t="shared" si="702"/>
        <v>17</v>
      </c>
      <c r="H1831" s="11">
        <f t="shared" si="708"/>
        <v>1</v>
      </c>
      <c r="I1831" s="11">
        <f t="shared" si="719"/>
        <v>0</v>
      </c>
      <c r="J1831" s="11">
        <f t="shared" si="719"/>
        <v>1</v>
      </c>
      <c r="K1831" s="11">
        <f t="shared" si="720"/>
        <v>0</v>
      </c>
      <c r="L1831" s="11">
        <f t="shared" si="720"/>
        <v>0</v>
      </c>
      <c r="M1831" s="11">
        <f t="shared" si="720"/>
        <v>0</v>
      </c>
      <c r="N1831" s="11">
        <f t="shared" si="720"/>
        <v>0</v>
      </c>
      <c r="O1831" s="11">
        <f t="shared" si="720"/>
        <v>0</v>
      </c>
      <c r="P1831" s="11">
        <f t="shared" si="720"/>
        <v>0</v>
      </c>
      <c r="Q1831" s="4" t="str">
        <f t="shared" si="709"/>
        <v>N-101-000000</v>
      </c>
      <c r="R1831">
        <f t="shared" si="710"/>
        <v>419</v>
      </c>
      <c r="S1831" s="8">
        <f t="shared" si="711"/>
        <v>6.5697596378225285</v>
      </c>
      <c r="T1831" s="8">
        <f t="shared" si="712"/>
        <v>6.5697596378225285</v>
      </c>
      <c r="U1831" s="10">
        <f t="shared" si="703"/>
        <v>6.6105869227427396</v>
      </c>
      <c r="V1831" s="10">
        <f t="shared" si="713"/>
        <v>-0.14431102010629077</v>
      </c>
      <c r="W1831" s="10">
        <f t="shared" si="714"/>
        <v>-3.4336314656559175E-2</v>
      </c>
      <c r="X1831" s="10">
        <f t="shared" si="704"/>
        <v>0.18846893931605621</v>
      </c>
      <c r="Y1831" s="22">
        <f t="shared" si="715"/>
        <v>6.7376924224453338</v>
      </c>
      <c r="Z1831" s="22">
        <f t="shared" si="705"/>
        <v>6.5922741434865042</v>
      </c>
      <c r="AA1831" s="22">
        <f t="shared" si="706"/>
        <v>6.5697596378225285</v>
      </c>
      <c r="AB1831" s="35"/>
      <c r="AC1831" s="10"/>
      <c r="AD1831" s="10"/>
    </row>
    <row r="1832" spans="1:30" x14ac:dyDescent="0.25">
      <c r="A1832" t="s">
        <v>4598</v>
      </c>
      <c r="B1832" t="s">
        <v>1982</v>
      </c>
      <c r="C1832" s="1">
        <v>42112</v>
      </c>
      <c r="D1832">
        <v>122</v>
      </c>
      <c r="E1832" t="str">
        <f t="shared" si="701"/>
        <v>_quality_of_things_</v>
      </c>
      <c r="F1832" s="7">
        <f t="shared" si="707"/>
        <v>4.8121843553724171</v>
      </c>
      <c r="G1832">
        <f t="shared" si="702"/>
        <v>40</v>
      </c>
      <c r="H1832" s="11">
        <f t="shared" si="708"/>
        <v>1</v>
      </c>
      <c r="I1832" s="11">
        <f t="shared" si="719"/>
        <v>0</v>
      </c>
      <c r="J1832" s="11">
        <f t="shared" si="719"/>
        <v>1</v>
      </c>
      <c r="K1832" s="11">
        <f t="shared" ref="K1832:P1841" si="721">IF(ISNUMBER(SEARCH(K$1,$E1832)),1,0)</f>
        <v>0</v>
      </c>
      <c r="L1832" s="11">
        <f t="shared" si="721"/>
        <v>0</v>
      </c>
      <c r="M1832" s="11">
        <f t="shared" si="721"/>
        <v>0</v>
      </c>
      <c r="N1832" s="11">
        <f t="shared" si="721"/>
        <v>0</v>
      </c>
      <c r="O1832" s="11">
        <f t="shared" si="721"/>
        <v>0</v>
      </c>
      <c r="P1832" s="11">
        <f t="shared" si="721"/>
        <v>0</v>
      </c>
      <c r="Q1832" s="4" t="str">
        <f t="shared" si="709"/>
        <v>N-101-000000</v>
      </c>
      <c r="R1832">
        <f t="shared" si="710"/>
        <v>419</v>
      </c>
      <c r="S1832" s="8">
        <f t="shared" si="711"/>
        <v>6.5697596378225285</v>
      </c>
      <c r="T1832" s="8">
        <f t="shared" si="712"/>
        <v>6.5697596378225285</v>
      </c>
      <c r="U1832" s="10">
        <f t="shared" si="703"/>
        <v>4.6237154160563607</v>
      </c>
      <c r="V1832" s="10">
        <f t="shared" si="713"/>
        <v>-0.14431102010629077</v>
      </c>
      <c r="W1832" s="10">
        <f t="shared" si="714"/>
        <v>-2.0212078213429381</v>
      </c>
      <c r="X1832" s="10">
        <f t="shared" si="704"/>
        <v>0.18846893931605621</v>
      </c>
      <c r="Y1832" s="22">
        <f t="shared" si="715"/>
        <v>6.7376924224453338</v>
      </c>
      <c r="Z1832" s="22">
        <f t="shared" si="705"/>
        <v>6.5922741434865042</v>
      </c>
      <c r="AA1832" s="22">
        <f t="shared" si="706"/>
        <v>6.5697596378225285</v>
      </c>
      <c r="AB1832" s="35"/>
      <c r="AC1832" s="10"/>
      <c r="AD1832" s="10"/>
    </row>
    <row r="1833" spans="1:30" x14ac:dyDescent="0.25">
      <c r="A1833" t="s">
        <v>4599</v>
      </c>
      <c r="B1833" t="s">
        <v>1983</v>
      </c>
      <c r="C1833" s="1">
        <v>41929</v>
      </c>
      <c r="D1833">
        <v>326</v>
      </c>
      <c r="E1833" t="str">
        <f t="shared" si="701"/>
        <v>_quantifying_the_value_of_a_nosql_project_</v>
      </c>
      <c r="F1833" s="7">
        <f t="shared" si="707"/>
        <v>5.7899601708972535</v>
      </c>
      <c r="G1833">
        <f t="shared" si="702"/>
        <v>65</v>
      </c>
      <c r="H1833" s="11">
        <f t="shared" si="708"/>
        <v>0</v>
      </c>
      <c r="I1833" s="11">
        <f t="shared" si="719"/>
        <v>0</v>
      </c>
      <c r="J1833" s="11">
        <f t="shared" si="719"/>
        <v>1</v>
      </c>
      <c r="K1833" s="11">
        <f t="shared" si="721"/>
        <v>0</v>
      </c>
      <c r="L1833" s="11">
        <f t="shared" si="721"/>
        <v>0</v>
      </c>
      <c r="M1833" s="11">
        <f t="shared" si="721"/>
        <v>0</v>
      </c>
      <c r="N1833" s="11">
        <f t="shared" si="721"/>
        <v>0</v>
      </c>
      <c r="O1833" s="11">
        <f t="shared" si="721"/>
        <v>0</v>
      </c>
      <c r="P1833" s="11">
        <f t="shared" si="721"/>
        <v>0</v>
      </c>
      <c r="Q1833" s="4" t="str">
        <f t="shared" si="709"/>
        <v>N-001-000000</v>
      </c>
      <c r="R1833">
        <f t="shared" si="710"/>
        <v>313</v>
      </c>
      <c r="S1833" s="8">
        <f t="shared" si="711"/>
        <v>6.8822553953446945</v>
      </c>
      <c r="T1833" s="8">
        <f t="shared" si="712"/>
        <v>6.8822553953446945</v>
      </c>
      <c r="U1833" s="10">
        <f t="shared" si="703"/>
        <v>5.4030241772385006</v>
      </c>
      <c r="V1833" s="10">
        <f t="shared" si="713"/>
        <v>0.15496856831223904</v>
      </c>
      <c r="W1833" s="10">
        <f t="shared" si="714"/>
        <v>-1.0434320058181017</v>
      </c>
      <c r="X1833" s="10">
        <f t="shared" si="704"/>
        <v>0.38693599365875281</v>
      </c>
      <c r="Y1833" s="22">
        <f t="shared" si="715"/>
        <v>6.9361594767880304</v>
      </c>
      <c r="Z1833" s="22">
        <f t="shared" si="705"/>
        <v>6.9661540865059681</v>
      </c>
      <c r="AA1833" s="22">
        <f t="shared" si="706"/>
        <v>6.8822553953446945</v>
      </c>
      <c r="AB1833" s="35"/>
      <c r="AC1833" s="10"/>
      <c r="AD1833" s="10"/>
    </row>
    <row r="1834" spans="1:30" x14ac:dyDescent="0.25">
      <c r="A1834" t="s">
        <v>2866</v>
      </c>
      <c r="B1834" t="s">
        <v>248</v>
      </c>
      <c r="C1834" s="1">
        <v>42412</v>
      </c>
      <c r="D1834">
        <v>1751</v>
      </c>
      <c r="E1834" t="str">
        <f t="shared" si="701"/>
        <v>_quantum_algorithms_for_topological_and_geometric_analysis_of_data_</v>
      </c>
      <c r="F1834" s="7">
        <f t="shared" si="707"/>
        <v>7.4685132714963371</v>
      </c>
      <c r="G1834">
        <f t="shared" si="702"/>
        <v>32</v>
      </c>
      <c r="H1834" s="11">
        <f t="shared" si="708"/>
        <v>1</v>
      </c>
      <c r="I1834" s="11">
        <f t="shared" si="719"/>
        <v>1</v>
      </c>
      <c r="J1834" s="11">
        <f t="shared" si="719"/>
        <v>0</v>
      </c>
      <c r="K1834" s="11">
        <f t="shared" si="721"/>
        <v>0</v>
      </c>
      <c r="L1834" s="11">
        <f t="shared" si="721"/>
        <v>0</v>
      </c>
      <c r="M1834" s="11">
        <f t="shared" si="721"/>
        <v>0</v>
      </c>
      <c r="N1834" s="11">
        <f t="shared" si="721"/>
        <v>0</v>
      </c>
      <c r="O1834" s="11">
        <f t="shared" si="721"/>
        <v>1</v>
      </c>
      <c r="P1834" s="11">
        <f t="shared" si="721"/>
        <v>1</v>
      </c>
      <c r="Q1834" s="4" t="str">
        <f t="shared" si="709"/>
        <v>N-110-000011</v>
      </c>
      <c r="R1834">
        <f t="shared" si="710"/>
        <v>21</v>
      </c>
      <c r="S1834" s="8">
        <f t="shared" si="711"/>
        <v>5.7614925343121861</v>
      </c>
      <c r="T1834" s="8">
        <f t="shared" si="712"/>
        <v>5.7614925343121861</v>
      </c>
      <c r="U1834" s="10">
        <f t="shared" si="703"/>
        <v>8.0577531884741269</v>
      </c>
      <c r="V1834" s="10">
        <f t="shared" si="713"/>
        <v>-1.3170617680423686</v>
      </c>
      <c r="W1834" s="10">
        <f t="shared" si="714"/>
        <v>0.635121094780982</v>
      </c>
      <c r="X1834" s="10">
        <f t="shared" si="704"/>
        <v>-0.58923991697778932</v>
      </c>
      <c r="Y1834" s="22">
        <f t="shared" si="715"/>
        <v>5.9599835661514877</v>
      </c>
      <c r="Z1834" s="22">
        <f t="shared" si="705"/>
        <v>6.0277952412423002</v>
      </c>
      <c r="AA1834" s="22">
        <f t="shared" si="706"/>
        <v>5.7614925343121861</v>
      </c>
      <c r="AB1834" s="35"/>
      <c r="AC1834" s="10"/>
      <c r="AD1834" s="10"/>
    </row>
    <row r="1835" spans="1:30" x14ac:dyDescent="0.25">
      <c r="A1835" t="s">
        <v>4600</v>
      </c>
      <c r="B1835" t="s">
        <v>1984</v>
      </c>
      <c r="C1835" s="1">
        <v>42353</v>
      </c>
      <c r="D1835">
        <v>81</v>
      </c>
      <c r="E1835" t="str">
        <f t="shared" si="701"/>
        <v>_query_vs._no_query!_do_you_care?_</v>
      </c>
      <c r="F1835" s="7">
        <f t="shared" si="707"/>
        <v>4.4067192472642533</v>
      </c>
      <c r="G1835">
        <f t="shared" si="702"/>
        <v>44</v>
      </c>
      <c r="H1835" s="11">
        <f t="shared" si="708"/>
        <v>1</v>
      </c>
      <c r="I1835" s="11">
        <f t="shared" si="719"/>
        <v>0</v>
      </c>
      <c r="J1835" s="11">
        <f t="shared" si="719"/>
        <v>1</v>
      </c>
      <c r="K1835" s="11">
        <f t="shared" si="721"/>
        <v>0</v>
      </c>
      <c r="L1835" s="11">
        <f t="shared" si="721"/>
        <v>0</v>
      </c>
      <c r="M1835" s="11">
        <f t="shared" si="721"/>
        <v>0</v>
      </c>
      <c r="N1835" s="11">
        <f t="shared" si="721"/>
        <v>0</v>
      </c>
      <c r="O1835" s="11">
        <f t="shared" si="721"/>
        <v>0</v>
      </c>
      <c r="P1835" s="11">
        <f t="shared" si="721"/>
        <v>0</v>
      </c>
      <c r="Q1835" s="4" t="str">
        <f t="shared" si="709"/>
        <v>N-101-000000</v>
      </c>
      <c r="R1835">
        <f t="shared" si="710"/>
        <v>419</v>
      </c>
      <c r="S1835" s="8">
        <f t="shared" si="711"/>
        <v>6.5697596378225285</v>
      </c>
      <c r="T1835" s="8">
        <f t="shared" si="712"/>
        <v>6.5697596378225285</v>
      </c>
      <c r="U1835" s="10">
        <f t="shared" si="703"/>
        <v>4.218250307948197</v>
      </c>
      <c r="V1835" s="10">
        <f t="shared" si="713"/>
        <v>-0.14431102010629077</v>
      </c>
      <c r="W1835" s="10">
        <f t="shared" si="714"/>
        <v>-2.4266729294511018</v>
      </c>
      <c r="X1835" s="10">
        <f t="shared" si="704"/>
        <v>0.18846893931605621</v>
      </c>
      <c r="Y1835" s="22">
        <f t="shared" si="715"/>
        <v>6.7376924224453338</v>
      </c>
      <c r="Z1835" s="22">
        <f t="shared" si="705"/>
        <v>6.5922741434865042</v>
      </c>
      <c r="AA1835" s="22">
        <f t="shared" si="706"/>
        <v>6.5697596378225285</v>
      </c>
      <c r="AB1835" s="35"/>
      <c r="AC1835" s="10"/>
      <c r="AD1835" s="10"/>
    </row>
    <row r="1836" spans="1:30" x14ac:dyDescent="0.25">
      <c r="A1836" t="s">
        <v>4244</v>
      </c>
      <c r="B1836" t="s">
        <v>1628</v>
      </c>
      <c r="C1836" s="1">
        <v>41997</v>
      </c>
      <c r="D1836">
        <v>530</v>
      </c>
      <c r="E1836" t="str">
        <f t="shared" si="701"/>
        <v>_question:_how_to_start_in_big_data_analytics_</v>
      </c>
      <c r="F1836" s="7">
        <f t="shared" si="707"/>
        <v>6.2747620212419388</v>
      </c>
      <c r="G1836">
        <f t="shared" si="702"/>
        <v>34</v>
      </c>
      <c r="H1836" s="11">
        <f t="shared" si="708"/>
        <v>0</v>
      </c>
      <c r="I1836" s="11">
        <f t="shared" si="719"/>
        <v>0</v>
      </c>
      <c r="J1836" s="11">
        <f t="shared" si="719"/>
        <v>1</v>
      </c>
      <c r="K1836" s="11">
        <f t="shared" si="721"/>
        <v>0</v>
      </c>
      <c r="L1836" s="11">
        <f t="shared" si="721"/>
        <v>0</v>
      </c>
      <c r="M1836" s="11">
        <f t="shared" si="721"/>
        <v>0</v>
      </c>
      <c r="N1836" s="11">
        <f t="shared" si="721"/>
        <v>0</v>
      </c>
      <c r="O1836" s="11">
        <f t="shared" si="721"/>
        <v>1</v>
      </c>
      <c r="P1836" s="11">
        <f t="shared" si="721"/>
        <v>1</v>
      </c>
      <c r="Q1836" s="4" t="str">
        <f t="shared" si="709"/>
        <v>N-001-000011</v>
      </c>
      <c r="R1836">
        <f t="shared" si="710"/>
        <v>44</v>
      </c>
      <c r="S1836" s="8">
        <f t="shared" si="711"/>
        <v>7.1577607103781817</v>
      </c>
      <c r="T1836" s="8">
        <f t="shared" si="712"/>
        <v>7.1577607103781817</v>
      </c>
      <c r="U1836" s="10">
        <f t="shared" si="703"/>
        <v>5.8846912495187684</v>
      </c>
      <c r="V1836" s="10">
        <f t="shared" si="713"/>
        <v>0.15969567575084864</v>
      </c>
      <c r="W1836" s="10">
        <f t="shared" si="714"/>
        <v>-0.55863015547341632</v>
      </c>
      <c r="X1836" s="10">
        <f t="shared" si="704"/>
        <v>0.39007077172317028</v>
      </c>
      <c r="Y1836" s="22">
        <f t="shared" si="715"/>
        <v>6.9392942548524479</v>
      </c>
      <c r="Z1836" s="22">
        <f t="shared" si="705"/>
        <v>7.021516746411514</v>
      </c>
      <c r="AA1836" s="22">
        <f t="shared" si="706"/>
        <v>7.1577607103781817</v>
      </c>
      <c r="AB1836" s="35"/>
      <c r="AC1836" s="10"/>
      <c r="AD1836" s="10"/>
    </row>
    <row r="1837" spans="1:30" x14ac:dyDescent="0.25">
      <c r="A1837" t="s">
        <v>2724</v>
      </c>
      <c r="B1837" t="s">
        <v>104</v>
      </c>
      <c r="C1837" s="1">
        <v>42159</v>
      </c>
      <c r="D1837">
        <v>127</v>
      </c>
      <c r="E1837" t="str">
        <f t="shared" si="701"/>
        <v>_question:_starting_in_data_science_</v>
      </c>
      <c r="F1837" s="7">
        <f t="shared" si="707"/>
        <v>4.8520302639196169</v>
      </c>
      <c r="G1837">
        <f t="shared" si="702"/>
        <v>33</v>
      </c>
      <c r="H1837" s="11">
        <f t="shared" si="708"/>
        <v>1</v>
      </c>
      <c r="I1837" s="11">
        <f t="shared" si="719"/>
        <v>1</v>
      </c>
      <c r="J1837" s="11">
        <f t="shared" si="719"/>
        <v>0</v>
      </c>
      <c r="K1837" s="11">
        <f t="shared" si="721"/>
        <v>0</v>
      </c>
      <c r="L1837" s="11">
        <f t="shared" si="721"/>
        <v>0</v>
      </c>
      <c r="M1837" s="11">
        <f t="shared" si="721"/>
        <v>0</v>
      </c>
      <c r="N1837" s="11">
        <f t="shared" si="721"/>
        <v>1</v>
      </c>
      <c r="O1837" s="11">
        <f t="shared" si="721"/>
        <v>1</v>
      </c>
      <c r="P1837" s="11">
        <f t="shared" si="721"/>
        <v>0</v>
      </c>
      <c r="Q1837" s="4" t="str">
        <f t="shared" si="709"/>
        <v>N-110-000110</v>
      </c>
      <c r="R1837">
        <f t="shared" si="710"/>
        <v>30</v>
      </c>
      <c r="S1837" s="8">
        <f t="shared" si="711"/>
        <v>6.8313617432708362</v>
      </c>
      <c r="T1837" s="8">
        <f t="shared" si="712"/>
        <v>6.8313617432708362</v>
      </c>
      <c r="U1837" s="10">
        <f t="shared" si="703"/>
        <v>4.8428572014568703</v>
      </c>
      <c r="V1837" s="10">
        <f t="shared" si="713"/>
        <v>-0.41468131611090092</v>
      </c>
      <c r="W1837" s="10">
        <f t="shared" si="714"/>
        <v>-1.9813619127957383</v>
      </c>
      <c r="X1837" s="10">
        <f t="shared" si="704"/>
        <v>9.1730624627465642E-3</v>
      </c>
      <c r="Y1837" s="22">
        <f t="shared" si="715"/>
        <v>6.5583965455920241</v>
      </c>
      <c r="Z1837" s="22">
        <f t="shared" si="705"/>
        <v>6.6067544714367257</v>
      </c>
      <c r="AA1837" s="22">
        <f t="shared" si="706"/>
        <v>6.8313617432708362</v>
      </c>
      <c r="AB1837" s="35"/>
      <c r="AC1837" s="10"/>
      <c r="AD1837" s="10"/>
    </row>
    <row r="1838" spans="1:30" x14ac:dyDescent="0.25">
      <c r="A1838" t="s">
        <v>2867</v>
      </c>
      <c r="B1838" t="s">
        <v>249</v>
      </c>
      <c r="C1838" s="1">
        <v>42387</v>
      </c>
      <c r="D1838">
        <v>244</v>
      </c>
      <c r="E1838" t="str">
        <f t="shared" si="701"/>
        <v>_question_about_the_law_of_gravity_</v>
      </c>
      <c r="F1838" s="7">
        <f t="shared" si="707"/>
        <v>5.5012582105447274</v>
      </c>
      <c r="G1838">
        <f t="shared" si="702"/>
        <v>44</v>
      </c>
      <c r="H1838" s="11">
        <f t="shared" si="708"/>
        <v>1</v>
      </c>
      <c r="I1838" s="11">
        <f t="shared" si="719"/>
        <v>1</v>
      </c>
      <c r="J1838" s="11">
        <f t="shared" si="719"/>
        <v>0</v>
      </c>
      <c r="K1838" s="11">
        <f t="shared" si="721"/>
        <v>0</v>
      </c>
      <c r="L1838" s="11">
        <f t="shared" si="721"/>
        <v>0</v>
      </c>
      <c r="M1838" s="11">
        <f t="shared" si="721"/>
        <v>0</v>
      </c>
      <c r="N1838" s="11">
        <f t="shared" si="721"/>
        <v>0</v>
      </c>
      <c r="O1838" s="11">
        <f t="shared" si="721"/>
        <v>0</v>
      </c>
      <c r="P1838" s="11">
        <f t="shared" si="721"/>
        <v>0</v>
      </c>
      <c r="Q1838" s="4" t="str">
        <f t="shared" si="709"/>
        <v>N-110-000000</v>
      </c>
      <c r="R1838">
        <f t="shared" si="710"/>
        <v>84</v>
      </c>
      <c r="S1838" s="8">
        <f t="shared" si="711"/>
        <v>6.1102020039575136</v>
      </c>
      <c r="T1838" s="8">
        <f t="shared" si="712"/>
        <v>6.1102020039575136</v>
      </c>
      <c r="U1838" s="10">
        <f t="shared" si="703"/>
        <v>6.0936329055869347</v>
      </c>
      <c r="V1838" s="10">
        <f t="shared" si="713"/>
        <v>-1.3217888754809786</v>
      </c>
      <c r="W1838" s="10">
        <f t="shared" si="714"/>
        <v>-1.3321339661706277</v>
      </c>
      <c r="X1838" s="10">
        <f t="shared" si="704"/>
        <v>-0.59237469504220686</v>
      </c>
      <c r="Y1838" s="22">
        <f t="shared" si="715"/>
        <v>5.9568487880870702</v>
      </c>
      <c r="Z1838" s="22">
        <f t="shared" si="705"/>
        <v>5.9724325813367543</v>
      </c>
      <c r="AA1838" s="22">
        <f t="shared" si="706"/>
        <v>6.1102020039575136</v>
      </c>
      <c r="AB1838" s="35"/>
      <c r="AC1838" s="10"/>
      <c r="AD1838" s="10"/>
    </row>
    <row r="1839" spans="1:30" x14ac:dyDescent="0.25">
      <c r="A1839" t="s">
        <v>2868</v>
      </c>
      <c r="B1839" t="s">
        <v>250</v>
      </c>
      <c r="C1839" s="1">
        <v>42255</v>
      </c>
      <c r="D1839">
        <v>204</v>
      </c>
      <c r="E1839" t="str">
        <f t="shared" si="701"/>
        <v>_question_for_astronomers_and_movie_producers_</v>
      </c>
      <c r="F1839" s="7">
        <f t="shared" si="707"/>
        <v>5.3230099791384085</v>
      </c>
      <c r="G1839">
        <f t="shared" si="702"/>
        <v>53</v>
      </c>
      <c r="H1839" s="11">
        <f t="shared" si="708"/>
        <v>1</v>
      </c>
      <c r="I1839" s="11">
        <f t="shared" si="719"/>
        <v>1</v>
      </c>
      <c r="J1839" s="11">
        <f t="shared" si="719"/>
        <v>0</v>
      </c>
      <c r="K1839" s="11">
        <f t="shared" si="721"/>
        <v>0</v>
      </c>
      <c r="L1839" s="11">
        <f t="shared" si="721"/>
        <v>0</v>
      </c>
      <c r="M1839" s="11">
        <f t="shared" si="721"/>
        <v>0</v>
      </c>
      <c r="N1839" s="11">
        <f t="shared" si="721"/>
        <v>0</v>
      </c>
      <c r="O1839" s="11">
        <f t="shared" si="721"/>
        <v>0</v>
      </c>
      <c r="P1839" s="11">
        <f t="shared" si="721"/>
        <v>0</v>
      </c>
      <c r="Q1839" s="4" t="str">
        <f t="shared" si="709"/>
        <v>N-110-000000</v>
      </c>
      <c r="R1839">
        <f t="shared" si="710"/>
        <v>84</v>
      </c>
      <c r="S1839" s="8">
        <f t="shared" si="711"/>
        <v>6.1102020039575136</v>
      </c>
      <c r="T1839" s="8">
        <f t="shared" si="712"/>
        <v>6.1102020039575136</v>
      </c>
      <c r="U1839" s="10">
        <f t="shared" si="703"/>
        <v>5.9153846741806149</v>
      </c>
      <c r="V1839" s="10">
        <f t="shared" si="713"/>
        <v>-1.3217888754809786</v>
      </c>
      <c r="W1839" s="10">
        <f t="shared" si="714"/>
        <v>-1.5103821975769467</v>
      </c>
      <c r="X1839" s="10">
        <f t="shared" si="704"/>
        <v>-0.59237469504220686</v>
      </c>
      <c r="Y1839" s="22">
        <f t="shared" si="715"/>
        <v>5.9568487880870702</v>
      </c>
      <c r="Z1839" s="22">
        <f t="shared" si="705"/>
        <v>5.9724325813367543</v>
      </c>
      <c r="AA1839" s="22">
        <f t="shared" si="706"/>
        <v>6.1102020039575136</v>
      </c>
      <c r="AB1839" s="35"/>
      <c r="AC1839" s="10"/>
      <c r="AD1839" s="10"/>
    </row>
    <row r="1840" spans="1:30" x14ac:dyDescent="0.25">
      <c r="A1840" t="s">
        <v>4601</v>
      </c>
      <c r="B1840" t="s">
        <v>1985</v>
      </c>
      <c r="C1840" s="1">
        <v>41338</v>
      </c>
      <c r="D1840">
        <v>978</v>
      </c>
      <c r="E1840" t="str">
        <f t="shared" si="701"/>
        <v>_quick!_hire_a_data_scientist!_not_so_fast,_perhaps..._</v>
      </c>
      <c r="F1840" s="7">
        <f t="shared" si="707"/>
        <v>6.8865316425305103</v>
      </c>
      <c r="G1840">
        <f t="shared" si="702"/>
        <v>47</v>
      </c>
      <c r="H1840" s="11">
        <f t="shared" si="708"/>
        <v>0</v>
      </c>
      <c r="I1840" s="11">
        <f t="shared" si="719"/>
        <v>0</v>
      </c>
      <c r="J1840" s="11">
        <f t="shared" si="719"/>
        <v>1</v>
      </c>
      <c r="K1840" s="11">
        <f t="shared" si="721"/>
        <v>0</v>
      </c>
      <c r="L1840" s="11">
        <f t="shared" si="721"/>
        <v>0</v>
      </c>
      <c r="M1840" s="11">
        <f t="shared" si="721"/>
        <v>0</v>
      </c>
      <c r="N1840" s="11">
        <f t="shared" si="721"/>
        <v>0</v>
      </c>
      <c r="O1840" s="11">
        <f t="shared" si="721"/>
        <v>1</v>
      </c>
      <c r="P1840" s="11">
        <f t="shared" si="721"/>
        <v>0</v>
      </c>
      <c r="Q1840" s="4" t="str">
        <f t="shared" si="709"/>
        <v>N-001-000010</v>
      </c>
      <c r="R1840">
        <f t="shared" si="710"/>
        <v>276</v>
      </c>
      <c r="S1840" s="8">
        <f t="shared" si="711"/>
        <v>7.1371246496698326</v>
      </c>
      <c r="T1840" s="8">
        <f t="shared" si="712"/>
        <v>7.1371246496698326</v>
      </c>
      <c r="U1840" s="10">
        <f t="shared" si="703"/>
        <v>6.281710727672289</v>
      </c>
      <c r="V1840" s="10">
        <f t="shared" si="713"/>
        <v>0.48352944586012636</v>
      </c>
      <c r="W1840" s="10">
        <f t="shared" si="714"/>
        <v>5.3139465815155162E-2</v>
      </c>
      <c r="X1840" s="10">
        <f t="shared" si="704"/>
        <v>0.60482091485822098</v>
      </c>
      <c r="Y1840" s="22">
        <f t="shared" si="715"/>
        <v>7.1540443979874988</v>
      </c>
      <c r="Z1840" s="22">
        <f t="shared" si="705"/>
        <v>7.1890336202131158</v>
      </c>
      <c r="AA1840" s="22">
        <f t="shared" si="706"/>
        <v>7.1371246496698326</v>
      </c>
      <c r="AB1840" s="35"/>
      <c r="AC1840" s="10"/>
      <c r="AD1840" s="10"/>
    </row>
    <row r="1841" spans="1:30" x14ac:dyDescent="0.25">
      <c r="A1841" t="s">
        <v>4602</v>
      </c>
      <c r="B1841" t="s">
        <v>1986</v>
      </c>
      <c r="C1841" s="1">
        <v>41981</v>
      </c>
      <c r="D1841">
        <v>448</v>
      </c>
      <c r="E1841" t="str">
        <f t="shared" si="701"/>
        <v>_quick_survey-journey_to_become_a_data_scientist_</v>
      </c>
      <c r="F1841" s="7">
        <f t="shared" si="707"/>
        <v>6.1070228877422545</v>
      </c>
      <c r="G1841">
        <f t="shared" si="702"/>
        <v>28</v>
      </c>
      <c r="H1841" s="11">
        <f t="shared" si="708"/>
        <v>0</v>
      </c>
      <c r="I1841" s="11">
        <f t="shared" si="719"/>
        <v>0</v>
      </c>
      <c r="J1841" s="11">
        <f t="shared" si="719"/>
        <v>1</v>
      </c>
      <c r="K1841" s="11">
        <f t="shared" si="721"/>
        <v>0</v>
      </c>
      <c r="L1841" s="11">
        <f t="shared" si="721"/>
        <v>0</v>
      </c>
      <c r="M1841" s="11">
        <f t="shared" si="721"/>
        <v>0</v>
      </c>
      <c r="N1841" s="11">
        <f t="shared" si="721"/>
        <v>0</v>
      </c>
      <c r="O1841" s="11">
        <f t="shared" si="721"/>
        <v>1</v>
      </c>
      <c r="P1841" s="11">
        <f t="shared" si="721"/>
        <v>0</v>
      </c>
      <c r="Q1841" s="4" t="str">
        <f t="shared" si="709"/>
        <v>N-001-000010</v>
      </c>
      <c r="R1841">
        <f t="shared" si="710"/>
        <v>276</v>
      </c>
      <c r="S1841" s="8">
        <f t="shared" si="711"/>
        <v>7.1371246496698326</v>
      </c>
      <c r="T1841" s="8">
        <f t="shared" si="712"/>
        <v>7.1371246496698326</v>
      </c>
      <c r="U1841" s="10">
        <f t="shared" si="703"/>
        <v>5.5022019728840332</v>
      </c>
      <c r="V1841" s="10">
        <f t="shared" si="713"/>
        <v>0.48352944586012636</v>
      </c>
      <c r="W1841" s="10">
        <f t="shared" si="714"/>
        <v>-0.7263692889731006</v>
      </c>
      <c r="X1841" s="10">
        <f t="shared" si="704"/>
        <v>0.60482091485822098</v>
      </c>
      <c r="Y1841" s="22">
        <f t="shared" si="715"/>
        <v>7.1540443979874988</v>
      </c>
      <c r="Z1841" s="22">
        <f t="shared" si="705"/>
        <v>7.1890336202131158</v>
      </c>
      <c r="AA1841" s="22">
        <f t="shared" si="706"/>
        <v>7.1371246496698326</v>
      </c>
      <c r="AB1841" s="35"/>
      <c r="AC1841" s="10"/>
      <c r="AD1841" s="10"/>
    </row>
    <row r="1842" spans="1:30" x14ac:dyDescent="0.25">
      <c r="A1842" t="s">
        <v>2869</v>
      </c>
      <c r="B1842" t="s">
        <v>251</v>
      </c>
      <c r="C1842" s="1">
        <v>41464</v>
      </c>
      <c r="D1842">
        <v>937</v>
      </c>
      <c r="E1842" t="str">
        <f t="shared" si="701"/>
        <v>_r(analytics)_online_training_</v>
      </c>
      <c r="F1842" s="7">
        <f t="shared" si="707"/>
        <v>6.8437499490062246</v>
      </c>
      <c r="G1842">
        <f t="shared" si="702"/>
        <v>60</v>
      </c>
      <c r="H1842" s="11">
        <f t="shared" si="708"/>
        <v>0</v>
      </c>
      <c r="I1842" s="11">
        <f t="shared" ref="I1842:J1861" si="722">IF(ISNUMBER(SEARCH(I$1,$B1842)),1,0)</f>
        <v>1</v>
      </c>
      <c r="J1842" s="11">
        <f t="shared" si="722"/>
        <v>0</v>
      </c>
      <c r="K1842" s="11">
        <f t="shared" ref="K1842:P1851" si="723">IF(ISNUMBER(SEARCH(K$1,$E1842)),1,0)</f>
        <v>0</v>
      </c>
      <c r="L1842" s="11">
        <f t="shared" si="723"/>
        <v>0</v>
      </c>
      <c r="M1842" s="11">
        <f t="shared" si="723"/>
        <v>0</v>
      </c>
      <c r="N1842" s="11">
        <f t="shared" si="723"/>
        <v>0</v>
      </c>
      <c r="O1842" s="11">
        <f t="shared" si="723"/>
        <v>0</v>
      </c>
      <c r="P1842" s="11">
        <f t="shared" si="723"/>
        <v>0</v>
      </c>
      <c r="Q1842" s="4" t="str">
        <f t="shared" si="709"/>
        <v>N-010-000000</v>
      </c>
      <c r="R1842">
        <f t="shared" si="710"/>
        <v>99</v>
      </c>
      <c r="S1842" s="8">
        <f t="shared" si="711"/>
        <v>6.480946823676728</v>
      </c>
      <c r="T1842" s="8">
        <f t="shared" si="712"/>
        <v>6.480946823676728</v>
      </c>
      <c r="U1842" s="10">
        <f t="shared" si="703"/>
        <v>7.2376575897057345</v>
      </c>
      <c r="V1842" s="10">
        <f t="shared" si="713"/>
        <v>-1.0225092870624488</v>
      </c>
      <c r="W1842" s="10">
        <f t="shared" si="714"/>
        <v>1.0357772290869427E-2</v>
      </c>
      <c r="X1842" s="10">
        <f t="shared" si="704"/>
        <v>-0.39390764069951029</v>
      </c>
      <c r="Y1842" s="22">
        <f t="shared" si="715"/>
        <v>6.1553158424297676</v>
      </c>
      <c r="Z1842" s="22">
        <f t="shared" si="705"/>
        <v>6.3463125243562173</v>
      </c>
      <c r="AA1842" s="22">
        <f t="shared" si="706"/>
        <v>6.480946823676728</v>
      </c>
      <c r="AB1842" s="35"/>
      <c r="AC1842" s="10"/>
      <c r="AD1842" s="10"/>
    </row>
    <row r="1843" spans="1:30" x14ac:dyDescent="0.25">
      <c r="A1843" t="s">
        <v>4635</v>
      </c>
      <c r="B1843" t="s">
        <v>2019</v>
      </c>
      <c r="C1843" s="1">
        <v>42453</v>
      </c>
      <c r="D1843">
        <v>1649</v>
      </c>
      <c r="E1843" t="str">
        <f t="shared" si="701"/>
        <v>_r,_python,_machine_learning,_dataviz:_most_popular_resources_</v>
      </c>
      <c r="F1843" s="7">
        <f t="shared" si="707"/>
        <v>7.4085305668946262</v>
      </c>
      <c r="G1843">
        <f t="shared" si="702"/>
        <v>11</v>
      </c>
      <c r="H1843" s="11">
        <f t="shared" si="708"/>
        <v>1</v>
      </c>
      <c r="I1843" s="11">
        <f t="shared" si="722"/>
        <v>0</v>
      </c>
      <c r="J1843" s="11">
        <f t="shared" si="722"/>
        <v>1</v>
      </c>
      <c r="K1843" s="11">
        <f t="shared" si="723"/>
        <v>0</v>
      </c>
      <c r="L1843" s="11">
        <f t="shared" si="723"/>
        <v>0</v>
      </c>
      <c r="M1843" s="11">
        <f t="shared" si="723"/>
        <v>0</v>
      </c>
      <c r="N1843" s="11">
        <f t="shared" si="723"/>
        <v>0</v>
      </c>
      <c r="O1843" s="11">
        <f t="shared" si="723"/>
        <v>0</v>
      </c>
      <c r="P1843" s="11">
        <f t="shared" si="723"/>
        <v>0</v>
      </c>
      <c r="Q1843" s="4" t="str">
        <f t="shared" si="709"/>
        <v>N-101-000000</v>
      </c>
      <c r="R1843">
        <f t="shared" si="710"/>
        <v>419</v>
      </c>
      <c r="S1843" s="8">
        <f t="shared" si="711"/>
        <v>6.5697596378225285</v>
      </c>
      <c r="T1843" s="8">
        <f t="shared" si="712"/>
        <v>6.5697596378225285</v>
      </c>
      <c r="U1843" s="10">
        <f t="shared" si="703"/>
        <v>7.2200616275785698</v>
      </c>
      <c r="V1843" s="10">
        <f t="shared" si="713"/>
        <v>-0.14431102010629077</v>
      </c>
      <c r="W1843" s="10">
        <f t="shared" si="714"/>
        <v>0.57513839017927104</v>
      </c>
      <c r="X1843" s="10">
        <f t="shared" si="704"/>
        <v>0.18846893931605621</v>
      </c>
      <c r="Y1843" s="22">
        <f t="shared" si="715"/>
        <v>6.7376924224453338</v>
      </c>
      <c r="Z1843" s="22">
        <f t="shared" si="705"/>
        <v>6.5922741434865042</v>
      </c>
      <c r="AA1843" s="22">
        <f t="shared" si="706"/>
        <v>6.5697596378225285</v>
      </c>
      <c r="AB1843" s="35"/>
      <c r="AC1843" s="10"/>
      <c r="AD1843" s="10"/>
    </row>
    <row r="1844" spans="1:30" x14ac:dyDescent="0.25">
      <c r="A1844" t="s">
        <v>4606</v>
      </c>
      <c r="B1844" t="s">
        <v>1990</v>
      </c>
      <c r="C1844" s="1">
        <v>41774</v>
      </c>
      <c r="D1844">
        <v>127</v>
      </c>
      <c r="E1844" t="str">
        <f t="shared" si="701"/>
        <v>_r_as_ad_hoc_</v>
      </c>
      <c r="F1844" s="7">
        <f t="shared" si="707"/>
        <v>4.8520302639196169</v>
      </c>
      <c r="G1844">
        <f t="shared" si="702"/>
        <v>35</v>
      </c>
      <c r="H1844" s="11">
        <f t="shared" si="708"/>
        <v>0</v>
      </c>
      <c r="I1844" s="11">
        <f t="shared" si="722"/>
        <v>0</v>
      </c>
      <c r="J1844" s="11">
        <f t="shared" si="722"/>
        <v>1</v>
      </c>
      <c r="K1844" s="11">
        <f t="shared" si="723"/>
        <v>0</v>
      </c>
      <c r="L1844" s="11">
        <f t="shared" si="723"/>
        <v>1</v>
      </c>
      <c r="M1844" s="11">
        <f t="shared" si="723"/>
        <v>0</v>
      </c>
      <c r="N1844" s="11">
        <f t="shared" si="723"/>
        <v>0</v>
      </c>
      <c r="O1844" s="11">
        <f t="shared" si="723"/>
        <v>0</v>
      </c>
      <c r="P1844" s="11">
        <f t="shared" si="723"/>
        <v>0</v>
      </c>
      <c r="Q1844" s="4" t="str">
        <f t="shared" si="709"/>
        <v>N-001-010000</v>
      </c>
      <c r="R1844">
        <f t="shared" si="710"/>
        <v>7</v>
      </c>
      <c r="S1844" s="8">
        <f t="shared" si="711"/>
        <v>7.3873048234660512</v>
      </c>
      <c r="T1844" s="8">
        <f t="shared" si="712"/>
        <v>7.3546782491486216</v>
      </c>
      <c r="U1844" s="10">
        <f t="shared" si="703"/>
        <v>4.1714012400254576</v>
      </c>
      <c r="V1844" s="10">
        <f t="shared" si="713"/>
        <v>0.59784473988311937</v>
      </c>
      <c r="W1844" s="10">
        <f t="shared" si="714"/>
        <v>-1.9813619127957383</v>
      </c>
      <c r="X1844" s="10">
        <f t="shared" si="704"/>
        <v>0.68062902389415936</v>
      </c>
      <c r="Y1844" s="22">
        <f t="shared" si="715"/>
        <v>7.2298525070234367</v>
      </c>
      <c r="Z1844" s="22">
        <f t="shared" si="705"/>
        <v>7.5120186099468835</v>
      </c>
      <c r="AA1844" s="22">
        <f t="shared" si="706"/>
        <v>7.3873048234660512</v>
      </c>
      <c r="AB1844" s="35"/>
      <c r="AC1844" s="10"/>
      <c r="AD1844" s="10"/>
    </row>
    <row r="1845" spans="1:30" x14ac:dyDescent="0.25">
      <c r="A1845" t="s">
        <v>2876</v>
      </c>
      <c r="B1845" t="s">
        <v>258</v>
      </c>
      <c r="C1845" s="1">
        <v>41694</v>
      </c>
      <c r="D1845">
        <v>2078</v>
      </c>
      <c r="E1845" t="str">
        <f t="shared" si="701"/>
        <v>_r-_for_quantitative_data_scientists_</v>
      </c>
      <c r="F1845" s="7">
        <f t="shared" si="707"/>
        <v>7.6396422878580132</v>
      </c>
      <c r="G1845">
        <f t="shared" si="702"/>
        <v>75</v>
      </c>
      <c r="H1845" s="11">
        <f t="shared" si="708"/>
        <v>0</v>
      </c>
      <c r="I1845" s="11">
        <f t="shared" si="722"/>
        <v>1</v>
      </c>
      <c r="J1845" s="11">
        <f t="shared" si="722"/>
        <v>0</v>
      </c>
      <c r="K1845" s="11">
        <f t="shared" si="723"/>
        <v>0</v>
      </c>
      <c r="L1845" s="11">
        <f t="shared" si="723"/>
        <v>0</v>
      </c>
      <c r="M1845" s="11">
        <f t="shared" si="723"/>
        <v>0</v>
      </c>
      <c r="N1845" s="11">
        <f t="shared" si="723"/>
        <v>0</v>
      </c>
      <c r="O1845" s="11">
        <f t="shared" si="723"/>
        <v>1</v>
      </c>
      <c r="P1845" s="11">
        <f t="shared" si="723"/>
        <v>0</v>
      </c>
      <c r="Q1845" s="4" t="str">
        <f t="shared" si="709"/>
        <v>N-010-000010</v>
      </c>
      <c r="R1845">
        <f t="shared" si="710"/>
        <v>51</v>
      </c>
      <c r="S1845" s="8">
        <f t="shared" si="711"/>
        <v>6.7640449341040307</v>
      </c>
      <c r="T1845" s="8">
        <f t="shared" si="712"/>
        <v>6.7640449341040307</v>
      </c>
      <c r="U1845" s="10">
        <f t="shared" si="703"/>
        <v>7.8156650073580556</v>
      </c>
      <c r="V1845" s="10">
        <f t="shared" si="713"/>
        <v>-0.69394840951456138</v>
      </c>
      <c r="W1845" s="10">
        <f t="shared" si="714"/>
        <v>0.8062501111426581</v>
      </c>
      <c r="X1845" s="10">
        <f t="shared" si="704"/>
        <v>-0.17602271950004214</v>
      </c>
      <c r="Y1845" s="22">
        <f t="shared" si="715"/>
        <v>6.3732007636292352</v>
      </c>
      <c r="Z1845" s="22">
        <f t="shared" si="705"/>
        <v>6.5691920580633658</v>
      </c>
      <c r="AA1845" s="22">
        <f t="shared" si="706"/>
        <v>6.7640449341040307</v>
      </c>
      <c r="AB1845" s="35"/>
      <c r="AC1845" s="10"/>
      <c r="AD1845" s="10"/>
    </row>
    <row r="1846" spans="1:30" x14ac:dyDescent="0.25">
      <c r="A1846" t="s">
        <v>4541</v>
      </c>
      <c r="B1846" t="s">
        <v>1925</v>
      </c>
      <c r="C1846" s="1">
        <v>42156</v>
      </c>
      <c r="D1846">
        <v>1466</v>
      </c>
      <c r="E1846" t="str">
        <f t="shared" si="701"/>
        <v>_r_functions_for_exploratory_analysis,_data_frame_merging_&amp;amp;_map_displays_</v>
      </c>
      <c r="F1846" s="7">
        <f t="shared" si="707"/>
        <v>7.2909747781429814</v>
      </c>
      <c r="G1846">
        <f t="shared" si="702"/>
        <v>14</v>
      </c>
      <c r="H1846" s="11">
        <f t="shared" si="708"/>
        <v>1</v>
      </c>
      <c r="I1846" s="11">
        <f t="shared" si="722"/>
        <v>0</v>
      </c>
      <c r="J1846" s="11">
        <f t="shared" si="722"/>
        <v>1</v>
      </c>
      <c r="K1846" s="11">
        <f t="shared" si="723"/>
        <v>0</v>
      </c>
      <c r="L1846" s="11">
        <f t="shared" si="723"/>
        <v>1</v>
      </c>
      <c r="M1846" s="11">
        <f t="shared" si="723"/>
        <v>0</v>
      </c>
      <c r="N1846" s="11">
        <f t="shared" si="723"/>
        <v>0</v>
      </c>
      <c r="O1846" s="11">
        <f t="shared" si="723"/>
        <v>1</v>
      </c>
      <c r="P1846" s="11">
        <f t="shared" si="723"/>
        <v>1</v>
      </c>
      <c r="Q1846" s="4" t="str">
        <f t="shared" si="709"/>
        <v>N-101-010011</v>
      </c>
      <c r="R1846">
        <f t="shared" si="710"/>
        <v>3</v>
      </c>
      <c r="S1846" s="8">
        <f t="shared" si="711"/>
        <v>7.1733051535383199</v>
      </c>
      <c r="T1846" s="8">
        <f t="shared" si="712"/>
        <v>7.3546782491486216</v>
      </c>
      <c r="U1846" s="10">
        <f t="shared" si="703"/>
        <v>6.8056780305271012</v>
      </c>
      <c r="V1846" s="10">
        <f t="shared" si="713"/>
        <v>0.30329225890319933</v>
      </c>
      <c r="W1846" s="10">
        <f t="shared" si="714"/>
        <v>0.4575826014276263</v>
      </c>
      <c r="X1846" s="10">
        <f t="shared" si="704"/>
        <v>0.48529674761588038</v>
      </c>
      <c r="Y1846" s="22">
        <f t="shared" si="715"/>
        <v>7.0345202307451578</v>
      </c>
      <c r="Z1846" s="22">
        <f t="shared" si="705"/>
        <v>7.1935013268329664</v>
      </c>
      <c r="AA1846" s="22">
        <f t="shared" si="706"/>
        <v>7.0345202307451578</v>
      </c>
      <c r="AB1846" s="35"/>
      <c r="AC1846" s="10"/>
      <c r="AD1846" s="10"/>
    </row>
    <row r="1847" spans="1:30" x14ac:dyDescent="0.25">
      <c r="A1847" t="s">
        <v>2877</v>
      </c>
      <c r="B1847" t="s">
        <v>259</v>
      </c>
      <c r="C1847" s="1">
        <v>41452</v>
      </c>
      <c r="D1847">
        <v>1776</v>
      </c>
      <c r="E1847" t="str">
        <f t="shared" si="701"/>
        <v>_r_in_the_cloud_</v>
      </c>
      <c r="F1847" s="7">
        <f t="shared" si="707"/>
        <v>7.482681828154651</v>
      </c>
      <c r="G1847">
        <f t="shared" si="702"/>
        <v>17</v>
      </c>
      <c r="H1847" s="11">
        <f t="shared" si="708"/>
        <v>0</v>
      </c>
      <c r="I1847" s="11">
        <f t="shared" si="722"/>
        <v>1</v>
      </c>
      <c r="J1847" s="11">
        <f t="shared" si="722"/>
        <v>0</v>
      </c>
      <c r="K1847" s="11">
        <f t="shared" si="723"/>
        <v>0</v>
      </c>
      <c r="L1847" s="11">
        <f t="shared" si="723"/>
        <v>1</v>
      </c>
      <c r="M1847" s="11">
        <f t="shared" si="723"/>
        <v>0</v>
      </c>
      <c r="N1847" s="11">
        <f t="shared" si="723"/>
        <v>0</v>
      </c>
      <c r="O1847" s="11">
        <f t="shared" si="723"/>
        <v>0</v>
      </c>
      <c r="P1847" s="11">
        <f t="shared" si="723"/>
        <v>0</v>
      </c>
      <c r="Q1847" s="4" t="str">
        <f t="shared" si="709"/>
        <v>N-010-010000</v>
      </c>
      <c r="R1847">
        <f t="shared" si="710"/>
        <v>3</v>
      </c>
      <c r="S1847" s="8">
        <f t="shared" si="711"/>
        <v>7.1733051535383199</v>
      </c>
      <c r="T1847" s="8">
        <f t="shared" si="712"/>
        <v>7.3546782491486216</v>
      </c>
      <c r="U1847" s="10">
        <f t="shared" si="703"/>
        <v>7.5828964386187545</v>
      </c>
      <c r="V1847" s="10">
        <f t="shared" si="713"/>
        <v>-0.57963311549156837</v>
      </c>
      <c r="W1847" s="10">
        <f t="shared" si="714"/>
        <v>0.64928965143929585</v>
      </c>
      <c r="X1847" s="10">
        <f t="shared" si="704"/>
        <v>-0.10021461046410372</v>
      </c>
      <c r="Y1847" s="22">
        <f t="shared" si="715"/>
        <v>6.449008872665174</v>
      </c>
      <c r="Z1847" s="22">
        <f t="shared" si="705"/>
        <v>6.8921770477971327</v>
      </c>
      <c r="AA1847" s="22">
        <f t="shared" si="706"/>
        <v>6.449008872665174</v>
      </c>
      <c r="AB1847" s="35"/>
      <c r="AC1847" s="10"/>
      <c r="AD1847" s="10"/>
    </row>
    <row r="1848" spans="1:30" x14ac:dyDescent="0.25">
      <c r="A1848" t="s">
        <v>4627</v>
      </c>
      <c r="B1848" t="s">
        <v>2011</v>
      </c>
      <c r="C1848" s="1">
        <v>41453</v>
      </c>
      <c r="D1848">
        <v>13514</v>
      </c>
      <c r="E1848" t="str">
        <f t="shared" si="701"/>
        <v>_r_in_your_browser_</v>
      </c>
      <c r="F1848" s="7">
        <f t="shared" si="707"/>
        <v>9.5115554587105482</v>
      </c>
      <c r="G1848">
        <f t="shared" si="702"/>
        <v>36</v>
      </c>
      <c r="H1848" s="11">
        <f t="shared" si="708"/>
        <v>0</v>
      </c>
      <c r="I1848" s="11">
        <f t="shared" si="722"/>
        <v>0</v>
      </c>
      <c r="J1848" s="11">
        <f t="shared" si="722"/>
        <v>1</v>
      </c>
      <c r="K1848" s="11">
        <f t="shared" si="723"/>
        <v>0</v>
      </c>
      <c r="L1848" s="11">
        <f t="shared" si="723"/>
        <v>1</v>
      </c>
      <c r="M1848" s="11">
        <f t="shared" si="723"/>
        <v>0</v>
      </c>
      <c r="N1848" s="11">
        <f t="shared" si="723"/>
        <v>0</v>
      </c>
      <c r="O1848" s="11">
        <f t="shared" si="723"/>
        <v>0</v>
      </c>
      <c r="P1848" s="11">
        <f t="shared" si="723"/>
        <v>0</v>
      </c>
      <c r="Q1848" s="4" t="str">
        <f t="shared" si="709"/>
        <v>N-001-010000</v>
      </c>
      <c r="R1848">
        <f t="shared" si="710"/>
        <v>7</v>
      </c>
      <c r="S1848" s="8">
        <f t="shared" si="711"/>
        <v>7.3873048234660512</v>
      </c>
      <c r="T1848" s="8">
        <f t="shared" si="712"/>
        <v>7.3546782491486216</v>
      </c>
      <c r="U1848" s="10">
        <f t="shared" si="703"/>
        <v>8.8309264348163889</v>
      </c>
      <c r="V1848" s="10">
        <f t="shared" si="713"/>
        <v>0.59784473988311937</v>
      </c>
      <c r="W1848" s="10">
        <f t="shared" si="714"/>
        <v>2.678163281995193</v>
      </c>
      <c r="X1848" s="10">
        <f t="shared" si="704"/>
        <v>0.68062902389415936</v>
      </c>
      <c r="Y1848" s="22">
        <f t="shared" si="715"/>
        <v>7.2298525070234367</v>
      </c>
      <c r="Z1848" s="22">
        <f t="shared" si="705"/>
        <v>7.5120186099468835</v>
      </c>
      <c r="AA1848" s="22">
        <f t="shared" si="706"/>
        <v>7.3873048234660512</v>
      </c>
      <c r="AB1848" s="35"/>
      <c r="AC1848" s="10"/>
      <c r="AD1848" s="10"/>
    </row>
    <row r="1849" spans="1:30" x14ac:dyDescent="0.25">
      <c r="A1849" t="s">
        <v>4632</v>
      </c>
      <c r="B1849" t="s">
        <v>2016</v>
      </c>
      <c r="C1849" s="1">
        <v>42318</v>
      </c>
      <c r="D1849">
        <v>244</v>
      </c>
      <c r="E1849" t="str">
        <f t="shared" si="701"/>
        <v>_r_packages:_a_healthcare_application_</v>
      </c>
      <c r="F1849" s="7">
        <f t="shared" si="707"/>
        <v>5.5012582105447274</v>
      </c>
      <c r="G1849">
        <f t="shared" si="702"/>
        <v>53</v>
      </c>
      <c r="H1849" s="11">
        <f t="shared" si="708"/>
        <v>1</v>
      </c>
      <c r="I1849" s="11">
        <f t="shared" si="722"/>
        <v>0</v>
      </c>
      <c r="J1849" s="11">
        <f t="shared" si="722"/>
        <v>1</v>
      </c>
      <c r="K1849" s="11">
        <f t="shared" si="723"/>
        <v>0</v>
      </c>
      <c r="L1849" s="11">
        <f t="shared" si="723"/>
        <v>1</v>
      </c>
      <c r="M1849" s="11">
        <f t="shared" si="723"/>
        <v>0</v>
      </c>
      <c r="N1849" s="11">
        <f t="shared" si="723"/>
        <v>0</v>
      </c>
      <c r="O1849" s="11">
        <f t="shared" si="723"/>
        <v>0</v>
      </c>
      <c r="P1849" s="11">
        <f t="shared" si="723"/>
        <v>0</v>
      </c>
      <c r="Q1849" s="4" t="str">
        <f t="shared" si="709"/>
        <v>N-101-010000</v>
      </c>
      <c r="R1849">
        <f t="shared" si="710"/>
        <v>20</v>
      </c>
      <c r="S1849" s="8">
        <f t="shared" si="711"/>
        <v>7.551626371718255</v>
      </c>
      <c r="T1849" s="8">
        <f t="shared" si="712"/>
        <v>7.551626371718255</v>
      </c>
      <c r="U1849" s="10">
        <f t="shared" si="703"/>
        <v>5.0190962409932647</v>
      </c>
      <c r="V1849" s="10">
        <f t="shared" si="713"/>
        <v>0.29856515146458962</v>
      </c>
      <c r="W1849" s="10">
        <f t="shared" si="714"/>
        <v>-1.3321339661706277</v>
      </c>
      <c r="X1849" s="10">
        <f t="shared" si="704"/>
        <v>0.48216196955146284</v>
      </c>
      <c r="Y1849" s="22">
        <f t="shared" si="715"/>
        <v>7.0313854526807402</v>
      </c>
      <c r="Z1849" s="22">
        <f t="shared" si="705"/>
        <v>7.1381386669274196</v>
      </c>
      <c r="AA1849" s="22">
        <f t="shared" si="706"/>
        <v>7.551626371718255</v>
      </c>
      <c r="AB1849" s="35"/>
      <c r="AC1849" s="10"/>
      <c r="AD1849" s="10"/>
    </row>
    <row r="1850" spans="1:30" x14ac:dyDescent="0.25">
      <c r="A1850" t="s">
        <v>4633</v>
      </c>
      <c r="B1850" t="s">
        <v>2017</v>
      </c>
      <c r="C1850" s="1">
        <v>42344</v>
      </c>
      <c r="D1850">
        <v>4379</v>
      </c>
      <c r="E1850" t="str">
        <f t="shared" si="701"/>
        <v>_r_programming:_35_job_interview_questions_and_answers_</v>
      </c>
      <c r="F1850" s="7">
        <f t="shared" si="707"/>
        <v>8.3848040033704923</v>
      </c>
      <c r="G1850">
        <f t="shared" si="702"/>
        <v>25</v>
      </c>
      <c r="H1850" s="11">
        <f t="shared" si="708"/>
        <v>1</v>
      </c>
      <c r="I1850" s="11">
        <f t="shared" si="722"/>
        <v>0</v>
      </c>
      <c r="J1850" s="11">
        <f t="shared" si="722"/>
        <v>1</v>
      </c>
      <c r="K1850" s="11">
        <f t="shared" si="723"/>
        <v>0</v>
      </c>
      <c r="L1850" s="11">
        <f t="shared" si="723"/>
        <v>1</v>
      </c>
      <c r="M1850" s="11">
        <f t="shared" si="723"/>
        <v>0</v>
      </c>
      <c r="N1850" s="11">
        <f t="shared" si="723"/>
        <v>0</v>
      </c>
      <c r="O1850" s="11">
        <f t="shared" si="723"/>
        <v>0</v>
      </c>
      <c r="P1850" s="11">
        <f t="shared" si="723"/>
        <v>0</v>
      </c>
      <c r="Q1850" s="4" t="str">
        <f t="shared" si="709"/>
        <v>N-101-010000</v>
      </c>
      <c r="R1850">
        <f t="shared" si="710"/>
        <v>20</v>
      </c>
      <c r="S1850" s="8">
        <f t="shared" si="711"/>
        <v>7.551626371718255</v>
      </c>
      <c r="T1850" s="8">
        <f t="shared" si="712"/>
        <v>7.551626371718255</v>
      </c>
      <c r="U1850" s="10">
        <f t="shared" si="703"/>
        <v>7.9026420338190295</v>
      </c>
      <c r="V1850" s="10">
        <f t="shared" si="713"/>
        <v>0.29856515146458962</v>
      </c>
      <c r="W1850" s="10">
        <f t="shared" si="714"/>
        <v>1.5514118266551371</v>
      </c>
      <c r="X1850" s="10">
        <f t="shared" si="704"/>
        <v>0.48216196955146284</v>
      </c>
      <c r="Y1850" s="22">
        <f t="shared" si="715"/>
        <v>7.0313854526807402</v>
      </c>
      <c r="Z1850" s="22">
        <f t="shared" si="705"/>
        <v>7.1381386669274196</v>
      </c>
      <c r="AA1850" s="22">
        <f t="shared" si="706"/>
        <v>7.551626371718255</v>
      </c>
      <c r="AB1850" s="35"/>
      <c r="AC1850" s="10"/>
      <c r="AD1850" s="10"/>
    </row>
    <row r="1851" spans="1:30" x14ac:dyDescent="0.25">
      <c r="A1851" t="s">
        <v>5222</v>
      </c>
      <c r="B1851" t="s">
        <v>2610</v>
      </c>
      <c r="C1851" s="1">
        <v>42115</v>
      </c>
      <c r="D1851">
        <v>1670</v>
      </c>
      <c r="E1851" t="str">
        <f t="shared" si="701"/>
        <v>_r_shinydashboard_(retail)_</v>
      </c>
      <c r="F1851" s="7">
        <f t="shared" si="707"/>
        <v>7.4211775285953934</v>
      </c>
      <c r="G1851">
        <f t="shared" si="702"/>
        <v>24</v>
      </c>
      <c r="H1851" s="11">
        <f t="shared" si="708"/>
        <v>1</v>
      </c>
      <c r="I1851" s="11">
        <f t="shared" si="722"/>
        <v>0</v>
      </c>
      <c r="J1851" s="11">
        <f t="shared" si="722"/>
        <v>0</v>
      </c>
      <c r="K1851" s="11">
        <f t="shared" si="723"/>
        <v>0</v>
      </c>
      <c r="L1851" s="11">
        <f t="shared" si="723"/>
        <v>1</v>
      </c>
      <c r="M1851" s="11">
        <f t="shared" si="723"/>
        <v>0</v>
      </c>
      <c r="N1851" s="11">
        <f t="shared" si="723"/>
        <v>0</v>
      </c>
      <c r="O1851" s="11">
        <f t="shared" si="723"/>
        <v>0</v>
      </c>
      <c r="P1851" s="11">
        <f t="shared" si="723"/>
        <v>0</v>
      </c>
      <c r="Q1851" s="4" t="str">
        <f t="shared" si="709"/>
        <v>N-100-010000</v>
      </c>
      <c r="R1851">
        <f t="shared" si="710"/>
        <v>2</v>
      </c>
      <c r="S1851" s="8">
        <f t="shared" si="711"/>
        <v>7.600207430413267</v>
      </c>
      <c r="T1851" s="8">
        <f t="shared" si="712"/>
        <v>7.3546782491486216</v>
      </c>
      <c r="U1851" s="10">
        <f t="shared" si="703"/>
        <v>7.3259515527026835</v>
      </c>
      <c r="V1851" s="10">
        <f t="shared" si="713"/>
        <v>-0.28491730767721318</v>
      </c>
      <c r="W1851" s="10">
        <f t="shared" si="714"/>
        <v>0.58778535188003822</v>
      </c>
      <c r="X1851" s="10">
        <f t="shared" si="704"/>
        <v>9.5225975892710021E-2</v>
      </c>
      <c r="Y1851" s="22">
        <f t="shared" si="715"/>
        <v>6.6444494590219874</v>
      </c>
      <c r="Z1851" s="22">
        <f t="shared" si="705"/>
        <v>6.7816622112098344</v>
      </c>
      <c r="AA1851" s="22">
        <f t="shared" si="706"/>
        <v>6.6444494590219874</v>
      </c>
      <c r="AB1851" s="35"/>
      <c r="AC1851" s="10"/>
      <c r="AD1851" s="10"/>
    </row>
    <row r="1852" spans="1:30" x14ac:dyDescent="0.25">
      <c r="A1852" t="s">
        <v>4636</v>
      </c>
      <c r="B1852" t="s">
        <v>2020</v>
      </c>
      <c r="C1852" s="1">
        <v>42033</v>
      </c>
      <c r="D1852">
        <v>3218</v>
      </c>
      <c r="E1852" t="str">
        <f t="shared" si="701"/>
        <v>_r_spatial_representation_</v>
      </c>
      <c r="F1852" s="7">
        <f t="shared" si="707"/>
        <v>8.0768260312988076</v>
      </c>
      <c r="G1852">
        <f t="shared" si="702"/>
        <v>36</v>
      </c>
      <c r="H1852" s="11">
        <f t="shared" si="708"/>
        <v>1</v>
      </c>
      <c r="I1852" s="11">
        <f t="shared" si="722"/>
        <v>0</v>
      </c>
      <c r="J1852" s="11">
        <f t="shared" si="722"/>
        <v>1</v>
      </c>
      <c r="K1852" s="11">
        <f t="shared" ref="K1852:P1861" si="724">IF(ISNUMBER(SEARCH(K$1,$E1852)),1,0)</f>
        <v>0</v>
      </c>
      <c r="L1852" s="11">
        <f t="shared" si="724"/>
        <v>1</v>
      </c>
      <c r="M1852" s="11">
        <f t="shared" si="724"/>
        <v>0</v>
      </c>
      <c r="N1852" s="11">
        <f t="shared" si="724"/>
        <v>0</v>
      </c>
      <c r="O1852" s="11">
        <f t="shared" si="724"/>
        <v>0</v>
      </c>
      <c r="P1852" s="11">
        <f t="shared" si="724"/>
        <v>0</v>
      </c>
      <c r="Q1852" s="4" t="str">
        <f t="shared" si="709"/>
        <v>N-101-010000</v>
      </c>
      <c r="R1852">
        <f t="shared" si="710"/>
        <v>20</v>
      </c>
      <c r="S1852" s="8">
        <f t="shared" si="711"/>
        <v>7.551626371718255</v>
      </c>
      <c r="T1852" s="8">
        <f t="shared" si="712"/>
        <v>7.551626371718255</v>
      </c>
      <c r="U1852" s="10">
        <f t="shared" si="703"/>
        <v>7.5946640617473449</v>
      </c>
      <c r="V1852" s="10">
        <f t="shared" si="713"/>
        <v>0.29856515146458962</v>
      </c>
      <c r="W1852" s="10">
        <f t="shared" si="714"/>
        <v>1.2434338545834525</v>
      </c>
      <c r="X1852" s="10">
        <f t="shared" si="704"/>
        <v>0.48216196955146284</v>
      </c>
      <c r="Y1852" s="22">
        <f t="shared" si="715"/>
        <v>7.0313854526807402</v>
      </c>
      <c r="Z1852" s="22">
        <f t="shared" si="705"/>
        <v>7.1381386669274196</v>
      </c>
      <c r="AA1852" s="22">
        <f t="shared" si="706"/>
        <v>7.551626371718255</v>
      </c>
      <c r="AB1852" s="35"/>
      <c r="AC1852" s="10"/>
      <c r="AD1852" s="10"/>
    </row>
    <row r="1853" spans="1:30" x14ac:dyDescent="0.25">
      <c r="A1853" t="s">
        <v>3215</v>
      </c>
      <c r="B1853" t="s">
        <v>599</v>
      </c>
      <c r="C1853" s="1">
        <v>42466</v>
      </c>
      <c r="D1853">
        <v>1653</v>
      </c>
      <c r="E1853" t="str">
        <f t="shared" si="701"/>
        <v>_r_tutorial_(r_programming_basic_101)_</v>
      </c>
      <c r="F1853" s="7">
        <f t="shared" si="707"/>
        <v>7.4109518755836366</v>
      </c>
      <c r="G1853">
        <f t="shared" si="702"/>
        <v>76</v>
      </c>
      <c r="H1853" s="11">
        <f t="shared" si="708"/>
        <v>1</v>
      </c>
      <c r="I1853" s="11">
        <f t="shared" si="722"/>
        <v>0</v>
      </c>
      <c r="J1853" s="11">
        <f t="shared" si="722"/>
        <v>1</v>
      </c>
      <c r="K1853" s="11">
        <f t="shared" si="724"/>
        <v>0</v>
      </c>
      <c r="L1853" s="11">
        <f t="shared" si="724"/>
        <v>1</v>
      </c>
      <c r="M1853" s="11">
        <f t="shared" si="724"/>
        <v>0</v>
      </c>
      <c r="N1853" s="11">
        <f t="shared" si="724"/>
        <v>0</v>
      </c>
      <c r="O1853" s="11">
        <f t="shared" si="724"/>
        <v>0</v>
      </c>
      <c r="P1853" s="11">
        <f t="shared" si="724"/>
        <v>0</v>
      </c>
      <c r="Q1853" s="4" t="str">
        <f t="shared" si="709"/>
        <v>N-101-010000</v>
      </c>
      <c r="R1853">
        <f t="shared" si="710"/>
        <v>20</v>
      </c>
      <c r="S1853" s="8">
        <f t="shared" si="711"/>
        <v>7.551626371718255</v>
      </c>
      <c r="T1853" s="8">
        <f t="shared" si="712"/>
        <v>7.551626371718255</v>
      </c>
      <c r="U1853" s="10">
        <f t="shared" si="703"/>
        <v>6.9287899060321738</v>
      </c>
      <c r="V1853" s="10">
        <f t="shared" si="713"/>
        <v>0.29856515146458962</v>
      </c>
      <c r="W1853" s="10">
        <f t="shared" si="714"/>
        <v>0.5775596988682814</v>
      </c>
      <c r="X1853" s="10">
        <f t="shared" si="704"/>
        <v>0.48216196955146284</v>
      </c>
      <c r="Y1853" s="22">
        <f t="shared" si="715"/>
        <v>7.0313854526807402</v>
      </c>
      <c r="Z1853" s="22">
        <f t="shared" si="705"/>
        <v>7.1381386669274196</v>
      </c>
      <c r="AA1853" s="22">
        <f t="shared" si="706"/>
        <v>7.551626371718255</v>
      </c>
      <c r="AB1853" s="35"/>
      <c r="AC1853" s="10"/>
      <c r="AD1853" s="10"/>
    </row>
    <row r="1854" spans="1:30" x14ac:dyDescent="0.25">
      <c r="A1854" t="s">
        <v>5223</v>
      </c>
      <c r="B1854" t="s">
        <v>2611</v>
      </c>
      <c r="C1854" s="1">
        <v>42278</v>
      </c>
      <c r="D1854">
        <v>195</v>
      </c>
      <c r="E1854" t="str">
        <f t="shared" si="701"/>
        <v>_r_tutorial_|_r_programming_tutorial_|_r_programming_|_r_programming_language_</v>
      </c>
      <c r="F1854" s="7">
        <f t="shared" si="707"/>
        <v>5.2781146592305168</v>
      </c>
      <c r="G1854">
        <f t="shared" si="702"/>
        <v>46</v>
      </c>
      <c r="H1854" s="11">
        <f t="shared" si="708"/>
        <v>1</v>
      </c>
      <c r="I1854" s="11">
        <f t="shared" si="722"/>
        <v>0</v>
      </c>
      <c r="J1854" s="11">
        <f t="shared" si="722"/>
        <v>0</v>
      </c>
      <c r="K1854" s="11">
        <f t="shared" si="724"/>
        <v>0</v>
      </c>
      <c r="L1854" s="11">
        <f t="shared" si="724"/>
        <v>1</v>
      </c>
      <c r="M1854" s="11">
        <f t="shared" si="724"/>
        <v>0</v>
      </c>
      <c r="N1854" s="11">
        <f t="shared" si="724"/>
        <v>0</v>
      </c>
      <c r="O1854" s="11">
        <f t="shared" si="724"/>
        <v>0</v>
      </c>
      <c r="P1854" s="11">
        <f t="shared" si="724"/>
        <v>0</v>
      </c>
      <c r="Q1854" s="4" t="str">
        <f t="shared" si="709"/>
        <v>N-100-010000</v>
      </c>
      <c r="R1854">
        <f t="shared" si="710"/>
        <v>2</v>
      </c>
      <c r="S1854" s="8">
        <f t="shared" si="711"/>
        <v>7.600207430413267</v>
      </c>
      <c r="T1854" s="8">
        <f t="shared" si="712"/>
        <v>7.3546782491486216</v>
      </c>
      <c r="U1854" s="10">
        <f t="shared" si="703"/>
        <v>5.1828886833378069</v>
      </c>
      <c r="V1854" s="10">
        <f t="shared" si="713"/>
        <v>-0.28491730767721318</v>
      </c>
      <c r="W1854" s="10">
        <f t="shared" si="714"/>
        <v>-1.5552775174848383</v>
      </c>
      <c r="X1854" s="10">
        <f t="shared" si="704"/>
        <v>9.5225975892710021E-2</v>
      </c>
      <c r="Y1854" s="22">
        <f t="shared" si="715"/>
        <v>6.6444494590219874</v>
      </c>
      <c r="Z1854" s="22">
        <f t="shared" si="705"/>
        <v>6.7816622112098344</v>
      </c>
      <c r="AA1854" s="22">
        <f t="shared" si="706"/>
        <v>6.6444494590219874</v>
      </c>
      <c r="AB1854" s="35"/>
      <c r="AC1854" s="10"/>
      <c r="AD1854" s="10"/>
    </row>
    <row r="1855" spans="1:30" x14ac:dyDescent="0.25">
      <c r="A1855" t="s">
        <v>4637</v>
      </c>
      <c r="B1855" t="s">
        <v>2021</v>
      </c>
      <c r="C1855" s="1">
        <v>41571</v>
      </c>
      <c r="D1855">
        <v>27055</v>
      </c>
      <c r="E1855" t="str">
        <f t="shared" si="701"/>
        <v>_r_tutorial_for_beginners:_a_quick_start-up_kit_</v>
      </c>
      <c r="F1855" s="7">
        <f t="shared" si="707"/>
        <v>10.205664071138361</v>
      </c>
      <c r="G1855">
        <f t="shared" si="702"/>
        <v>24</v>
      </c>
      <c r="H1855" s="11">
        <f t="shared" si="708"/>
        <v>0</v>
      </c>
      <c r="I1855" s="11">
        <f t="shared" si="722"/>
        <v>0</v>
      </c>
      <c r="J1855" s="11">
        <f t="shared" si="722"/>
        <v>1</v>
      </c>
      <c r="K1855" s="11">
        <f t="shared" si="724"/>
        <v>0</v>
      </c>
      <c r="L1855" s="11">
        <f t="shared" si="724"/>
        <v>1</v>
      </c>
      <c r="M1855" s="11">
        <f t="shared" si="724"/>
        <v>0</v>
      </c>
      <c r="N1855" s="11">
        <f t="shared" si="724"/>
        <v>0</v>
      </c>
      <c r="O1855" s="11">
        <f t="shared" si="724"/>
        <v>0</v>
      </c>
      <c r="P1855" s="11">
        <f t="shared" si="724"/>
        <v>0</v>
      </c>
      <c r="Q1855" s="4" t="str">
        <f t="shared" si="709"/>
        <v>N-001-010000</v>
      </c>
      <c r="R1855">
        <f t="shared" si="710"/>
        <v>7</v>
      </c>
      <c r="S1855" s="8">
        <f t="shared" si="711"/>
        <v>7.3873048234660512</v>
      </c>
      <c r="T1855" s="8">
        <f t="shared" si="712"/>
        <v>7.3546782491486216</v>
      </c>
      <c r="U1855" s="10">
        <f t="shared" si="703"/>
        <v>9.5250350472442022</v>
      </c>
      <c r="V1855" s="10">
        <f t="shared" si="713"/>
        <v>0.59784473988311937</v>
      </c>
      <c r="W1855" s="10">
        <f t="shared" si="714"/>
        <v>3.3722718944230063</v>
      </c>
      <c r="X1855" s="10">
        <f t="shared" si="704"/>
        <v>0.68062902389415936</v>
      </c>
      <c r="Y1855" s="22">
        <f t="shared" si="715"/>
        <v>7.2298525070234367</v>
      </c>
      <c r="Z1855" s="22">
        <f t="shared" si="705"/>
        <v>7.5120186099468835</v>
      </c>
      <c r="AA1855" s="22">
        <f t="shared" si="706"/>
        <v>7.3873048234660512</v>
      </c>
      <c r="AB1855" s="35"/>
      <c r="AC1855" s="10"/>
      <c r="AD1855" s="10"/>
    </row>
    <row r="1856" spans="1:30" x14ac:dyDescent="0.25">
      <c r="A1856" t="s">
        <v>4603</v>
      </c>
      <c r="B1856" t="s">
        <v>1987</v>
      </c>
      <c r="C1856" s="1">
        <v>41541</v>
      </c>
      <c r="D1856">
        <v>15194</v>
      </c>
      <c r="E1856" t="str">
        <f t="shared" si="701"/>
        <v>_random_forests_algorithm_</v>
      </c>
      <c r="F1856" s="7">
        <f t="shared" si="707"/>
        <v>9.6287217053508929</v>
      </c>
      <c r="G1856">
        <f t="shared" si="702"/>
        <v>54</v>
      </c>
      <c r="H1856" s="11">
        <f t="shared" si="708"/>
        <v>0</v>
      </c>
      <c r="I1856" s="11">
        <f t="shared" si="722"/>
        <v>0</v>
      </c>
      <c r="J1856" s="11">
        <f t="shared" si="722"/>
        <v>1</v>
      </c>
      <c r="K1856" s="11">
        <f t="shared" si="724"/>
        <v>0</v>
      </c>
      <c r="L1856" s="11">
        <f t="shared" si="724"/>
        <v>0</v>
      </c>
      <c r="M1856" s="11">
        <f t="shared" si="724"/>
        <v>0</v>
      </c>
      <c r="N1856" s="11">
        <f t="shared" si="724"/>
        <v>0</v>
      </c>
      <c r="O1856" s="11">
        <f t="shared" si="724"/>
        <v>0</v>
      </c>
      <c r="P1856" s="11">
        <f t="shared" si="724"/>
        <v>0</v>
      </c>
      <c r="Q1856" s="4" t="str">
        <f t="shared" si="709"/>
        <v>N-001-000000</v>
      </c>
      <c r="R1856">
        <f t="shared" si="710"/>
        <v>313</v>
      </c>
      <c r="S1856" s="8">
        <f t="shared" si="711"/>
        <v>6.8822553953446945</v>
      </c>
      <c r="T1856" s="8">
        <f t="shared" si="712"/>
        <v>6.8822553953446945</v>
      </c>
      <c r="U1856" s="10">
        <f t="shared" si="703"/>
        <v>9.24178571169214</v>
      </c>
      <c r="V1856" s="10">
        <f t="shared" si="713"/>
        <v>0.15496856831223904</v>
      </c>
      <c r="W1856" s="10">
        <f t="shared" si="714"/>
        <v>2.7953295286355377</v>
      </c>
      <c r="X1856" s="10">
        <f t="shared" si="704"/>
        <v>0.38693599365875281</v>
      </c>
      <c r="Y1856" s="22">
        <f t="shared" si="715"/>
        <v>6.9361594767880304</v>
      </c>
      <c r="Z1856" s="22">
        <f t="shared" si="705"/>
        <v>6.9661540865059681</v>
      </c>
      <c r="AA1856" s="22">
        <f t="shared" si="706"/>
        <v>6.8822553953446945</v>
      </c>
      <c r="AB1856" s="35"/>
      <c r="AC1856" s="10"/>
      <c r="AD1856" s="10"/>
    </row>
    <row r="1857" spans="1:30" x14ac:dyDescent="0.25">
      <c r="A1857" t="s">
        <v>3223</v>
      </c>
      <c r="B1857" t="s">
        <v>607</v>
      </c>
      <c r="C1857" s="1">
        <v>42479</v>
      </c>
      <c r="D1857">
        <v>81</v>
      </c>
      <c r="E1857" t="str">
        <f t="shared" si="701"/>
        <v>_random-ized_forest:_a_new_class_of_ensemble_algorithms_</v>
      </c>
      <c r="F1857" s="7">
        <f t="shared" si="707"/>
        <v>4.4067192472642533</v>
      </c>
      <c r="G1857">
        <f t="shared" si="702"/>
        <v>44</v>
      </c>
      <c r="H1857" s="11">
        <f t="shared" si="708"/>
        <v>1</v>
      </c>
      <c r="I1857" s="11">
        <f t="shared" si="722"/>
        <v>0</v>
      </c>
      <c r="J1857" s="11">
        <f t="shared" si="722"/>
        <v>1</v>
      </c>
      <c r="K1857" s="11">
        <f t="shared" si="724"/>
        <v>0</v>
      </c>
      <c r="L1857" s="11">
        <f t="shared" si="724"/>
        <v>0</v>
      </c>
      <c r="M1857" s="11">
        <f t="shared" si="724"/>
        <v>0</v>
      </c>
      <c r="N1857" s="11">
        <f t="shared" si="724"/>
        <v>0</v>
      </c>
      <c r="O1857" s="11">
        <f t="shared" si="724"/>
        <v>0</v>
      </c>
      <c r="P1857" s="11">
        <f t="shared" si="724"/>
        <v>0</v>
      </c>
      <c r="Q1857" s="4" t="str">
        <f t="shared" si="709"/>
        <v>N-101-000000</v>
      </c>
      <c r="R1857">
        <f t="shared" si="710"/>
        <v>419</v>
      </c>
      <c r="S1857" s="8">
        <f t="shared" si="711"/>
        <v>6.5697596378225285</v>
      </c>
      <c r="T1857" s="8">
        <f t="shared" si="712"/>
        <v>6.5697596378225285</v>
      </c>
      <c r="U1857" s="10">
        <f t="shared" si="703"/>
        <v>4.218250307948197</v>
      </c>
      <c r="V1857" s="10">
        <f t="shared" si="713"/>
        <v>-0.14431102010629077</v>
      </c>
      <c r="W1857" s="10">
        <f t="shared" si="714"/>
        <v>-2.4266729294511018</v>
      </c>
      <c r="X1857" s="10">
        <f t="shared" si="704"/>
        <v>0.18846893931605621</v>
      </c>
      <c r="Y1857" s="22">
        <f t="shared" si="715"/>
        <v>6.7376924224453338</v>
      </c>
      <c r="Z1857" s="22">
        <f t="shared" si="705"/>
        <v>6.5922741434865042</v>
      </c>
      <c r="AA1857" s="22">
        <f t="shared" si="706"/>
        <v>6.5697596378225285</v>
      </c>
      <c r="AB1857" s="35"/>
      <c r="AC1857" s="10"/>
      <c r="AD1857" s="10"/>
    </row>
    <row r="1858" spans="1:30" x14ac:dyDescent="0.25">
      <c r="A1858" t="s">
        <v>4604</v>
      </c>
      <c r="B1858" t="s">
        <v>1988</v>
      </c>
      <c r="C1858" s="1">
        <v>41843</v>
      </c>
      <c r="D1858">
        <v>2463</v>
      </c>
      <c r="E1858" t="str">
        <f t="shared" ref="E1858:E1921" si="725">CONCATENATE("_",LOWER(A1858),"_")</f>
        <v>_rants_from_a_great_under-paid_data_scientist_</v>
      </c>
      <c r="F1858" s="7">
        <f t="shared" si="707"/>
        <v>7.8095413246534102</v>
      </c>
      <c r="G1858">
        <f t="shared" ref="G1858:G1921" si="726">LEN(A1859)</f>
        <v>49</v>
      </c>
      <c r="H1858" s="11">
        <f t="shared" si="708"/>
        <v>0</v>
      </c>
      <c r="I1858" s="11">
        <f t="shared" si="722"/>
        <v>0</v>
      </c>
      <c r="J1858" s="11">
        <f t="shared" si="722"/>
        <v>1</v>
      </c>
      <c r="K1858" s="11">
        <f t="shared" si="724"/>
        <v>0</v>
      </c>
      <c r="L1858" s="11">
        <f t="shared" si="724"/>
        <v>0</v>
      </c>
      <c r="M1858" s="11">
        <f t="shared" si="724"/>
        <v>0</v>
      </c>
      <c r="N1858" s="11">
        <f t="shared" si="724"/>
        <v>0</v>
      </c>
      <c r="O1858" s="11">
        <f t="shared" si="724"/>
        <v>1</v>
      </c>
      <c r="P1858" s="11">
        <f t="shared" si="724"/>
        <v>0</v>
      </c>
      <c r="Q1858" s="4" t="str">
        <f t="shared" si="709"/>
        <v>N-001-000010</v>
      </c>
      <c r="R1858">
        <f t="shared" si="710"/>
        <v>276</v>
      </c>
      <c r="S1858" s="8">
        <f t="shared" si="711"/>
        <v>7.1371246496698326</v>
      </c>
      <c r="T1858" s="8">
        <f t="shared" si="712"/>
        <v>7.1371246496698326</v>
      </c>
      <c r="U1858" s="10">
        <f t="shared" ref="U1858:U1921" si="727">F1858-$AQ$29*SUMPRODUCT(H1858:P1858,$AH$25:$AP$25)</f>
        <v>7.2047204097951889</v>
      </c>
      <c r="V1858" s="10">
        <f t="shared" si="713"/>
        <v>0.48352944586012636</v>
      </c>
      <c r="W1858" s="10">
        <f t="shared" si="714"/>
        <v>0.97614914793805507</v>
      </c>
      <c r="X1858" s="10">
        <f t="shared" ref="X1858:X1921" si="728">$AQ$29*SUMPRODUCT(H1858:P1858,$AH$25:$AP$25)</f>
        <v>0.60482091485822098</v>
      </c>
      <c r="Y1858" s="22">
        <f t="shared" si="715"/>
        <v>7.1540443979874988</v>
      </c>
      <c r="Z1858" s="22">
        <f t="shared" ref="Z1858:Z1921" si="729">$AG$36+SUMPRODUCT($AH$36:$AP$36,H1858:P1858)</f>
        <v>7.1890336202131158</v>
      </c>
      <c r="AA1858" s="22">
        <f t="shared" ref="AA1858:AA1921" si="730">IF(R1858&gt;=$AC$2,S1858,Y1858)</f>
        <v>7.1371246496698326</v>
      </c>
      <c r="AB1858" s="35"/>
      <c r="AC1858" s="10"/>
      <c r="AD1858" s="10"/>
    </row>
    <row r="1859" spans="1:30" x14ac:dyDescent="0.25">
      <c r="A1859" t="s">
        <v>4605</v>
      </c>
      <c r="B1859" t="s">
        <v>1989</v>
      </c>
      <c r="C1859" s="1">
        <v>41465</v>
      </c>
      <c r="D1859">
        <v>977</v>
      </c>
      <c r="E1859" t="str">
        <f t="shared" si="725"/>
        <v>_rapid_hadoop_development_with_progressive_testing_</v>
      </c>
      <c r="F1859" s="7">
        <f t="shared" ref="F1859:F1922" si="731">LN(1+D1859)</f>
        <v>6.8855096700348177</v>
      </c>
      <c r="G1859">
        <f t="shared" si="726"/>
        <v>66</v>
      </c>
      <c r="H1859" s="11">
        <f t="shared" ref="H1859:H1922" si="732">IF(YEAR(C1859)&gt;2014,1,0)</f>
        <v>0</v>
      </c>
      <c r="I1859" s="11">
        <f t="shared" si="722"/>
        <v>0</v>
      </c>
      <c r="J1859" s="11">
        <f t="shared" si="722"/>
        <v>1</v>
      </c>
      <c r="K1859" s="11">
        <f t="shared" si="724"/>
        <v>0</v>
      </c>
      <c r="L1859" s="11">
        <f t="shared" si="724"/>
        <v>0</v>
      </c>
      <c r="M1859" s="11">
        <f t="shared" si="724"/>
        <v>0</v>
      </c>
      <c r="N1859" s="11">
        <f t="shared" si="724"/>
        <v>0</v>
      </c>
      <c r="O1859" s="11">
        <f t="shared" si="724"/>
        <v>0</v>
      </c>
      <c r="P1859" s="11">
        <f t="shared" si="724"/>
        <v>0</v>
      </c>
      <c r="Q1859" s="4" t="str">
        <f t="shared" ref="Q1859:Q1922" si="733">CONCATENATE("N-",H1859,I1859,J1859,"-",K1859,L1859,M1859,N1859,O1859,P1859)</f>
        <v>N-001-000000</v>
      </c>
      <c r="R1859">
        <f t="shared" ref="R1859:R1922" si="734">COUNTIF(Q:Q,Q1859)</f>
        <v>313</v>
      </c>
      <c r="S1859" s="8">
        <f t="shared" ref="S1859:S1922" si="735">AVERAGEIF(R:R,R1859,F:F)</f>
        <v>6.8822553953446945</v>
      </c>
      <c r="T1859" s="8">
        <f t="shared" ref="T1859:T1922" si="736">IF(R1859&gt;=10,S1859,AVERAGEIF(R:R,"&lt;10",F:F))</f>
        <v>6.8822553953446945</v>
      </c>
      <c r="U1859" s="10">
        <f t="shared" si="727"/>
        <v>6.4985736763760649</v>
      </c>
      <c r="V1859" s="10">
        <f t="shared" ref="V1859:V1922" si="737">SUMPRODUCT(H1859:P1859,$AH$25:$AP$25)-$AQ$28</f>
        <v>0.15496856831223904</v>
      </c>
      <c r="W1859" s="10">
        <f t="shared" ref="W1859:W1922" si="738">F1859-AVERAGE(F:F)</f>
        <v>5.2117493319462582E-2</v>
      </c>
      <c r="X1859" s="10">
        <f t="shared" si="728"/>
        <v>0.38693599365875281</v>
      </c>
      <c r="Y1859" s="22">
        <f t="shared" ref="Y1859:Y1922" si="739">AVERAGE(F:F)-AVERAGE(X:X)+X1859</f>
        <v>6.9361594767880304</v>
      </c>
      <c r="Z1859" s="22">
        <f t="shared" si="729"/>
        <v>6.9661540865059681</v>
      </c>
      <c r="AA1859" s="22">
        <f t="shared" si="730"/>
        <v>6.8822553953446945</v>
      </c>
      <c r="AB1859" s="35"/>
      <c r="AC1859" s="10"/>
      <c r="AD1859" s="10"/>
    </row>
    <row r="1860" spans="1:30" x14ac:dyDescent="0.25">
      <c r="A1860" t="s">
        <v>3042</v>
      </c>
      <c r="B1860" t="s">
        <v>424</v>
      </c>
      <c r="C1860" s="1">
        <v>42416</v>
      </c>
      <c r="D1860">
        <v>244</v>
      </c>
      <c r="E1860" t="str">
        <f t="shared" si="725"/>
        <v>_rapidminer:_2016_gartner_magic_quadrant_leader-_advanced_analytics_</v>
      </c>
      <c r="F1860" s="7">
        <f t="shared" si="731"/>
        <v>5.5012582105447274</v>
      </c>
      <c r="G1860">
        <f t="shared" si="726"/>
        <v>21</v>
      </c>
      <c r="H1860" s="11">
        <f t="shared" si="732"/>
        <v>1</v>
      </c>
      <c r="I1860" s="11">
        <f t="shared" si="722"/>
        <v>1</v>
      </c>
      <c r="J1860" s="11">
        <f t="shared" si="722"/>
        <v>0</v>
      </c>
      <c r="K1860" s="11">
        <f t="shared" si="724"/>
        <v>0</v>
      </c>
      <c r="L1860" s="11">
        <f t="shared" si="724"/>
        <v>0</v>
      </c>
      <c r="M1860" s="11">
        <f t="shared" si="724"/>
        <v>0</v>
      </c>
      <c r="N1860" s="11">
        <f t="shared" si="724"/>
        <v>0</v>
      </c>
      <c r="O1860" s="11">
        <f t="shared" si="724"/>
        <v>0</v>
      </c>
      <c r="P1860" s="11">
        <f t="shared" si="724"/>
        <v>1</v>
      </c>
      <c r="Q1860" s="4" t="str">
        <f t="shared" si="733"/>
        <v>N-110-000001</v>
      </c>
      <c r="R1860">
        <f t="shared" si="734"/>
        <v>34</v>
      </c>
      <c r="S1860" s="8">
        <f t="shared" si="735"/>
        <v>5.7632303215384431</v>
      </c>
      <c r="T1860" s="8">
        <f t="shared" si="736"/>
        <v>5.7632303215384431</v>
      </c>
      <c r="U1860" s="10">
        <f t="shared" si="727"/>
        <v>6.3083830487219847</v>
      </c>
      <c r="V1860" s="10">
        <f t="shared" si="737"/>
        <v>-1.6456226455902563</v>
      </c>
      <c r="W1860" s="10">
        <f t="shared" si="738"/>
        <v>-1.3321339661706277</v>
      </c>
      <c r="X1860" s="10">
        <f t="shared" si="728"/>
        <v>-0.80712483817725755</v>
      </c>
      <c r="Y1860" s="22">
        <f t="shared" si="739"/>
        <v>5.7420986449520202</v>
      </c>
      <c r="Z1860" s="22">
        <f t="shared" si="729"/>
        <v>5.8049157075351516</v>
      </c>
      <c r="AA1860" s="22">
        <f t="shared" si="730"/>
        <v>5.7632303215384431</v>
      </c>
      <c r="AB1860" s="35"/>
      <c r="AC1860" s="10"/>
      <c r="AD1860" s="10"/>
    </row>
    <row r="1861" spans="1:30" x14ac:dyDescent="0.25">
      <c r="A1861" t="s">
        <v>2607</v>
      </c>
      <c r="B1861" t="s">
        <v>2608</v>
      </c>
      <c r="C1861" s="1">
        <v>42194</v>
      </c>
      <c r="D1861">
        <v>163</v>
      </c>
      <c r="E1861" t="str">
        <f t="shared" si="725"/>
        <v>_rapidprototypingipad1_</v>
      </c>
      <c r="F1861" s="7">
        <f t="shared" si="731"/>
        <v>5.0998664278241987</v>
      </c>
      <c r="G1861">
        <f t="shared" si="726"/>
        <v>43</v>
      </c>
      <c r="H1861" s="11">
        <f t="shared" si="732"/>
        <v>1</v>
      </c>
      <c r="I1861" s="11">
        <f t="shared" si="722"/>
        <v>0</v>
      </c>
      <c r="J1861" s="11">
        <f t="shared" si="722"/>
        <v>0</v>
      </c>
      <c r="K1861" s="11">
        <f t="shared" si="724"/>
        <v>0</v>
      </c>
      <c r="L1861" s="11">
        <f t="shared" si="724"/>
        <v>0</v>
      </c>
      <c r="M1861" s="11">
        <f t="shared" si="724"/>
        <v>0</v>
      </c>
      <c r="N1861" s="11">
        <f t="shared" si="724"/>
        <v>0</v>
      </c>
      <c r="O1861" s="11">
        <f t="shared" si="724"/>
        <v>0</v>
      </c>
      <c r="P1861" s="11">
        <f t="shared" si="724"/>
        <v>0</v>
      </c>
      <c r="Q1861" s="4" t="str">
        <f t="shared" si="733"/>
        <v>N-100-000000</v>
      </c>
      <c r="R1861">
        <f t="shared" si="734"/>
        <v>10</v>
      </c>
      <c r="S1861" s="8">
        <f t="shared" si="735"/>
        <v>5.8482281909542762</v>
      </c>
      <c r="T1861" s="8">
        <f t="shared" si="736"/>
        <v>5.8482281909542762</v>
      </c>
      <c r="U1861" s="10">
        <f t="shared" si="727"/>
        <v>5.2983334821668953</v>
      </c>
      <c r="V1861" s="10">
        <f t="shared" si="737"/>
        <v>-0.72779347924809357</v>
      </c>
      <c r="W1861" s="10">
        <f t="shared" si="738"/>
        <v>-1.7335257488911564</v>
      </c>
      <c r="X1861" s="10">
        <f t="shared" si="728"/>
        <v>-0.19846705434269657</v>
      </c>
      <c r="Y1861" s="22">
        <f t="shared" si="739"/>
        <v>6.350756428786581</v>
      </c>
      <c r="Z1861" s="22">
        <f t="shared" si="729"/>
        <v>6.2357976877689199</v>
      </c>
      <c r="AA1861" s="22">
        <f t="shared" si="730"/>
        <v>5.8482281909542762</v>
      </c>
      <c r="AB1861" s="35"/>
      <c r="AC1861" s="10"/>
      <c r="AD1861" s="10"/>
    </row>
    <row r="1862" spans="1:30" x14ac:dyDescent="0.25">
      <c r="A1862" t="s">
        <v>4607</v>
      </c>
      <c r="B1862" t="s">
        <v>1991</v>
      </c>
      <c r="C1862" s="1">
        <v>41697</v>
      </c>
      <c r="D1862">
        <v>815</v>
      </c>
      <c r="E1862" t="str">
        <f t="shared" si="725"/>
        <v>_read_this_tutorial_before_you_use_proc_corr_</v>
      </c>
      <c r="F1862" s="7">
        <f t="shared" si="731"/>
        <v>6.7044143549641069</v>
      </c>
      <c r="G1862">
        <f t="shared" si="726"/>
        <v>43</v>
      </c>
      <c r="H1862" s="11">
        <f t="shared" si="732"/>
        <v>0</v>
      </c>
      <c r="I1862" s="11">
        <f t="shared" ref="I1862:J1881" si="740">IF(ISNUMBER(SEARCH(I$1,$B1862)),1,0)</f>
        <v>0</v>
      </c>
      <c r="J1862" s="11">
        <f t="shared" si="740"/>
        <v>1</v>
      </c>
      <c r="K1862" s="11">
        <f t="shared" ref="K1862:P1871" si="741">IF(ISNUMBER(SEARCH(K$1,$E1862)),1,0)</f>
        <v>0</v>
      </c>
      <c r="L1862" s="11">
        <f t="shared" si="741"/>
        <v>0</v>
      </c>
      <c r="M1862" s="11">
        <f t="shared" si="741"/>
        <v>0</v>
      </c>
      <c r="N1862" s="11">
        <f t="shared" si="741"/>
        <v>0</v>
      </c>
      <c r="O1862" s="11">
        <f t="shared" si="741"/>
        <v>0</v>
      </c>
      <c r="P1862" s="11">
        <f t="shared" si="741"/>
        <v>0</v>
      </c>
      <c r="Q1862" s="4" t="str">
        <f t="shared" si="733"/>
        <v>N-001-000000</v>
      </c>
      <c r="R1862">
        <f t="shared" si="734"/>
        <v>313</v>
      </c>
      <c r="S1862" s="8">
        <f t="shared" si="735"/>
        <v>6.8822553953446945</v>
      </c>
      <c r="T1862" s="8">
        <f t="shared" si="736"/>
        <v>6.8822553953446945</v>
      </c>
      <c r="U1862" s="10">
        <f t="shared" si="727"/>
        <v>6.317478361305354</v>
      </c>
      <c r="V1862" s="10">
        <f t="shared" si="737"/>
        <v>0.15496856831223904</v>
      </c>
      <c r="W1862" s="10">
        <f t="shared" si="738"/>
        <v>-0.12897782175124828</v>
      </c>
      <c r="X1862" s="10">
        <f t="shared" si="728"/>
        <v>0.38693599365875281</v>
      </c>
      <c r="Y1862" s="22">
        <f t="shared" si="739"/>
        <v>6.9361594767880304</v>
      </c>
      <c r="Z1862" s="22">
        <f t="shared" si="729"/>
        <v>6.9661540865059681</v>
      </c>
      <c r="AA1862" s="22">
        <f t="shared" si="730"/>
        <v>6.8822553953446945</v>
      </c>
      <c r="AB1862" s="35"/>
      <c r="AC1862" s="10"/>
      <c r="AD1862" s="10"/>
    </row>
    <row r="1863" spans="1:30" x14ac:dyDescent="0.25">
      <c r="A1863" t="s">
        <v>3231</v>
      </c>
      <c r="B1863" t="s">
        <v>615</v>
      </c>
      <c r="C1863" s="1">
        <v>42499</v>
      </c>
      <c r="D1863">
        <v>212</v>
      </c>
      <c r="E1863" t="str">
        <f t="shared" si="725"/>
        <v>_real_time_analytics_-_essential_key_factors_</v>
      </c>
      <c r="F1863" s="7">
        <f t="shared" si="731"/>
        <v>5.3612921657094255</v>
      </c>
      <c r="G1863">
        <f t="shared" si="726"/>
        <v>48</v>
      </c>
      <c r="H1863" s="11">
        <f t="shared" si="732"/>
        <v>1</v>
      </c>
      <c r="I1863" s="11">
        <f t="shared" si="740"/>
        <v>0</v>
      </c>
      <c r="J1863" s="11">
        <f t="shared" si="740"/>
        <v>1</v>
      </c>
      <c r="K1863" s="11">
        <f t="shared" si="741"/>
        <v>0</v>
      </c>
      <c r="L1863" s="11">
        <f t="shared" si="741"/>
        <v>0</v>
      </c>
      <c r="M1863" s="11">
        <f t="shared" si="741"/>
        <v>0</v>
      </c>
      <c r="N1863" s="11">
        <f t="shared" si="741"/>
        <v>0</v>
      </c>
      <c r="O1863" s="11">
        <f t="shared" si="741"/>
        <v>0</v>
      </c>
      <c r="P1863" s="11">
        <f t="shared" si="741"/>
        <v>1</v>
      </c>
      <c r="Q1863" s="4" t="str">
        <f t="shared" si="733"/>
        <v>N-101-000001</v>
      </c>
      <c r="R1863">
        <f t="shared" si="734"/>
        <v>109</v>
      </c>
      <c r="S1863" s="8">
        <f t="shared" si="735"/>
        <v>6.5598547021339648</v>
      </c>
      <c r="T1863" s="8">
        <f t="shared" si="736"/>
        <v>6.5598547021339648</v>
      </c>
      <c r="U1863" s="10">
        <f t="shared" si="727"/>
        <v>5.38757336952842</v>
      </c>
      <c r="V1863" s="10">
        <f t="shared" si="737"/>
        <v>-0.46814479021556843</v>
      </c>
      <c r="W1863" s="10">
        <f t="shared" si="738"/>
        <v>-1.4721000110059297</v>
      </c>
      <c r="X1863" s="10">
        <f t="shared" si="728"/>
        <v>-2.6281203818994407E-2</v>
      </c>
      <c r="Y1863" s="22">
        <f t="shared" si="739"/>
        <v>6.5229422793102829</v>
      </c>
      <c r="Z1863" s="22">
        <f t="shared" si="729"/>
        <v>6.4247572696849025</v>
      </c>
      <c r="AA1863" s="22">
        <f t="shared" si="730"/>
        <v>6.5598547021339648</v>
      </c>
      <c r="AB1863" s="35"/>
      <c r="AC1863" s="10"/>
      <c r="AD1863" s="10"/>
    </row>
    <row r="1864" spans="1:30" x14ac:dyDescent="0.25">
      <c r="A1864" t="s">
        <v>4611</v>
      </c>
      <c r="B1864" t="s">
        <v>1995</v>
      </c>
      <c r="C1864" s="1">
        <v>42389</v>
      </c>
      <c r="D1864">
        <v>977</v>
      </c>
      <c r="E1864" t="str">
        <f t="shared" si="725"/>
        <v>_real_time_predictive_models_-_are_they_possible?_</v>
      </c>
      <c r="F1864" s="7">
        <f t="shared" si="731"/>
        <v>6.8855096700348177</v>
      </c>
      <c r="G1864">
        <f t="shared" si="726"/>
        <v>60</v>
      </c>
      <c r="H1864" s="11">
        <f t="shared" si="732"/>
        <v>1</v>
      </c>
      <c r="I1864" s="11">
        <f t="shared" si="740"/>
        <v>0</v>
      </c>
      <c r="J1864" s="11">
        <f t="shared" si="740"/>
        <v>1</v>
      </c>
      <c r="K1864" s="11">
        <f t="shared" si="741"/>
        <v>0</v>
      </c>
      <c r="L1864" s="11">
        <f t="shared" si="741"/>
        <v>0</v>
      </c>
      <c r="M1864" s="11">
        <f t="shared" si="741"/>
        <v>0</v>
      </c>
      <c r="N1864" s="11">
        <f t="shared" si="741"/>
        <v>0</v>
      </c>
      <c r="O1864" s="11">
        <f t="shared" si="741"/>
        <v>0</v>
      </c>
      <c r="P1864" s="11">
        <f t="shared" si="741"/>
        <v>0</v>
      </c>
      <c r="Q1864" s="4" t="str">
        <f t="shared" si="733"/>
        <v>N-101-000000</v>
      </c>
      <c r="R1864">
        <f t="shared" si="734"/>
        <v>419</v>
      </c>
      <c r="S1864" s="8">
        <f t="shared" si="735"/>
        <v>6.5697596378225285</v>
      </c>
      <c r="T1864" s="8">
        <f t="shared" si="736"/>
        <v>6.5697596378225285</v>
      </c>
      <c r="U1864" s="10">
        <f t="shared" si="727"/>
        <v>6.6970407307187614</v>
      </c>
      <c r="V1864" s="10">
        <f t="shared" si="737"/>
        <v>-0.14431102010629077</v>
      </c>
      <c r="W1864" s="10">
        <f t="shared" si="738"/>
        <v>5.2117493319462582E-2</v>
      </c>
      <c r="X1864" s="10">
        <f t="shared" si="728"/>
        <v>0.18846893931605621</v>
      </c>
      <c r="Y1864" s="22">
        <f t="shared" si="739"/>
        <v>6.7376924224453338</v>
      </c>
      <c r="Z1864" s="22">
        <f t="shared" si="729"/>
        <v>6.5922741434865042</v>
      </c>
      <c r="AA1864" s="22">
        <f t="shared" si="730"/>
        <v>6.5697596378225285</v>
      </c>
      <c r="AB1864" s="35"/>
      <c r="AC1864" s="10"/>
      <c r="AD1864" s="10"/>
    </row>
    <row r="1865" spans="1:30" x14ac:dyDescent="0.25">
      <c r="A1865" t="s">
        <v>5221</v>
      </c>
      <c r="B1865" t="s">
        <v>2609</v>
      </c>
      <c r="C1865" s="1">
        <v>41240</v>
      </c>
      <c r="D1865">
        <v>1589</v>
      </c>
      <c r="E1865" t="str">
        <f t="shared" si="725"/>
        <v>_real-time_analytics_for_small_data,_big_data,_and_huge_data!_</v>
      </c>
      <c r="F1865" s="7">
        <f t="shared" si="731"/>
        <v>7.3714892952142774</v>
      </c>
      <c r="G1865">
        <f t="shared" si="726"/>
        <v>27</v>
      </c>
      <c r="H1865" s="11">
        <f t="shared" si="732"/>
        <v>0</v>
      </c>
      <c r="I1865" s="11">
        <f t="shared" si="740"/>
        <v>0</v>
      </c>
      <c r="J1865" s="11">
        <f t="shared" si="740"/>
        <v>0</v>
      </c>
      <c r="K1865" s="11">
        <f t="shared" si="741"/>
        <v>0</v>
      </c>
      <c r="L1865" s="11">
        <f t="shared" si="741"/>
        <v>0</v>
      </c>
      <c r="M1865" s="11">
        <f t="shared" si="741"/>
        <v>0</v>
      </c>
      <c r="N1865" s="11">
        <f t="shared" si="741"/>
        <v>0</v>
      </c>
      <c r="O1865" s="11">
        <f t="shared" si="741"/>
        <v>0</v>
      </c>
      <c r="P1865" s="11">
        <f t="shared" si="741"/>
        <v>1</v>
      </c>
      <c r="Q1865" s="4" t="str">
        <f t="shared" si="733"/>
        <v>N-000-000001</v>
      </c>
      <c r="R1865">
        <f t="shared" si="734"/>
        <v>5</v>
      </c>
      <c r="S1865" s="8">
        <f t="shared" si="735"/>
        <v>7.3171745205203251</v>
      </c>
      <c r="T1865" s="8">
        <f t="shared" si="736"/>
        <v>7.3546782491486216</v>
      </c>
      <c r="U1865" s="10">
        <f t="shared" si="727"/>
        <v>7.5862394383493283</v>
      </c>
      <c r="V1865" s="10">
        <f t="shared" si="737"/>
        <v>-0.75234766093884131</v>
      </c>
      <c r="W1865" s="10">
        <f t="shared" si="738"/>
        <v>0.53809711849892228</v>
      </c>
      <c r="X1865" s="10">
        <f t="shared" si="728"/>
        <v>-0.21475014313505064</v>
      </c>
      <c r="Y1865" s="22">
        <f t="shared" si="739"/>
        <v>6.3344733399942266</v>
      </c>
      <c r="Z1865" s="22">
        <f t="shared" si="729"/>
        <v>6.4421607569867811</v>
      </c>
      <c r="AA1865" s="22">
        <f t="shared" si="730"/>
        <v>7.3171745205203251</v>
      </c>
      <c r="AB1865" s="35"/>
      <c r="AC1865" s="10"/>
      <c r="AD1865" s="10"/>
    </row>
    <row r="1866" spans="1:30" x14ac:dyDescent="0.25">
      <c r="A1866" t="s">
        <v>4609</v>
      </c>
      <c r="B1866" t="s">
        <v>1993</v>
      </c>
      <c r="C1866" s="1">
        <v>42080</v>
      </c>
      <c r="D1866">
        <v>1100</v>
      </c>
      <c r="E1866" t="str">
        <f t="shared" si="725"/>
        <v>_real-time_analytics_weather_</v>
      </c>
      <c r="F1866" s="7">
        <f t="shared" si="731"/>
        <v>7.0039741367226798</v>
      </c>
      <c r="G1866">
        <f t="shared" si="726"/>
        <v>112</v>
      </c>
      <c r="H1866" s="11">
        <f t="shared" si="732"/>
        <v>1</v>
      </c>
      <c r="I1866" s="11">
        <f t="shared" si="740"/>
        <v>0</v>
      </c>
      <c r="J1866" s="11">
        <f t="shared" si="740"/>
        <v>1</v>
      </c>
      <c r="K1866" s="11">
        <f t="shared" si="741"/>
        <v>0</v>
      </c>
      <c r="L1866" s="11">
        <f t="shared" si="741"/>
        <v>0</v>
      </c>
      <c r="M1866" s="11">
        <f t="shared" si="741"/>
        <v>0</v>
      </c>
      <c r="N1866" s="11">
        <f t="shared" si="741"/>
        <v>0</v>
      </c>
      <c r="O1866" s="11">
        <f t="shared" si="741"/>
        <v>0</v>
      </c>
      <c r="P1866" s="11">
        <f t="shared" si="741"/>
        <v>1</v>
      </c>
      <c r="Q1866" s="4" t="str">
        <f t="shared" si="733"/>
        <v>N-101-000001</v>
      </c>
      <c r="R1866">
        <f t="shared" si="734"/>
        <v>109</v>
      </c>
      <c r="S1866" s="8">
        <f t="shared" si="735"/>
        <v>6.5598547021339648</v>
      </c>
      <c r="T1866" s="8">
        <f t="shared" si="736"/>
        <v>6.5598547021339648</v>
      </c>
      <c r="U1866" s="10">
        <f t="shared" si="727"/>
        <v>7.0302553405416743</v>
      </c>
      <c r="V1866" s="10">
        <f t="shared" si="737"/>
        <v>-0.46814479021556843</v>
      </c>
      <c r="W1866" s="10">
        <f t="shared" si="738"/>
        <v>0.17058196000732462</v>
      </c>
      <c r="X1866" s="10">
        <f t="shared" si="728"/>
        <v>-2.6281203818994407E-2</v>
      </c>
      <c r="Y1866" s="22">
        <f t="shared" si="739"/>
        <v>6.5229422793102829</v>
      </c>
      <c r="Z1866" s="22">
        <f t="shared" si="729"/>
        <v>6.4247572696849025</v>
      </c>
      <c r="AA1866" s="22">
        <f t="shared" si="730"/>
        <v>6.5598547021339648</v>
      </c>
      <c r="AB1866" s="35"/>
      <c r="AC1866" s="10"/>
      <c r="AD1866" s="10"/>
    </row>
    <row r="1867" spans="1:30" x14ac:dyDescent="0.25">
      <c r="A1867" t="s">
        <v>4610</v>
      </c>
      <c r="B1867" t="s">
        <v>1994</v>
      </c>
      <c r="C1867" s="1">
        <v>41303</v>
      </c>
      <c r="D1867">
        <v>896</v>
      </c>
      <c r="E1867" t="str">
        <f t="shared" si="725"/>
        <v>_real-time_insights_on_driving_patterns_from_big_data_-_the_next_frontier_forcompetitive_advantage_for_automakers_</v>
      </c>
      <c r="F1867" s="7">
        <f t="shared" si="731"/>
        <v>6.799055862058796</v>
      </c>
      <c r="G1867">
        <f t="shared" si="726"/>
        <v>31</v>
      </c>
      <c r="H1867" s="11">
        <f t="shared" si="732"/>
        <v>0</v>
      </c>
      <c r="I1867" s="11">
        <f t="shared" si="740"/>
        <v>0</v>
      </c>
      <c r="J1867" s="11">
        <f t="shared" si="740"/>
        <v>1</v>
      </c>
      <c r="K1867" s="11">
        <f t="shared" si="741"/>
        <v>0</v>
      </c>
      <c r="L1867" s="11">
        <f t="shared" si="741"/>
        <v>0</v>
      </c>
      <c r="M1867" s="11">
        <f t="shared" si="741"/>
        <v>0</v>
      </c>
      <c r="N1867" s="11">
        <f t="shared" si="741"/>
        <v>0</v>
      </c>
      <c r="O1867" s="11">
        <f t="shared" si="741"/>
        <v>1</v>
      </c>
      <c r="P1867" s="11">
        <f t="shared" si="741"/>
        <v>0</v>
      </c>
      <c r="Q1867" s="4" t="str">
        <f t="shared" si="733"/>
        <v>N-001-000010</v>
      </c>
      <c r="R1867">
        <f t="shared" si="734"/>
        <v>276</v>
      </c>
      <c r="S1867" s="8">
        <f t="shared" si="735"/>
        <v>7.1371246496698326</v>
      </c>
      <c r="T1867" s="8">
        <f t="shared" si="736"/>
        <v>7.1371246496698326</v>
      </c>
      <c r="U1867" s="10">
        <f t="shared" si="727"/>
        <v>6.1942349472005747</v>
      </c>
      <c r="V1867" s="10">
        <f t="shared" si="737"/>
        <v>0.48352944586012636</v>
      </c>
      <c r="W1867" s="10">
        <f t="shared" si="738"/>
        <v>-3.4336314656559175E-2</v>
      </c>
      <c r="X1867" s="10">
        <f t="shared" si="728"/>
        <v>0.60482091485822098</v>
      </c>
      <c r="Y1867" s="22">
        <f t="shared" si="739"/>
        <v>7.1540443979874988</v>
      </c>
      <c r="Z1867" s="22">
        <f t="shared" si="729"/>
        <v>7.1890336202131158</v>
      </c>
      <c r="AA1867" s="22">
        <f t="shared" si="730"/>
        <v>7.1371246496698326</v>
      </c>
      <c r="AB1867" s="35"/>
      <c r="AC1867" s="10"/>
      <c r="AD1867" s="10"/>
    </row>
    <row r="1868" spans="1:30" x14ac:dyDescent="0.25">
      <c r="A1868" t="s">
        <v>4612</v>
      </c>
      <c r="B1868" t="s">
        <v>1996</v>
      </c>
      <c r="C1868" s="1">
        <v>41504</v>
      </c>
      <c r="D1868">
        <v>1222</v>
      </c>
      <c r="E1868" t="str">
        <f t="shared" si="725"/>
        <v>_recent_acquisitions_in_big_data_</v>
      </c>
      <c r="F1868" s="7">
        <f t="shared" si="731"/>
        <v>7.1090621356871724</v>
      </c>
      <c r="G1868">
        <f t="shared" si="726"/>
        <v>47</v>
      </c>
      <c r="H1868" s="11">
        <f t="shared" si="732"/>
        <v>0</v>
      </c>
      <c r="I1868" s="11">
        <f t="shared" si="740"/>
        <v>0</v>
      </c>
      <c r="J1868" s="11">
        <f t="shared" si="740"/>
        <v>1</v>
      </c>
      <c r="K1868" s="11">
        <f t="shared" si="741"/>
        <v>0</v>
      </c>
      <c r="L1868" s="11">
        <f t="shared" si="741"/>
        <v>0</v>
      </c>
      <c r="M1868" s="11">
        <f t="shared" si="741"/>
        <v>0</v>
      </c>
      <c r="N1868" s="11">
        <f t="shared" si="741"/>
        <v>0</v>
      </c>
      <c r="O1868" s="11">
        <f t="shared" si="741"/>
        <v>1</v>
      </c>
      <c r="P1868" s="11">
        <f t="shared" si="741"/>
        <v>0</v>
      </c>
      <c r="Q1868" s="4" t="str">
        <f t="shared" si="733"/>
        <v>N-001-000010</v>
      </c>
      <c r="R1868">
        <f t="shared" si="734"/>
        <v>276</v>
      </c>
      <c r="S1868" s="8">
        <f t="shared" si="735"/>
        <v>7.1371246496698326</v>
      </c>
      <c r="T1868" s="8">
        <f t="shared" si="736"/>
        <v>7.1371246496698326</v>
      </c>
      <c r="U1868" s="10">
        <f t="shared" si="727"/>
        <v>6.5042412208289511</v>
      </c>
      <c r="V1868" s="10">
        <f t="shared" si="737"/>
        <v>0.48352944586012636</v>
      </c>
      <c r="W1868" s="10">
        <f t="shared" si="738"/>
        <v>0.27566995897181723</v>
      </c>
      <c r="X1868" s="10">
        <f t="shared" si="728"/>
        <v>0.60482091485822098</v>
      </c>
      <c r="Y1868" s="22">
        <f t="shared" si="739"/>
        <v>7.1540443979874988</v>
      </c>
      <c r="Z1868" s="22">
        <f t="shared" si="729"/>
        <v>7.1890336202131158</v>
      </c>
      <c r="AA1868" s="22">
        <f t="shared" si="730"/>
        <v>7.1371246496698326</v>
      </c>
      <c r="AB1868" s="35"/>
      <c r="AC1868" s="10"/>
      <c r="AD1868" s="10"/>
    </row>
    <row r="1869" spans="1:30" x14ac:dyDescent="0.25">
      <c r="A1869" t="s">
        <v>4613</v>
      </c>
      <c r="B1869" t="s">
        <v>1997</v>
      </c>
      <c r="C1869" s="1">
        <v>41698</v>
      </c>
      <c r="D1869">
        <v>2851</v>
      </c>
      <c r="E1869" t="str">
        <f t="shared" si="725"/>
        <v>_recommender_systems_-_past,_present,_and_future_</v>
      </c>
      <c r="F1869" s="7">
        <f t="shared" si="731"/>
        <v>7.9557757815341867</v>
      </c>
      <c r="G1869">
        <f t="shared" si="726"/>
        <v>50</v>
      </c>
      <c r="H1869" s="11">
        <f t="shared" si="732"/>
        <v>0</v>
      </c>
      <c r="I1869" s="11">
        <f t="shared" si="740"/>
        <v>0</v>
      </c>
      <c r="J1869" s="11">
        <f t="shared" si="740"/>
        <v>1</v>
      </c>
      <c r="K1869" s="11">
        <f t="shared" si="741"/>
        <v>0</v>
      </c>
      <c r="L1869" s="11">
        <f t="shared" si="741"/>
        <v>0</v>
      </c>
      <c r="M1869" s="11">
        <f t="shared" si="741"/>
        <v>0</v>
      </c>
      <c r="N1869" s="11">
        <f t="shared" si="741"/>
        <v>0</v>
      </c>
      <c r="O1869" s="11">
        <f t="shared" si="741"/>
        <v>0</v>
      </c>
      <c r="P1869" s="11">
        <f t="shared" si="741"/>
        <v>0</v>
      </c>
      <c r="Q1869" s="4" t="str">
        <f t="shared" si="733"/>
        <v>N-001-000000</v>
      </c>
      <c r="R1869">
        <f t="shared" si="734"/>
        <v>313</v>
      </c>
      <c r="S1869" s="8">
        <f t="shared" si="735"/>
        <v>6.8822553953446945</v>
      </c>
      <c r="T1869" s="8">
        <f t="shared" si="736"/>
        <v>6.8822553953446945</v>
      </c>
      <c r="U1869" s="10">
        <f t="shared" si="727"/>
        <v>7.5688397878754339</v>
      </c>
      <c r="V1869" s="10">
        <f t="shared" si="737"/>
        <v>0.15496856831223904</v>
      </c>
      <c r="W1869" s="10">
        <f t="shared" si="738"/>
        <v>1.1223836048188316</v>
      </c>
      <c r="X1869" s="10">
        <f t="shared" si="728"/>
        <v>0.38693599365875281</v>
      </c>
      <c r="Y1869" s="22">
        <f t="shared" si="739"/>
        <v>6.9361594767880304</v>
      </c>
      <c r="Z1869" s="22">
        <f t="shared" si="729"/>
        <v>6.9661540865059681</v>
      </c>
      <c r="AA1869" s="22">
        <f t="shared" si="730"/>
        <v>6.8822553953446945</v>
      </c>
      <c r="AB1869" s="35"/>
      <c r="AC1869" s="10"/>
      <c r="AD1869" s="10"/>
    </row>
    <row r="1870" spans="1:30" x14ac:dyDescent="0.25">
      <c r="A1870" t="s">
        <v>2870</v>
      </c>
      <c r="B1870" t="s">
        <v>252</v>
      </c>
      <c r="C1870" s="1">
        <v>42077</v>
      </c>
      <c r="D1870">
        <v>448</v>
      </c>
      <c r="E1870" t="str">
        <f t="shared" si="725"/>
        <v>_recruiting_data_scientists_with_analytictalent.com_</v>
      </c>
      <c r="F1870" s="7">
        <f t="shared" si="731"/>
        <v>6.1070228877422545</v>
      </c>
      <c r="G1870">
        <f t="shared" si="726"/>
        <v>62</v>
      </c>
      <c r="H1870" s="11">
        <f t="shared" si="732"/>
        <v>1</v>
      </c>
      <c r="I1870" s="11">
        <f t="shared" si="740"/>
        <v>1</v>
      </c>
      <c r="J1870" s="11">
        <f t="shared" si="740"/>
        <v>0</v>
      </c>
      <c r="K1870" s="11">
        <f t="shared" si="741"/>
        <v>0</v>
      </c>
      <c r="L1870" s="11">
        <f t="shared" si="741"/>
        <v>0</v>
      </c>
      <c r="M1870" s="11">
        <f t="shared" si="741"/>
        <v>0</v>
      </c>
      <c r="N1870" s="11">
        <f t="shared" si="741"/>
        <v>0</v>
      </c>
      <c r="O1870" s="11">
        <f t="shared" si="741"/>
        <v>1</v>
      </c>
      <c r="P1870" s="11">
        <f t="shared" si="741"/>
        <v>1</v>
      </c>
      <c r="Q1870" s="4" t="str">
        <f t="shared" si="733"/>
        <v>N-110-000011</v>
      </c>
      <c r="R1870">
        <f t="shared" si="734"/>
        <v>21</v>
      </c>
      <c r="S1870" s="8">
        <f t="shared" si="735"/>
        <v>5.7614925343121861</v>
      </c>
      <c r="T1870" s="8">
        <f t="shared" si="736"/>
        <v>5.7614925343121861</v>
      </c>
      <c r="U1870" s="10">
        <f t="shared" si="727"/>
        <v>6.6962628047200443</v>
      </c>
      <c r="V1870" s="10">
        <f t="shared" si="737"/>
        <v>-1.3170617680423686</v>
      </c>
      <c r="W1870" s="10">
        <f t="shared" si="738"/>
        <v>-0.7263692889731006</v>
      </c>
      <c r="X1870" s="10">
        <f t="shared" si="728"/>
        <v>-0.58923991697778932</v>
      </c>
      <c r="Y1870" s="22">
        <f t="shared" si="739"/>
        <v>5.9599835661514877</v>
      </c>
      <c r="Z1870" s="22">
        <f t="shared" si="729"/>
        <v>6.0277952412423002</v>
      </c>
      <c r="AA1870" s="22">
        <f t="shared" si="730"/>
        <v>5.7614925343121861</v>
      </c>
      <c r="AB1870" s="35"/>
      <c r="AC1870" s="10"/>
      <c r="AD1870" s="10"/>
    </row>
    <row r="1871" spans="1:30" x14ac:dyDescent="0.25">
      <c r="A1871" t="s">
        <v>3127</v>
      </c>
      <c r="B1871" t="s">
        <v>511</v>
      </c>
      <c r="C1871" s="1">
        <v>42266</v>
      </c>
      <c r="D1871">
        <v>5251</v>
      </c>
      <c r="E1871" t="str">
        <f t="shared" si="725"/>
        <v>_recurrent_neural_networks,_time_series_data_and_iot_-_part_one_</v>
      </c>
      <c r="F1871" s="7">
        <f t="shared" si="731"/>
        <v>8.5663642354226877</v>
      </c>
      <c r="G1871">
        <f t="shared" si="726"/>
        <v>36</v>
      </c>
      <c r="H1871" s="11">
        <f t="shared" si="732"/>
        <v>1</v>
      </c>
      <c r="I1871" s="11">
        <f t="shared" si="740"/>
        <v>0</v>
      </c>
      <c r="J1871" s="11">
        <f t="shared" si="740"/>
        <v>1</v>
      </c>
      <c r="K1871" s="11">
        <f t="shared" si="741"/>
        <v>0</v>
      </c>
      <c r="L1871" s="11">
        <f t="shared" si="741"/>
        <v>0</v>
      </c>
      <c r="M1871" s="11">
        <f t="shared" si="741"/>
        <v>0</v>
      </c>
      <c r="N1871" s="11">
        <f t="shared" si="741"/>
        <v>0</v>
      </c>
      <c r="O1871" s="11">
        <f t="shared" si="741"/>
        <v>1</v>
      </c>
      <c r="P1871" s="11">
        <f t="shared" si="741"/>
        <v>0</v>
      </c>
      <c r="Q1871" s="4" t="str">
        <f t="shared" si="733"/>
        <v>N-101-000010</v>
      </c>
      <c r="R1871">
        <f t="shared" si="734"/>
        <v>382</v>
      </c>
      <c r="S1871" s="8">
        <f t="shared" si="735"/>
        <v>6.8802841839920132</v>
      </c>
      <c r="T1871" s="8">
        <f t="shared" si="736"/>
        <v>6.8802841839920132</v>
      </c>
      <c r="U1871" s="10">
        <f t="shared" si="727"/>
        <v>8.1600103749071629</v>
      </c>
      <c r="V1871" s="10">
        <f t="shared" si="737"/>
        <v>0.18424985744159661</v>
      </c>
      <c r="W1871" s="10">
        <f t="shared" si="738"/>
        <v>1.7329720587073325</v>
      </c>
      <c r="X1871" s="10">
        <f t="shared" si="728"/>
        <v>0.40635386051552441</v>
      </c>
      <c r="Y1871" s="22">
        <f t="shared" si="739"/>
        <v>6.9555773436448023</v>
      </c>
      <c r="Z1871" s="22">
        <f t="shared" si="729"/>
        <v>6.8151536771936527</v>
      </c>
      <c r="AA1871" s="22">
        <f t="shared" si="730"/>
        <v>6.8802841839920132</v>
      </c>
      <c r="AB1871" s="35"/>
      <c r="AC1871" s="10"/>
      <c r="AD1871" s="10"/>
    </row>
    <row r="1872" spans="1:30" x14ac:dyDescent="0.25">
      <c r="A1872" t="s">
        <v>4614</v>
      </c>
      <c r="B1872" t="s">
        <v>1998</v>
      </c>
      <c r="C1872" s="1">
        <v>42400</v>
      </c>
      <c r="D1872">
        <v>127</v>
      </c>
      <c r="E1872" t="str">
        <f t="shared" si="725"/>
        <v>_redefining_hr_through_data_analytics_</v>
      </c>
      <c r="F1872" s="7">
        <f t="shared" si="731"/>
        <v>4.8520302639196169</v>
      </c>
      <c r="G1872">
        <f t="shared" si="726"/>
        <v>80</v>
      </c>
      <c r="H1872" s="11">
        <f t="shared" si="732"/>
        <v>1</v>
      </c>
      <c r="I1872" s="11">
        <f t="shared" si="740"/>
        <v>0</v>
      </c>
      <c r="J1872" s="11">
        <f t="shared" si="740"/>
        <v>1</v>
      </c>
      <c r="K1872" s="11">
        <f t="shared" ref="K1872:P1881" si="742">IF(ISNUMBER(SEARCH(K$1,$E1872)),1,0)</f>
        <v>0</v>
      </c>
      <c r="L1872" s="11">
        <f t="shared" si="742"/>
        <v>0</v>
      </c>
      <c r="M1872" s="11">
        <f t="shared" si="742"/>
        <v>0</v>
      </c>
      <c r="N1872" s="11">
        <f t="shared" si="742"/>
        <v>0</v>
      </c>
      <c r="O1872" s="11">
        <f t="shared" si="742"/>
        <v>1</v>
      </c>
      <c r="P1872" s="11">
        <f t="shared" si="742"/>
        <v>1</v>
      </c>
      <c r="Q1872" s="4" t="str">
        <f t="shared" si="733"/>
        <v>N-101-000011</v>
      </c>
      <c r="R1872">
        <f t="shared" si="734"/>
        <v>56</v>
      </c>
      <c r="S1872" s="8">
        <f t="shared" si="735"/>
        <v>6.7077203067055775</v>
      </c>
      <c r="T1872" s="8">
        <f t="shared" si="736"/>
        <v>6.7077203067055775</v>
      </c>
      <c r="U1872" s="10">
        <f t="shared" si="727"/>
        <v>4.660426546539143</v>
      </c>
      <c r="V1872" s="10">
        <f t="shared" si="737"/>
        <v>-0.13958391266768105</v>
      </c>
      <c r="W1872" s="10">
        <f t="shared" si="738"/>
        <v>-1.9813619127957383</v>
      </c>
      <c r="X1872" s="10">
        <f t="shared" si="728"/>
        <v>0.19160371738047377</v>
      </c>
      <c r="Y1872" s="22">
        <f t="shared" si="739"/>
        <v>6.7408272005097514</v>
      </c>
      <c r="Z1872" s="22">
        <f t="shared" si="729"/>
        <v>6.647636803392051</v>
      </c>
      <c r="AA1872" s="22">
        <f t="shared" si="730"/>
        <v>6.7077203067055775</v>
      </c>
      <c r="AB1872" s="35"/>
      <c r="AC1872" s="10"/>
      <c r="AD1872" s="10"/>
    </row>
    <row r="1873" spans="1:30" x14ac:dyDescent="0.25">
      <c r="A1873" t="s">
        <v>4615</v>
      </c>
      <c r="B1873" t="s">
        <v>1999</v>
      </c>
      <c r="C1873" s="1">
        <v>41774</v>
      </c>
      <c r="D1873">
        <v>223</v>
      </c>
      <c r="E1873" t="str">
        <f t="shared" si="725"/>
        <v>_reduce_operational_costs_and_improve_data_driven_decision_making_in_big_dataera!_</v>
      </c>
      <c r="F1873" s="7">
        <f t="shared" si="731"/>
        <v>5.4116460518550396</v>
      </c>
      <c r="G1873">
        <f t="shared" si="726"/>
        <v>62</v>
      </c>
      <c r="H1873" s="11">
        <f t="shared" si="732"/>
        <v>0</v>
      </c>
      <c r="I1873" s="11">
        <f t="shared" si="740"/>
        <v>0</v>
      </c>
      <c r="J1873" s="11">
        <f t="shared" si="740"/>
        <v>1</v>
      </c>
      <c r="K1873" s="11">
        <f t="shared" si="742"/>
        <v>0</v>
      </c>
      <c r="L1873" s="11">
        <f t="shared" si="742"/>
        <v>0</v>
      </c>
      <c r="M1873" s="11">
        <f t="shared" si="742"/>
        <v>0</v>
      </c>
      <c r="N1873" s="11">
        <f t="shared" si="742"/>
        <v>0</v>
      </c>
      <c r="O1873" s="11">
        <f t="shared" si="742"/>
        <v>1</v>
      </c>
      <c r="P1873" s="11">
        <f t="shared" si="742"/>
        <v>0</v>
      </c>
      <c r="Q1873" s="4" t="str">
        <f t="shared" si="733"/>
        <v>N-001-000010</v>
      </c>
      <c r="R1873">
        <f t="shared" si="734"/>
        <v>276</v>
      </c>
      <c r="S1873" s="8">
        <f t="shared" si="735"/>
        <v>7.1371246496698326</v>
      </c>
      <c r="T1873" s="8">
        <f t="shared" si="736"/>
        <v>7.1371246496698326</v>
      </c>
      <c r="U1873" s="10">
        <f t="shared" si="727"/>
        <v>4.8068251369968182</v>
      </c>
      <c r="V1873" s="10">
        <f t="shared" si="737"/>
        <v>0.48352944586012636</v>
      </c>
      <c r="W1873" s="10">
        <f t="shared" si="738"/>
        <v>-1.4217461248603156</v>
      </c>
      <c r="X1873" s="10">
        <f t="shared" si="728"/>
        <v>0.60482091485822098</v>
      </c>
      <c r="Y1873" s="22">
        <f t="shared" si="739"/>
        <v>7.1540443979874988</v>
      </c>
      <c r="Z1873" s="22">
        <f t="shared" si="729"/>
        <v>7.1890336202131158</v>
      </c>
      <c r="AA1873" s="22">
        <f t="shared" si="730"/>
        <v>7.1371246496698326</v>
      </c>
      <c r="AB1873" s="35"/>
      <c r="AC1873" s="10"/>
      <c r="AD1873" s="10"/>
    </row>
    <row r="1874" spans="1:30" x14ac:dyDescent="0.25">
      <c r="A1874" t="s">
        <v>4616</v>
      </c>
      <c r="B1874" t="s">
        <v>2000</v>
      </c>
      <c r="C1874" s="1">
        <v>42170</v>
      </c>
      <c r="D1874">
        <v>2189</v>
      </c>
      <c r="E1874" t="str">
        <f t="shared" si="725"/>
        <v>_reducing_data_cleansing_time_to_get_actionable_insights_faster_</v>
      </c>
      <c r="F1874" s="7">
        <f t="shared" si="731"/>
        <v>7.6916568228105469</v>
      </c>
      <c r="G1874">
        <f t="shared" si="726"/>
        <v>31</v>
      </c>
      <c r="H1874" s="11">
        <f t="shared" si="732"/>
        <v>1</v>
      </c>
      <c r="I1874" s="11">
        <f t="shared" si="740"/>
        <v>0</v>
      </c>
      <c r="J1874" s="11">
        <f t="shared" si="740"/>
        <v>1</v>
      </c>
      <c r="K1874" s="11">
        <f t="shared" si="742"/>
        <v>0</v>
      </c>
      <c r="L1874" s="11">
        <f t="shared" si="742"/>
        <v>0</v>
      </c>
      <c r="M1874" s="11">
        <f t="shared" si="742"/>
        <v>0</v>
      </c>
      <c r="N1874" s="11">
        <f t="shared" si="742"/>
        <v>0</v>
      </c>
      <c r="O1874" s="11">
        <f t="shared" si="742"/>
        <v>1</v>
      </c>
      <c r="P1874" s="11">
        <f t="shared" si="742"/>
        <v>0</v>
      </c>
      <c r="Q1874" s="4" t="str">
        <f t="shared" si="733"/>
        <v>N-101-000010</v>
      </c>
      <c r="R1874">
        <f t="shared" si="734"/>
        <v>382</v>
      </c>
      <c r="S1874" s="8">
        <f t="shared" si="735"/>
        <v>6.8802841839920132</v>
      </c>
      <c r="T1874" s="8">
        <f t="shared" si="736"/>
        <v>6.8802841839920132</v>
      </c>
      <c r="U1874" s="10">
        <f t="shared" si="727"/>
        <v>7.2853029622950221</v>
      </c>
      <c r="V1874" s="10">
        <f t="shared" si="737"/>
        <v>0.18424985744159661</v>
      </c>
      <c r="W1874" s="10">
        <f t="shared" si="738"/>
        <v>0.85826464609519171</v>
      </c>
      <c r="X1874" s="10">
        <f t="shared" si="728"/>
        <v>0.40635386051552441</v>
      </c>
      <c r="Y1874" s="22">
        <f t="shared" si="739"/>
        <v>6.9555773436448023</v>
      </c>
      <c r="Z1874" s="22">
        <f t="shared" si="729"/>
        <v>6.8151536771936527</v>
      </c>
      <c r="AA1874" s="22">
        <f t="shared" si="730"/>
        <v>6.8802841839920132</v>
      </c>
      <c r="AB1874" s="35"/>
      <c r="AC1874" s="10"/>
      <c r="AD1874" s="10"/>
    </row>
    <row r="1875" spans="1:30" x14ac:dyDescent="0.25">
      <c r="A1875" t="s">
        <v>4617</v>
      </c>
      <c r="B1875" t="s">
        <v>2001</v>
      </c>
      <c r="C1875" s="1">
        <v>41571</v>
      </c>
      <c r="D1875">
        <v>244</v>
      </c>
      <c r="E1875" t="str">
        <f t="shared" si="725"/>
        <v>_reductive_versus_expansive_data_</v>
      </c>
      <c r="F1875" s="7">
        <f t="shared" si="731"/>
        <v>5.5012582105447274</v>
      </c>
      <c r="G1875">
        <f t="shared" si="726"/>
        <v>47</v>
      </c>
      <c r="H1875" s="11">
        <f t="shared" si="732"/>
        <v>0</v>
      </c>
      <c r="I1875" s="11">
        <f t="shared" si="740"/>
        <v>0</v>
      </c>
      <c r="J1875" s="11">
        <f t="shared" si="740"/>
        <v>1</v>
      </c>
      <c r="K1875" s="11">
        <f t="shared" si="742"/>
        <v>0</v>
      </c>
      <c r="L1875" s="11">
        <f t="shared" si="742"/>
        <v>0</v>
      </c>
      <c r="M1875" s="11">
        <f t="shared" si="742"/>
        <v>0</v>
      </c>
      <c r="N1875" s="11">
        <f t="shared" si="742"/>
        <v>0</v>
      </c>
      <c r="O1875" s="11">
        <f t="shared" si="742"/>
        <v>1</v>
      </c>
      <c r="P1875" s="11">
        <f t="shared" si="742"/>
        <v>0</v>
      </c>
      <c r="Q1875" s="4" t="str">
        <f t="shared" si="733"/>
        <v>N-001-000010</v>
      </c>
      <c r="R1875">
        <f t="shared" si="734"/>
        <v>276</v>
      </c>
      <c r="S1875" s="8">
        <f t="shared" si="735"/>
        <v>7.1371246496698326</v>
      </c>
      <c r="T1875" s="8">
        <f t="shared" si="736"/>
        <v>7.1371246496698326</v>
      </c>
      <c r="U1875" s="10">
        <f t="shared" si="727"/>
        <v>4.8964372956865061</v>
      </c>
      <c r="V1875" s="10">
        <f t="shared" si="737"/>
        <v>0.48352944586012636</v>
      </c>
      <c r="W1875" s="10">
        <f t="shared" si="738"/>
        <v>-1.3321339661706277</v>
      </c>
      <c r="X1875" s="10">
        <f t="shared" si="728"/>
        <v>0.60482091485822098</v>
      </c>
      <c r="Y1875" s="22">
        <f t="shared" si="739"/>
        <v>7.1540443979874988</v>
      </c>
      <c r="Z1875" s="22">
        <f t="shared" si="729"/>
        <v>7.1890336202131158</v>
      </c>
      <c r="AA1875" s="22">
        <f t="shared" si="730"/>
        <v>7.1371246496698326</v>
      </c>
      <c r="AB1875" s="35"/>
      <c r="AC1875" s="10"/>
      <c r="AD1875" s="10"/>
    </row>
    <row r="1876" spans="1:30" x14ac:dyDescent="0.25">
      <c r="A1876" t="s">
        <v>2871</v>
      </c>
      <c r="B1876" t="s">
        <v>253</v>
      </c>
      <c r="C1876" s="1">
        <v>42190</v>
      </c>
      <c r="D1876">
        <v>285</v>
      </c>
      <c r="E1876" t="str">
        <f t="shared" si="725"/>
        <v>_regarding_phd_in_data_science_or_data_analytics_</v>
      </c>
      <c r="F1876" s="7">
        <f t="shared" si="731"/>
        <v>5.6559918108198524</v>
      </c>
      <c r="G1876">
        <f t="shared" si="726"/>
        <v>48</v>
      </c>
      <c r="H1876" s="11">
        <f t="shared" si="732"/>
        <v>1</v>
      </c>
      <c r="I1876" s="11">
        <f t="shared" si="740"/>
        <v>1</v>
      </c>
      <c r="J1876" s="11">
        <f t="shared" si="740"/>
        <v>0</v>
      </c>
      <c r="K1876" s="11">
        <f t="shared" si="742"/>
        <v>0</v>
      </c>
      <c r="L1876" s="11">
        <f t="shared" si="742"/>
        <v>0</v>
      </c>
      <c r="M1876" s="11">
        <f t="shared" si="742"/>
        <v>0</v>
      </c>
      <c r="N1876" s="11">
        <f t="shared" si="742"/>
        <v>1</v>
      </c>
      <c r="O1876" s="11">
        <f t="shared" si="742"/>
        <v>1</v>
      </c>
      <c r="P1876" s="11">
        <f t="shared" si="742"/>
        <v>1</v>
      </c>
      <c r="Q1876" s="4" t="str">
        <f t="shared" si="733"/>
        <v>N-110-000111</v>
      </c>
      <c r="R1876">
        <f t="shared" si="734"/>
        <v>3</v>
      </c>
      <c r="S1876" s="8">
        <f t="shared" si="735"/>
        <v>7.1733051535383199</v>
      </c>
      <c r="T1876" s="8">
        <f t="shared" si="736"/>
        <v>7.3546782491486216</v>
      </c>
      <c r="U1876" s="10">
        <f t="shared" si="727"/>
        <v>5.8615688914921567</v>
      </c>
      <c r="V1876" s="10">
        <f t="shared" si="737"/>
        <v>-0.73851508622017858</v>
      </c>
      <c r="W1876" s="10">
        <f t="shared" si="738"/>
        <v>-1.1774003658955028</v>
      </c>
      <c r="X1876" s="10">
        <f t="shared" si="728"/>
        <v>-0.20557708067230407</v>
      </c>
      <c r="Y1876" s="22">
        <f t="shared" si="739"/>
        <v>6.3436464024569732</v>
      </c>
      <c r="Z1876" s="22">
        <f t="shared" si="729"/>
        <v>6.4392375976351239</v>
      </c>
      <c r="AA1876" s="22">
        <f t="shared" si="730"/>
        <v>6.3436464024569732</v>
      </c>
      <c r="AB1876" s="35"/>
      <c r="AC1876" s="10"/>
      <c r="AD1876" s="10"/>
    </row>
    <row r="1877" spans="1:30" x14ac:dyDescent="0.25">
      <c r="A1877" t="s">
        <v>4618</v>
      </c>
      <c r="B1877" t="s">
        <v>2002</v>
      </c>
      <c r="C1877" s="1">
        <v>42162</v>
      </c>
      <c r="D1877">
        <v>1877</v>
      </c>
      <c r="E1877" t="str">
        <f t="shared" si="725"/>
        <v>_regression_prediction_using_aws_machine_learning_</v>
      </c>
      <c r="F1877" s="7">
        <f t="shared" si="731"/>
        <v>7.5379626597682083</v>
      </c>
      <c r="G1877">
        <f t="shared" si="726"/>
        <v>37</v>
      </c>
      <c r="H1877" s="11">
        <f t="shared" si="732"/>
        <v>1</v>
      </c>
      <c r="I1877" s="11">
        <f t="shared" si="740"/>
        <v>0</v>
      </c>
      <c r="J1877" s="11">
        <f t="shared" si="740"/>
        <v>1</v>
      </c>
      <c r="K1877" s="11">
        <f t="shared" si="742"/>
        <v>0</v>
      </c>
      <c r="L1877" s="11">
        <f t="shared" si="742"/>
        <v>0</v>
      </c>
      <c r="M1877" s="11">
        <f t="shared" si="742"/>
        <v>1</v>
      </c>
      <c r="N1877" s="11">
        <f t="shared" si="742"/>
        <v>0</v>
      </c>
      <c r="O1877" s="11">
        <f t="shared" si="742"/>
        <v>0</v>
      </c>
      <c r="P1877" s="11">
        <f t="shared" si="742"/>
        <v>0</v>
      </c>
      <c r="Q1877" s="4" t="str">
        <f t="shared" si="733"/>
        <v>N-101-001000</v>
      </c>
      <c r="R1877">
        <f t="shared" si="734"/>
        <v>46</v>
      </c>
      <c r="S1877" s="8">
        <f t="shared" si="735"/>
        <v>7.5093650636194917</v>
      </c>
      <c r="T1877" s="8">
        <f t="shared" si="736"/>
        <v>7.5093650636194917</v>
      </c>
      <c r="U1877" s="10">
        <f t="shared" si="727"/>
        <v>6.871574464176267</v>
      </c>
      <c r="V1877" s="10">
        <f t="shared" si="737"/>
        <v>0.57637019718311244</v>
      </c>
      <c r="W1877" s="10">
        <f t="shared" si="738"/>
        <v>0.70457048305285319</v>
      </c>
      <c r="X1877" s="10">
        <f t="shared" si="728"/>
        <v>0.66638819559194107</v>
      </c>
      <c r="Y1877" s="22">
        <f t="shared" si="739"/>
        <v>7.2156116787212188</v>
      </c>
      <c r="Z1877" s="22">
        <f t="shared" si="729"/>
        <v>7.4284478707448081</v>
      </c>
      <c r="AA1877" s="22">
        <f t="shared" si="730"/>
        <v>7.5093650636194917</v>
      </c>
      <c r="AB1877" s="35"/>
      <c r="AC1877" s="10"/>
      <c r="AD1877" s="10"/>
    </row>
    <row r="1878" spans="1:30" x14ac:dyDescent="0.25">
      <c r="A1878" t="s">
        <v>2872</v>
      </c>
      <c r="B1878" t="s">
        <v>254</v>
      </c>
      <c r="C1878" s="1">
        <v>42329</v>
      </c>
      <c r="D1878">
        <v>156</v>
      </c>
      <c r="E1878" t="str">
        <f t="shared" si="725"/>
        <v>_regression_with_discrete_variables..._</v>
      </c>
      <c r="F1878" s="7">
        <f t="shared" si="731"/>
        <v>5.0562458053483077</v>
      </c>
      <c r="G1878">
        <f t="shared" si="726"/>
        <v>26</v>
      </c>
      <c r="H1878" s="11">
        <f t="shared" si="732"/>
        <v>1</v>
      </c>
      <c r="I1878" s="11">
        <f t="shared" si="740"/>
        <v>1</v>
      </c>
      <c r="J1878" s="11">
        <f t="shared" si="740"/>
        <v>0</v>
      </c>
      <c r="K1878" s="11">
        <f t="shared" si="742"/>
        <v>0</v>
      </c>
      <c r="L1878" s="11">
        <f t="shared" si="742"/>
        <v>0</v>
      </c>
      <c r="M1878" s="11">
        <f t="shared" si="742"/>
        <v>0</v>
      </c>
      <c r="N1878" s="11">
        <f t="shared" si="742"/>
        <v>0</v>
      </c>
      <c r="O1878" s="11">
        <f t="shared" si="742"/>
        <v>0</v>
      </c>
      <c r="P1878" s="11">
        <f t="shared" si="742"/>
        <v>0</v>
      </c>
      <c r="Q1878" s="4" t="str">
        <f t="shared" si="733"/>
        <v>N-110-000000</v>
      </c>
      <c r="R1878">
        <f t="shared" si="734"/>
        <v>84</v>
      </c>
      <c r="S1878" s="8">
        <f t="shared" si="735"/>
        <v>6.1102020039575136</v>
      </c>
      <c r="T1878" s="8">
        <f t="shared" si="736"/>
        <v>6.1102020039575136</v>
      </c>
      <c r="U1878" s="10">
        <f t="shared" si="727"/>
        <v>5.6486205003905141</v>
      </c>
      <c r="V1878" s="10">
        <f t="shared" si="737"/>
        <v>-1.3217888754809786</v>
      </c>
      <c r="W1878" s="10">
        <f t="shared" si="738"/>
        <v>-1.7771463713670475</v>
      </c>
      <c r="X1878" s="10">
        <f t="shared" si="728"/>
        <v>-0.59237469504220686</v>
      </c>
      <c r="Y1878" s="22">
        <f t="shared" si="739"/>
        <v>5.9568487880870702</v>
      </c>
      <c r="Z1878" s="22">
        <f t="shared" si="729"/>
        <v>5.9724325813367543</v>
      </c>
      <c r="AA1878" s="22">
        <f t="shared" si="730"/>
        <v>6.1102020039575136</v>
      </c>
      <c r="AB1878" s="35"/>
      <c r="AC1878" s="10"/>
      <c r="AD1878" s="10"/>
    </row>
    <row r="1879" spans="1:30" x14ac:dyDescent="0.25">
      <c r="A1879" t="s">
        <v>4619</v>
      </c>
      <c r="B1879" t="s">
        <v>2003</v>
      </c>
      <c r="C1879" s="1">
        <v>42331</v>
      </c>
      <c r="D1879">
        <v>244</v>
      </c>
      <c r="E1879" t="str">
        <f t="shared" si="725"/>
        <v>_relevant_search_using_solr_</v>
      </c>
      <c r="F1879" s="7">
        <f t="shared" si="731"/>
        <v>5.5012582105447274</v>
      </c>
      <c r="G1879">
        <f t="shared" si="726"/>
        <v>66</v>
      </c>
      <c r="H1879" s="11">
        <f t="shared" si="732"/>
        <v>1</v>
      </c>
      <c r="I1879" s="11">
        <f t="shared" si="740"/>
        <v>0</v>
      </c>
      <c r="J1879" s="11">
        <f t="shared" si="740"/>
        <v>1</v>
      </c>
      <c r="K1879" s="11">
        <f t="shared" si="742"/>
        <v>0</v>
      </c>
      <c r="L1879" s="11">
        <f t="shared" si="742"/>
        <v>0</v>
      </c>
      <c r="M1879" s="11">
        <f t="shared" si="742"/>
        <v>0</v>
      </c>
      <c r="N1879" s="11">
        <f t="shared" si="742"/>
        <v>0</v>
      </c>
      <c r="O1879" s="11">
        <f t="shared" si="742"/>
        <v>0</v>
      </c>
      <c r="P1879" s="11">
        <f t="shared" si="742"/>
        <v>0</v>
      </c>
      <c r="Q1879" s="4" t="str">
        <f t="shared" si="733"/>
        <v>N-101-000000</v>
      </c>
      <c r="R1879">
        <f t="shared" si="734"/>
        <v>419</v>
      </c>
      <c r="S1879" s="8">
        <f t="shared" si="735"/>
        <v>6.5697596378225285</v>
      </c>
      <c r="T1879" s="8">
        <f t="shared" si="736"/>
        <v>6.5697596378225285</v>
      </c>
      <c r="U1879" s="10">
        <f t="shared" si="727"/>
        <v>5.3127892712286711</v>
      </c>
      <c r="V1879" s="10">
        <f t="shared" si="737"/>
        <v>-0.14431102010629077</v>
      </c>
      <c r="W1879" s="10">
        <f t="shared" si="738"/>
        <v>-1.3321339661706277</v>
      </c>
      <c r="X1879" s="10">
        <f t="shared" si="728"/>
        <v>0.18846893931605621</v>
      </c>
      <c r="Y1879" s="22">
        <f t="shared" si="739"/>
        <v>6.7376924224453338</v>
      </c>
      <c r="Z1879" s="22">
        <f t="shared" si="729"/>
        <v>6.5922741434865042</v>
      </c>
      <c r="AA1879" s="22">
        <f t="shared" si="730"/>
        <v>6.5697596378225285</v>
      </c>
      <c r="AB1879" s="35"/>
      <c r="AC1879" s="10"/>
      <c r="AD1879" s="10"/>
    </row>
    <row r="1880" spans="1:30" x14ac:dyDescent="0.25">
      <c r="A1880" t="s">
        <v>4620</v>
      </c>
      <c r="B1880" t="s">
        <v>2004</v>
      </c>
      <c r="C1880" s="1">
        <v>42306</v>
      </c>
      <c r="D1880">
        <v>367</v>
      </c>
      <c r="E1880" t="str">
        <f t="shared" si="725"/>
        <v>_relief_or_haunting?_the_gaping_challenge_about_smart_home_security_</v>
      </c>
      <c r="F1880" s="7">
        <f t="shared" si="731"/>
        <v>5.9080829381689313</v>
      </c>
      <c r="G1880">
        <f t="shared" si="726"/>
        <v>63</v>
      </c>
      <c r="H1880" s="11">
        <f t="shared" si="732"/>
        <v>1</v>
      </c>
      <c r="I1880" s="11">
        <f t="shared" si="740"/>
        <v>0</v>
      </c>
      <c r="J1880" s="11">
        <f t="shared" si="740"/>
        <v>1</v>
      </c>
      <c r="K1880" s="11">
        <f t="shared" si="742"/>
        <v>0</v>
      </c>
      <c r="L1880" s="11">
        <f t="shared" si="742"/>
        <v>0</v>
      </c>
      <c r="M1880" s="11">
        <f t="shared" si="742"/>
        <v>0</v>
      </c>
      <c r="N1880" s="11">
        <f t="shared" si="742"/>
        <v>0</v>
      </c>
      <c r="O1880" s="11">
        <f t="shared" si="742"/>
        <v>0</v>
      </c>
      <c r="P1880" s="11">
        <f t="shared" si="742"/>
        <v>0</v>
      </c>
      <c r="Q1880" s="4" t="str">
        <f t="shared" si="733"/>
        <v>N-101-000000</v>
      </c>
      <c r="R1880">
        <f t="shared" si="734"/>
        <v>419</v>
      </c>
      <c r="S1880" s="8">
        <f t="shared" si="735"/>
        <v>6.5697596378225285</v>
      </c>
      <c r="T1880" s="8">
        <f t="shared" si="736"/>
        <v>6.5697596378225285</v>
      </c>
      <c r="U1880" s="10">
        <f t="shared" si="727"/>
        <v>5.7196139988528749</v>
      </c>
      <c r="V1880" s="10">
        <f t="shared" si="737"/>
        <v>-0.14431102010629077</v>
      </c>
      <c r="W1880" s="10">
        <f t="shared" si="738"/>
        <v>-0.92530923854642388</v>
      </c>
      <c r="X1880" s="10">
        <f t="shared" si="728"/>
        <v>0.18846893931605621</v>
      </c>
      <c r="Y1880" s="22">
        <f t="shared" si="739"/>
        <v>6.7376924224453338</v>
      </c>
      <c r="Z1880" s="22">
        <f t="shared" si="729"/>
        <v>6.5922741434865042</v>
      </c>
      <c r="AA1880" s="22">
        <f t="shared" si="730"/>
        <v>6.5697596378225285</v>
      </c>
      <c r="AB1880" s="35"/>
      <c r="AC1880" s="10"/>
      <c r="AD1880" s="10"/>
    </row>
    <row r="1881" spans="1:30" x14ac:dyDescent="0.25">
      <c r="A1881" t="s">
        <v>4621</v>
      </c>
      <c r="B1881" t="s">
        <v>2005</v>
      </c>
      <c r="C1881" s="1">
        <v>41658</v>
      </c>
      <c r="D1881">
        <v>156</v>
      </c>
      <c r="E1881" t="str">
        <f t="shared" si="725"/>
        <v>_replaying_the_nfl_championships_with_twitter_language_analytics_</v>
      </c>
      <c r="F1881" s="7">
        <f t="shared" si="731"/>
        <v>5.0562458053483077</v>
      </c>
      <c r="G1881">
        <f t="shared" si="726"/>
        <v>67</v>
      </c>
      <c r="H1881" s="11">
        <f t="shared" si="732"/>
        <v>0</v>
      </c>
      <c r="I1881" s="11">
        <f t="shared" si="740"/>
        <v>0</v>
      </c>
      <c r="J1881" s="11">
        <f t="shared" si="740"/>
        <v>1</v>
      </c>
      <c r="K1881" s="11">
        <f t="shared" si="742"/>
        <v>0</v>
      </c>
      <c r="L1881" s="11">
        <f t="shared" si="742"/>
        <v>0</v>
      </c>
      <c r="M1881" s="11">
        <f t="shared" si="742"/>
        <v>0</v>
      </c>
      <c r="N1881" s="11">
        <f t="shared" si="742"/>
        <v>0</v>
      </c>
      <c r="O1881" s="11">
        <f t="shared" si="742"/>
        <v>0</v>
      </c>
      <c r="P1881" s="11">
        <f t="shared" si="742"/>
        <v>1</v>
      </c>
      <c r="Q1881" s="4" t="str">
        <f t="shared" si="733"/>
        <v>N-001-000001</v>
      </c>
      <c r="R1881">
        <f t="shared" si="734"/>
        <v>75</v>
      </c>
      <c r="S1881" s="8">
        <f t="shared" si="735"/>
        <v>6.7053553975541869</v>
      </c>
      <c r="T1881" s="8">
        <f t="shared" si="736"/>
        <v>6.7053553975541869</v>
      </c>
      <c r="U1881" s="10">
        <f t="shared" si="727"/>
        <v>4.8840599548246058</v>
      </c>
      <c r="V1881" s="10">
        <f t="shared" si="737"/>
        <v>-0.16886520179703862</v>
      </c>
      <c r="W1881" s="10">
        <f t="shared" si="738"/>
        <v>-1.7771463713670475</v>
      </c>
      <c r="X1881" s="10">
        <f t="shared" si="728"/>
        <v>0.17218585052370217</v>
      </c>
      <c r="Y1881" s="22">
        <f t="shared" si="739"/>
        <v>6.7214093336529794</v>
      </c>
      <c r="Z1881" s="22">
        <f t="shared" si="729"/>
        <v>6.7986372127043664</v>
      </c>
      <c r="AA1881" s="22">
        <f t="shared" si="730"/>
        <v>6.7053553975541869</v>
      </c>
      <c r="AB1881" s="35"/>
      <c r="AC1881" s="10"/>
      <c r="AD1881" s="10"/>
    </row>
    <row r="1882" spans="1:30" x14ac:dyDescent="0.25">
      <c r="A1882" t="s">
        <v>4623</v>
      </c>
      <c r="B1882" t="s">
        <v>2007</v>
      </c>
      <c r="C1882" s="1">
        <v>41779</v>
      </c>
      <c r="D1882">
        <v>1815</v>
      </c>
      <c r="E1882" t="str">
        <f t="shared" si="725"/>
        <v>_research_brief:_four_functional_clusters_of_analytics_professionals_</v>
      </c>
      <c r="F1882" s="7">
        <f t="shared" si="731"/>
        <v>7.5043915591612382</v>
      </c>
      <c r="G1882">
        <f t="shared" si="726"/>
        <v>18</v>
      </c>
      <c r="H1882" s="11">
        <f t="shared" si="732"/>
        <v>0</v>
      </c>
      <c r="I1882" s="11">
        <f t="shared" ref="I1882:J1901" si="743">IF(ISNUMBER(SEARCH(I$1,$B1882)),1,0)</f>
        <v>0</v>
      </c>
      <c r="J1882" s="11">
        <f t="shared" si="743"/>
        <v>1</v>
      </c>
      <c r="K1882" s="11">
        <f t="shared" ref="K1882:P1891" si="744">IF(ISNUMBER(SEARCH(K$1,$E1882)),1,0)</f>
        <v>0</v>
      </c>
      <c r="L1882" s="11">
        <f t="shared" si="744"/>
        <v>0</v>
      </c>
      <c r="M1882" s="11">
        <f t="shared" si="744"/>
        <v>0</v>
      </c>
      <c r="N1882" s="11">
        <f t="shared" si="744"/>
        <v>0</v>
      </c>
      <c r="O1882" s="11">
        <f t="shared" si="744"/>
        <v>0</v>
      </c>
      <c r="P1882" s="11">
        <f t="shared" si="744"/>
        <v>1</v>
      </c>
      <c r="Q1882" s="4" t="str">
        <f t="shared" si="733"/>
        <v>N-001-000001</v>
      </c>
      <c r="R1882">
        <f t="shared" si="734"/>
        <v>75</v>
      </c>
      <c r="S1882" s="8">
        <f t="shared" si="735"/>
        <v>6.7053553975541869</v>
      </c>
      <c r="T1882" s="8">
        <f t="shared" si="736"/>
        <v>6.7053553975541869</v>
      </c>
      <c r="U1882" s="10">
        <f t="shared" si="727"/>
        <v>7.3322057086375363</v>
      </c>
      <c r="V1882" s="10">
        <f t="shared" si="737"/>
        <v>-0.16886520179703862</v>
      </c>
      <c r="W1882" s="10">
        <f t="shared" si="738"/>
        <v>0.67099938244588309</v>
      </c>
      <c r="X1882" s="10">
        <f t="shared" si="728"/>
        <v>0.17218585052370217</v>
      </c>
      <c r="Y1882" s="22">
        <f t="shared" si="739"/>
        <v>6.7214093336529794</v>
      </c>
      <c r="Z1882" s="22">
        <f t="shared" si="729"/>
        <v>6.7986372127043664</v>
      </c>
      <c r="AA1882" s="22">
        <f t="shared" si="730"/>
        <v>6.7053553975541869</v>
      </c>
      <c r="AB1882" s="35"/>
      <c r="AC1882" s="10"/>
      <c r="AD1882" s="10"/>
    </row>
    <row r="1883" spans="1:30" x14ac:dyDescent="0.25">
      <c r="A1883" t="s">
        <v>3148</v>
      </c>
      <c r="B1883" t="s">
        <v>532</v>
      </c>
      <c r="C1883" s="1">
        <v>42363</v>
      </c>
      <c r="D1883">
        <v>489</v>
      </c>
      <c r="E1883" t="str">
        <f t="shared" si="725"/>
        <v>_resolving_skewness_</v>
      </c>
      <c r="F1883" s="7">
        <f t="shared" si="731"/>
        <v>6.1944053911046719</v>
      </c>
      <c r="G1883">
        <f t="shared" si="726"/>
        <v>26</v>
      </c>
      <c r="H1883" s="11">
        <f t="shared" si="732"/>
        <v>1</v>
      </c>
      <c r="I1883" s="11">
        <f t="shared" si="743"/>
        <v>0</v>
      </c>
      <c r="J1883" s="11">
        <f t="shared" si="743"/>
        <v>1</v>
      </c>
      <c r="K1883" s="11">
        <f t="shared" si="744"/>
        <v>0</v>
      </c>
      <c r="L1883" s="11">
        <f t="shared" si="744"/>
        <v>0</v>
      </c>
      <c r="M1883" s="11">
        <f t="shared" si="744"/>
        <v>0</v>
      </c>
      <c r="N1883" s="11">
        <f t="shared" si="744"/>
        <v>0</v>
      </c>
      <c r="O1883" s="11">
        <f t="shared" si="744"/>
        <v>0</v>
      </c>
      <c r="P1883" s="11">
        <f t="shared" si="744"/>
        <v>0</v>
      </c>
      <c r="Q1883" s="4" t="str">
        <f t="shared" si="733"/>
        <v>N-101-000000</v>
      </c>
      <c r="R1883">
        <f t="shared" si="734"/>
        <v>419</v>
      </c>
      <c r="S1883" s="8">
        <f t="shared" si="735"/>
        <v>6.5697596378225285</v>
      </c>
      <c r="T1883" s="8">
        <f t="shared" si="736"/>
        <v>6.5697596378225285</v>
      </c>
      <c r="U1883" s="10">
        <f t="shared" si="727"/>
        <v>6.0059364517886156</v>
      </c>
      <c r="V1883" s="10">
        <f t="shared" si="737"/>
        <v>-0.14431102010629077</v>
      </c>
      <c r="W1883" s="10">
        <f t="shared" si="738"/>
        <v>-0.63898678561068323</v>
      </c>
      <c r="X1883" s="10">
        <f t="shared" si="728"/>
        <v>0.18846893931605621</v>
      </c>
      <c r="Y1883" s="22">
        <f t="shared" si="739"/>
        <v>6.7376924224453338</v>
      </c>
      <c r="Z1883" s="22">
        <f t="shared" si="729"/>
        <v>6.5922741434865042</v>
      </c>
      <c r="AA1883" s="22">
        <f t="shared" si="730"/>
        <v>6.5697596378225285</v>
      </c>
      <c r="AB1883" s="35"/>
      <c r="AC1883" s="10"/>
      <c r="AD1883" s="10"/>
    </row>
    <row r="1884" spans="1:30" x14ac:dyDescent="0.25">
      <c r="A1884" t="s">
        <v>2873</v>
      </c>
      <c r="B1884" t="s">
        <v>255</v>
      </c>
      <c r="C1884" s="1">
        <v>41762</v>
      </c>
      <c r="D1884">
        <v>829</v>
      </c>
      <c r="E1884" t="str">
        <f t="shared" si="725"/>
        <v>_response_to_all_applicants_</v>
      </c>
      <c r="F1884" s="7">
        <f t="shared" si="731"/>
        <v>6.7214257007906433</v>
      </c>
      <c r="G1884">
        <f t="shared" si="726"/>
        <v>50</v>
      </c>
      <c r="H1884" s="11">
        <f t="shared" si="732"/>
        <v>0</v>
      </c>
      <c r="I1884" s="11">
        <f t="shared" si="743"/>
        <v>1</v>
      </c>
      <c r="J1884" s="11">
        <f t="shared" si="743"/>
        <v>0</v>
      </c>
      <c r="K1884" s="11">
        <f t="shared" si="744"/>
        <v>0</v>
      </c>
      <c r="L1884" s="11">
        <f t="shared" si="744"/>
        <v>0</v>
      </c>
      <c r="M1884" s="11">
        <f t="shared" si="744"/>
        <v>0</v>
      </c>
      <c r="N1884" s="11">
        <f t="shared" si="744"/>
        <v>0</v>
      </c>
      <c r="O1884" s="11">
        <f t="shared" si="744"/>
        <v>0</v>
      </c>
      <c r="P1884" s="11">
        <f t="shared" si="744"/>
        <v>0</v>
      </c>
      <c r="Q1884" s="4" t="str">
        <f t="shared" si="733"/>
        <v>N-010-000000</v>
      </c>
      <c r="R1884">
        <f t="shared" si="734"/>
        <v>99</v>
      </c>
      <c r="S1884" s="8">
        <f t="shared" si="735"/>
        <v>6.480946823676728</v>
      </c>
      <c r="T1884" s="8">
        <f t="shared" si="736"/>
        <v>6.480946823676728</v>
      </c>
      <c r="U1884" s="10">
        <f t="shared" si="727"/>
        <v>7.1153333414901532</v>
      </c>
      <c r="V1884" s="10">
        <f t="shared" si="737"/>
        <v>-1.0225092870624488</v>
      </c>
      <c r="W1884" s="10">
        <f t="shared" si="738"/>
        <v>-0.11196647592471187</v>
      </c>
      <c r="X1884" s="10">
        <f t="shared" si="728"/>
        <v>-0.39390764069951029</v>
      </c>
      <c r="Y1884" s="22">
        <f t="shared" si="739"/>
        <v>6.1553158424297676</v>
      </c>
      <c r="Z1884" s="22">
        <f t="shared" si="729"/>
        <v>6.3463125243562173</v>
      </c>
      <c r="AA1884" s="22">
        <f t="shared" si="730"/>
        <v>6.480946823676728</v>
      </c>
      <c r="AB1884" s="35"/>
      <c r="AC1884" s="10"/>
      <c r="AD1884" s="10"/>
    </row>
    <row r="1885" spans="1:30" x14ac:dyDescent="0.25">
      <c r="A1885" t="s">
        <v>3143</v>
      </c>
      <c r="B1885" t="s">
        <v>527</v>
      </c>
      <c r="C1885" s="1">
        <v>42348</v>
      </c>
      <c r="D1885">
        <v>156</v>
      </c>
      <c r="E1885" t="str">
        <f t="shared" si="725"/>
        <v>_restaurant_reviews_as_foodborne_illness_indicators_</v>
      </c>
      <c r="F1885" s="7">
        <f t="shared" si="731"/>
        <v>5.0562458053483077</v>
      </c>
      <c r="G1885">
        <f t="shared" si="726"/>
        <v>32</v>
      </c>
      <c r="H1885" s="11">
        <f t="shared" si="732"/>
        <v>1</v>
      </c>
      <c r="I1885" s="11">
        <f t="shared" si="743"/>
        <v>0</v>
      </c>
      <c r="J1885" s="11">
        <f t="shared" si="743"/>
        <v>1</v>
      </c>
      <c r="K1885" s="11">
        <f t="shared" si="744"/>
        <v>0</v>
      </c>
      <c r="L1885" s="11">
        <f t="shared" si="744"/>
        <v>0</v>
      </c>
      <c r="M1885" s="11">
        <f t="shared" si="744"/>
        <v>0</v>
      </c>
      <c r="N1885" s="11">
        <f t="shared" si="744"/>
        <v>0</v>
      </c>
      <c r="O1885" s="11">
        <f t="shared" si="744"/>
        <v>0</v>
      </c>
      <c r="P1885" s="11">
        <f t="shared" si="744"/>
        <v>0</v>
      </c>
      <c r="Q1885" s="4" t="str">
        <f t="shared" si="733"/>
        <v>N-101-000000</v>
      </c>
      <c r="R1885">
        <f t="shared" si="734"/>
        <v>419</v>
      </c>
      <c r="S1885" s="8">
        <f t="shared" si="735"/>
        <v>6.5697596378225285</v>
      </c>
      <c r="T1885" s="8">
        <f t="shared" si="736"/>
        <v>6.5697596378225285</v>
      </c>
      <c r="U1885" s="10">
        <f t="shared" si="727"/>
        <v>4.8677768660322513</v>
      </c>
      <c r="V1885" s="10">
        <f t="shared" si="737"/>
        <v>-0.14431102010629077</v>
      </c>
      <c r="W1885" s="10">
        <f t="shared" si="738"/>
        <v>-1.7771463713670475</v>
      </c>
      <c r="X1885" s="10">
        <f t="shared" si="728"/>
        <v>0.18846893931605621</v>
      </c>
      <c r="Y1885" s="22">
        <f t="shared" si="739"/>
        <v>6.7376924224453338</v>
      </c>
      <c r="Z1885" s="22">
        <f t="shared" si="729"/>
        <v>6.5922741434865042</v>
      </c>
      <c r="AA1885" s="22">
        <f t="shared" si="730"/>
        <v>6.5697596378225285</v>
      </c>
      <c r="AB1885" s="35"/>
      <c r="AC1885" s="10"/>
      <c r="AD1885" s="10"/>
    </row>
    <row r="1886" spans="1:30" x14ac:dyDescent="0.25">
      <c r="A1886" t="s">
        <v>4624</v>
      </c>
      <c r="B1886" t="s">
        <v>2008</v>
      </c>
      <c r="C1886" s="1">
        <v>42115</v>
      </c>
      <c r="D1886">
        <v>1251</v>
      </c>
      <c r="E1886" t="str">
        <f t="shared" si="725"/>
        <v>_rethinkdb_for_advanced_analytics_</v>
      </c>
      <c r="F1886" s="7">
        <f t="shared" si="731"/>
        <v>7.1324975516600437</v>
      </c>
      <c r="G1886">
        <f t="shared" si="726"/>
        <v>87</v>
      </c>
      <c r="H1886" s="11">
        <f t="shared" si="732"/>
        <v>1</v>
      </c>
      <c r="I1886" s="11">
        <f t="shared" si="743"/>
        <v>0</v>
      </c>
      <c r="J1886" s="11">
        <f t="shared" si="743"/>
        <v>1</v>
      </c>
      <c r="K1886" s="11">
        <f t="shared" si="744"/>
        <v>0</v>
      </c>
      <c r="L1886" s="11">
        <f t="shared" si="744"/>
        <v>0</v>
      </c>
      <c r="M1886" s="11">
        <f t="shared" si="744"/>
        <v>0</v>
      </c>
      <c r="N1886" s="11">
        <f t="shared" si="744"/>
        <v>0</v>
      </c>
      <c r="O1886" s="11">
        <f t="shared" si="744"/>
        <v>0</v>
      </c>
      <c r="P1886" s="11">
        <f t="shared" si="744"/>
        <v>1</v>
      </c>
      <c r="Q1886" s="4" t="str">
        <f t="shared" si="733"/>
        <v>N-101-000001</v>
      </c>
      <c r="R1886">
        <f t="shared" si="734"/>
        <v>109</v>
      </c>
      <c r="S1886" s="8">
        <f t="shared" si="735"/>
        <v>6.5598547021339648</v>
      </c>
      <c r="T1886" s="8">
        <f t="shared" si="736"/>
        <v>6.5598547021339648</v>
      </c>
      <c r="U1886" s="10">
        <f t="shared" si="727"/>
        <v>7.1587787554790383</v>
      </c>
      <c r="V1886" s="10">
        <f t="shared" si="737"/>
        <v>-0.46814479021556843</v>
      </c>
      <c r="W1886" s="10">
        <f t="shared" si="738"/>
        <v>0.29910537494468858</v>
      </c>
      <c r="X1886" s="10">
        <f t="shared" si="728"/>
        <v>-2.6281203818994407E-2</v>
      </c>
      <c r="Y1886" s="22">
        <f t="shared" si="739"/>
        <v>6.5229422793102829</v>
      </c>
      <c r="Z1886" s="22">
        <f t="shared" si="729"/>
        <v>6.4247572696849025</v>
      </c>
      <c r="AA1886" s="22">
        <f t="shared" si="730"/>
        <v>6.5598547021339648</v>
      </c>
      <c r="AB1886" s="35"/>
      <c r="AC1886" s="10"/>
      <c r="AD1886" s="10"/>
    </row>
    <row r="1887" spans="1:30" x14ac:dyDescent="0.25">
      <c r="A1887" t="s">
        <v>3043</v>
      </c>
      <c r="B1887" t="s">
        <v>425</v>
      </c>
      <c r="C1887" s="1">
        <v>41806</v>
      </c>
      <c r="D1887">
        <v>74</v>
      </c>
      <c r="E1887" t="str">
        <f t="shared" si="725"/>
        <v>_rethinking_email_security:_best_practices_to_protect_and_maintain_privatecommunications_</v>
      </c>
      <c r="F1887" s="7">
        <f t="shared" si="731"/>
        <v>4.3174881135363101</v>
      </c>
      <c r="G1887">
        <f t="shared" si="726"/>
        <v>40</v>
      </c>
      <c r="H1887" s="11">
        <f t="shared" si="732"/>
        <v>0</v>
      </c>
      <c r="I1887" s="11">
        <f t="shared" si="743"/>
        <v>1</v>
      </c>
      <c r="J1887" s="11">
        <f t="shared" si="743"/>
        <v>0</v>
      </c>
      <c r="K1887" s="11">
        <f t="shared" si="744"/>
        <v>0</v>
      </c>
      <c r="L1887" s="11">
        <f t="shared" si="744"/>
        <v>0</v>
      </c>
      <c r="M1887" s="11">
        <f t="shared" si="744"/>
        <v>0</v>
      </c>
      <c r="N1887" s="11">
        <f t="shared" si="744"/>
        <v>0</v>
      </c>
      <c r="O1887" s="11">
        <f t="shared" si="744"/>
        <v>0</v>
      </c>
      <c r="P1887" s="11">
        <f t="shared" si="744"/>
        <v>0</v>
      </c>
      <c r="Q1887" s="4" t="str">
        <f t="shared" si="733"/>
        <v>N-010-000000</v>
      </c>
      <c r="R1887">
        <f t="shared" si="734"/>
        <v>99</v>
      </c>
      <c r="S1887" s="8">
        <f t="shared" si="735"/>
        <v>6.480946823676728</v>
      </c>
      <c r="T1887" s="8">
        <f t="shared" si="736"/>
        <v>6.480946823676728</v>
      </c>
      <c r="U1887" s="10">
        <f t="shared" si="727"/>
        <v>4.71139575423582</v>
      </c>
      <c r="V1887" s="10">
        <f t="shared" si="737"/>
        <v>-1.0225092870624488</v>
      </c>
      <c r="W1887" s="10">
        <f t="shared" si="738"/>
        <v>-2.515904063179045</v>
      </c>
      <c r="X1887" s="10">
        <f t="shared" si="728"/>
        <v>-0.39390764069951029</v>
      </c>
      <c r="Y1887" s="22">
        <f t="shared" si="739"/>
        <v>6.1553158424297676</v>
      </c>
      <c r="Z1887" s="22">
        <f t="shared" si="729"/>
        <v>6.3463125243562173</v>
      </c>
      <c r="AA1887" s="22">
        <f t="shared" si="730"/>
        <v>6.480946823676728</v>
      </c>
      <c r="AB1887" s="35"/>
      <c r="AC1887" s="10"/>
      <c r="AD1887" s="10"/>
    </row>
    <row r="1888" spans="1:30" x14ac:dyDescent="0.25">
      <c r="A1888" t="s">
        <v>2874</v>
      </c>
      <c r="B1888" t="s">
        <v>256</v>
      </c>
      <c r="C1888" s="1">
        <v>41189</v>
      </c>
      <c r="D1888">
        <v>1466</v>
      </c>
      <c r="E1888" t="str">
        <f t="shared" si="725"/>
        <v>_reverse_data_science:_a_viable_business?_</v>
      </c>
      <c r="F1888" s="7">
        <f t="shared" si="731"/>
        <v>7.2909747781429814</v>
      </c>
      <c r="G1888">
        <f t="shared" si="726"/>
        <v>41</v>
      </c>
      <c r="H1888" s="11">
        <f t="shared" si="732"/>
        <v>0</v>
      </c>
      <c r="I1888" s="11">
        <f t="shared" si="743"/>
        <v>1</v>
      </c>
      <c r="J1888" s="11">
        <f t="shared" si="743"/>
        <v>0</v>
      </c>
      <c r="K1888" s="11">
        <f t="shared" si="744"/>
        <v>0</v>
      </c>
      <c r="L1888" s="11">
        <f t="shared" si="744"/>
        <v>0</v>
      </c>
      <c r="M1888" s="11">
        <f t="shared" si="744"/>
        <v>0</v>
      </c>
      <c r="N1888" s="11">
        <f t="shared" si="744"/>
        <v>0</v>
      </c>
      <c r="O1888" s="11">
        <f t="shared" si="744"/>
        <v>1</v>
      </c>
      <c r="P1888" s="11">
        <f t="shared" si="744"/>
        <v>0</v>
      </c>
      <c r="Q1888" s="4" t="str">
        <f t="shared" si="733"/>
        <v>N-010-000010</v>
      </c>
      <c r="R1888">
        <f t="shared" si="734"/>
        <v>51</v>
      </c>
      <c r="S1888" s="8">
        <f t="shared" si="735"/>
        <v>6.7640449341040307</v>
      </c>
      <c r="T1888" s="8">
        <f t="shared" si="736"/>
        <v>6.7640449341040307</v>
      </c>
      <c r="U1888" s="10">
        <f t="shared" si="727"/>
        <v>7.4669974976430238</v>
      </c>
      <c r="V1888" s="10">
        <f t="shared" si="737"/>
        <v>-0.69394840951456138</v>
      </c>
      <c r="W1888" s="10">
        <f t="shared" si="738"/>
        <v>0.4575826014276263</v>
      </c>
      <c r="X1888" s="10">
        <f t="shared" si="728"/>
        <v>-0.17602271950004214</v>
      </c>
      <c r="Y1888" s="22">
        <f t="shared" si="739"/>
        <v>6.3732007636292352</v>
      </c>
      <c r="Z1888" s="22">
        <f t="shared" si="729"/>
        <v>6.5691920580633658</v>
      </c>
      <c r="AA1888" s="22">
        <f t="shared" si="730"/>
        <v>6.7640449341040307</v>
      </c>
      <c r="AB1888" s="35"/>
      <c r="AC1888" s="10"/>
      <c r="AD1888" s="10"/>
    </row>
    <row r="1889" spans="1:30" x14ac:dyDescent="0.25">
      <c r="A1889" t="s">
        <v>2875</v>
      </c>
      <c r="B1889" t="s">
        <v>257</v>
      </c>
      <c r="C1889" s="1">
        <v>41742</v>
      </c>
      <c r="D1889">
        <v>163</v>
      </c>
      <c r="E1889" t="str">
        <f t="shared" si="725"/>
        <v>_reverse_placebo_effect_in_clinical_trials_</v>
      </c>
      <c r="F1889" s="7">
        <f t="shared" si="731"/>
        <v>5.0998664278241987</v>
      </c>
      <c r="G1889">
        <f t="shared" si="726"/>
        <v>23</v>
      </c>
      <c r="H1889" s="11">
        <f t="shared" si="732"/>
        <v>0</v>
      </c>
      <c r="I1889" s="11">
        <f t="shared" si="743"/>
        <v>1</v>
      </c>
      <c r="J1889" s="11">
        <f t="shared" si="743"/>
        <v>0</v>
      </c>
      <c r="K1889" s="11">
        <f t="shared" si="744"/>
        <v>0</v>
      </c>
      <c r="L1889" s="11">
        <f t="shared" si="744"/>
        <v>0</v>
      </c>
      <c r="M1889" s="11">
        <f t="shared" si="744"/>
        <v>0</v>
      </c>
      <c r="N1889" s="11">
        <f t="shared" si="744"/>
        <v>0</v>
      </c>
      <c r="O1889" s="11">
        <f t="shared" si="744"/>
        <v>0</v>
      </c>
      <c r="P1889" s="11">
        <f t="shared" si="744"/>
        <v>0</v>
      </c>
      <c r="Q1889" s="4" t="str">
        <f t="shared" si="733"/>
        <v>N-010-000000</v>
      </c>
      <c r="R1889">
        <f t="shared" si="734"/>
        <v>99</v>
      </c>
      <c r="S1889" s="8">
        <f t="shared" si="735"/>
        <v>6.480946823676728</v>
      </c>
      <c r="T1889" s="8">
        <f t="shared" si="736"/>
        <v>6.480946823676728</v>
      </c>
      <c r="U1889" s="10">
        <f t="shared" si="727"/>
        <v>5.4937740685237086</v>
      </c>
      <c r="V1889" s="10">
        <f t="shared" si="737"/>
        <v>-1.0225092870624488</v>
      </c>
      <c r="W1889" s="10">
        <f t="shared" si="738"/>
        <v>-1.7335257488911564</v>
      </c>
      <c r="X1889" s="10">
        <f t="shared" si="728"/>
        <v>-0.39390764069951029</v>
      </c>
      <c r="Y1889" s="22">
        <f t="shared" si="739"/>
        <v>6.1553158424297676</v>
      </c>
      <c r="Z1889" s="22">
        <f t="shared" si="729"/>
        <v>6.3463125243562173</v>
      </c>
      <c r="AA1889" s="22">
        <f t="shared" si="730"/>
        <v>6.480946823676728</v>
      </c>
      <c r="AB1889" s="35"/>
      <c r="AC1889" s="10"/>
      <c r="AD1889" s="10"/>
    </row>
    <row r="1890" spans="1:30" x14ac:dyDescent="0.25">
      <c r="A1890" t="s">
        <v>4625</v>
      </c>
      <c r="B1890" t="s">
        <v>2009</v>
      </c>
      <c r="C1890" s="1">
        <v>41957</v>
      </c>
      <c r="D1890">
        <v>530</v>
      </c>
      <c r="E1890" t="str">
        <f t="shared" si="725"/>
        <v>_revisiting_hr_analytics_</v>
      </c>
      <c r="F1890" s="7">
        <f t="shared" si="731"/>
        <v>6.2747620212419388</v>
      </c>
      <c r="G1890">
        <f t="shared" si="726"/>
        <v>33</v>
      </c>
      <c r="H1890" s="11">
        <f t="shared" si="732"/>
        <v>0</v>
      </c>
      <c r="I1890" s="11">
        <f t="shared" si="743"/>
        <v>0</v>
      </c>
      <c r="J1890" s="11">
        <f t="shared" si="743"/>
        <v>1</v>
      </c>
      <c r="K1890" s="11">
        <f t="shared" si="744"/>
        <v>0</v>
      </c>
      <c r="L1890" s="11">
        <f t="shared" si="744"/>
        <v>0</v>
      </c>
      <c r="M1890" s="11">
        <f t="shared" si="744"/>
        <v>0</v>
      </c>
      <c r="N1890" s="11">
        <f t="shared" si="744"/>
        <v>0</v>
      </c>
      <c r="O1890" s="11">
        <f t="shared" si="744"/>
        <v>0</v>
      </c>
      <c r="P1890" s="11">
        <f t="shared" si="744"/>
        <v>1</v>
      </c>
      <c r="Q1890" s="4" t="str">
        <f t="shared" si="733"/>
        <v>N-001-000001</v>
      </c>
      <c r="R1890">
        <f t="shared" si="734"/>
        <v>75</v>
      </c>
      <c r="S1890" s="8">
        <f t="shared" si="735"/>
        <v>6.7053553975541869</v>
      </c>
      <c r="T1890" s="8">
        <f t="shared" si="736"/>
        <v>6.7053553975541869</v>
      </c>
      <c r="U1890" s="10">
        <f t="shared" si="727"/>
        <v>6.1025761707182369</v>
      </c>
      <c r="V1890" s="10">
        <f t="shared" si="737"/>
        <v>-0.16886520179703862</v>
      </c>
      <c r="W1890" s="10">
        <f t="shared" si="738"/>
        <v>-0.55863015547341632</v>
      </c>
      <c r="X1890" s="10">
        <f t="shared" si="728"/>
        <v>0.17218585052370217</v>
      </c>
      <c r="Y1890" s="22">
        <f t="shared" si="739"/>
        <v>6.7214093336529794</v>
      </c>
      <c r="Z1890" s="22">
        <f t="shared" si="729"/>
        <v>6.7986372127043664</v>
      </c>
      <c r="AA1890" s="22">
        <f t="shared" si="730"/>
        <v>6.7053553975541869</v>
      </c>
      <c r="AB1890" s="35"/>
      <c r="AC1890" s="10"/>
      <c r="AD1890" s="10"/>
    </row>
    <row r="1891" spans="1:30" x14ac:dyDescent="0.25">
      <c r="A1891" t="s">
        <v>4626</v>
      </c>
      <c r="B1891" t="s">
        <v>2010</v>
      </c>
      <c r="C1891" s="1">
        <v>42004</v>
      </c>
      <c r="D1891">
        <v>163</v>
      </c>
      <c r="E1891" t="str">
        <f t="shared" si="725"/>
        <v>_rigorous_generalized_l^p_variance_</v>
      </c>
      <c r="F1891" s="7">
        <f t="shared" si="731"/>
        <v>5.0998664278241987</v>
      </c>
      <c r="G1891">
        <f t="shared" si="726"/>
        <v>51</v>
      </c>
      <c r="H1891" s="11">
        <f t="shared" si="732"/>
        <v>0</v>
      </c>
      <c r="I1891" s="11">
        <f t="shared" si="743"/>
        <v>0</v>
      </c>
      <c r="J1891" s="11">
        <f t="shared" si="743"/>
        <v>1</v>
      </c>
      <c r="K1891" s="11">
        <f t="shared" si="744"/>
        <v>0</v>
      </c>
      <c r="L1891" s="11">
        <f t="shared" si="744"/>
        <v>0</v>
      </c>
      <c r="M1891" s="11">
        <f t="shared" si="744"/>
        <v>0</v>
      </c>
      <c r="N1891" s="11">
        <f t="shared" si="744"/>
        <v>0</v>
      </c>
      <c r="O1891" s="11">
        <f t="shared" si="744"/>
        <v>0</v>
      </c>
      <c r="P1891" s="11">
        <f t="shared" si="744"/>
        <v>0</v>
      </c>
      <c r="Q1891" s="4" t="str">
        <f t="shared" si="733"/>
        <v>N-001-000000</v>
      </c>
      <c r="R1891">
        <f t="shared" si="734"/>
        <v>313</v>
      </c>
      <c r="S1891" s="8">
        <f t="shared" si="735"/>
        <v>6.8822553953446945</v>
      </c>
      <c r="T1891" s="8">
        <f t="shared" si="736"/>
        <v>6.8822553953446945</v>
      </c>
      <c r="U1891" s="10">
        <f t="shared" si="727"/>
        <v>4.7129304341654459</v>
      </c>
      <c r="V1891" s="10">
        <f t="shared" si="737"/>
        <v>0.15496856831223904</v>
      </c>
      <c r="W1891" s="10">
        <f t="shared" si="738"/>
        <v>-1.7335257488911564</v>
      </c>
      <c r="X1891" s="10">
        <f t="shared" si="728"/>
        <v>0.38693599365875281</v>
      </c>
      <c r="Y1891" s="22">
        <f t="shared" si="739"/>
        <v>6.9361594767880304</v>
      </c>
      <c r="Z1891" s="22">
        <f t="shared" si="729"/>
        <v>6.9661540865059681</v>
      </c>
      <c r="AA1891" s="22">
        <f t="shared" si="730"/>
        <v>6.8822553953446945</v>
      </c>
      <c r="AB1891" s="35"/>
      <c r="AC1891" s="10"/>
      <c r="AD1891" s="10"/>
    </row>
    <row r="1892" spans="1:30" x14ac:dyDescent="0.25">
      <c r="A1892" t="s">
        <v>4628</v>
      </c>
      <c r="B1892" t="s">
        <v>2012</v>
      </c>
      <c r="C1892" s="1">
        <v>41692</v>
      </c>
      <c r="D1892">
        <v>244</v>
      </c>
      <c r="E1892" t="str">
        <f t="shared" si="725"/>
        <v>_risks_posed_by_commodified_labour_in_complex_fields_</v>
      </c>
      <c r="F1892" s="7">
        <f t="shared" si="731"/>
        <v>5.5012582105447274</v>
      </c>
      <c r="G1892">
        <f t="shared" si="726"/>
        <v>69</v>
      </c>
      <c r="H1892" s="11">
        <f t="shared" si="732"/>
        <v>0</v>
      </c>
      <c r="I1892" s="11">
        <f t="shared" si="743"/>
        <v>0</v>
      </c>
      <c r="J1892" s="11">
        <f t="shared" si="743"/>
        <v>1</v>
      </c>
      <c r="K1892" s="11">
        <f t="shared" ref="K1892:P1901" si="745">IF(ISNUMBER(SEARCH(K$1,$E1892)),1,0)</f>
        <v>0</v>
      </c>
      <c r="L1892" s="11">
        <f t="shared" si="745"/>
        <v>0</v>
      </c>
      <c r="M1892" s="11">
        <f t="shared" si="745"/>
        <v>0</v>
      </c>
      <c r="N1892" s="11">
        <f t="shared" si="745"/>
        <v>0</v>
      </c>
      <c r="O1892" s="11">
        <f t="shared" si="745"/>
        <v>0</v>
      </c>
      <c r="P1892" s="11">
        <f t="shared" si="745"/>
        <v>0</v>
      </c>
      <c r="Q1892" s="4" t="str">
        <f t="shared" si="733"/>
        <v>N-001-000000</v>
      </c>
      <c r="R1892">
        <f t="shared" si="734"/>
        <v>313</v>
      </c>
      <c r="S1892" s="8">
        <f t="shared" si="735"/>
        <v>6.8822553953446945</v>
      </c>
      <c r="T1892" s="8">
        <f t="shared" si="736"/>
        <v>6.8822553953446945</v>
      </c>
      <c r="U1892" s="10">
        <f t="shared" si="727"/>
        <v>5.1143222168859745</v>
      </c>
      <c r="V1892" s="10">
        <f t="shared" si="737"/>
        <v>0.15496856831223904</v>
      </c>
      <c r="W1892" s="10">
        <f t="shared" si="738"/>
        <v>-1.3321339661706277</v>
      </c>
      <c r="X1892" s="10">
        <f t="shared" si="728"/>
        <v>0.38693599365875281</v>
      </c>
      <c r="Y1892" s="22">
        <f t="shared" si="739"/>
        <v>6.9361594767880304</v>
      </c>
      <c r="Z1892" s="22">
        <f t="shared" si="729"/>
        <v>6.9661540865059681</v>
      </c>
      <c r="AA1892" s="22">
        <f t="shared" si="730"/>
        <v>6.8822553953446945</v>
      </c>
      <c r="AB1892" s="35"/>
      <c r="AC1892" s="10"/>
      <c r="AD1892" s="10"/>
    </row>
    <row r="1893" spans="1:30" x14ac:dyDescent="0.25">
      <c r="A1893" t="s">
        <v>4629</v>
      </c>
      <c r="B1893" t="s">
        <v>2013</v>
      </c>
      <c r="C1893" s="1">
        <v>41788</v>
      </c>
      <c r="D1893">
        <v>163</v>
      </c>
      <c r="E1893" t="str">
        <f t="shared" si="725"/>
        <v>_roadblocks_to_using_big_data:_"first_mile"_and_"last_mile"_challenges_</v>
      </c>
      <c r="F1893" s="7">
        <f t="shared" si="731"/>
        <v>5.0998664278241987</v>
      </c>
      <c r="G1893">
        <f t="shared" si="726"/>
        <v>57</v>
      </c>
      <c r="H1893" s="11">
        <f t="shared" si="732"/>
        <v>0</v>
      </c>
      <c r="I1893" s="11">
        <f t="shared" si="743"/>
        <v>0</v>
      </c>
      <c r="J1893" s="11">
        <f t="shared" si="743"/>
        <v>1</v>
      </c>
      <c r="K1893" s="11">
        <f t="shared" si="745"/>
        <v>0</v>
      </c>
      <c r="L1893" s="11">
        <f t="shared" si="745"/>
        <v>0</v>
      </c>
      <c r="M1893" s="11">
        <f t="shared" si="745"/>
        <v>0</v>
      </c>
      <c r="N1893" s="11">
        <f t="shared" si="745"/>
        <v>0</v>
      </c>
      <c r="O1893" s="11">
        <f t="shared" si="745"/>
        <v>0</v>
      </c>
      <c r="P1893" s="11">
        <f t="shared" si="745"/>
        <v>0</v>
      </c>
      <c r="Q1893" s="4" t="str">
        <f t="shared" si="733"/>
        <v>N-001-000000</v>
      </c>
      <c r="R1893">
        <f t="shared" si="734"/>
        <v>313</v>
      </c>
      <c r="S1893" s="8">
        <f t="shared" si="735"/>
        <v>6.8822553953446945</v>
      </c>
      <c r="T1893" s="8">
        <f t="shared" si="736"/>
        <v>6.8822553953446945</v>
      </c>
      <c r="U1893" s="10">
        <f t="shared" si="727"/>
        <v>4.7129304341654459</v>
      </c>
      <c r="V1893" s="10">
        <f t="shared" si="737"/>
        <v>0.15496856831223904</v>
      </c>
      <c r="W1893" s="10">
        <f t="shared" si="738"/>
        <v>-1.7335257488911564</v>
      </c>
      <c r="X1893" s="10">
        <f t="shared" si="728"/>
        <v>0.38693599365875281</v>
      </c>
      <c r="Y1893" s="22">
        <f t="shared" si="739"/>
        <v>6.9361594767880304</v>
      </c>
      <c r="Z1893" s="22">
        <f t="shared" si="729"/>
        <v>6.9661540865059681</v>
      </c>
      <c r="AA1893" s="22">
        <f t="shared" si="730"/>
        <v>6.8822553953446945</v>
      </c>
      <c r="AB1893" s="35"/>
      <c r="AC1893" s="10"/>
      <c r="AD1893" s="10"/>
    </row>
    <row r="1894" spans="1:30" x14ac:dyDescent="0.25">
      <c r="A1894" t="s">
        <v>3184</v>
      </c>
      <c r="B1894" t="s">
        <v>568</v>
      </c>
      <c r="C1894" s="1">
        <v>42411</v>
      </c>
      <c r="D1894">
        <v>163</v>
      </c>
      <c r="E1894" t="str">
        <f t="shared" si="725"/>
        <v>_robot_company:_can_a_true_ai_run_a_business_autonomously?_</v>
      </c>
      <c r="F1894" s="7">
        <f t="shared" si="731"/>
        <v>5.0998664278241987</v>
      </c>
      <c r="G1894">
        <f t="shared" si="726"/>
        <v>56</v>
      </c>
      <c r="H1894" s="11">
        <f t="shared" si="732"/>
        <v>1</v>
      </c>
      <c r="I1894" s="11">
        <f t="shared" si="743"/>
        <v>0</v>
      </c>
      <c r="J1894" s="11">
        <f t="shared" si="743"/>
        <v>1</v>
      </c>
      <c r="K1894" s="11">
        <f t="shared" si="745"/>
        <v>0</v>
      </c>
      <c r="L1894" s="11">
        <f t="shared" si="745"/>
        <v>0</v>
      </c>
      <c r="M1894" s="11">
        <f t="shared" si="745"/>
        <v>0</v>
      </c>
      <c r="N1894" s="11">
        <f t="shared" si="745"/>
        <v>0</v>
      </c>
      <c r="O1894" s="11">
        <f t="shared" si="745"/>
        <v>0</v>
      </c>
      <c r="P1894" s="11">
        <f t="shared" si="745"/>
        <v>0</v>
      </c>
      <c r="Q1894" s="4" t="str">
        <f t="shared" si="733"/>
        <v>N-101-000000</v>
      </c>
      <c r="R1894">
        <f t="shared" si="734"/>
        <v>419</v>
      </c>
      <c r="S1894" s="8">
        <f t="shared" si="735"/>
        <v>6.5697596378225285</v>
      </c>
      <c r="T1894" s="8">
        <f t="shared" si="736"/>
        <v>6.5697596378225285</v>
      </c>
      <c r="U1894" s="10">
        <f t="shared" si="727"/>
        <v>4.9113974885081424</v>
      </c>
      <c r="V1894" s="10">
        <f t="shared" si="737"/>
        <v>-0.14431102010629077</v>
      </c>
      <c r="W1894" s="10">
        <f t="shared" si="738"/>
        <v>-1.7335257488911564</v>
      </c>
      <c r="X1894" s="10">
        <f t="shared" si="728"/>
        <v>0.18846893931605621</v>
      </c>
      <c r="Y1894" s="22">
        <f t="shared" si="739"/>
        <v>6.7376924224453338</v>
      </c>
      <c r="Z1894" s="22">
        <f t="shared" si="729"/>
        <v>6.5922741434865042</v>
      </c>
      <c r="AA1894" s="22">
        <f t="shared" si="730"/>
        <v>6.5697596378225285</v>
      </c>
      <c r="AB1894" s="35"/>
      <c r="AC1894" s="10"/>
      <c r="AD1894" s="10"/>
    </row>
    <row r="1895" spans="1:30" x14ac:dyDescent="0.25">
      <c r="A1895" t="s">
        <v>2878</v>
      </c>
      <c r="B1895" t="s">
        <v>260</v>
      </c>
      <c r="C1895" s="1">
        <v>40917</v>
      </c>
      <c r="D1895">
        <v>155</v>
      </c>
      <c r="E1895" t="str">
        <f t="shared" si="725"/>
        <v>_robust_binomial_proportion_interval_population_estimates_</v>
      </c>
      <c r="F1895" s="7">
        <f t="shared" si="731"/>
        <v>5.0498560072495371</v>
      </c>
      <c r="G1895">
        <f t="shared" si="726"/>
        <v>60</v>
      </c>
      <c r="H1895" s="11">
        <f t="shared" si="732"/>
        <v>0</v>
      </c>
      <c r="I1895" s="11">
        <f t="shared" si="743"/>
        <v>1</v>
      </c>
      <c r="J1895" s="11">
        <f t="shared" si="743"/>
        <v>0</v>
      </c>
      <c r="K1895" s="11">
        <f t="shared" si="745"/>
        <v>0</v>
      </c>
      <c r="L1895" s="11">
        <f t="shared" si="745"/>
        <v>0</v>
      </c>
      <c r="M1895" s="11">
        <f t="shared" si="745"/>
        <v>0</v>
      </c>
      <c r="N1895" s="11">
        <f t="shared" si="745"/>
        <v>0</v>
      </c>
      <c r="O1895" s="11">
        <f t="shared" si="745"/>
        <v>0</v>
      </c>
      <c r="P1895" s="11">
        <f t="shared" si="745"/>
        <v>0</v>
      </c>
      <c r="Q1895" s="4" t="str">
        <f t="shared" si="733"/>
        <v>N-010-000000</v>
      </c>
      <c r="R1895">
        <f t="shared" si="734"/>
        <v>99</v>
      </c>
      <c r="S1895" s="8">
        <f t="shared" si="735"/>
        <v>6.480946823676728</v>
      </c>
      <c r="T1895" s="8">
        <f t="shared" si="736"/>
        <v>6.480946823676728</v>
      </c>
      <c r="U1895" s="10">
        <f t="shared" si="727"/>
        <v>5.443763647949047</v>
      </c>
      <c r="V1895" s="10">
        <f t="shared" si="737"/>
        <v>-1.0225092870624488</v>
      </c>
      <c r="W1895" s="10">
        <f t="shared" si="738"/>
        <v>-1.7835361694658181</v>
      </c>
      <c r="X1895" s="10">
        <f t="shared" si="728"/>
        <v>-0.39390764069951029</v>
      </c>
      <c r="Y1895" s="22">
        <f t="shared" si="739"/>
        <v>6.1553158424297676</v>
      </c>
      <c r="Z1895" s="22">
        <f t="shared" si="729"/>
        <v>6.3463125243562173</v>
      </c>
      <c r="AA1895" s="22">
        <f t="shared" si="730"/>
        <v>6.480946823676728</v>
      </c>
      <c r="AB1895" s="35"/>
      <c r="AC1895" s="10"/>
      <c r="AD1895" s="10"/>
    </row>
    <row r="1896" spans="1:30" x14ac:dyDescent="0.25">
      <c r="A1896" t="s">
        <v>4630</v>
      </c>
      <c r="B1896" t="s">
        <v>2014</v>
      </c>
      <c r="C1896" s="1">
        <v>41145</v>
      </c>
      <c r="D1896">
        <v>244</v>
      </c>
      <c r="E1896" t="str">
        <f t="shared" si="725"/>
        <v>_romney_said_to_use_secretive_data_mining_|_wallstreetjournal_</v>
      </c>
      <c r="F1896" s="7">
        <f t="shared" si="731"/>
        <v>5.5012582105447274</v>
      </c>
      <c r="G1896">
        <f t="shared" si="726"/>
        <v>34</v>
      </c>
      <c r="H1896" s="11">
        <f t="shared" si="732"/>
        <v>0</v>
      </c>
      <c r="I1896" s="11">
        <f t="shared" si="743"/>
        <v>0</v>
      </c>
      <c r="J1896" s="11">
        <f t="shared" si="743"/>
        <v>1</v>
      </c>
      <c r="K1896" s="11">
        <f t="shared" si="745"/>
        <v>0</v>
      </c>
      <c r="L1896" s="11">
        <f t="shared" si="745"/>
        <v>0</v>
      </c>
      <c r="M1896" s="11">
        <f t="shared" si="745"/>
        <v>0</v>
      </c>
      <c r="N1896" s="11">
        <f t="shared" si="745"/>
        <v>0</v>
      </c>
      <c r="O1896" s="11">
        <f t="shared" si="745"/>
        <v>1</v>
      </c>
      <c r="P1896" s="11">
        <f t="shared" si="745"/>
        <v>0</v>
      </c>
      <c r="Q1896" s="4" t="str">
        <f t="shared" si="733"/>
        <v>N-001-000010</v>
      </c>
      <c r="R1896">
        <f t="shared" si="734"/>
        <v>276</v>
      </c>
      <c r="S1896" s="8">
        <f t="shared" si="735"/>
        <v>7.1371246496698326</v>
      </c>
      <c r="T1896" s="8">
        <f t="shared" si="736"/>
        <v>7.1371246496698326</v>
      </c>
      <c r="U1896" s="10">
        <f t="shared" si="727"/>
        <v>4.8964372956865061</v>
      </c>
      <c r="V1896" s="10">
        <f t="shared" si="737"/>
        <v>0.48352944586012636</v>
      </c>
      <c r="W1896" s="10">
        <f t="shared" si="738"/>
        <v>-1.3321339661706277</v>
      </c>
      <c r="X1896" s="10">
        <f t="shared" si="728"/>
        <v>0.60482091485822098</v>
      </c>
      <c r="Y1896" s="22">
        <f t="shared" si="739"/>
        <v>7.1540443979874988</v>
      </c>
      <c r="Z1896" s="22">
        <f t="shared" si="729"/>
        <v>7.1890336202131158</v>
      </c>
      <c r="AA1896" s="22">
        <f t="shared" si="730"/>
        <v>7.1371246496698326</v>
      </c>
      <c r="AB1896" s="35"/>
      <c r="AC1896" s="10"/>
      <c r="AD1896" s="10"/>
    </row>
    <row r="1897" spans="1:30" x14ac:dyDescent="0.25">
      <c r="A1897" t="s">
        <v>4631</v>
      </c>
      <c r="B1897" t="s">
        <v>2015</v>
      </c>
      <c r="C1897" s="1">
        <v>41206</v>
      </c>
      <c r="D1897">
        <v>8555</v>
      </c>
      <c r="E1897" t="str">
        <f t="shared" si="725"/>
        <v>_row_vs_columnar_vs_nosql_databases_</v>
      </c>
      <c r="F1897" s="7">
        <f t="shared" si="731"/>
        <v>9.0543880702022967</v>
      </c>
      <c r="G1897">
        <f t="shared" si="726"/>
        <v>53</v>
      </c>
      <c r="H1897" s="11">
        <f t="shared" si="732"/>
        <v>0</v>
      </c>
      <c r="I1897" s="11">
        <f t="shared" si="743"/>
        <v>0</v>
      </c>
      <c r="J1897" s="11">
        <f t="shared" si="743"/>
        <v>1</v>
      </c>
      <c r="K1897" s="11">
        <f t="shared" si="745"/>
        <v>0</v>
      </c>
      <c r="L1897" s="11">
        <f t="shared" si="745"/>
        <v>0</v>
      </c>
      <c r="M1897" s="11">
        <f t="shared" si="745"/>
        <v>0</v>
      </c>
      <c r="N1897" s="11">
        <f t="shared" si="745"/>
        <v>0</v>
      </c>
      <c r="O1897" s="11">
        <f t="shared" si="745"/>
        <v>0</v>
      </c>
      <c r="P1897" s="11">
        <f t="shared" si="745"/>
        <v>0</v>
      </c>
      <c r="Q1897" s="4" t="str">
        <f t="shared" si="733"/>
        <v>N-001-000000</v>
      </c>
      <c r="R1897">
        <f t="shared" si="734"/>
        <v>313</v>
      </c>
      <c r="S1897" s="8">
        <f t="shared" si="735"/>
        <v>6.8822553953446945</v>
      </c>
      <c r="T1897" s="8">
        <f t="shared" si="736"/>
        <v>6.8822553953446945</v>
      </c>
      <c r="U1897" s="10">
        <f t="shared" si="727"/>
        <v>8.6674520765435439</v>
      </c>
      <c r="V1897" s="10">
        <f t="shared" si="737"/>
        <v>0.15496856831223904</v>
      </c>
      <c r="W1897" s="10">
        <f t="shared" si="738"/>
        <v>2.2209958934869416</v>
      </c>
      <c r="X1897" s="10">
        <f t="shared" si="728"/>
        <v>0.38693599365875281</v>
      </c>
      <c r="Y1897" s="22">
        <f t="shared" si="739"/>
        <v>6.9361594767880304</v>
      </c>
      <c r="Z1897" s="22">
        <f t="shared" si="729"/>
        <v>6.9661540865059681</v>
      </c>
      <c r="AA1897" s="22">
        <f t="shared" si="730"/>
        <v>6.8822553953446945</v>
      </c>
      <c r="AB1897" s="35"/>
      <c r="AC1897" s="10"/>
      <c r="AD1897" s="10"/>
    </row>
    <row r="1898" spans="1:30" x14ac:dyDescent="0.25">
      <c r="A1898" t="s">
        <v>3741</v>
      </c>
      <c r="B1898" t="s">
        <v>1125</v>
      </c>
      <c r="C1898" s="1">
        <v>41989</v>
      </c>
      <c r="D1898">
        <v>326</v>
      </c>
      <c r="E1898" t="str">
        <f t="shared" si="725"/>
        <v>_rules_for_building_a_data_product_in_it_organizations_</v>
      </c>
      <c r="F1898" s="7">
        <f t="shared" si="731"/>
        <v>5.7899601708972535</v>
      </c>
      <c r="G1898">
        <f t="shared" si="726"/>
        <v>40</v>
      </c>
      <c r="H1898" s="11">
        <f t="shared" si="732"/>
        <v>0</v>
      </c>
      <c r="I1898" s="11">
        <f t="shared" si="743"/>
        <v>0</v>
      </c>
      <c r="J1898" s="11">
        <f t="shared" si="743"/>
        <v>1</v>
      </c>
      <c r="K1898" s="11">
        <f t="shared" si="745"/>
        <v>0</v>
      </c>
      <c r="L1898" s="11">
        <f t="shared" si="745"/>
        <v>0</v>
      </c>
      <c r="M1898" s="11">
        <f t="shared" si="745"/>
        <v>0</v>
      </c>
      <c r="N1898" s="11">
        <f t="shared" si="745"/>
        <v>0</v>
      </c>
      <c r="O1898" s="11">
        <f t="shared" si="745"/>
        <v>1</v>
      </c>
      <c r="P1898" s="11">
        <f t="shared" si="745"/>
        <v>0</v>
      </c>
      <c r="Q1898" s="4" t="str">
        <f t="shared" si="733"/>
        <v>N-001-000010</v>
      </c>
      <c r="R1898">
        <f t="shared" si="734"/>
        <v>276</v>
      </c>
      <c r="S1898" s="8">
        <f t="shared" si="735"/>
        <v>7.1371246496698326</v>
      </c>
      <c r="T1898" s="8">
        <f t="shared" si="736"/>
        <v>7.1371246496698326</v>
      </c>
      <c r="U1898" s="10">
        <f t="shared" si="727"/>
        <v>5.1851392560390321</v>
      </c>
      <c r="V1898" s="10">
        <f t="shared" si="737"/>
        <v>0.48352944586012636</v>
      </c>
      <c r="W1898" s="10">
        <f t="shared" si="738"/>
        <v>-1.0434320058181017</v>
      </c>
      <c r="X1898" s="10">
        <f t="shared" si="728"/>
        <v>0.60482091485822098</v>
      </c>
      <c r="Y1898" s="22">
        <f t="shared" si="739"/>
        <v>7.1540443979874988</v>
      </c>
      <c r="Z1898" s="22">
        <f t="shared" si="729"/>
        <v>7.1890336202131158</v>
      </c>
      <c r="AA1898" s="22">
        <f t="shared" si="730"/>
        <v>7.1371246496698326</v>
      </c>
      <c r="AB1898" s="35"/>
      <c r="AC1898" s="10"/>
      <c r="AD1898" s="10"/>
    </row>
    <row r="1899" spans="1:30" x14ac:dyDescent="0.25">
      <c r="A1899" t="s">
        <v>4638</v>
      </c>
      <c r="B1899" t="s">
        <v>2022</v>
      </c>
      <c r="C1899" s="1">
        <v>41224</v>
      </c>
      <c r="D1899">
        <v>6841</v>
      </c>
      <c r="E1899" t="str">
        <f t="shared" si="725"/>
        <v>_s3_as_input_or_output_for_hadoop_mr_jobs_</v>
      </c>
      <c r="F1899" s="7">
        <f t="shared" si="731"/>
        <v>8.8308353655375491</v>
      </c>
      <c r="G1899">
        <f t="shared" si="726"/>
        <v>30</v>
      </c>
      <c r="H1899" s="11">
        <f t="shared" si="732"/>
        <v>0</v>
      </c>
      <c r="I1899" s="11">
        <f t="shared" si="743"/>
        <v>0</v>
      </c>
      <c r="J1899" s="11">
        <f t="shared" si="743"/>
        <v>1</v>
      </c>
      <c r="K1899" s="11">
        <f t="shared" si="745"/>
        <v>0</v>
      </c>
      <c r="L1899" s="11">
        <f t="shared" si="745"/>
        <v>0</v>
      </c>
      <c r="M1899" s="11">
        <f t="shared" si="745"/>
        <v>0</v>
      </c>
      <c r="N1899" s="11">
        <f t="shared" si="745"/>
        <v>0</v>
      </c>
      <c r="O1899" s="11">
        <f t="shared" si="745"/>
        <v>0</v>
      </c>
      <c r="P1899" s="11">
        <f t="shared" si="745"/>
        <v>0</v>
      </c>
      <c r="Q1899" s="4" t="str">
        <f t="shared" si="733"/>
        <v>N-001-000000</v>
      </c>
      <c r="R1899">
        <f t="shared" si="734"/>
        <v>313</v>
      </c>
      <c r="S1899" s="8">
        <f t="shared" si="735"/>
        <v>6.8822553953446945</v>
      </c>
      <c r="T1899" s="8">
        <f t="shared" si="736"/>
        <v>6.8822553953446945</v>
      </c>
      <c r="U1899" s="10">
        <f t="shared" si="727"/>
        <v>8.4438993718787962</v>
      </c>
      <c r="V1899" s="10">
        <f t="shared" si="737"/>
        <v>0.15496856831223904</v>
      </c>
      <c r="W1899" s="10">
        <f t="shared" si="738"/>
        <v>1.997443188822194</v>
      </c>
      <c r="X1899" s="10">
        <f t="shared" si="728"/>
        <v>0.38693599365875281</v>
      </c>
      <c r="Y1899" s="22">
        <f t="shared" si="739"/>
        <v>6.9361594767880304</v>
      </c>
      <c r="Z1899" s="22">
        <f t="shared" si="729"/>
        <v>6.9661540865059681</v>
      </c>
      <c r="AA1899" s="22">
        <f t="shared" si="730"/>
        <v>6.8822553953446945</v>
      </c>
      <c r="AB1899" s="35"/>
      <c r="AC1899" s="10"/>
      <c r="AD1899" s="10"/>
    </row>
    <row r="1900" spans="1:30" x14ac:dyDescent="0.25">
      <c r="A1900" t="s">
        <v>4639</v>
      </c>
      <c r="B1900" t="s">
        <v>2023</v>
      </c>
      <c r="C1900" s="1">
        <v>41087</v>
      </c>
      <c r="D1900">
        <v>2078</v>
      </c>
      <c r="E1900" t="str">
        <f t="shared" si="725"/>
        <v>_s3_instead_of_hdfs_with_hadoop_</v>
      </c>
      <c r="F1900" s="7">
        <f t="shared" si="731"/>
        <v>7.6396422878580132</v>
      </c>
      <c r="G1900">
        <f t="shared" si="726"/>
        <v>73</v>
      </c>
      <c r="H1900" s="11">
        <f t="shared" si="732"/>
        <v>0</v>
      </c>
      <c r="I1900" s="11">
        <f t="shared" si="743"/>
        <v>0</v>
      </c>
      <c r="J1900" s="11">
        <f t="shared" si="743"/>
        <v>1</v>
      </c>
      <c r="K1900" s="11">
        <f t="shared" si="745"/>
        <v>0</v>
      </c>
      <c r="L1900" s="11">
        <f t="shared" si="745"/>
        <v>0</v>
      </c>
      <c r="M1900" s="11">
        <f t="shared" si="745"/>
        <v>0</v>
      </c>
      <c r="N1900" s="11">
        <f t="shared" si="745"/>
        <v>0</v>
      </c>
      <c r="O1900" s="11">
        <f t="shared" si="745"/>
        <v>0</v>
      </c>
      <c r="P1900" s="11">
        <f t="shared" si="745"/>
        <v>0</v>
      </c>
      <c r="Q1900" s="4" t="str">
        <f t="shared" si="733"/>
        <v>N-001-000000</v>
      </c>
      <c r="R1900">
        <f t="shared" si="734"/>
        <v>313</v>
      </c>
      <c r="S1900" s="8">
        <f t="shared" si="735"/>
        <v>6.8822553953446945</v>
      </c>
      <c r="T1900" s="8">
        <f t="shared" si="736"/>
        <v>6.8822553953446945</v>
      </c>
      <c r="U1900" s="10">
        <f t="shared" si="727"/>
        <v>7.2527062941992604</v>
      </c>
      <c r="V1900" s="10">
        <f t="shared" si="737"/>
        <v>0.15496856831223904</v>
      </c>
      <c r="W1900" s="10">
        <f t="shared" si="738"/>
        <v>0.8062501111426581</v>
      </c>
      <c r="X1900" s="10">
        <f t="shared" si="728"/>
        <v>0.38693599365875281</v>
      </c>
      <c r="Y1900" s="22">
        <f t="shared" si="739"/>
        <v>6.9361594767880304</v>
      </c>
      <c r="Z1900" s="22">
        <f t="shared" si="729"/>
        <v>6.9661540865059681</v>
      </c>
      <c r="AA1900" s="22">
        <f t="shared" si="730"/>
        <v>6.8822553953446945</v>
      </c>
      <c r="AB1900" s="35"/>
      <c r="AC1900" s="10"/>
      <c r="AD1900" s="10"/>
    </row>
    <row r="1901" spans="1:30" x14ac:dyDescent="0.25">
      <c r="A1901" t="s">
        <v>4640</v>
      </c>
      <c r="B1901" t="s">
        <v>2024</v>
      </c>
      <c r="C1901" s="1">
        <v>42324</v>
      </c>
      <c r="D1901">
        <v>1385</v>
      </c>
      <c r="E1901" t="str">
        <f t="shared" si="725"/>
        <v>_sabermetrics:_baseball_analytics_and_the_science_of_winning_[infographic]_</v>
      </c>
      <c r="F1901" s="7">
        <f t="shared" si="731"/>
        <v>7.2341771797498486</v>
      </c>
      <c r="G1901">
        <f t="shared" si="726"/>
        <v>58</v>
      </c>
      <c r="H1901" s="11">
        <f t="shared" si="732"/>
        <v>1</v>
      </c>
      <c r="I1901" s="11">
        <f t="shared" si="743"/>
        <v>0</v>
      </c>
      <c r="J1901" s="11">
        <f t="shared" si="743"/>
        <v>1</v>
      </c>
      <c r="K1901" s="11">
        <f t="shared" si="745"/>
        <v>0</v>
      </c>
      <c r="L1901" s="11">
        <f t="shared" si="745"/>
        <v>0</v>
      </c>
      <c r="M1901" s="11">
        <f t="shared" si="745"/>
        <v>0</v>
      </c>
      <c r="N1901" s="11">
        <f t="shared" si="745"/>
        <v>0</v>
      </c>
      <c r="O1901" s="11">
        <f t="shared" si="745"/>
        <v>0</v>
      </c>
      <c r="P1901" s="11">
        <f t="shared" si="745"/>
        <v>1</v>
      </c>
      <c r="Q1901" s="4" t="str">
        <f t="shared" si="733"/>
        <v>N-101-000001</v>
      </c>
      <c r="R1901">
        <f t="shared" si="734"/>
        <v>109</v>
      </c>
      <c r="S1901" s="8">
        <f t="shared" si="735"/>
        <v>6.5598547021339648</v>
      </c>
      <c r="T1901" s="8">
        <f t="shared" si="736"/>
        <v>6.5598547021339648</v>
      </c>
      <c r="U1901" s="10">
        <f t="shared" si="727"/>
        <v>7.2604583835688432</v>
      </c>
      <c r="V1901" s="10">
        <f t="shared" si="737"/>
        <v>-0.46814479021556843</v>
      </c>
      <c r="W1901" s="10">
        <f t="shared" si="738"/>
        <v>0.40078500303449349</v>
      </c>
      <c r="X1901" s="10">
        <f t="shared" si="728"/>
        <v>-2.6281203818994407E-2</v>
      </c>
      <c r="Y1901" s="22">
        <f t="shared" si="739"/>
        <v>6.5229422793102829</v>
      </c>
      <c r="Z1901" s="22">
        <f t="shared" si="729"/>
        <v>6.4247572696849025</v>
      </c>
      <c r="AA1901" s="22">
        <f t="shared" si="730"/>
        <v>6.5598547021339648</v>
      </c>
      <c r="AB1901" s="35"/>
      <c r="AC1901" s="10"/>
      <c r="AD1901" s="10"/>
    </row>
    <row r="1902" spans="1:30" x14ac:dyDescent="0.25">
      <c r="A1902" t="s">
        <v>4641</v>
      </c>
      <c r="B1902" t="s">
        <v>2025</v>
      </c>
      <c r="C1902" s="1">
        <v>42450</v>
      </c>
      <c r="D1902">
        <v>244</v>
      </c>
      <c r="E1902" t="str">
        <f t="shared" si="725"/>
        <v>_safely_sharing_data_through_an_api_with_alliance_partners._</v>
      </c>
      <c r="F1902" s="7">
        <f t="shared" si="731"/>
        <v>5.5012582105447274</v>
      </c>
      <c r="G1902">
        <f t="shared" si="726"/>
        <v>50</v>
      </c>
      <c r="H1902" s="11">
        <f t="shared" si="732"/>
        <v>1</v>
      </c>
      <c r="I1902" s="11">
        <f t="shared" ref="I1902:J1921" si="746">IF(ISNUMBER(SEARCH(I$1,$B1902)),1,0)</f>
        <v>0</v>
      </c>
      <c r="J1902" s="11">
        <f t="shared" si="746"/>
        <v>1</v>
      </c>
      <c r="K1902" s="11">
        <f t="shared" ref="K1902:P1911" si="747">IF(ISNUMBER(SEARCH(K$1,$E1902)),1,0)</f>
        <v>0</v>
      </c>
      <c r="L1902" s="11">
        <f t="shared" si="747"/>
        <v>0</v>
      </c>
      <c r="M1902" s="11">
        <f t="shared" si="747"/>
        <v>0</v>
      </c>
      <c r="N1902" s="11">
        <f t="shared" si="747"/>
        <v>0</v>
      </c>
      <c r="O1902" s="11">
        <f t="shared" si="747"/>
        <v>1</v>
      </c>
      <c r="P1902" s="11">
        <f t="shared" si="747"/>
        <v>0</v>
      </c>
      <c r="Q1902" s="4" t="str">
        <f t="shared" si="733"/>
        <v>N-101-000010</v>
      </c>
      <c r="R1902">
        <f t="shared" si="734"/>
        <v>382</v>
      </c>
      <c r="S1902" s="8">
        <f t="shared" si="735"/>
        <v>6.8802841839920132</v>
      </c>
      <c r="T1902" s="8">
        <f t="shared" si="736"/>
        <v>6.8802841839920132</v>
      </c>
      <c r="U1902" s="10">
        <f t="shared" si="727"/>
        <v>5.0949043500292026</v>
      </c>
      <c r="V1902" s="10">
        <f t="shared" si="737"/>
        <v>0.18424985744159661</v>
      </c>
      <c r="W1902" s="10">
        <f t="shared" si="738"/>
        <v>-1.3321339661706277</v>
      </c>
      <c r="X1902" s="10">
        <f t="shared" si="728"/>
        <v>0.40635386051552441</v>
      </c>
      <c r="Y1902" s="22">
        <f t="shared" si="739"/>
        <v>6.9555773436448023</v>
      </c>
      <c r="Z1902" s="22">
        <f t="shared" si="729"/>
        <v>6.8151536771936527</v>
      </c>
      <c r="AA1902" s="22">
        <f t="shared" si="730"/>
        <v>6.8802841839920132</v>
      </c>
      <c r="AB1902" s="35"/>
      <c r="AC1902" s="10"/>
      <c r="AD1902" s="10"/>
    </row>
    <row r="1903" spans="1:30" x14ac:dyDescent="0.25">
      <c r="A1903" t="s">
        <v>3479</v>
      </c>
      <c r="B1903" t="s">
        <v>863</v>
      </c>
      <c r="C1903" s="1">
        <v>41689</v>
      </c>
      <c r="D1903">
        <v>24115</v>
      </c>
      <c r="E1903" t="str">
        <f t="shared" si="725"/>
        <v>_salary_history_and_career_path_of_a_data_scientist_</v>
      </c>
      <c r="F1903" s="7">
        <f t="shared" si="731"/>
        <v>10.090630799609297</v>
      </c>
      <c r="G1903">
        <f t="shared" si="726"/>
        <v>57</v>
      </c>
      <c r="H1903" s="11">
        <f t="shared" si="732"/>
        <v>0</v>
      </c>
      <c r="I1903" s="11">
        <f t="shared" si="746"/>
        <v>0</v>
      </c>
      <c r="J1903" s="11">
        <f t="shared" si="746"/>
        <v>1</v>
      </c>
      <c r="K1903" s="11">
        <f t="shared" si="747"/>
        <v>0</v>
      </c>
      <c r="L1903" s="11">
        <f t="shared" si="747"/>
        <v>0</v>
      </c>
      <c r="M1903" s="11">
        <f t="shared" si="747"/>
        <v>0</v>
      </c>
      <c r="N1903" s="11">
        <f t="shared" si="747"/>
        <v>0</v>
      </c>
      <c r="O1903" s="11">
        <f t="shared" si="747"/>
        <v>1</v>
      </c>
      <c r="P1903" s="11">
        <f t="shared" si="747"/>
        <v>0</v>
      </c>
      <c r="Q1903" s="4" t="str">
        <f t="shared" si="733"/>
        <v>N-001-000010</v>
      </c>
      <c r="R1903">
        <f t="shared" si="734"/>
        <v>276</v>
      </c>
      <c r="S1903" s="8">
        <f t="shared" si="735"/>
        <v>7.1371246496698326</v>
      </c>
      <c r="T1903" s="8">
        <f t="shared" si="736"/>
        <v>7.1371246496698326</v>
      </c>
      <c r="U1903" s="10">
        <f t="shared" si="727"/>
        <v>9.4858098847510757</v>
      </c>
      <c r="V1903" s="10">
        <f t="shared" si="737"/>
        <v>0.48352944586012636</v>
      </c>
      <c r="W1903" s="10">
        <f t="shared" si="738"/>
        <v>3.2572386228939418</v>
      </c>
      <c r="X1903" s="10">
        <f t="shared" si="728"/>
        <v>0.60482091485822098</v>
      </c>
      <c r="Y1903" s="22">
        <f t="shared" si="739"/>
        <v>7.1540443979874988</v>
      </c>
      <c r="Z1903" s="22">
        <f t="shared" si="729"/>
        <v>7.1890336202131158</v>
      </c>
      <c r="AA1903" s="22">
        <f t="shared" si="730"/>
        <v>7.1371246496698326</v>
      </c>
      <c r="AB1903" s="35"/>
      <c r="AC1903" s="10"/>
      <c r="AD1903" s="10"/>
    </row>
    <row r="1904" spans="1:30" x14ac:dyDescent="0.25">
      <c r="A1904" t="s">
        <v>4642</v>
      </c>
      <c r="B1904" t="s">
        <v>2026</v>
      </c>
      <c r="C1904" s="1">
        <v>41557</v>
      </c>
      <c r="D1904">
        <v>12994</v>
      </c>
      <c r="E1904" t="str">
        <f t="shared" si="725"/>
        <v>_salary_surveys_for_data_scientists_and_related_job_titles_</v>
      </c>
      <c r="F1904" s="7">
        <f t="shared" si="731"/>
        <v>9.4723199470755901</v>
      </c>
      <c r="G1904">
        <f t="shared" si="726"/>
        <v>70</v>
      </c>
      <c r="H1904" s="11">
        <f t="shared" si="732"/>
        <v>0</v>
      </c>
      <c r="I1904" s="11">
        <f t="shared" si="746"/>
        <v>0</v>
      </c>
      <c r="J1904" s="11">
        <f t="shared" si="746"/>
        <v>1</v>
      </c>
      <c r="K1904" s="11">
        <f t="shared" si="747"/>
        <v>0</v>
      </c>
      <c r="L1904" s="11">
        <f t="shared" si="747"/>
        <v>0</v>
      </c>
      <c r="M1904" s="11">
        <f t="shared" si="747"/>
        <v>0</v>
      </c>
      <c r="N1904" s="11">
        <f t="shared" si="747"/>
        <v>0</v>
      </c>
      <c r="O1904" s="11">
        <f t="shared" si="747"/>
        <v>1</v>
      </c>
      <c r="P1904" s="11">
        <f t="shared" si="747"/>
        <v>0</v>
      </c>
      <c r="Q1904" s="4" t="str">
        <f t="shared" si="733"/>
        <v>N-001-000010</v>
      </c>
      <c r="R1904">
        <f t="shared" si="734"/>
        <v>276</v>
      </c>
      <c r="S1904" s="8">
        <f t="shared" si="735"/>
        <v>7.1371246496698326</v>
      </c>
      <c r="T1904" s="8">
        <f t="shared" si="736"/>
        <v>7.1371246496698326</v>
      </c>
      <c r="U1904" s="10">
        <f t="shared" si="727"/>
        <v>8.8674990322173688</v>
      </c>
      <c r="V1904" s="10">
        <f t="shared" si="737"/>
        <v>0.48352944586012636</v>
      </c>
      <c r="W1904" s="10">
        <f t="shared" si="738"/>
        <v>2.638927770360235</v>
      </c>
      <c r="X1904" s="10">
        <f t="shared" si="728"/>
        <v>0.60482091485822098</v>
      </c>
      <c r="Y1904" s="22">
        <f t="shared" si="739"/>
        <v>7.1540443979874988</v>
      </c>
      <c r="Z1904" s="22">
        <f t="shared" si="729"/>
        <v>7.1890336202131158</v>
      </c>
      <c r="AA1904" s="22">
        <f t="shared" si="730"/>
        <v>7.1371246496698326</v>
      </c>
      <c r="AB1904" s="35"/>
      <c r="AC1904" s="10"/>
      <c r="AD1904" s="10"/>
    </row>
    <row r="1905" spans="1:30" x14ac:dyDescent="0.25">
      <c r="A1905" t="s">
        <v>4643</v>
      </c>
      <c r="B1905" t="s">
        <v>2027</v>
      </c>
      <c r="C1905" s="1">
        <v>42431</v>
      </c>
      <c r="D1905">
        <v>156</v>
      </c>
      <c r="E1905" t="str">
        <f t="shared" si="725"/>
        <v>_salary_trends_for_analytics_and_big_data_jobs_in_the_indian_job_market_</v>
      </c>
      <c r="F1905" s="7">
        <f t="shared" si="731"/>
        <v>5.0562458053483077</v>
      </c>
      <c r="G1905">
        <f t="shared" si="726"/>
        <v>66</v>
      </c>
      <c r="H1905" s="11">
        <f t="shared" si="732"/>
        <v>1</v>
      </c>
      <c r="I1905" s="11">
        <f t="shared" si="746"/>
        <v>0</v>
      </c>
      <c r="J1905" s="11">
        <f t="shared" si="746"/>
        <v>1</v>
      </c>
      <c r="K1905" s="11">
        <f t="shared" si="747"/>
        <v>0</v>
      </c>
      <c r="L1905" s="11">
        <f t="shared" si="747"/>
        <v>0</v>
      </c>
      <c r="M1905" s="11">
        <f t="shared" si="747"/>
        <v>0</v>
      </c>
      <c r="N1905" s="11">
        <f t="shared" si="747"/>
        <v>0</v>
      </c>
      <c r="O1905" s="11">
        <f t="shared" si="747"/>
        <v>1</v>
      </c>
      <c r="P1905" s="11">
        <f t="shared" si="747"/>
        <v>1</v>
      </c>
      <c r="Q1905" s="4" t="str">
        <f t="shared" si="733"/>
        <v>N-101-000011</v>
      </c>
      <c r="R1905">
        <f t="shared" si="734"/>
        <v>56</v>
      </c>
      <c r="S1905" s="8">
        <f t="shared" si="735"/>
        <v>6.7077203067055775</v>
      </c>
      <c r="T1905" s="8">
        <f t="shared" si="736"/>
        <v>6.7077203067055775</v>
      </c>
      <c r="U1905" s="10">
        <f t="shared" si="727"/>
        <v>4.8646420879678338</v>
      </c>
      <c r="V1905" s="10">
        <f t="shared" si="737"/>
        <v>-0.13958391266768105</v>
      </c>
      <c r="W1905" s="10">
        <f t="shared" si="738"/>
        <v>-1.7771463713670475</v>
      </c>
      <c r="X1905" s="10">
        <f t="shared" si="728"/>
        <v>0.19160371738047377</v>
      </c>
      <c r="Y1905" s="22">
        <f t="shared" si="739"/>
        <v>6.7408272005097514</v>
      </c>
      <c r="Z1905" s="22">
        <f t="shared" si="729"/>
        <v>6.647636803392051</v>
      </c>
      <c r="AA1905" s="22">
        <f t="shared" si="730"/>
        <v>6.7077203067055775</v>
      </c>
      <c r="AB1905" s="35"/>
      <c r="AC1905" s="10"/>
      <c r="AD1905" s="10"/>
    </row>
    <row r="1906" spans="1:30" x14ac:dyDescent="0.25">
      <c r="A1906" t="s">
        <v>4644</v>
      </c>
      <c r="B1906" t="s">
        <v>2028</v>
      </c>
      <c r="C1906" s="1">
        <v>40911</v>
      </c>
      <c r="D1906">
        <v>2322</v>
      </c>
      <c r="E1906" t="str">
        <f t="shared" si="725"/>
        <v>_sales_forecasts:_how_to_improve_accuracy_while_simplifying_models?_</v>
      </c>
      <c r="F1906" s="7">
        <f t="shared" si="731"/>
        <v>7.7506147327704094</v>
      </c>
      <c r="G1906">
        <f t="shared" si="726"/>
        <v>35</v>
      </c>
      <c r="H1906" s="11">
        <f t="shared" si="732"/>
        <v>0</v>
      </c>
      <c r="I1906" s="11">
        <f t="shared" si="746"/>
        <v>0</v>
      </c>
      <c r="J1906" s="11">
        <f t="shared" si="746"/>
        <v>1</v>
      </c>
      <c r="K1906" s="11">
        <f t="shared" si="747"/>
        <v>0</v>
      </c>
      <c r="L1906" s="11">
        <f t="shared" si="747"/>
        <v>0</v>
      </c>
      <c r="M1906" s="11">
        <f t="shared" si="747"/>
        <v>0</v>
      </c>
      <c r="N1906" s="11">
        <f t="shared" si="747"/>
        <v>0</v>
      </c>
      <c r="O1906" s="11">
        <f t="shared" si="747"/>
        <v>0</v>
      </c>
      <c r="P1906" s="11">
        <f t="shared" si="747"/>
        <v>0</v>
      </c>
      <c r="Q1906" s="4" t="str">
        <f t="shared" si="733"/>
        <v>N-001-000000</v>
      </c>
      <c r="R1906">
        <f t="shared" si="734"/>
        <v>313</v>
      </c>
      <c r="S1906" s="8">
        <f t="shared" si="735"/>
        <v>6.8822553953446945</v>
      </c>
      <c r="T1906" s="8">
        <f t="shared" si="736"/>
        <v>6.8822553953446945</v>
      </c>
      <c r="U1906" s="10">
        <f t="shared" si="727"/>
        <v>7.3636787391116565</v>
      </c>
      <c r="V1906" s="10">
        <f t="shared" si="737"/>
        <v>0.15496856831223904</v>
      </c>
      <c r="W1906" s="10">
        <f t="shared" si="738"/>
        <v>0.91722255605505421</v>
      </c>
      <c r="X1906" s="10">
        <f t="shared" si="728"/>
        <v>0.38693599365875281</v>
      </c>
      <c r="Y1906" s="22">
        <f t="shared" si="739"/>
        <v>6.9361594767880304</v>
      </c>
      <c r="Z1906" s="22">
        <f t="shared" si="729"/>
        <v>6.9661540865059681</v>
      </c>
      <c r="AA1906" s="22">
        <f t="shared" si="730"/>
        <v>6.8822553953446945</v>
      </c>
      <c r="AB1906" s="35"/>
      <c r="AC1906" s="10"/>
      <c r="AD1906" s="10"/>
    </row>
    <row r="1907" spans="1:30" x14ac:dyDescent="0.25">
      <c r="A1907" t="s">
        <v>4646</v>
      </c>
      <c r="B1907" t="s">
        <v>2030</v>
      </c>
      <c r="C1907" s="1">
        <v>41431</v>
      </c>
      <c r="D1907">
        <v>896</v>
      </c>
      <c r="E1907" t="str">
        <f t="shared" si="725"/>
        <v>_sas_dominates_analytics_job_market?_</v>
      </c>
      <c r="F1907" s="7">
        <f t="shared" si="731"/>
        <v>6.799055862058796</v>
      </c>
      <c r="G1907">
        <f t="shared" si="726"/>
        <v>56</v>
      </c>
      <c r="H1907" s="11">
        <f t="shared" si="732"/>
        <v>0</v>
      </c>
      <c r="I1907" s="11">
        <f t="shared" si="746"/>
        <v>0</v>
      </c>
      <c r="J1907" s="11">
        <f t="shared" si="746"/>
        <v>1</v>
      </c>
      <c r="K1907" s="11">
        <f t="shared" si="747"/>
        <v>0</v>
      </c>
      <c r="L1907" s="11">
        <f t="shared" si="747"/>
        <v>0</v>
      </c>
      <c r="M1907" s="11">
        <f t="shared" si="747"/>
        <v>0</v>
      </c>
      <c r="N1907" s="11">
        <f t="shared" si="747"/>
        <v>0</v>
      </c>
      <c r="O1907" s="11">
        <f t="shared" si="747"/>
        <v>0</v>
      </c>
      <c r="P1907" s="11">
        <f t="shared" si="747"/>
        <v>1</v>
      </c>
      <c r="Q1907" s="4" t="str">
        <f t="shared" si="733"/>
        <v>N-001-000001</v>
      </c>
      <c r="R1907">
        <f t="shared" si="734"/>
        <v>75</v>
      </c>
      <c r="S1907" s="8">
        <f t="shared" si="735"/>
        <v>6.7053553975541869</v>
      </c>
      <c r="T1907" s="8">
        <f t="shared" si="736"/>
        <v>6.7053553975541869</v>
      </c>
      <c r="U1907" s="10">
        <f t="shared" si="727"/>
        <v>6.626870011535094</v>
      </c>
      <c r="V1907" s="10">
        <f t="shared" si="737"/>
        <v>-0.16886520179703862</v>
      </c>
      <c r="W1907" s="10">
        <f t="shared" si="738"/>
        <v>-3.4336314656559175E-2</v>
      </c>
      <c r="X1907" s="10">
        <f t="shared" si="728"/>
        <v>0.17218585052370217</v>
      </c>
      <c r="Y1907" s="22">
        <f t="shared" si="739"/>
        <v>6.7214093336529794</v>
      </c>
      <c r="Z1907" s="22">
        <f t="shared" si="729"/>
        <v>6.7986372127043664</v>
      </c>
      <c r="AA1907" s="22">
        <f t="shared" si="730"/>
        <v>6.7053553975541869</v>
      </c>
      <c r="AB1907" s="35"/>
      <c r="AC1907" s="10"/>
      <c r="AD1907" s="10"/>
    </row>
    <row r="1908" spans="1:30" x14ac:dyDescent="0.25">
      <c r="A1908" t="s">
        <v>3044</v>
      </c>
      <c r="B1908" t="s">
        <v>426</v>
      </c>
      <c r="C1908" s="1">
        <v>41761</v>
      </c>
      <c r="D1908">
        <v>244</v>
      </c>
      <c r="E1908" t="str">
        <f t="shared" si="725"/>
        <v>_save_50%_on_data_science_and_big_data_analytics_training_</v>
      </c>
      <c r="F1908" s="7">
        <f t="shared" si="731"/>
        <v>5.5012582105447274</v>
      </c>
      <c r="G1908">
        <f t="shared" si="726"/>
        <v>64</v>
      </c>
      <c r="H1908" s="11">
        <f t="shared" si="732"/>
        <v>0</v>
      </c>
      <c r="I1908" s="11">
        <f t="shared" si="746"/>
        <v>1</v>
      </c>
      <c r="J1908" s="11">
        <f t="shared" si="746"/>
        <v>0</v>
      </c>
      <c r="K1908" s="11">
        <f t="shared" si="747"/>
        <v>0</v>
      </c>
      <c r="L1908" s="11">
        <f t="shared" si="747"/>
        <v>0</v>
      </c>
      <c r="M1908" s="11">
        <f t="shared" si="747"/>
        <v>0</v>
      </c>
      <c r="N1908" s="11">
        <f t="shared" si="747"/>
        <v>1</v>
      </c>
      <c r="O1908" s="11">
        <f t="shared" si="747"/>
        <v>1</v>
      </c>
      <c r="P1908" s="11">
        <f t="shared" si="747"/>
        <v>1</v>
      </c>
      <c r="Q1908" s="4" t="str">
        <f t="shared" si="733"/>
        <v>N-010-000111</v>
      </c>
      <c r="R1908">
        <f t="shared" si="734"/>
        <v>2</v>
      </c>
      <c r="S1908" s="8">
        <f t="shared" si="735"/>
        <v>7.600207430413267</v>
      </c>
      <c r="T1908" s="8">
        <f t="shared" si="736"/>
        <v>7.3546782491486216</v>
      </c>
      <c r="U1908" s="10">
        <f t="shared" si="727"/>
        <v>5.5083682368743352</v>
      </c>
      <c r="V1908" s="10">
        <f t="shared" si="737"/>
        <v>-0.43923549780164883</v>
      </c>
      <c r="W1908" s="10">
        <f t="shared" si="738"/>
        <v>-1.3321339661706277</v>
      </c>
      <c r="X1908" s="10">
        <f t="shared" si="728"/>
        <v>-7.1100263296075368E-3</v>
      </c>
      <c r="Y1908" s="22">
        <f t="shared" si="739"/>
        <v>6.5421134567996697</v>
      </c>
      <c r="Z1908" s="22">
        <f t="shared" si="729"/>
        <v>6.8131175406545879</v>
      </c>
      <c r="AA1908" s="22">
        <f t="shared" si="730"/>
        <v>6.5421134567996697</v>
      </c>
      <c r="AB1908" s="35"/>
      <c r="AC1908" s="10"/>
      <c r="AD1908" s="10"/>
    </row>
    <row r="1909" spans="1:30" x14ac:dyDescent="0.25">
      <c r="A1909" t="s">
        <v>3088</v>
      </c>
      <c r="B1909" t="s">
        <v>472</v>
      </c>
      <c r="C1909" s="1">
        <v>41890</v>
      </c>
      <c r="D1909">
        <v>244</v>
      </c>
      <c r="E1909" t="str">
        <f t="shared" si="725"/>
        <v>_scaling_up_compressed_data_analysis_in_a_distributed_environment_</v>
      </c>
      <c r="F1909" s="7">
        <f t="shared" si="731"/>
        <v>5.5012582105447274</v>
      </c>
      <c r="G1909">
        <f t="shared" si="726"/>
        <v>37</v>
      </c>
      <c r="H1909" s="11">
        <f t="shared" si="732"/>
        <v>0</v>
      </c>
      <c r="I1909" s="11">
        <f t="shared" si="746"/>
        <v>1</v>
      </c>
      <c r="J1909" s="11">
        <f t="shared" si="746"/>
        <v>0</v>
      </c>
      <c r="K1909" s="11">
        <f t="shared" si="747"/>
        <v>0</v>
      </c>
      <c r="L1909" s="11">
        <f t="shared" si="747"/>
        <v>0</v>
      </c>
      <c r="M1909" s="11">
        <f t="shared" si="747"/>
        <v>0</v>
      </c>
      <c r="N1909" s="11">
        <f t="shared" si="747"/>
        <v>0</v>
      </c>
      <c r="O1909" s="11">
        <f t="shared" si="747"/>
        <v>1</v>
      </c>
      <c r="P1909" s="11">
        <f t="shared" si="747"/>
        <v>1</v>
      </c>
      <c r="Q1909" s="4" t="str">
        <f t="shared" si="733"/>
        <v>N-010-000011</v>
      </c>
      <c r="R1909">
        <f t="shared" si="734"/>
        <v>14</v>
      </c>
      <c r="S1909" s="8">
        <f t="shared" si="735"/>
        <v>6.4801746765319432</v>
      </c>
      <c r="T1909" s="8">
        <f t="shared" si="736"/>
        <v>6.4801746765319432</v>
      </c>
      <c r="U1909" s="10">
        <f t="shared" si="727"/>
        <v>5.8920310731798198</v>
      </c>
      <c r="V1909" s="10">
        <f t="shared" si="737"/>
        <v>-1.0177821796238389</v>
      </c>
      <c r="W1909" s="10">
        <f t="shared" si="738"/>
        <v>-1.3321339661706277</v>
      </c>
      <c r="X1909" s="10">
        <f t="shared" si="728"/>
        <v>-0.39077286263509275</v>
      </c>
      <c r="Y1909" s="22">
        <f t="shared" si="739"/>
        <v>6.1584506204941851</v>
      </c>
      <c r="Z1909" s="22">
        <f t="shared" si="729"/>
        <v>6.4016751842617632</v>
      </c>
      <c r="AA1909" s="22">
        <f t="shared" si="730"/>
        <v>6.4801746765319432</v>
      </c>
      <c r="AB1909" s="35"/>
      <c r="AC1909" s="10"/>
      <c r="AD1909" s="10"/>
    </row>
    <row r="1910" spans="1:30" x14ac:dyDescent="0.25">
      <c r="A1910" t="s">
        <v>4647</v>
      </c>
      <c r="B1910" t="s">
        <v>2031</v>
      </c>
      <c r="C1910" s="1">
        <v>42436</v>
      </c>
      <c r="D1910">
        <v>204</v>
      </c>
      <c r="E1910" t="str">
        <f t="shared" si="725"/>
        <v>_scholarship_for_women_in_data_science_</v>
      </c>
      <c r="F1910" s="7">
        <f t="shared" si="731"/>
        <v>5.3230099791384085</v>
      </c>
      <c r="G1910">
        <f t="shared" si="726"/>
        <v>27</v>
      </c>
      <c r="H1910" s="11">
        <f t="shared" si="732"/>
        <v>1</v>
      </c>
      <c r="I1910" s="11">
        <f t="shared" si="746"/>
        <v>0</v>
      </c>
      <c r="J1910" s="11">
        <f t="shared" si="746"/>
        <v>1</v>
      </c>
      <c r="K1910" s="11">
        <f t="shared" si="747"/>
        <v>0</v>
      </c>
      <c r="L1910" s="11">
        <f t="shared" si="747"/>
        <v>0</v>
      </c>
      <c r="M1910" s="11">
        <f t="shared" si="747"/>
        <v>0</v>
      </c>
      <c r="N1910" s="11">
        <f t="shared" si="747"/>
        <v>1</v>
      </c>
      <c r="O1910" s="11">
        <f t="shared" si="747"/>
        <v>1</v>
      </c>
      <c r="P1910" s="11">
        <f t="shared" si="747"/>
        <v>0</v>
      </c>
      <c r="Q1910" s="4" t="str">
        <f t="shared" si="733"/>
        <v>N-101-000110</v>
      </c>
      <c r="R1910">
        <f t="shared" si="734"/>
        <v>126</v>
      </c>
      <c r="S1910" s="8">
        <f t="shared" si="735"/>
        <v>7.156085089173656</v>
      </c>
      <c r="T1910" s="8">
        <f t="shared" si="736"/>
        <v>7.156085089173656</v>
      </c>
      <c r="U1910" s="10">
        <f t="shared" si="727"/>
        <v>4.5329932823173991</v>
      </c>
      <c r="V1910" s="10">
        <f t="shared" si="737"/>
        <v>0.76279653926378688</v>
      </c>
      <c r="W1910" s="10">
        <f t="shared" si="738"/>
        <v>-1.5103821975769467</v>
      </c>
      <c r="X1910" s="10">
        <f t="shared" si="728"/>
        <v>0.79001669682100972</v>
      </c>
      <c r="Y1910" s="22">
        <f t="shared" si="739"/>
        <v>7.3392401799502869</v>
      </c>
      <c r="Z1910" s="22">
        <f t="shared" si="729"/>
        <v>7.2265960335864765</v>
      </c>
      <c r="AA1910" s="22">
        <f t="shared" si="730"/>
        <v>7.156085089173656</v>
      </c>
      <c r="AB1910" s="35"/>
      <c r="AC1910" s="10"/>
      <c r="AD1910" s="10"/>
    </row>
    <row r="1911" spans="1:30" x14ac:dyDescent="0.25">
      <c r="A1911" t="s">
        <v>4648</v>
      </c>
      <c r="B1911" t="s">
        <v>2032</v>
      </c>
      <c r="C1911" s="1">
        <v>41505</v>
      </c>
      <c r="D1911">
        <v>367</v>
      </c>
      <c r="E1911" t="str">
        <f t="shared" si="725"/>
        <v>_scholarship_recommendations_</v>
      </c>
      <c r="F1911" s="7">
        <f t="shared" si="731"/>
        <v>5.9080829381689313</v>
      </c>
      <c r="G1911">
        <f t="shared" si="726"/>
        <v>72</v>
      </c>
      <c r="H1911" s="11">
        <f t="shared" si="732"/>
        <v>0</v>
      </c>
      <c r="I1911" s="11">
        <f t="shared" si="746"/>
        <v>0</v>
      </c>
      <c r="J1911" s="11">
        <f t="shared" si="746"/>
        <v>1</v>
      </c>
      <c r="K1911" s="11">
        <f t="shared" si="747"/>
        <v>0</v>
      </c>
      <c r="L1911" s="11">
        <f t="shared" si="747"/>
        <v>0</v>
      </c>
      <c r="M1911" s="11">
        <f t="shared" si="747"/>
        <v>0</v>
      </c>
      <c r="N1911" s="11">
        <f t="shared" si="747"/>
        <v>0</v>
      </c>
      <c r="O1911" s="11">
        <f t="shared" si="747"/>
        <v>0</v>
      </c>
      <c r="P1911" s="11">
        <f t="shared" si="747"/>
        <v>0</v>
      </c>
      <c r="Q1911" s="4" t="str">
        <f t="shared" si="733"/>
        <v>N-001-000000</v>
      </c>
      <c r="R1911">
        <f t="shared" si="734"/>
        <v>313</v>
      </c>
      <c r="S1911" s="8">
        <f t="shared" si="735"/>
        <v>6.8822553953446945</v>
      </c>
      <c r="T1911" s="8">
        <f t="shared" si="736"/>
        <v>6.8822553953446945</v>
      </c>
      <c r="U1911" s="10">
        <f t="shared" si="727"/>
        <v>5.5211469445101784</v>
      </c>
      <c r="V1911" s="10">
        <f t="shared" si="737"/>
        <v>0.15496856831223904</v>
      </c>
      <c r="W1911" s="10">
        <f t="shared" si="738"/>
        <v>-0.92530923854642388</v>
      </c>
      <c r="X1911" s="10">
        <f t="shared" si="728"/>
        <v>0.38693599365875281</v>
      </c>
      <c r="Y1911" s="22">
        <f t="shared" si="739"/>
        <v>6.9361594767880304</v>
      </c>
      <c r="Z1911" s="22">
        <f t="shared" si="729"/>
        <v>6.9661540865059681</v>
      </c>
      <c r="AA1911" s="22">
        <f t="shared" si="730"/>
        <v>6.8822553953446945</v>
      </c>
      <c r="AB1911" s="35"/>
      <c r="AC1911" s="10"/>
      <c r="AD1911" s="10"/>
    </row>
    <row r="1912" spans="1:30" x14ac:dyDescent="0.25">
      <c r="A1912" t="s">
        <v>4649</v>
      </c>
      <c r="B1912" t="s">
        <v>2033</v>
      </c>
      <c r="C1912" s="1">
        <v>41204</v>
      </c>
      <c r="D1912">
        <v>521</v>
      </c>
      <c r="E1912" t="str">
        <f t="shared" si="725"/>
        <v>_scientists_get_6_years_in_prison_for_making_wrong_predictions_|_cbs_news_</v>
      </c>
      <c r="F1912" s="7">
        <f t="shared" si="731"/>
        <v>6.2576675878826391</v>
      </c>
      <c r="G1912">
        <f t="shared" si="726"/>
        <v>28</v>
      </c>
      <c r="H1912" s="11">
        <f t="shared" si="732"/>
        <v>0</v>
      </c>
      <c r="I1912" s="11">
        <f t="shared" si="746"/>
        <v>0</v>
      </c>
      <c r="J1912" s="11">
        <f t="shared" si="746"/>
        <v>1</v>
      </c>
      <c r="K1912" s="11">
        <f t="shared" ref="K1912:P1921" si="748">IF(ISNUMBER(SEARCH(K$1,$E1912)),1,0)</f>
        <v>0</v>
      </c>
      <c r="L1912" s="11">
        <f t="shared" si="748"/>
        <v>0</v>
      </c>
      <c r="M1912" s="11">
        <f t="shared" si="748"/>
        <v>0</v>
      </c>
      <c r="N1912" s="11">
        <f t="shared" si="748"/>
        <v>0</v>
      </c>
      <c r="O1912" s="11">
        <f t="shared" si="748"/>
        <v>0</v>
      </c>
      <c r="P1912" s="11">
        <f t="shared" si="748"/>
        <v>0</v>
      </c>
      <c r="Q1912" s="4" t="str">
        <f t="shared" si="733"/>
        <v>N-001-000000</v>
      </c>
      <c r="R1912">
        <f t="shared" si="734"/>
        <v>313</v>
      </c>
      <c r="S1912" s="8">
        <f t="shared" si="735"/>
        <v>6.8822553953446945</v>
      </c>
      <c r="T1912" s="8">
        <f t="shared" si="736"/>
        <v>6.8822553953446945</v>
      </c>
      <c r="U1912" s="10">
        <f t="shared" si="727"/>
        <v>5.8707315942238862</v>
      </c>
      <c r="V1912" s="10">
        <f t="shared" si="737"/>
        <v>0.15496856831223904</v>
      </c>
      <c r="W1912" s="10">
        <f t="shared" si="738"/>
        <v>-0.57572458883271604</v>
      </c>
      <c r="X1912" s="10">
        <f t="shared" si="728"/>
        <v>0.38693599365875281</v>
      </c>
      <c r="Y1912" s="22">
        <f t="shared" si="739"/>
        <v>6.9361594767880304</v>
      </c>
      <c r="Z1912" s="22">
        <f t="shared" si="729"/>
        <v>6.9661540865059681</v>
      </c>
      <c r="AA1912" s="22">
        <f t="shared" si="730"/>
        <v>6.8822553953446945</v>
      </c>
      <c r="AB1912" s="35"/>
      <c r="AC1912" s="10"/>
      <c r="AD1912" s="10"/>
    </row>
    <row r="1913" spans="1:30" x14ac:dyDescent="0.25">
      <c r="A1913" t="s">
        <v>4650</v>
      </c>
      <c r="B1913" t="s">
        <v>2034</v>
      </c>
      <c r="C1913" s="1">
        <v>42437</v>
      </c>
      <c r="D1913">
        <v>4054</v>
      </c>
      <c r="E1913" t="str">
        <f t="shared" si="725"/>
        <v>_scikit-learn_tutorial_series_</v>
      </c>
      <c r="F1913" s="7">
        <f t="shared" si="731"/>
        <v>8.3077059665495128</v>
      </c>
      <c r="G1913">
        <f t="shared" si="726"/>
        <v>20</v>
      </c>
      <c r="H1913" s="11">
        <f t="shared" si="732"/>
        <v>1</v>
      </c>
      <c r="I1913" s="11">
        <f t="shared" si="746"/>
        <v>0</v>
      </c>
      <c r="J1913" s="11">
        <f t="shared" si="746"/>
        <v>1</v>
      </c>
      <c r="K1913" s="11">
        <f t="shared" si="748"/>
        <v>0</v>
      </c>
      <c r="L1913" s="11">
        <f t="shared" si="748"/>
        <v>0</v>
      </c>
      <c r="M1913" s="11">
        <f t="shared" si="748"/>
        <v>0</v>
      </c>
      <c r="N1913" s="11">
        <f t="shared" si="748"/>
        <v>0</v>
      </c>
      <c r="O1913" s="11">
        <f t="shared" si="748"/>
        <v>0</v>
      </c>
      <c r="P1913" s="11">
        <f t="shared" si="748"/>
        <v>0</v>
      </c>
      <c r="Q1913" s="4" t="str">
        <f t="shared" si="733"/>
        <v>N-101-000000</v>
      </c>
      <c r="R1913">
        <f t="shared" si="734"/>
        <v>419</v>
      </c>
      <c r="S1913" s="8">
        <f t="shared" si="735"/>
        <v>6.5697596378225285</v>
      </c>
      <c r="T1913" s="8">
        <f t="shared" si="736"/>
        <v>6.5697596378225285</v>
      </c>
      <c r="U1913" s="10">
        <f t="shared" si="727"/>
        <v>8.1192370272334564</v>
      </c>
      <c r="V1913" s="10">
        <f t="shared" si="737"/>
        <v>-0.14431102010629077</v>
      </c>
      <c r="W1913" s="10">
        <f t="shared" si="738"/>
        <v>1.4743137898341576</v>
      </c>
      <c r="X1913" s="10">
        <f t="shared" si="728"/>
        <v>0.18846893931605621</v>
      </c>
      <c r="Y1913" s="22">
        <f t="shared" si="739"/>
        <v>6.7376924224453338</v>
      </c>
      <c r="Z1913" s="22">
        <f t="shared" si="729"/>
        <v>6.5922741434865042</v>
      </c>
      <c r="AA1913" s="22">
        <f t="shared" si="730"/>
        <v>6.5697596378225285</v>
      </c>
      <c r="AB1913" s="35"/>
      <c r="AC1913" s="10"/>
      <c r="AD1913" s="10"/>
    </row>
    <row r="1914" spans="1:30" x14ac:dyDescent="0.25">
      <c r="A1914" t="s">
        <v>3137</v>
      </c>
      <c r="B1914" t="s">
        <v>521</v>
      </c>
      <c r="C1914" s="1">
        <v>42330</v>
      </c>
      <c r="D1914">
        <v>204</v>
      </c>
      <c r="E1914" t="str">
        <f t="shared" si="725"/>
        <v>_scraping_kickstarter_</v>
      </c>
      <c r="F1914" s="7">
        <f t="shared" si="731"/>
        <v>5.3230099791384085</v>
      </c>
      <c r="G1914">
        <f t="shared" si="726"/>
        <v>21</v>
      </c>
      <c r="H1914" s="11">
        <f t="shared" si="732"/>
        <v>1</v>
      </c>
      <c r="I1914" s="11">
        <f t="shared" si="746"/>
        <v>0</v>
      </c>
      <c r="J1914" s="11">
        <f t="shared" si="746"/>
        <v>1</v>
      </c>
      <c r="K1914" s="11">
        <f t="shared" si="748"/>
        <v>0</v>
      </c>
      <c r="L1914" s="11">
        <f t="shared" si="748"/>
        <v>0</v>
      </c>
      <c r="M1914" s="11">
        <f t="shared" si="748"/>
        <v>0</v>
      </c>
      <c r="N1914" s="11">
        <f t="shared" si="748"/>
        <v>0</v>
      </c>
      <c r="O1914" s="11">
        <f t="shared" si="748"/>
        <v>0</v>
      </c>
      <c r="P1914" s="11">
        <f t="shared" si="748"/>
        <v>0</v>
      </c>
      <c r="Q1914" s="4" t="str">
        <f t="shared" si="733"/>
        <v>N-101-000000</v>
      </c>
      <c r="R1914">
        <f t="shared" si="734"/>
        <v>419</v>
      </c>
      <c r="S1914" s="8">
        <f t="shared" si="735"/>
        <v>6.5697596378225285</v>
      </c>
      <c r="T1914" s="8">
        <f t="shared" si="736"/>
        <v>6.5697596378225285</v>
      </c>
      <c r="U1914" s="10">
        <f t="shared" si="727"/>
        <v>5.1345410398223521</v>
      </c>
      <c r="V1914" s="10">
        <f t="shared" si="737"/>
        <v>-0.14431102010629077</v>
      </c>
      <c r="W1914" s="10">
        <f t="shared" si="738"/>
        <v>-1.5103821975769467</v>
      </c>
      <c r="X1914" s="10">
        <f t="shared" si="728"/>
        <v>0.18846893931605621</v>
      </c>
      <c r="Y1914" s="22">
        <f t="shared" si="739"/>
        <v>6.7376924224453338</v>
      </c>
      <c r="Z1914" s="22">
        <f t="shared" si="729"/>
        <v>6.5922741434865042</v>
      </c>
      <c r="AA1914" s="22">
        <f t="shared" si="730"/>
        <v>6.5697596378225285</v>
      </c>
      <c r="AB1914" s="35"/>
      <c r="AC1914" s="10"/>
      <c r="AD1914" s="10"/>
    </row>
    <row r="1915" spans="1:30" x14ac:dyDescent="0.25">
      <c r="A1915" t="s">
        <v>4651</v>
      </c>
      <c r="B1915" t="s">
        <v>2035</v>
      </c>
      <c r="C1915" s="1">
        <v>42348</v>
      </c>
      <c r="D1915">
        <v>626</v>
      </c>
      <c r="E1915" t="str">
        <f t="shared" si="725"/>
        <v>_scraping_lottery_data_</v>
      </c>
      <c r="F1915" s="7">
        <f t="shared" si="731"/>
        <v>6.4409465406329209</v>
      </c>
      <c r="G1915">
        <f t="shared" si="726"/>
        <v>15</v>
      </c>
      <c r="H1915" s="11">
        <f t="shared" si="732"/>
        <v>1</v>
      </c>
      <c r="I1915" s="11">
        <f t="shared" si="746"/>
        <v>0</v>
      </c>
      <c r="J1915" s="11">
        <f t="shared" si="746"/>
        <v>1</v>
      </c>
      <c r="K1915" s="11">
        <f t="shared" si="748"/>
        <v>0</v>
      </c>
      <c r="L1915" s="11">
        <f t="shared" si="748"/>
        <v>0</v>
      </c>
      <c r="M1915" s="11">
        <f t="shared" si="748"/>
        <v>0</v>
      </c>
      <c r="N1915" s="11">
        <f t="shared" si="748"/>
        <v>0</v>
      </c>
      <c r="O1915" s="11">
        <f t="shared" si="748"/>
        <v>1</v>
      </c>
      <c r="P1915" s="11">
        <f t="shared" si="748"/>
        <v>0</v>
      </c>
      <c r="Q1915" s="4" t="str">
        <f t="shared" si="733"/>
        <v>N-101-000010</v>
      </c>
      <c r="R1915">
        <f t="shared" si="734"/>
        <v>382</v>
      </c>
      <c r="S1915" s="8">
        <f t="shared" si="735"/>
        <v>6.8802841839920132</v>
      </c>
      <c r="T1915" s="8">
        <f t="shared" si="736"/>
        <v>6.8802841839920132</v>
      </c>
      <c r="U1915" s="10">
        <f t="shared" si="727"/>
        <v>6.0345926801173961</v>
      </c>
      <c r="V1915" s="10">
        <f t="shared" si="737"/>
        <v>0.18424985744159661</v>
      </c>
      <c r="W1915" s="10">
        <f t="shared" si="738"/>
        <v>-0.39244563608243421</v>
      </c>
      <c r="X1915" s="10">
        <f t="shared" si="728"/>
        <v>0.40635386051552441</v>
      </c>
      <c r="Y1915" s="22">
        <f t="shared" si="739"/>
        <v>6.9555773436448023</v>
      </c>
      <c r="Z1915" s="22">
        <f t="shared" si="729"/>
        <v>6.8151536771936527</v>
      </c>
      <c r="AA1915" s="22">
        <f t="shared" si="730"/>
        <v>6.8802841839920132</v>
      </c>
      <c r="AB1915" s="35"/>
      <c r="AC1915" s="10"/>
      <c r="AD1915" s="10"/>
    </row>
    <row r="1916" spans="1:30" x14ac:dyDescent="0.25">
      <c r="A1916" t="s">
        <v>4652</v>
      </c>
      <c r="B1916" t="s">
        <v>2036</v>
      </c>
      <c r="C1916" s="1">
        <v>42330</v>
      </c>
      <c r="D1916">
        <v>611</v>
      </c>
      <c r="E1916" t="str">
        <f t="shared" si="725"/>
        <v>_scraping_reddit_</v>
      </c>
      <c r="F1916" s="7">
        <f t="shared" si="731"/>
        <v>6.4167322825123261</v>
      </c>
      <c r="G1916">
        <f t="shared" si="726"/>
        <v>59</v>
      </c>
      <c r="H1916" s="11">
        <f t="shared" si="732"/>
        <v>1</v>
      </c>
      <c r="I1916" s="11">
        <f t="shared" si="746"/>
        <v>0</v>
      </c>
      <c r="J1916" s="11">
        <f t="shared" si="746"/>
        <v>1</v>
      </c>
      <c r="K1916" s="11">
        <f t="shared" si="748"/>
        <v>0</v>
      </c>
      <c r="L1916" s="11">
        <f t="shared" si="748"/>
        <v>0</v>
      </c>
      <c r="M1916" s="11">
        <f t="shared" si="748"/>
        <v>0</v>
      </c>
      <c r="N1916" s="11">
        <f t="shared" si="748"/>
        <v>0</v>
      </c>
      <c r="O1916" s="11">
        <f t="shared" si="748"/>
        <v>0</v>
      </c>
      <c r="P1916" s="11">
        <f t="shared" si="748"/>
        <v>0</v>
      </c>
      <c r="Q1916" s="4" t="str">
        <f t="shared" si="733"/>
        <v>N-101-000000</v>
      </c>
      <c r="R1916">
        <f t="shared" si="734"/>
        <v>419</v>
      </c>
      <c r="S1916" s="8">
        <f t="shared" si="735"/>
        <v>6.5697596378225285</v>
      </c>
      <c r="T1916" s="8">
        <f t="shared" si="736"/>
        <v>6.5697596378225285</v>
      </c>
      <c r="U1916" s="10">
        <f t="shared" si="727"/>
        <v>6.2282633431962697</v>
      </c>
      <c r="V1916" s="10">
        <f t="shared" si="737"/>
        <v>-0.14431102010629077</v>
      </c>
      <c r="W1916" s="10">
        <f t="shared" si="738"/>
        <v>-0.41665989420302907</v>
      </c>
      <c r="X1916" s="10">
        <f t="shared" si="728"/>
        <v>0.18846893931605621</v>
      </c>
      <c r="Y1916" s="22">
        <f t="shared" si="739"/>
        <v>6.7376924224453338</v>
      </c>
      <c r="Z1916" s="22">
        <f t="shared" si="729"/>
        <v>6.5922741434865042</v>
      </c>
      <c r="AA1916" s="22">
        <f t="shared" si="730"/>
        <v>6.5697596378225285</v>
      </c>
      <c r="AB1916" s="35"/>
      <c r="AC1916" s="10"/>
      <c r="AD1916" s="10"/>
    </row>
    <row r="1917" spans="1:30" x14ac:dyDescent="0.25">
      <c r="A1917" t="s">
        <v>4653</v>
      </c>
      <c r="B1917" t="s">
        <v>2037</v>
      </c>
      <c r="C1917" s="1">
        <v>41640</v>
      </c>
      <c r="D1917">
        <v>326</v>
      </c>
      <c r="E1917" t="str">
        <f t="shared" si="725"/>
        <v>_searching_for_intangibles_-_data_embodiment_using_protocols_</v>
      </c>
      <c r="F1917" s="7">
        <f t="shared" si="731"/>
        <v>5.7899601708972535</v>
      </c>
      <c r="G1917">
        <f t="shared" si="726"/>
        <v>55</v>
      </c>
      <c r="H1917" s="11">
        <f t="shared" si="732"/>
        <v>0</v>
      </c>
      <c r="I1917" s="11">
        <f t="shared" si="746"/>
        <v>0</v>
      </c>
      <c r="J1917" s="11">
        <f t="shared" si="746"/>
        <v>1</v>
      </c>
      <c r="K1917" s="11">
        <f t="shared" si="748"/>
        <v>0</v>
      </c>
      <c r="L1917" s="11">
        <f t="shared" si="748"/>
        <v>0</v>
      </c>
      <c r="M1917" s="11">
        <f t="shared" si="748"/>
        <v>0</v>
      </c>
      <c r="N1917" s="11">
        <f t="shared" si="748"/>
        <v>0</v>
      </c>
      <c r="O1917" s="11">
        <f t="shared" si="748"/>
        <v>1</v>
      </c>
      <c r="P1917" s="11">
        <f t="shared" si="748"/>
        <v>0</v>
      </c>
      <c r="Q1917" s="4" t="str">
        <f t="shared" si="733"/>
        <v>N-001-000010</v>
      </c>
      <c r="R1917">
        <f t="shared" si="734"/>
        <v>276</v>
      </c>
      <c r="S1917" s="8">
        <f t="shared" si="735"/>
        <v>7.1371246496698326</v>
      </c>
      <c r="T1917" s="8">
        <f t="shared" si="736"/>
        <v>7.1371246496698326</v>
      </c>
      <c r="U1917" s="10">
        <f t="shared" si="727"/>
        <v>5.1851392560390321</v>
      </c>
      <c r="V1917" s="10">
        <f t="shared" si="737"/>
        <v>0.48352944586012636</v>
      </c>
      <c r="W1917" s="10">
        <f t="shared" si="738"/>
        <v>-1.0434320058181017</v>
      </c>
      <c r="X1917" s="10">
        <f t="shared" si="728"/>
        <v>0.60482091485822098</v>
      </c>
      <c r="Y1917" s="22">
        <f t="shared" si="739"/>
        <v>7.1540443979874988</v>
      </c>
      <c r="Z1917" s="22">
        <f t="shared" si="729"/>
        <v>7.1890336202131158</v>
      </c>
      <c r="AA1917" s="22">
        <f t="shared" si="730"/>
        <v>7.1371246496698326</v>
      </c>
      <c r="AB1917" s="35"/>
      <c r="AC1917" s="10"/>
      <c r="AD1917" s="10"/>
    </row>
    <row r="1918" spans="1:30" x14ac:dyDescent="0.25">
      <c r="A1918" t="s">
        <v>2879</v>
      </c>
      <c r="B1918" t="s">
        <v>261</v>
      </c>
      <c r="C1918" s="1">
        <v>42478</v>
      </c>
      <c r="D1918">
        <v>937</v>
      </c>
      <c r="E1918" t="str">
        <f t="shared" si="725"/>
        <v>_searching_google_for_images_similar_to_a_specific_image_</v>
      </c>
      <c r="F1918" s="7">
        <f t="shared" si="731"/>
        <v>6.8437499490062246</v>
      </c>
      <c r="G1918">
        <f t="shared" si="726"/>
        <v>11</v>
      </c>
      <c r="H1918" s="11">
        <f t="shared" si="732"/>
        <v>1</v>
      </c>
      <c r="I1918" s="11">
        <f t="shared" si="746"/>
        <v>1</v>
      </c>
      <c r="J1918" s="11">
        <f t="shared" si="746"/>
        <v>0</v>
      </c>
      <c r="K1918" s="11">
        <f t="shared" si="748"/>
        <v>0</v>
      </c>
      <c r="L1918" s="11">
        <f t="shared" si="748"/>
        <v>0</v>
      </c>
      <c r="M1918" s="11">
        <f t="shared" si="748"/>
        <v>0</v>
      </c>
      <c r="N1918" s="11">
        <f t="shared" si="748"/>
        <v>0</v>
      </c>
      <c r="O1918" s="11">
        <f t="shared" si="748"/>
        <v>0</v>
      </c>
      <c r="P1918" s="11">
        <f t="shared" si="748"/>
        <v>0</v>
      </c>
      <c r="Q1918" s="4" t="str">
        <f t="shared" si="733"/>
        <v>N-110-000000</v>
      </c>
      <c r="R1918">
        <f t="shared" si="734"/>
        <v>84</v>
      </c>
      <c r="S1918" s="8">
        <f t="shared" si="735"/>
        <v>6.1102020039575136</v>
      </c>
      <c r="T1918" s="8">
        <f t="shared" si="736"/>
        <v>6.1102020039575136</v>
      </c>
      <c r="U1918" s="10">
        <f t="shared" si="727"/>
        <v>7.4361246440484319</v>
      </c>
      <c r="V1918" s="10">
        <f t="shared" si="737"/>
        <v>-1.3217888754809786</v>
      </c>
      <c r="W1918" s="10">
        <f t="shared" si="738"/>
        <v>1.0357772290869427E-2</v>
      </c>
      <c r="X1918" s="10">
        <f t="shared" si="728"/>
        <v>-0.59237469504220686</v>
      </c>
      <c r="Y1918" s="22">
        <f t="shared" si="739"/>
        <v>5.9568487880870702</v>
      </c>
      <c r="Z1918" s="22">
        <f t="shared" si="729"/>
        <v>5.9724325813367543</v>
      </c>
      <c r="AA1918" s="22">
        <f t="shared" si="730"/>
        <v>6.1102020039575136</v>
      </c>
      <c r="AB1918" s="35"/>
      <c r="AC1918" s="10"/>
      <c r="AD1918" s="10"/>
    </row>
    <row r="1919" spans="1:30" x14ac:dyDescent="0.25">
      <c r="A1919" t="s">
        <v>2038</v>
      </c>
      <c r="B1919" t="s">
        <v>2039</v>
      </c>
      <c r="C1919" s="1">
        <v>42239</v>
      </c>
      <c r="D1919">
        <v>352</v>
      </c>
      <c r="E1919" t="str">
        <f t="shared" si="725"/>
        <v>_seasonality_</v>
      </c>
      <c r="F1919" s="7">
        <f t="shared" si="731"/>
        <v>5.8664680569332965</v>
      </c>
      <c r="G1919">
        <f t="shared" si="726"/>
        <v>44</v>
      </c>
      <c r="H1919" s="11">
        <f t="shared" si="732"/>
        <v>1</v>
      </c>
      <c r="I1919" s="11">
        <f t="shared" si="746"/>
        <v>0</v>
      </c>
      <c r="J1919" s="11">
        <f t="shared" si="746"/>
        <v>1</v>
      </c>
      <c r="K1919" s="11">
        <f t="shared" si="748"/>
        <v>0</v>
      </c>
      <c r="L1919" s="11">
        <f t="shared" si="748"/>
        <v>0</v>
      </c>
      <c r="M1919" s="11">
        <f t="shared" si="748"/>
        <v>0</v>
      </c>
      <c r="N1919" s="11">
        <f t="shared" si="748"/>
        <v>0</v>
      </c>
      <c r="O1919" s="11">
        <f t="shared" si="748"/>
        <v>0</v>
      </c>
      <c r="P1919" s="11">
        <f t="shared" si="748"/>
        <v>0</v>
      </c>
      <c r="Q1919" s="4" t="str">
        <f t="shared" si="733"/>
        <v>N-101-000000</v>
      </c>
      <c r="R1919">
        <f t="shared" si="734"/>
        <v>419</v>
      </c>
      <c r="S1919" s="8">
        <f t="shared" si="735"/>
        <v>6.5697596378225285</v>
      </c>
      <c r="T1919" s="8">
        <f t="shared" si="736"/>
        <v>6.5697596378225285</v>
      </c>
      <c r="U1919" s="10">
        <f t="shared" si="727"/>
        <v>5.6779991176172402</v>
      </c>
      <c r="V1919" s="10">
        <f t="shared" si="737"/>
        <v>-0.14431102010629077</v>
      </c>
      <c r="W1919" s="10">
        <f t="shared" si="738"/>
        <v>-0.96692411978205861</v>
      </c>
      <c r="X1919" s="10">
        <f t="shared" si="728"/>
        <v>0.18846893931605621</v>
      </c>
      <c r="Y1919" s="22">
        <f t="shared" si="739"/>
        <v>6.7376924224453338</v>
      </c>
      <c r="Z1919" s="22">
        <f t="shared" si="729"/>
        <v>6.5922741434865042</v>
      </c>
      <c r="AA1919" s="22">
        <f t="shared" si="730"/>
        <v>6.5697596378225285</v>
      </c>
      <c r="AB1919" s="35"/>
      <c r="AC1919" s="10"/>
      <c r="AD1919" s="10"/>
    </row>
    <row r="1920" spans="1:30" x14ac:dyDescent="0.25">
      <c r="A1920" t="s">
        <v>3045</v>
      </c>
      <c r="B1920" t="s">
        <v>427</v>
      </c>
      <c r="C1920" s="1">
        <v>42262</v>
      </c>
      <c r="D1920">
        <v>122</v>
      </c>
      <c r="E1920" t="str">
        <f t="shared" si="725"/>
        <v>_secure_your_place_at_big_data_analytics_2015_</v>
      </c>
      <c r="F1920" s="7">
        <f t="shared" si="731"/>
        <v>4.8121843553724171</v>
      </c>
      <c r="G1920">
        <f t="shared" si="726"/>
        <v>50</v>
      </c>
      <c r="H1920" s="11">
        <f t="shared" si="732"/>
        <v>1</v>
      </c>
      <c r="I1920" s="11">
        <f t="shared" si="746"/>
        <v>1</v>
      </c>
      <c r="J1920" s="11">
        <f t="shared" si="746"/>
        <v>0</v>
      </c>
      <c r="K1920" s="11">
        <f t="shared" si="748"/>
        <v>0</v>
      </c>
      <c r="L1920" s="11">
        <f t="shared" si="748"/>
        <v>0</v>
      </c>
      <c r="M1920" s="11">
        <f t="shared" si="748"/>
        <v>0</v>
      </c>
      <c r="N1920" s="11">
        <f t="shared" si="748"/>
        <v>0</v>
      </c>
      <c r="O1920" s="11">
        <f t="shared" si="748"/>
        <v>1</v>
      </c>
      <c r="P1920" s="11">
        <f t="shared" si="748"/>
        <v>1</v>
      </c>
      <c r="Q1920" s="4" t="str">
        <f t="shared" si="733"/>
        <v>N-110-000011</v>
      </c>
      <c r="R1920">
        <f t="shared" si="734"/>
        <v>21</v>
      </c>
      <c r="S1920" s="8">
        <f t="shared" si="735"/>
        <v>5.7614925343121861</v>
      </c>
      <c r="T1920" s="8">
        <f t="shared" si="736"/>
        <v>5.7614925343121861</v>
      </c>
      <c r="U1920" s="10">
        <f t="shared" si="727"/>
        <v>5.4014242723502068</v>
      </c>
      <c r="V1920" s="10">
        <f t="shared" si="737"/>
        <v>-1.3170617680423686</v>
      </c>
      <c r="W1920" s="10">
        <f t="shared" si="738"/>
        <v>-2.0212078213429381</v>
      </c>
      <c r="X1920" s="10">
        <f t="shared" si="728"/>
        <v>-0.58923991697778932</v>
      </c>
      <c r="Y1920" s="22">
        <f t="shared" si="739"/>
        <v>5.9599835661514877</v>
      </c>
      <c r="Z1920" s="22">
        <f t="shared" si="729"/>
        <v>6.0277952412423002</v>
      </c>
      <c r="AA1920" s="22">
        <f t="shared" si="730"/>
        <v>5.7614925343121861</v>
      </c>
      <c r="AB1920" s="35"/>
      <c r="AC1920" s="10"/>
      <c r="AD1920" s="10"/>
    </row>
    <row r="1921" spans="1:30" x14ac:dyDescent="0.25">
      <c r="A1921" t="s">
        <v>3046</v>
      </c>
      <c r="B1921" t="s">
        <v>428</v>
      </c>
      <c r="C1921" s="1">
        <v>42404</v>
      </c>
      <c r="D1921">
        <v>204</v>
      </c>
      <c r="E1921" t="str">
        <f t="shared" si="725"/>
        <v>_secure_your_place_at_big_data_analytics_europe_now_</v>
      </c>
      <c r="F1921" s="7">
        <f t="shared" si="731"/>
        <v>5.3230099791384085</v>
      </c>
      <c r="G1921">
        <f t="shared" si="726"/>
        <v>83</v>
      </c>
      <c r="H1921" s="11">
        <f t="shared" si="732"/>
        <v>1</v>
      </c>
      <c r="I1921" s="11">
        <f t="shared" si="746"/>
        <v>1</v>
      </c>
      <c r="J1921" s="11">
        <f t="shared" si="746"/>
        <v>0</v>
      </c>
      <c r="K1921" s="11">
        <f t="shared" si="748"/>
        <v>0</v>
      </c>
      <c r="L1921" s="11">
        <f t="shared" si="748"/>
        <v>0</v>
      </c>
      <c r="M1921" s="11">
        <f t="shared" si="748"/>
        <v>0</v>
      </c>
      <c r="N1921" s="11">
        <f t="shared" si="748"/>
        <v>0</v>
      </c>
      <c r="O1921" s="11">
        <f t="shared" si="748"/>
        <v>1</v>
      </c>
      <c r="P1921" s="11">
        <f t="shared" si="748"/>
        <v>1</v>
      </c>
      <c r="Q1921" s="4" t="str">
        <f t="shared" si="733"/>
        <v>N-110-000011</v>
      </c>
      <c r="R1921">
        <f t="shared" si="734"/>
        <v>21</v>
      </c>
      <c r="S1921" s="8">
        <f t="shared" si="735"/>
        <v>5.7614925343121861</v>
      </c>
      <c r="T1921" s="8">
        <f t="shared" si="736"/>
        <v>5.7614925343121861</v>
      </c>
      <c r="U1921" s="10">
        <f t="shared" si="727"/>
        <v>5.9122498961161973</v>
      </c>
      <c r="V1921" s="10">
        <f t="shared" si="737"/>
        <v>-1.3170617680423686</v>
      </c>
      <c r="W1921" s="10">
        <f t="shared" si="738"/>
        <v>-1.5103821975769467</v>
      </c>
      <c r="X1921" s="10">
        <f t="shared" si="728"/>
        <v>-0.58923991697778932</v>
      </c>
      <c r="Y1921" s="22">
        <f t="shared" si="739"/>
        <v>5.9599835661514877</v>
      </c>
      <c r="Z1921" s="22">
        <f t="shared" si="729"/>
        <v>6.0277952412423002</v>
      </c>
      <c r="AA1921" s="22">
        <f t="shared" si="730"/>
        <v>5.7614925343121861</v>
      </c>
      <c r="AB1921" s="35"/>
      <c r="AC1921" s="10"/>
      <c r="AD1921" s="10"/>
    </row>
    <row r="1922" spans="1:30" x14ac:dyDescent="0.25">
      <c r="A1922" t="s">
        <v>5224</v>
      </c>
      <c r="B1922" t="s">
        <v>2612</v>
      </c>
      <c r="C1922" s="1">
        <v>41183</v>
      </c>
      <c r="D1922">
        <v>2077</v>
      </c>
      <c r="E1922" t="str">
        <f t="shared" ref="E1922:E1985" si="749">CONCATENATE("_",LOWER(A1922),"_")</f>
        <v>_seeing_is_believing:_how_to_be_credible,_clear,_and_convincing_with_visualanalytics_</v>
      </c>
      <c r="F1922" s="7">
        <f t="shared" si="731"/>
        <v>7.6391611716591727</v>
      </c>
      <c r="G1922">
        <f t="shared" ref="G1922:G1985" si="750">LEN(A1923)</f>
        <v>49</v>
      </c>
      <c r="H1922" s="11">
        <f t="shared" si="732"/>
        <v>0</v>
      </c>
      <c r="I1922" s="11">
        <f t="shared" ref="I1922:J1941" si="751">IF(ISNUMBER(SEARCH(I$1,$B1922)),1,0)</f>
        <v>0</v>
      </c>
      <c r="J1922" s="11">
        <f t="shared" si="751"/>
        <v>0</v>
      </c>
      <c r="K1922" s="11">
        <f t="shared" ref="K1922:P1931" si="752">IF(ISNUMBER(SEARCH(K$1,$E1922)),1,0)</f>
        <v>0</v>
      </c>
      <c r="L1922" s="11">
        <f t="shared" si="752"/>
        <v>0</v>
      </c>
      <c r="M1922" s="11">
        <f t="shared" si="752"/>
        <v>0</v>
      </c>
      <c r="N1922" s="11">
        <f t="shared" si="752"/>
        <v>0</v>
      </c>
      <c r="O1922" s="11">
        <f t="shared" si="752"/>
        <v>0</v>
      </c>
      <c r="P1922" s="11">
        <f t="shared" si="752"/>
        <v>0</v>
      </c>
      <c r="Q1922" s="4" t="str">
        <f t="shared" si="733"/>
        <v>N-000-000000</v>
      </c>
      <c r="R1922">
        <f t="shared" si="734"/>
        <v>8</v>
      </c>
      <c r="S1922" s="8">
        <f t="shared" si="735"/>
        <v>6.9872647124089218</v>
      </c>
      <c r="T1922" s="8">
        <f t="shared" si="736"/>
        <v>7.3546782491486216</v>
      </c>
      <c r="U1922" s="10">
        <f t="shared" ref="U1922:U1985" si="753">F1922-$AQ$29*SUMPRODUCT(H1922:P1922,$AH$25:$AP$25)</f>
        <v>7.6391611716591727</v>
      </c>
      <c r="V1922" s="10">
        <f t="shared" si="737"/>
        <v>-0.4285138908295637</v>
      </c>
      <c r="W1922" s="10">
        <f t="shared" si="738"/>
        <v>0.8057689949438176</v>
      </c>
      <c r="X1922" s="10">
        <f t="shared" ref="X1922:X1985" si="754">$AQ$29*SUMPRODUCT(H1922:P1922,$AH$25:$AP$25)</f>
        <v>0</v>
      </c>
      <c r="Y1922" s="22">
        <f t="shared" si="739"/>
        <v>6.5492234831292775</v>
      </c>
      <c r="Z1922" s="22">
        <f t="shared" ref="Z1922:Z1985" si="755">$AG$36+SUMPRODUCT($AH$36:$AP$36,H1922:P1922)</f>
        <v>6.6096776307883829</v>
      </c>
      <c r="AA1922" s="22">
        <f t="shared" ref="AA1922:AA1985" si="756">IF(R1922&gt;=$AC$2,S1922,Y1922)</f>
        <v>6.9872647124089218</v>
      </c>
      <c r="AB1922" s="35"/>
      <c r="AC1922" s="10"/>
      <c r="AD1922" s="10"/>
    </row>
    <row r="1923" spans="1:30" x14ac:dyDescent="0.25">
      <c r="A1923" t="s">
        <v>4654</v>
      </c>
      <c r="B1923" t="s">
        <v>2040</v>
      </c>
      <c r="C1923" s="1">
        <v>41253</v>
      </c>
      <c r="D1923">
        <v>652</v>
      </c>
      <c r="E1923" t="str">
        <f t="shared" si="749"/>
        <v>_seek_the_grail_up_the_knowledge_pyramid,_not_down_</v>
      </c>
      <c r="F1923" s="7">
        <f t="shared" ref="F1923:F1986" si="757">LN(1+D1923)</f>
        <v>6.481577129276431</v>
      </c>
      <c r="G1923">
        <f t="shared" si="750"/>
        <v>41</v>
      </c>
      <c r="H1923" s="11">
        <f t="shared" ref="H1923:H1986" si="758">IF(YEAR(C1923)&gt;2014,1,0)</f>
        <v>0</v>
      </c>
      <c r="I1923" s="11">
        <f t="shared" si="751"/>
        <v>0</v>
      </c>
      <c r="J1923" s="11">
        <f t="shared" si="751"/>
        <v>1</v>
      </c>
      <c r="K1923" s="11">
        <f t="shared" si="752"/>
        <v>0</v>
      </c>
      <c r="L1923" s="11">
        <f t="shared" si="752"/>
        <v>0</v>
      </c>
      <c r="M1923" s="11">
        <f t="shared" si="752"/>
        <v>0</v>
      </c>
      <c r="N1923" s="11">
        <f t="shared" si="752"/>
        <v>0</v>
      </c>
      <c r="O1923" s="11">
        <f t="shared" si="752"/>
        <v>0</v>
      </c>
      <c r="P1923" s="11">
        <f t="shared" si="752"/>
        <v>0</v>
      </c>
      <c r="Q1923" s="4" t="str">
        <f t="shared" ref="Q1923:Q1986" si="759">CONCATENATE("N-",H1923,I1923,J1923,"-",K1923,L1923,M1923,N1923,O1923,P1923)</f>
        <v>N-001-000000</v>
      </c>
      <c r="R1923">
        <f t="shared" ref="R1923:R1986" si="760">COUNTIF(Q:Q,Q1923)</f>
        <v>313</v>
      </c>
      <c r="S1923" s="8">
        <f t="shared" ref="S1923:S1986" si="761">AVERAGEIF(R:R,R1923,F:F)</f>
        <v>6.8822553953446945</v>
      </c>
      <c r="T1923" s="8">
        <f t="shared" ref="T1923:T1986" si="762">IF(R1923&gt;=10,S1923,AVERAGEIF(R:R,"&lt;10",F:F))</f>
        <v>6.8822553953446945</v>
      </c>
      <c r="U1923" s="10">
        <f t="shared" si="753"/>
        <v>6.0946411356176782</v>
      </c>
      <c r="V1923" s="10">
        <f t="shared" ref="V1923:V1986" si="763">SUMPRODUCT(H1923:P1923,$AH$25:$AP$25)-$AQ$28</f>
        <v>0.15496856831223904</v>
      </c>
      <c r="W1923" s="10">
        <f t="shared" ref="W1923:W1986" si="764">F1923-AVERAGE(F:F)</f>
        <v>-0.35181504743892411</v>
      </c>
      <c r="X1923" s="10">
        <f t="shared" si="754"/>
        <v>0.38693599365875281</v>
      </c>
      <c r="Y1923" s="22">
        <f t="shared" ref="Y1923:Y1986" si="765">AVERAGE(F:F)-AVERAGE(X:X)+X1923</f>
        <v>6.9361594767880304</v>
      </c>
      <c r="Z1923" s="22">
        <f t="shared" si="755"/>
        <v>6.9661540865059681</v>
      </c>
      <c r="AA1923" s="22">
        <f t="shared" si="756"/>
        <v>6.8822553953446945</v>
      </c>
      <c r="AB1923" s="35"/>
      <c r="AC1923" s="10"/>
      <c r="AD1923" s="10"/>
    </row>
    <row r="1924" spans="1:30" x14ac:dyDescent="0.25">
      <c r="A1924" t="s">
        <v>2880</v>
      </c>
      <c r="B1924" t="s">
        <v>262</v>
      </c>
      <c r="C1924" s="1">
        <v>41945</v>
      </c>
      <c r="D1924">
        <v>1447</v>
      </c>
      <c r="E1924" t="str">
        <f t="shared" si="749"/>
        <v>_seeking_guidance_to_become_data_scientist_</v>
      </c>
      <c r="F1924" s="7">
        <f t="shared" si="757"/>
        <v>7.2779385729456614</v>
      </c>
      <c r="G1924">
        <f t="shared" si="750"/>
        <v>39</v>
      </c>
      <c r="H1924" s="11">
        <f t="shared" si="758"/>
        <v>0</v>
      </c>
      <c r="I1924" s="11">
        <f t="shared" si="751"/>
        <v>1</v>
      </c>
      <c r="J1924" s="11">
        <f t="shared" si="751"/>
        <v>0</v>
      </c>
      <c r="K1924" s="11">
        <f t="shared" si="752"/>
        <v>0</v>
      </c>
      <c r="L1924" s="11">
        <f t="shared" si="752"/>
        <v>0</v>
      </c>
      <c r="M1924" s="11">
        <f t="shared" si="752"/>
        <v>0</v>
      </c>
      <c r="N1924" s="11">
        <f t="shared" si="752"/>
        <v>0</v>
      </c>
      <c r="O1924" s="11">
        <f t="shared" si="752"/>
        <v>1</v>
      </c>
      <c r="P1924" s="11">
        <f t="shared" si="752"/>
        <v>0</v>
      </c>
      <c r="Q1924" s="4" t="str">
        <f t="shared" si="759"/>
        <v>N-010-000010</v>
      </c>
      <c r="R1924">
        <f t="shared" si="760"/>
        <v>51</v>
      </c>
      <c r="S1924" s="8">
        <f t="shared" si="761"/>
        <v>6.7640449341040307</v>
      </c>
      <c r="T1924" s="8">
        <f t="shared" si="762"/>
        <v>6.7640449341040307</v>
      </c>
      <c r="U1924" s="10">
        <f t="shared" si="753"/>
        <v>7.4539612924457037</v>
      </c>
      <c r="V1924" s="10">
        <f t="shared" si="763"/>
        <v>-0.69394840951456138</v>
      </c>
      <c r="W1924" s="10">
        <f t="shared" si="764"/>
        <v>0.44454639623030623</v>
      </c>
      <c r="X1924" s="10">
        <f t="shared" si="754"/>
        <v>-0.17602271950004214</v>
      </c>
      <c r="Y1924" s="22">
        <f t="shared" si="765"/>
        <v>6.3732007636292352</v>
      </c>
      <c r="Z1924" s="22">
        <f t="shared" si="755"/>
        <v>6.5691920580633658</v>
      </c>
      <c r="AA1924" s="22">
        <f t="shared" si="756"/>
        <v>6.7640449341040307</v>
      </c>
      <c r="AB1924" s="35"/>
      <c r="AC1924" s="10"/>
      <c r="AD1924" s="10"/>
    </row>
    <row r="1925" spans="1:30" x14ac:dyDescent="0.25">
      <c r="A1925" t="s">
        <v>4655</v>
      </c>
      <c r="B1925" t="s">
        <v>2041</v>
      </c>
      <c r="C1925" s="1">
        <v>41384</v>
      </c>
      <c r="D1925">
        <v>993</v>
      </c>
      <c r="E1925" t="str">
        <f t="shared" si="749"/>
        <v>_selected_articles_from_top_news_outlets_</v>
      </c>
      <c r="F1925" s="7">
        <f t="shared" si="757"/>
        <v>6.9017372066565743</v>
      </c>
      <c r="G1925">
        <f t="shared" si="750"/>
        <v>34</v>
      </c>
      <c r="H1925" s="11">
        <f t="shared" si="758"/>
        <v>0</v>
      </c>
      <c r="I1925" s="11">
        <f t="shared" si="751"/>
        <v>0</v>
      </c>
      <c r="J1925" s="11">
        <f t="shared" si="751"/>
        <v>1</v>
      </c>
      <c r="K1925" s="11">
        <f t="shared" si="752"/>
        <v>0</v>
      </c>
      <c r="L1925" s="11">
        <f t="shared" si="752"/>
        <v>0</v>
      </c>
      <c r="M1925" s="11">
        <f t="shared" si="752"/>
        <v>0</v>
      </c>
      <c r="N1925" s="11">
        <f t="shared" si="752"/>
        <v>0</v>
      </c>
      <c r="O1925" s="11">
        <f t="shared" si="752"/>
        <v>0</v>
      </c>
      <c r="P1925" s="11">
        <f t="shared" si="752"/>
        <v>0</v>
      </c>
      <c r="Q1925" s="4" t="str">
        <f t="shared" si="759"/>
        <v>N-001-000000</v>
      </c>
      <c r="R1925">
        <f t="shared" si="760"/>
        <v>313</v>
      </c>
      <c r="S1925" s="8">
        <f t="shared" si="761"/>
        <v>6.8822553953446945</v>
      </c>
      <c r="T1925" s="8">
        <f t="shared" si="762"/>
        <v>6.8822553953446945</v>
      </c>
      <c r="U1925" s="10">
        <f t="shared" si="753"/>
        <v>6.5148012129978214</v>
      </c>
      <c r="V1925" s="10">
        <f t="shared" si="763"/>
        <v>0.15496856831223904</v>
      </c>
      <c r="W1925" s="10">
        <f t="shared" si="764"/>
        <v>6.834502994121916E-2</v>
      </c>
      <c r="X1925" s="10">
        <f t="shared" si="754"/>
        <v>0.38693599365875281</v>
      </c>
      <c r="Y1925" s="22">
        <f t="shared" si="765"/>
        <v>6.9361594767880304</v>
      </c>
      <c r="Z1925" s="22">
        <f t="shared" si="755"/>
        <v>6.9661540865059681</v>
      </c>
      <c r="AA1925" s="22">
        <f t="shared" si="756"/>
        <v>6.8822553953446945</v>
      </c>
      <c r="AB1925" s="35"/>
      <c r="AC1925" s="10"/>
      <c r="AD1925" s="10"/>
    </row>
    <row r="1926" spans="1:30" x14ac:dyDescent="0.25">
      <c r="A1926" t="s">
        <v>4657</v>
      </c>
      <c r="B1926" t="s">
        <v>2043</v>
      </c>
      <c r="C1926" s="1">
        <v>41347</v>
      </c>
      <c r="D1926">
        <v>929</v>
      </c>
      <c r="E1926" t="str">
        <f t="shared" si="749"/>
        <v>_selected_articles_posted_this_week_</v>
      </c>
      <c r="F1926" s="7">
        <f t="shared" si="757"/>
        <v>6.8351845861473013</v>
      </c>
      <c r="G1926">
        <f t="shared" si="750"/>
        <v>43</v>
      </c>
      <c r="H1926" s="11">
        <f t="shared" si="758"/>
        <v>0</v>
      </c>
      <c r="I1926" s="11">
        <f t="shared" si="751"/>
        <v>0</v>
      </c>
      <c r="J1926" s="11">
        <f t="shared" si="751"/>
        <v>1</v>
      </c>
      <c r="K1926" s="11">
        <f t="shared" si="752"/>
        <v>0</v>
      </c>
      <c r="L1926" s="11">
        <f t="shared" si="752"/>
        <v>0</v>
      </c>
      <c r="M1926" s="11">
        <f t="shared" si="752"/>
        <v>0</v>
      </c>
      <c r="N1926" s="11">
        <f t="shared" si="752"/>
        <v>0</v>
      </c>
      <c r="O1926" s="11">
        <f t="shared" si="752"/>
        <v>0</v>
      </c>
      <c r="P1926" s="11">
        <f t="shared" si="752"/>
        <v>0</v>
      </c>
      <c r="Q1926" s="4" t="str">
        <f t="shared" si="759"/>
        <v>N-001-000000</v>
      </c>
      <c r="R1926">
        <f t="shared" si="760"/>
        <v>313</v>
      </c>
      <c r="S1926" s="8">
        <f t="shared" si="761"/>
        <v>6.8822553953446945</v>
      </c>
      <c r="T1926" s="8">
        <f t="shared" si="762"/>
        <v>6.8822553953446945</v>
      </c>
      <c r="U1926" s="10">
        <f t="shared" si="753"/>
        <v>6.4482485924885484</v>
      </c>
      <c r="V1926" s="10">
        <f t="shared" si="763"/>
        <v>0.15496856831223904</v>
      </c>
      <c r="W1926" s="10">
        <f t="shared" si="764"/>
        <v>1.7924094319461403E-3</v>
      </c>
      <c r="X1926" s="10">
        <f t="shared" si="754"/>
        <v>0.38693599365875281</v>
      </c>
      <c r="Y1926" s="22">
        <f t="shared" si="765"/>
        <v>6.9361594767880304</v>
      </c>
      <c r="Z1926" s="22">
        <f t="shared" si="755"/>
        <v>6.9661540865059681</v>
      </c>
      <c r="AA1926" s="22">
        <f t="shared" si="756"/>
        <v>6.8822553953446945</v>
      </c>
      <c r="AB1926" s="35"/>
      <c r="AC1926" s="10"/>
      <c r="AD1926" s="10"/>
    </row>
    <row r="1927" spans="1:30" x14ac:dyDescent="0.25">
      <c r="A1927" t="s">
        <v>4658</v>
      </c>
      <c r="B1927" t="s">
        <v>2044</v>
      </c>
      <c r="C1927" s="1">
        <v>41035</v>
      </c>
      <c r="D1927">
        <v>530</v>
      </c>
      <c r="E1927" t="str">
        <f t="shared" si="749"/>
        <v>_selected_blog_posts_from_datasciencecentral_</v>
      </c>
      <c r="F1927" s="7">
        <f t="shared" si="757"/>
        <v>6.2747620212419388</v>
      </c>
      <c r="G1927">
        <f t="shared" si="750"/>
        <v>63</v>
      </c>
      <c r="H1927" s="11">
        <f t="shared" si="758"/>
        <v>0</v>
      </c>
      <c r="I1927" s="11">
        <f t="shared" si="751"/>
        <v>0</v>
      </c>
      <c r="J1927" s="11">
        <f t="shared" si="751"/>
        <v>1</v>
      </c>
      <c r="K1927" s="11">
        <f t="shared" si="752"/>
        <v>0</v>
      </c>
      <c r="L1927" s="11">
        <f t="shared" si="752"/>
        <v>0</v>
      </c>
      <c r="M1927" s="11">
        <f t="shared" si="752"/>
        <v>0</v>
      </c>
      <c r="N1927" s="11">
        <f t="shared" si="752"/>
        <v>0</v>
      </c>
      <c r="O1927" s="11">
        <f t="shared" si="752"/>
        <v>0</v>
      </c>
      <c r="P1927" s="11">
        <f t="shared" si="752"/>
        <v>0</v>
      </c>
      <c r="Q1927" s="4" t="str">
        <f t="shared" si="759"/>
        <v>N-001-000000</v>
      </c>
      <c r="R1927">
        <f t="shared" si="760"/>
        <v>313</v>
      </c>
      <c r="S1927" s="8">
        <f t="shared" si="761"/>
        <v>6.8822553953446945</v>
      </c>
      <c r="T1927" s="8">
        <f t="shared" si="762"/>
        <v>6.8822553953446945</v>
      </c>
      <c r="U1927" s="10">
        <f t="shared" si="753"/>
        <v>5.887826027583186</v>
      </c>
      <c r="V1927" s="10">
        <f t="shared" si="763"/>
        <v>0.15496856831223904</v>
      </c>
      <c r="W1927" s="10">
        <f t="shared" si="764"/>
        <v>-0.55863015547341632</v>
      </c>
      <c r="X1927" s="10">
        <f t="shared" si="754"/>
        <v>0.38693599365875281</v>
      </c>
      <c r="Y1927" s="22">
        <f t="shared" si="765"/>
        <v>6.9361594767880304</v>
      </c>
      <c r="Z1927" s="22">
        <f t="shared" si="755"/>
        <v>6.9661540865059681</v>
      </c>
      <c r="AA1927" s="22">
        <f t="shared" si="756"/>
        <v>6.8822553953446945</v>
      </c>
      <c r="AB1927" s="35"/>
      <c r="AC1927" s="10"/>
      <c r="AD1927" s="10"/>
    </row>
    <row r="1928" spans="1:30" x14ac:dyDescent="0.25">
      <c r="A1928" t="s">
        <v>4659</v>
      </c>
      <c r="B1928" t="s">
        <v>2045</v>
      </c>
      <c r="C1928" s="1">
        <v>42129</v>
      </c>
      <c r="D1928">
        <v>1100</v>
      </c>
      <c r="E1928" t="str">
        <f t="shared" si="749"/>
        <v>_selecting_a_remote_dba_professional_over_a_full-time_consultant_</v>
      </c>
      <c r="F1928" s="7">
        <f t="shared" si="757"/>
        <v>7.0039741367226798</v>
      </c>
      <c r="G1928">
        <f t="shared" si="750"/>
        <v>64</v>
      </c>
      <c r="H1928" s="11">
        <f t="shared" si="758"/>
        <v>1</v>
      </c>
      <c r="I1928" s="11">
        <f t="shared" si="751"/>
        <v>0</v>
      </c>
      <c r="J1928" s="11">
        <f t="shared" si="751"/>
        <v>1</v>
      </c>
      <c r="K1928" s="11">
        <f t="shared" si="752"/>
        <v>0</v>
      </c>
      <c r="L1928" s="11">
        <f t="shared" si="752"/>
        <v>0</v>
      </c>
      <c r="M1928" s="11">
        <f t="shared" si="752"/>
        <v>0</v>
      </c>
      <c r="N1928" s="11">
        <f t="shared" si="752"/>
        <v>0</v>
      </c>
      <c r="O1928" s="11">
        <f t="shared" si="752"/>
        <v>0</v>
      </c>
      <c r="P1928" s="11">
        <f t="shared" si="752"/>
        <v>0</v>
      </c>
      <c r="Q1928" s="4" t="str">
        <f t="shared" si="759"/>
        <v>N-101-000000</v>
      </c>
      <c r="R1928">
        <f t="shared" si="760"/>
        <v>419</v>
      </c>
      <c r="S1928" s="8">
        <f t="shared" si="761"/>
        <v>6.5697596378225285</v>
      </c>
      <c r="T1928" s="8">
        <f t="shared" si="762"/>
        <v>6.5697596378225285</v>
      </c>
      <c r="U1928" s="10">
        <f t="shared" si="753"/>
        <v>6.8155051974066234</v>
      </c>
      <c r="V1928" s="10">
        <f t="shared" si="763"/>
        <v>-0.14431102010629077</v>
      </c>
      <c r="W1928" s="10">
        <f t="shared" si="764"/>
        <v>0.17058196000732462</v>
      </c>
      <c r="X1928" s="10">
        <f t="shared" si="754"/>
        <v>0.18846893931605621</v>
      </c>
      <c r="Y1928" s="22">
        <f t="shared" si="765"/>
        <v>6.7376924224453338</v>
      </c>
      <c r="Z1928" s="22">
        <f t="shared" si="755"/>
        <v>6.5922741434865042</v>
      </c>
      <c r="AA1928" s="22">
        <f t="shared" si="756"/>
        <v>6.5697596378225285</v>
      </c>
      <c r="AB1928" s="35"/>
      <c r="AC1928" s="10"/>
      <c r="AD1928" s="10"/>
    </row>
    <row r="1929" spans="1:30" x14ac:dyDescent="0.25">
      <c r="A1929" t="s">
        <v>4660</v>
      </c>
      <c r="B1929" t="s">
        <v>2046</v>
      </c>
      <c r="C1929" s="1">
        <v>41318</v>
      </c>
      <c r="D1929">
        <v>1407</v>
      </c>
      <c r="E1929" t="str">
        <f t="shared" si="749"/>
        <v>_selecting_the_right_business_intelligence_and_analytics_platform_</v>
      </c>
      <c r="F1929" s="7">
        <f t="shared" si="757"/>
        <v>7.2499255367179876</v>
      </c>
      <c r="G1929">
        <f t="shared" si="750"/>
        <v>56</v>
      </c>
      <c r="H1929" s="11">
        <f t="shared" si="758"/>
        <v>0</v>
      </c>
      <c r="I1929" s="11">
        <f t="shared" si="751"/>
        <v>0</v>
      </c>
      <c r="J1929" s="11">
        <f t="shared" si="751"/>
        <v>1</v>
      </c>
      <c r="K1929" s="11">
        <f t="shared" si="752"/>
        <v>0</v>
      </c>
      <c r="L1929" s="11">
        <f t="shared" si="752"/>
        <v>0</v>
      </c>
      <c r="M1929" s="11">
        <f t="shared" si="752"/>
        <v>0</v>
      </c>
      <c r="N1929" s="11">
        <f t="shared" si="752"/>
        <v>0</v>
      </c>
      <c r="O1929" s="11">
        <f t="shared" si="752"/>
        <v>0</v>
      </c>
      <c r="P1929" s="11">
        <f t="shared" si="752"/>
        <v>1</v>
      </c>
      <c r="Q1929" s="4" t="str">
        <f t="shared" si="759"/>
        <v>N-001-000001</v>
      </c>
      <c r="R1929">
        <f t="shared" si="760"/>
        <v>75</v>
      </c>
      <c r="S1929" s="8">
        <f t="shared" si="761"/>
        <v>6.7053553975541869</v>
      </c>
      <c r="T1929" s="8">
        <f t="shared" si="762"/>
        <v>6.7053553975541869</v>
      </c>
      <c r="U1929" s="10">
        <f t="shared" si="753"/>
        <v>7.0777396861942856</v>
      </c>
      <c r="V1929" s="10">
        <f t="shared" si="763"/>
        <v>-0.16886520179703862</v>
      </c>
      <c r="W1929" s="10">
        <f t="shared" si="764"/>
        <v>0.41653336000263241</v>
      </c>
      <c r="X1929" s="10">
        <f t="shared" si="754"/>
        <v>0.17218585052370217</v>
      </c>
      <c r="Y1929" s="22">
        <f t="shared" si="765"/>
        <v>6.7214093336529794</v>
      </c>
      <c r="Z1929" s="22">
        <f t="shared" si="755"/>
        <v>6.7986372127043664</v>
      </c>
      <c r="AA1929" s="22">
        <f t="shared" si="756"/>
        <v>6.7053553975541869</v>
      </c>
      <c r="AB1929" s="35"/>
      <c r="AC1929" s="10"/>
      <c r="AD1929" s="10"/>
    </row>
    <row r="1930" spans="1:30" x14ac:dyDescent="0.25">
      <c r="A1930" t="s">
        <v>4662</v>
      </c>
      <c r="B1930" t="s">
        <v>2048</v>
      </c>
      <c r="C1930" s="1">
        <v>41557</v>
      </c>
      <c r="D1930">
        <v>446</v>
      </c>
      <c r="E1930" t="str">
        <f t="shared" si="749"/>
        <v>_selection_of_data_science_articles_from_top_news_outlets_</v>
      </c>
      <c r="F1930" s="7">
        <f t="shared" si="757"/>
        <v>6.1025585946135692</v>
      </c>
      <c r="G1930">
        <f t="shared" si="750"/>
        <v>48</v>
      </c>
      <c r="H1930" s="11">
        <f t="shared" si="758"/>
        <v>0</v>
      </c>
      <c r="I1930" s="11">
        <f t="shared" si="751"/>
        <v>0</v>
      </c>
      <c r="J1930" s="11">
        <f t="shared" si="751"/>
        <v>1</v>
      </c>
      <c r="K1930" s="11">
        <f t="shared" si="752"/>
        <v>0</v>
      </c>
      <c r="L1930" s="11">
        <f t="shared" si="752"/>
        <v>0</v>
      </c>
      <c r="M1930" s="11">
        <f t="shared" si="752"/>
        <v>0</v>
      </c>
      <c r="N1930" s="11">
        <f t="shared" si="752"/>
        <v>1</v>
      </c>
      <c r="O1930" s="11">
        <f t="shared" si="752"/>
        <v>1</v>
      </c>
      <c r="P1930" s="11">
        <f t="shared" si="752"/>
        <v>0</v>
      </c>
      <c r="Q1930" s="4" t="str">
        <f t="shared" si="759"/>
        <v>N-001-000110</v>
      </c>
      <c r="R1930">
        <f t="shared" si="760"/>
        <v>130</v>
      </c>
      <c r="S1930" s="8">
        <f t="shared" si="761"/>
        <v>7.6818150714618501</v>
      </c>
      <c r="T1930" s="8">
        <f t="shared" si="762"/>
        <v>7.6818150714618501</v>
      </c>
      <c r="U1930" s="10">
        <f t="shared" si="753"/>
        <v>5.1140748434498633</v>
      </c>
      <c r="V1930" s="10">
        <f t="shared" si="763"/>
        <v>1.0620761276823165</v>
      </c>
      <c r="W1930" s="10">
        <f t="shared" si="764"/>
        <v>-0.73083358210178595</v>
      </c>
      <c r="X1930" s="10">
        <f t="shared" si="754"/>
        <v>0.98848375116370624</v>
      </c>
      <c r="Y1930" s="22">
        <f t="shared" si="765"/>
        <v>7.5377072342929834</v>
      </c>
      <c r="Z1930" s="22">
        <f t="shared" si="755"/>
        <v>7.6004759766059404</v>
      </c>
      <c r="AA1930" s="22">
        <f t="shared" si="756"/>
        <v>7.6818150714618501</v>
      </c>
      <c r="AB1930" s="35"/>
      <c r="AC1930" s="10"/>
      <c r="AD1930" s="10"/>
    </row>
    <row r="1931" spans="1:30" x14ac:dyDescent="0.25">
      <c r="A1931" t="s">
        <v>4667</v>
      </c>
      <c r="B1931" t="s">
        <v>2053</v>
      </c>
      <c r="C1931" s="1">
        <v>42431</v>
      </c>
      <c r="D1931">
        <v>407</v>
      </c>
      <c r="E1931" t="str">
        <f t="shared" si="749"/>
        <v>_self_service_data_prep_platforms_-_fish_or_fowl?_</v>
      </c>
      <c r="F1931" s="7">
        <f t="shared" si="757"/>
        <v>6.0112671744041615</v>
      </c>
      <c r="G1931">
        <f t="shared" si="750"/>
        <v>49</v>
      </c>
      <c r="H1931" s="11">
        <f t="shared" si="758"/>
        <v>1</v>
      </c>
      <c r="I1931" s="11">
        <f t="shared" si="751"/>
        <v>0</v>
      </c>
      <c r="J1931" s="11">
        <f t="shared" si="751"/>
        <v>1</v>
      </c>
      <c r="K1931" s="11">
        <f t="shared" si="752"/>
        <v>0</v>
      </c>
      <c r="L1931" s="11">
        <f t="shared" si="752"/>
        <v>0</v>
      </c>
      <c r="M1931" s="11">
        <f t="shared" si="752"/>
        <v>0</v>
      </c>
      <c r="N1931" s="11">
        <f t="shared" si="752"/>
        <v>0</v>
      </c>
      <c r="O1931" s="11">
        <f t="shared" si="752"/>
        <v>1</v>
      </c>
      <c r="P1931" s="11">
        <f t="shared" si="752"/>
        <v>0</v>
      </c>
      <c r="Q1931" s="4" t="str">
        <f t="shared" si="759"/>
        <v>N-101-000010</v>
      </c>
      <c r="R1931">
        <f t="shared" si="760"/>
        <v>382</v>
      </c>
      <c r="S1931" s="8">
        <f t="shared" si="761"/>
        <v>6.8802841839920132</v>
      </c>
      <c r="T1931" s="8">
        <f t="shared" si="762"/>
        <v>6.8802841839920132</v>
      </c>
      <c r="U1931" s="10">
        <f t="shared" si="753"/>
        <v>5.6049133138886367</v>
      </c>
      <c r="V1931" s="10">
        <f t="shared" si="763"/>
        <v>0.18424985744159661</v>
      </c>
      <c r="W1931" s="10">
        <f t="shared" si="764"/>
        <v>-0.82212500231119368</v>
      </c>
      <c r="X1931" s="10">
        <f t="shared" si="754"/>
        <v>0.40635386051552441</v>
      </c>
      <c r="Y1931" s="22">
        <f t="shared" si="765"/>
        <v>6.9555773436448023</v>
      </c>
      <c r="Z1931" s="22">
        <f t="shared" si="755"/>
        <v>6.8151536771936527</v>
      </c>
      <c r="AA1931" s="22">
        <f t="shared" si="756"/>
        <v>6.8802841839920132</v>
      </c>
      <c r="AB1931" s="35"/>
      <c r="AC1931" s="10"/>
      <c r="AD1931" s="10"/>
    </row>
    <row r="1932" spans="1:30" x14ac:dyDescent="0.25">
      <c r="A1932" t="s">
        <v>4664</v>
      </c>
      <c r="B1932" t="s">
        <v>2050</v>
      </c>
      <c r="C1932" s="1">
        <v>42368</v>
      </c>
      <c r="D1932">
        <v>1798</v>
      </c>
      <c r="E1932" t="str">
        <f t="shared" si="749"/>
        <v>_self-learn_yourself_apache_spark_in_21_blogs_-_#1_</v>
      </c>
      <c r="F1932" s="7">
        <f t="shared" si="757"/>
        <v>7.4949862339505335</v>
      </c>
      <c r="G1932">
        <f t="shared" si="750"/>
        <v>49</v>
      </c>
      <c r="H1932" s="11">
        <f t="shared" si="758"/>
        <v>1</v>
      </c>
      <c r="I1932" s="11">
        <f t="shared" si="751"/>
        <v>0</v>
      </c>
      <c r="J1932" s="11">
        <f t="shared" si="751"/>
        <v>1</v>
      </c>
      <c r="K1932" s="11">
        <f t="shared" ref="K1932:P1941" si="766">IF(ISNUMBER(SEARCH(K$1,$E1932)),1,0)</f>
        <v>0</v>
      </c>
      <c r="L1932" s="11">
        <f t="shared" si="766"/>
        <v>0</v>
      </c>
      <c r="M1932" s="11">
        <f t="shared" si="766"/>
        <v>0</v>
      </c>
      <c r="N1932" s="11">
        <f t="shared" si="766"/>
        <v>0</v>
      </c>
      <c r="O1932" s="11">
        <f t="shared" si="766"/>
        <v>0</v>
      </c>
      <c r="P1932" s="11">
        <f t="shared" si="766"/>
        <v>0</v>
      </c>
      <c r="Q1932" s="4" t="str">
        <f t="shared" si="759"/>
        <v>N-101-000000</v>
      </c>
      <c r="R1932">
        <f t="shared" si="760"/>
        <v>419</v>
      </c>
      <c r="S1932" s="8">
        <f t="shared" si="761"/>
        <v>6.5697596378225285</v>
      </c>
      <c r="T1932" s="8">
        <f t="shared" si="762"/>
        <v>6.5697596378225285</v>
      </c>
      <c r="U1932" s="10">
        <f t="shared" si="753"/>
        <v>7.3065172946344772</v>
      </c>
      <c r="V1932" s="10">
        <f t="shared" si="763"/>
        <v>-0.14431102010629077</v>
      </c>
      <c r="W1932" s="10">
        <f t="shared" si="764"/>
        <v>0.66159405723517839</v>
      </c>
      <c r="X1932" s="10">
        <f t="shared" si="754"/>
        <v>0.18846893931605621</v>
      </c>
      <c r="Y1932" s="22">
        <f t="shared" si="765"/>
        <v>6.7376924224453338</v>
      </c>
      <c r="Z1932" s="22">
        <f t="shared" si="755"/>
        <v>6.5922741434865042</v>
      </c>
      <c r="AA1932" s="22">
        <f t="shared" si="756"/>
        <v>6.5697596378225285</v>
      </c>
      <c r="AB1932" s="35"/>
      <c r="AC1932" s="10"/>
      <c r="AD1932" s="10"/>
    </row>
    <row r="1933" spans="1:30" x14ac:dyDescent="0.25">
      <c r="A1933" t="s">
        <v>4665</v>
      </c>
      <c r="B1933" t="s">
        <v>2051</v>
      </c>
      <c r="C1933" s="1">
        <v>42377</v>
      </c>
      <c r="D1933">
        <v>936</v>
      </c>
      <c r="E1933" t="str">
        <f t="shared" si="749"/>
        <v>_self-learn_yourself_apache_spark_in_21_blogs_-_#2_</v>
      </c>
      <c r="F1933" s="7">
        <f t="shared" si="757"/>
        <v>6.842683282238422</v>
      </c>
      <c r="G1933">
        <f t="shared" si="750"/>
        <v>49</v>
      </c>
      <c r="H1933" s="11">
        <f t="shared" si="758"/>
        <v>1</v>
      </c>
      <c r="I1933" s="11">
        <f t="shared" si="751"/>
        <v>0</v>
      </c>
      <c r="J1933" s="11">
        <f t="shared" si="751"/>
        <v>1</v>
      </c>
      <c r="K1933" s="11">
        <f t="shared" si="766"/>
        <v>0</v>
      </c>
      <c r="L1933" s="11">
        <f t="shared" si="766"/>
        <v>0</v>
      </c>
      <c r="M1933" s="11">
        <f t="shared" si="766"/>
        <v>0</v>
      </c>
      <c r="N1933" s="11">
        <f t="shared" si="766"/>
        <v>0</v>
      </c>
      <c r="O1933" s="11">
        <f t="shared" si="766"/>
        <v>0</v>
      </c>
      <c r="P1933" s="11">
        <f t="shared" si="766"/>
        <v>0</v>
      </c>
      <c r="Q1933" s="4" t="str">
        <f t="shared" si="759"/>
        <v>N-101-000000</v>
      </c>
      <c r="R1933">
        <f t="shared" si="760"/>
        <v>419</v>
      </c>
      <c r="S1933" s="8">
        <f t="shared" si="761"/>
        <v>6.5697596378225285</v>
      </c>
      <c r="T1933" s="8">
        <f t="shared" si="762"/>
        <v>6.5697596378225285</v>
      </c>
      <c r="U1933" s="10">
        <f t="shared" si="753"/>
        <v>6.6542143429223657</v>
      </c>
      <c r="V1933" s="10">
        <f t="shared" si="763"/>
        <v>-0.14431102010629077</v>
      </c>
      <c r="W1933" s="10">
        <f t="shared" si="764"/>
        <v>9.2911055230668893E-3</v>
      </c>
      <c r="X1933" s="10">
        <f t="shared" si="754"/>
        <v>0.18846893931605621</v>
      </c>
      <c r="Y1933" s="22">
        <f t="shared" si="765"/>
        <v>6.7376924224453338</v>
      </c>
      <c r="Z1933" s="22">
        <f t="shared" si="755"/>
        <v>6.5922741434865042</v>
      </c>
      <c r="AA1933" s="22">
        <f t="shared" si="756"/>
        <v>6.5697596378225285</v>
      </c>
      <c r="AB1933" s="35"/>
      <c r="AC1933" s="10"/>
      <c r="AD1933" s="10"/>
    </row>
    <row r="1934" spans="1:30" x14ac:dyDescent="0.25">
      <c r="A1934" t="s">
        <v>3151</v>
      </c>
      <c r="B1934" t="s">
        <v>535</v>
      </c>
      <c r="C1934" s="1">
        <v>42378</v>
      </c>
      <c r="D1934">
        <v>1182</v>
      </c>
      <c r="E1934" t="str">
        <f t="shared" si="749"/>
        <v>_self-learn_yourself_apache_spark_in_21_blogs_-_#3_</v>
      </c>
      <c r="F1934" s="7">
        <f t="shared" si="757"/>
        <v>7.0758088639783869</v>
      </c>
      <c r="G1934">
        <f t="shared" si="750"/>
        <v>49</v>
      </c>
      <c r="H1934" s="11">
        <f t="shared" si="758"/>
        <v>1</v>
      </c>
      <c r="I1934" s="11">
        <f t="shared" si="751"/>
        <v>0</v>
      </c>
      <c r="J1934" s="11">
        <f t="shared" si="751"/>
        <v>1</v>
      </c>
      <c r="K1934" s="11">
        <f t="shared" si="766"/>
        <v>0</v>
      </c>
      <c r="L1934" s="11">
        <f t="shared" si="766"/>
        <v>0</v>
      </c>
      <c r="M1934" s="11">
        <f t="shared" si="766"/>
        <v>0</v>
      </c>
      <c r="N1934" s="11">
        <f t="shared" si="766"/>
        <v>0</v>
      </c>
      <c r="O1934" s="11">
        <f t="shared" si="766"/>
        <v>0</v>
      </c>
      <c r="P1934" s="11">
        <f t="shared" si="766"/>
        <v>0</v>
      </c>
      <c r="Q1934" s="4" t="str">
        <f t="shared" si="759"/>
        <v>N-101-000000</v>
      </c>
      <c r="R1934">
        <f t="shared" si="760"/>
        <v>419</v>
      </c>
      <c r="S1934" s="8">
        <f t="shared" si="761"/>
        <v>6.5697596378225285</v>
      </c>
      <c r="T1934" s="8">
        <f t="shared" si="762"/>
        <v>6.5697596378225285</v>
      </c>
      <c r="U1934" s="10">
        <f t="shared" si="753"/>
        <v>6.8873399246623306</v>
      </c>
      <c r="V1934" s="10">
        <f t="shared" si="763"/>
        <v>-0.14431102010629077</v>
      </c>
      <c r="W1934" s="10">
        <f t="shared" si="764"/>
        <v>0.24241668726303178</v>
      </c>
      <c r="X1934" s="10">
        <f t="shared" si="754"/>
        <v>0.18846893931605621</v>
      </c>
      <c r="Y1934" s="22">
        <f t="shared" si="765"/>
        <v>6.7376924224453338</v>
      </c>
      <c r="Z1934" s="22">
        <f t="shared" si="755"/>
        <v>6.5922741434865042</v>
      </c>
      <c r="AA1934" s="22">
        <f t="shared" si="756"/>
        <v>6.5697596378225285</v>
      </c>
      <c r="AB1934" s="35"/>
      <c r="AC1934" s="10"/>
      <c r="AD1934" s="10"/>
    </row>
    <row r="1935" spans="1:30" x14ac:dyDescent="0.25">
      <c r="A1935" t="s">
        <v>4666</v>
      </c>
      <c r="B1935" t="s">
        <v>2052</v>
      </c>
      <c r="C1935" s="1">
        <v>42392</v>
      </c>
      <c r="D1935">
        <v>466</v>
      </c>
      <c r="E1935" t="str">
        <f t="shared" si="749"/>
        <v>_self-learn_yourself_apache_spark_in_21_blogs_-_#5_</v>
      </c>
      <c r="F1935" s="7">
        <f t="shared" si="757"/>
        <v>6.1463292576688975</v>
      </c>
      <c r="G1935">
        <f t="shared" si="750"/>
        <v>101</v>
      </c>
      <c r="H1935" s="11">
        <f t="shared" si="758"/>
        <v>1</v>
      </c>
      <c r="I1935" s="11">
        <f t="shared" si="751"/>
        <v>0</v>
      </c>
      <c r="J1935" s="11">
        <f t="shared" si="751"/>
        <v>1</v>
      </c>
      <c r="K1935" s="11">
        <f t="shared" si="766"/>
        <v>0</v>
      </c>
      <c r="L1935" s="11">
        <f t="shared" si="766"/>
        <v>0</v>
      </c>
      <c r="M1935" s="11">
        <f t="shared" si="766"/>
        <v>0</v>
      </c>
      <c r="N1935" s="11">
        <f t="shared" si="766"/>
        <v>0</v>
      </c>
      <c r="O1935" s="11">
        <f t="shared" si="766"/>
        <v>0</v>
      </c>
      <c r="P1935" s="11">
        <f t="shared" si="766"/>
        <v>0</v>
      </c>
      <c r="Q1935" s="4" t="str">
        <f t="shared" si="759"/>
        <v>N-101-000000</v>
      </c>
      <c r="R1935">
        <f t="shared" si="760"/>
        <v>419</v>
      </c>
      <c r="S1935" s="8">
        <f t="shared" si="761"/>
        <v>6.5697596378225285</v>
      </c>
      <c r="T1935" s="8">
        <f t="shared" si="762"/>
        <v>6.5697596378225285</v>
      </c>
      <c r="U1935" s="10">
        <f t="shared" si="753"/>
        <v>5.9578603183528411</v>
      </c>
      <c r="V1935" s="10">
        <f t="shared" si="763"/>
        <v>-0.14431102010629077</v>
      </c>
      <c r="W1935" s="10">
        <f t="shared" si="764"/>
        <v>-0.68706291904645767</v>
      </c>
      <c r="X1935" s="10">
        <f t="shared" si="754"/>
        <v>0.18846893931605621</v>
      </c>
      <c r="Y1935" s="22">
        <f t="shared" si="765"/>
        <v>6.7376924224453338</v>
      </c>
      <c r="Z1935" s="22">
        <f t="shared" si="755"/>
        <v>6.5922741434865042</v>
      </c>
      <c r="AA1935" s="22">
        <f t="shared" si="756"/>
        <v>6.5697596378225285</v>
      </c>
      <c r="AB1935" s="35"/>
      <c r="AC1935" s="10"/>
      <c r="AD1935" s="10"/>
    </row>
    <row r="1936" spans="1:30" x14ac:dyDescent="0.25">
      <c r="A1936" t="s">
        <v>4663</v>
      </c>
      <c r="B1936" t="s">
        <v>2049</v>
      </c>
      <c r="C1936" s="1">
        <v>42140</v>
      </c>
      <c r="D1936">
        <v>1670</v>
      </c>
      <c r="E1936" t="str">
        <f t="shared" si="749"/>
        <v>_self-learning_machines_&amp;amp;_deep_convolutional_neural_networks_classifyscenes_&amp;amp;_identify_objects_</v>
      </c>
      <c r="F1936" s="7">
        <f t="shared" si="757"/>
        <v>7.4211775285953934</v>
      </c>
      <c r="G1936">
        <f t="shared" si="750"/>
        <v>59</v>
      </c>
      <c r="H1936" s="11">
        <f t="shared" si="758"/>
        <v>1</v>
      </c>
      <c r="I1936" s="11">
        <f t="shared" si="751"/>
        <v>0</v>
      </c>
      <c r="J1936" s="11">
        <f t="shared" si="751"/>
        <v>1</v>
      </c>
      <c r="K1936" s="11">
        <f t="shared" si="766"/>
        <v>0</v>
      </c>
      <c r="L1936" s="11">
        <f t="shared" si="766"/>
        <v>0</v>
      </c>
      <c r="M1936" s="11">
        <f t="shared" si="766"/>
        <v>0</v>
      </c>
      <c r="N1936" s="11">
        <f t="shared" si="766"/>
        <v>0</v>
      </c>
      <c r="O1936" s="11">
        <f t="shared" si="766"/>
        <v>0</v>
      </c>
      <c r="P1936" s="11">
        <f t="shared" si="766"/>
        <v>0</v>
      </c>
      <c r="Q1936" s="4" t="str">
        <f t="shared" si="759"/>
        <v>N-101-000000</v>
      </c>
      <c r="R1936">
        <f t="shared" si="760"/>
        <v>419</v>
      </c>
      <c r="S1936" s="8">
        <f t="shared" si="761"/>
        <v>6.5697596378225285</v>
      </c>
      <c r="T1936" s="8">
        <f t="shared" si="762"/>
        <v>6.5697596378225285</v>
      </c>
      <c r="U1936" s="10">
        <f t="shared" si="753"/>
        <v>7.232708589279337</v>
      </c>
      <c r="V1936" s="10">
        <f t="shared" si="763"/>
        <v>-0.14431102010629077</v>
      </c>
      <c r="W1936" s="10">
        <f t="shared" si="764"/>
        <v>0.58778535188003822</v>
      </c>
      <c r="X1936" s="10">
        <f t="shared" si="754"/>
        <v>0.18846893931605621</v>
      </c>
      <c r="Y1936" s="22">
        <f t="shared" si="765"/>
        <v>6.7376924224453338</v>
      </c>
      <c r="Z1936" s="22">
        <f t="shared" si="755"/>
        <v>6.5922741434865042</v>
      </c>
      <c r="AA1936" s="22">
        <f t="shared" si="756"/>
        <v>6.5697596378225285</v>
      </c>
      <c r="AB1936" s="35"/>
      <c r="AC1936" s="10"/>
      <c r="AD1936" s="10"/>
    </row>
    <row r="1937" spans="1:30" x14ac:dyDescent="0.25">
      <c r="A1937" t="s">
        <v>4669</v>
      </c>
      <c r="B1937" t="s">
        <v>2055</v>
      </c>
      <c r="C1937" s="1">
        <v>41552</v>
      </c>
      <c r="D1937">
        <v>489</v>
      </c>
      <c r="E1937" t="str">
        <f t="shared" si="749"/>
        <v>_selling_data_becoming_hot_business_with_government_shutdown_</v>
      </c>
      <c r="F1937" s="7">
        <f t="shared" si="757"/>
        <v>6.1944053911046719</v>
      </c>
      <c r="G1937">
        <f t="shared" si="750"/>
        <v>41</v>
      </c>
      <c r="H1937" s="11">
        <f t="shared" si="758"/>
        <v>0</v>
      </c>
      <c r="I1937" s="11">
        <f t="shared" si="751"/>
        <v>0</v>
      </c>
      <c r="J1937" s="11">
        <f t="shared" si="751"/>
        <v>1</v>
      </c>
      <c r="K1937" s="11">
        <f t="shared" si="766"/>
        <v>0</v>
      </c>
      <c r="L1937" s="11">
        <f t="shared" si="766"/>
        <v>0</v>
      </c>
      <c r="M1937" s="11">
        <f t="shared" si="766"/>
        <v>0</v>
      </c>
      <c r="N1937" s="11">
        <f t="shared" si="766"/>
        <v>0</v>
      </c>
      <c r="O1937" s="11">
        <f t="shared" si="766"/>
        <v>1</v>
      </c>
      <c r="P1937" s="11">
        <f t="shared" si="766"/>
        <v>0</v>
      </c>
      <c r="Q1937" s="4" t="str">
        <f t="shared" si="759"/>
        <v>N-001-000010</v>
      </c>
      <c r="R1937">
        <f t="shared" si="760"/>
        <v>276</v>
      </c>
      <c r="S1937" s="8">
        <f t="shared" si="761"/>
        <v>7.1371246496698326</v>
      </c>
      <c r="T1937" s="8">
        <f t="shared" si="762"/>
        <v>7.1371246496698326</v>
      </c>
      <c r="U1937" s="10">
        <f t="shared" si="753"/>
        <v>5.5895844762464506</v>
      </c>
      <c r="V1937" s="10">
        <f t="shared" si="763"/>
        <v>0.48352944586012636</v>
      </c>
      <c r="W1937" s="10">
        <f t="shared" si="764"/>
        <v>-0.63898678561068323</v>
      </c>
      <c r="X1937" s="10">
        <f t="shared" si="754"/>
        <v>0.60482091485822098</v>
      </c>
      <c r="Y1937" s="22">
        <f t="shared" si="765"/>
        <v>7.1540443979874988</v>
      </c>
      <c r="Z1937" s="22">
        <f t="shared" si="755"/>
        <v>7.1890336202131158</v>
      </c>
      <c r="AA1937" s="22">
        <f t="shared" si="756"/>
        <v>7.1371246496698326</v>
      </c>
      <c r="AB1937" s="35"/>
      <c r="AC1937" s="10"/>
      <c r="AD1937" s="10"/>
    </row>
    <row r="1938" spans="1:30" x14ac:dyDescent="0.25">
      <c r="A1938" t="s">
        <v>4670</v>
      </c>
      <c r="B1938" t="s">
        <v>2056</v>
      </c>
      <c r="C1938" s="1">
        <v>42224</v>
      </c>
      <c r="D1938">
        <v>244</v>
      </c>
      <c r="E1938" t="str">
        <f t="shared" si="749"/>
        <v>_semantic_data_modeling_for_fun_and_profit_</v>
      </c>
      <c r="F1938" s="7">
        <f t="shared" si="757"/>
        <v>5.5012582105447274</v>
      </c>
      <c r="G1938">
        <f t="shared" si="750"/>
        <v>94</v>
      </c>
      <c r="H1938" s="11">
        <f t="shared" si="758"/>
        <v>1</v>
      </c>
      <c r="I1938" s="11">
        <f t="shared" si="751"/>
        <v>0</v>
      </c>
      <c r="J1938" s="11">
        <f t="shared" si="751"/>
        <v>1</v>
      </c>
      <c r="K1938" s="11">
        <f t="shared" si="766"/>
        <v>0</v>
      </c>
      <c r="L1938" s="11">
        <f t="shared" si="766"/>
        <v>0</v>
      </c>
      <c r="M1938" s="11">
        <f t="shared" si="766"/>
        <v>0</v>
      </c>
      <c r="N1938" s="11">
        <f t="shared" si="766"/>
        <v>0</v>
      </c>
      <c r="O1938" s="11">
        <f t="shared" si="766"/>
        <v>1</v>
      </c>
      <c r="P1938" s="11">
        <f t="shared" si="766"/>
        <v>0</v>
      </c>
      <c r="Q1938" s="4" t="str">
        <f t="shared" si="759"/>
        <v>N-101-000010</v>
      </c>
      <c r="R1938">
        <f t="shared" si="760"/>
        <v>382</v>
      </c>
      <c r="S1938" s="8">
        <f t="shared" si="761"/>
        <v>6.8802841839920132</v>
      </c>
      <c r="T1938" s="8">
        <f t="shared" si="762"/>
        <v>6.8802841839920132</v>
      </c>
      <c r="U1938" s="10">
        <f t="shared" si="753"/>
        <v>5.0949043500292026</v>
      </c>
      <c r="V1938" s="10">
        <f t="shared" si="763"/>
        <v>0.18424985744159661</v>
      </c>
      <c r="W1938" s="10">
        <f t="shared" si="764"/>
        <v>-1.3321339661706277</v>
      </c>
      <c r="X1938" s="10">
        <f t="shared" si="754"/>
        <v>0.40635386051552441</v>
      </c>
      <c r="Y1938" s="22">
        <f t="shared" si="765"/>
        <v>6.9555773436448023</v>
      </c>
      <c r="Z1938" s="22">
        <f t="shared" si="755"/>
        <v>6.8151536771936527</v>
      </c>
      <c r="AA1938" s="22">
        <f t="shared" si="756"/>
        <v>6.8802841839920132</v>
      </c>
      <c r="AB1938" s="35"/>
      <c r="AC1938" s="10"/>
      <c r="AD1938" s="10"/>
    </row>
    <row r="1939" spans="1:30" x14ac:dyDescent="0.25">
      <c r="A1939" t="s">
        <v>4671</v>
      </c>
      <c r="B1939" t="s">
        <v>2057</v>
      </c>
      <c r="C1939" s="1">
        <v>42313</v>
      </c>
      <c r="D1939">
        <v>204</v>
      </c>
      <c r="E1939" t="str">
        <f t="shared" si="749"/>
        <v>_semantics_approach_to_big_data_and_event_processing_-_full_content_from_3_dayin-depth_tutorial_</v>
      </c>
      <c r="F1939" s="7">
        <f t="shared" si="757"/>
        <v>5.3230099791384085</v>
      </c>
      <c r="G1939">
        <f t="shared" si="750"/>
        <v>34</v>
      </c>
      <c r="H1939" s="11">
        <f t="shared" si="758"/>
        <v>1</v>
      </c>
      <c r="I1939" s="11">
        <f t="shared" si="751"/>
        <v>0</v>
      </c>
      <c r="J1939" s="11">
        <f t="shared" si="751"/>
        <v>1</v>
      </c>
      <c r="K1939" s="11">
        <f t="shared" si="766"/>
        <v>0</v>
      </c>
      <c r="L1939" s="11">
        <f t="shared" si="766"/>
        <v>0</v>
      </c>
      <c r="M1939" s="11">
        <f t="shared" si="766"/>
        <v>0</v>
      </c>
      <c r="N1939" s="11">
        <f t="shared" si="766"/>
        <v>0</v>
      </c>
      <c r="O1939" s="11">
        <f t="shared" si="766"/>
        <v>1</v>
      </c>
      <c r="P1939" s="11">
        <f t="shared" si="766"/>
        <v>0</v>
      </c>
      <c r="Q1939" s="4" t="str">
        <f t="shared" si="759"/>
        <v>N-101-000010</v>
      </c>
      <c r="R1939">
        <f t="shared" si="760"/>
        <v>382</v>
      </c>
      <c r="S1939" s="8">
        <f t="shared" si="761"/>
        <v>6.8802841839920132</v>
      </c>
      <c r="T1939" s="8">
        <f t="shared" si="762"/>
        <v>6.8802841839920132</v>
      </c>
      <c r="U1939" s="10">
        <f t="shared" si="753"/>
        <v>4.9166561186228837</v>
      </c>
      <c r="V1939" s="10">
        <f t="shared" si="763"/>
        <v>0.18424985744159661</v>
      </c>
      <c r="W1939" s="10">
        <f t="shared" si="764"/>
        <v>-1.5103821975769467</v>
      </c>
      <c r="X1939" s="10">
        <f t="shared" si="754"/>
        <v>0.40635386051552441</v>
      </c>
      <c r="Y1939" s="22">
        <f t="shared" si="765"/>
        <v>6.9555773436448023</v>
      </c>
      <c r="Z1939" s="22">
        <f t="shared" si="755"/>
        <v>6.8151536771936527</v>
      </c>
      <c r="AA1939" s="22">
        <f t="shared" si="756"/>
        <v>6.8802841839920132</v>
      </c>
      <c r="AB1939" s="35"/>
      <c r="AC1939" s="10"/>
      <c r="AD1939" s="10"/>
    </row>
    <row r="1940" spans="1:30" x14ac:dyDescent="0.25">
      <c r="A1940" t="s">
        <v>4672</v>
      </c>
      <c r="B1940" t="s">
        <v>2058</v>
      </c>
      <c r="C1940" s="1">
        <v>41576</v>
      </c>
      <c r="D1940">
        <v>1251</v>
      </c>
      <c r="E1940" t="str">
        <f t="shared" si="749"/>
        <v>_sensors_here,_there_and_everywhere_</v>
      </c>
      <c r="F1940" s="7">
        <f t="shared" si="757"/>
        <v>7.1324975516600437</v>
      </c>
      <c r="G1940">
        <f t="shared" si="750"/>
        <v>21</v>
      </c>
      <c r="H1940" s="11">
        <f t="shared" si="758"/>
        <v>0</v>
      </c>
      <c r="I1940" s="11">
        <f t="shared" si="751"/>
        <v>0</v>
      </c>
      <c r="J1940" s="11">
        <f t="shared" si="751"/>
        <v>1</v>
      </c>
      <c r="K1940" s="11">
        <f t="shared" si="766"/>
        <v>0</v>
      </c>
      <c r="L1940" s="11">
        <f t="shared" si="766"/>
        <v>0</v>
      </c>
      <c r="M1940" s="11">
        <f t="shared" si="766"/>
        <v>0</v>
      </c>
      <c r="N1940" s="11">
        <f t="shared" si="766"/>
        <v>0</v>
      </c>
      <c r="O1940" s="11">
        <f t="shared" si="766"/>
        <v>0</v>
      </c>
      <c r="P1940" s="11">
        <f t="shared" si="766"/>
        <v>0</v>
      </c>
      <c r="Q1940" s="4" t="str">
        <f t="shared" si="759"/>
        <v>N-001-000000</v>
      </c>
      <c r="R1940">
        <f t="shared" si="760"/>
        <v>313</v>
      </c>
      <c r="S1940" s="8">
        <f t="shared" si="761"/>
        <v>6.8822553953446945</v>
      </c>
      <c r="T1940" s="8">
        <f t="shared" si="762"/>
        <v>6.8822553953446945</v>
      </c>
      <c r="U1940" s="10">
        <f t="shared" si="753"/>
        <v>6.7455615580012909</v>
      </c>
      <c r="V1940" s="10">
        <f t="shared" si="763"/>
        <v>0.15496856831223904</v>
      </c>
      <c r="W1940" s="10">
        <f t="shared" si="764"/>
        <v>0.29910537494468858</v>
      </c>
      <c r="X1940" s="10">
        <f t="shared" si="754"/>
        <v>0.38693599365875281</v>
      </c>
      <c r="Y1940" s="22">
        <f t="shared" si="765"/>
        <v>6.9361594767880304</v>
      </c>
      <c r="Z1940" s="22">
        <f t="shared" si="755"/>
        <v>6.9661540865059681</v>
      </c>
      <c r="AA1940" s="22">
        <f t="shared" si="756"/>
        <v>6.8822553953446945</v>
      </c>
      <c r="AB1940" s="35"/>
      <c r="AC1940" s="10"/>
      <c r="AD1940" s="10"/>
    </row>
    <row r="1941" spans="1:30" x14ac:dyDescent="0.25">
      <c r="A1941" t="s">
        <v>3174</v>
      </c>
      <c r="B1941" t="s">
        <v>558</v>
      </c>
      <c r="C1941" s="1">
        <v>42397</v>
      </c>
      <c r="D1941">
        <v>41</v>
      </c>
      <c r="E1941" t="str">
        <f t="shared" si="749"/>
        <v>_sensors_stress_me_out_</v>
      </c>
      <c r="F1941" s="7">
        <f t="shared" si="757"/>
        <v>3.7376696182833684</v>
      </c>
      <c r="G1941">
        <f t="shared" si="750"/>
        <v>40</v>
      </c>
      <c r="H1941" s="11">
        <f t="shared" si="758"/>
        <v>1</v>
      </c>
      <c r="I1941" s="11">
        <f t="shared" si="751"/>
        <v>0</v>
      </c>
      <c r="J1941" s="11">
        <f t="shared" si="751"/>
        <v>1</v>
      </c>
      <c r="K1941" s="11">
        <f t="shared" si="766"/>
        <v>0</v>
      </c>
      <c r="L1941" s="11">
        <f t="shared" si="766"/>
        <v>0</v>
      </c>
      <c r="M1941" s="11">
        <f t="shared" si="766"/>
        <v>0</v>
      </c>
      <c r="N1941" s="11">
        <f t="shared" si="766"/>
        <v>0</v>
      </c>
      <c r="O1941" s="11">
        <f t="shared" si="766"/>
        <v>0</v>
      </c>
      <c r="P1941" s="11">
        <f t="shared" si="766"/>
        <v>0</v>
      </c>
      <c r="Q1941" s="4" t="str">
        <f t="shared" si="759"/>
        <v>N-101-000000</v>
      </c>
      <c r="R1941">
        <f t="shared" si="760"/>
        <v>419</v>
      </c>
      <c r="S1941" s="8">
        <f t="shared" si="761"/>
        <v>6.5697596378225285</v>
      </c>
      <c r="T1941" s="8">
        <f t="shared" si="762"/>
        <v>6.5697596378225285</v>
      </c>
      <c r="U1941" s="10">
        <f t="shared" si="753"/>
        <v>3.5492006789673121</v>
      </c>
      <c r="V1941" s="10">
        <f t="shared" si="763"/>
        <v>-0.14431102010629077</v>
      </c>
      <c r="W1941" s="10">
        <f t="shared" si="764"/>
        <v>-3.0957225584319867</v>
      </c>
      <c r="X1941" s="10">
        <f t="shared" si="754"/>
        <v>0.18846893931605621</v>
      </c>
      <c r="Y1941" s="22">
        <f t="shared" si="765"/>
        <v>6.7376924224453338</v>
      </c>
      <c r="Z1941" s="22">
        <f t="shared" si="755"/>
        <v>6.5922741434865042</v>
      </c>
      <c r="AA1941" s="22">
        <f t="shared" si="756"/>
        <v>6.5697596378225285</v>
      </c>
      <c r="AB1941" s="35"/>
      <c r="AC1941" s="10"/>
      <c r="AD1941" s="10"/>
    </row>
    <row r="1942" spans="1:30" x14ac:dyDescent="0.25">
      <c r="A1942" t="s">
        <v>4673</v>
      </c>
      <c r="B1942" t="s">
        <v>2059</v>
      </c>
      <c r="C1942" s="1">
        <v>42401</v>
      </c>
      <c r="D1942">
        <v>149</v>
      </c>
      <c r="E1942" t="str">
        <f t="shared" si="749"/>
        <v>_sentiment_analysis_with_the_bag-of-words_</v>
      </c>
      <c r="F1942" s="7">
        <f t="shared" si="757"/>
        <v>5.0106352940962555</v>
      </c>
      <c r="G1942">
        <f t="shared" si="750"/>
        <v>70</v>
      </c>
      <c r="H1942" s="11">
        <f t="shared" si="758"/>
        <v>1</v>
      </c>
      <c r="I1942" s="11">
        <f t="shared" ref="I1942:J1961" si="767">IF(ISNUMBER(SEARCH(I$1,$B1942)),1,0)</f>
        <v>0</v>
      </c>
      <c r="J1942" s="11">
        <f t="shared" si="767"/>
        <v>1</v>
      </c>
      <c r="K1942" s="11">
        <f t="shared" ref="K1942:P1951" si="768">IF(ISNUMBER(SEARCH(K$1,$E1942)),1,0)</f>
        <v>0</v>
      </c>
      <c r="L1942" s="11">
        <f t="shared" si="768"/>
        <v>0</v>
      </c>
      <c r="M1942" s="11">
        <f t="shared" si="768"/>
        <v>0</v>
      </c>
      <c r="N1942" s="11">
        <f t="shared" si="768"/>
        <v>0</v>
      </c>
      <c r="O1942" s="11">
        <f t="shared" si="768"/>
        <v>0</v>
      </c>
      <c r="P1942" s="11">
        <f t="shared" si="768"/>
        <v>1</v>
      </c>
      <c r="Q1942" s="4" t="str">
        <f t="shared" si="759"/>
        <v>N-101-000001</v>
      </c>
      <c r="R1942">
        <f t="shared" si="760"/>
        <v>109</v>
      </c>
      <c r="S1942" s="8">
        <f t="shared" si="761"/>
        <v>6.5598547021339648</v>
      </c>
      <c r="T1942" s="8">
        <f t="shared" si="762"/>
        <v>6.5598547021339648</v>
      </c>
      <c r="U1942" s="10">
        <f t="shared" si="753"/>
        <v>5.0369164979152501</v>
      </c>
      <c r="V1942" s="10">
        <f t="shared" si="763"/>
        <v>-0.46814479021556843</v>
      </c>
      <c r="W1942" s="10">
        <f t="shared" si="764"/>
        <v>-1.8227568826190996</v>
      </c>
      <c r="X1942" s="10">
        <f t="shared" si="754"/>
        <v>-2.6281203818994407E-2</v>
      </c>
      <c r="Y1942" s="22">
        <f t="shared" si="765"/>
        <v>6.5229422793102829</v>
      </c>
      <c r="Z1942" s="22">
        <f t="shared" si="755"/>
        <v>6.4247572696849025</v>
      </c>
      <c r="AA1942" s="22">
        <f t="shared" si="756"/>
        <v>6.5598547021339648</v>
      </c>
      <c r="AB1942" s="35"/>
      <c r="AC1942" s="10"/>
      <c r="AD1942" s="10"/>
    </row>
    <row r="1943" spans="1:30" x14ac:dyDescent="0.25">
      <c r="A1943" t="s">
        <v>3047</v>
      </c>
      <c r="B1943" t="s">
        <v>429</v>
      </c>
      <c r="C1943" s="1">
        <v>41886</v>
      </c>
      <c r="D1943">
        <v>127</v>
      </c>
      <c r="E1943" t="str">
        <f t="shared" si="749"/>
        <v>_seth_grimes_and_mark_turner_talks_about_big_text_and_unstructured_data_</v>
      </c>
      <c r="F1943" s="7">
        <f t="shared" si="757"/>
        <v>4.8520302639196169</v>
      </c>
      <c r="G1943">
        <f t="shared" si="750"/>
        <v>72</v>
      </c>
      <c r="H1943" s="11">
        <f t="shared" si="758"/>
        <v>0</v>
      </c>
      <c r="I1943" s="11">
        <f t="shared" si="767"/>
        <v>1</v>
      </c>
      <c r="J1943" s="11">
        <f t="shared" si="767"/>
        <v>0</v>
      </c>
      <c r="K1943" s="11">
        <f t="shared" si="768"/>
        <v>0</v>
      </c>
      <c r="L1943" s="11">
        <f t="shared" si="768"/>
        <v>0</v>
      </c>
      <c r="M1943" s="11">
        <f t="shared" si="768"/>
        <v>0</v>
      </c>
      <c r="N1943" s="11">
        <f t="shared" si="768"/>
        <v>0</v>
      </c>
      <c r="O1943" s="11">
        <f t="shared" si="768"/>
        <v>1</v>
      </c>
      <c r="P1943" s="11">
        <f t="shared" si="768"/>
        <v>0</v>
      </c>
      <c r="Q1943" s="4" t="str">
        <f t="shared" si="759"/>
        <v>N-010-000010</v>
      </c>
      <c r="R1943">
        <f t="shared" si="760"/>
        <v>51</v>
      </c>
      <c r="S1943" s="8">
        <f t="shared" si="761"/>
        <v>6.7640449341040307</v>
      </c>
      <c r="T1943" s="8">
        <f t="shared" si="762"/>
        <v>6.7640449341040307</v>
      </c>
      <c r="U1943" s="10">
        <f t="shared" si="753"/>
        <v>5.0280529834196592</v>
      </c>
      <c r="V1943" s="10">
        <f t="shared" si="763"/>
        <v>-0.69394840951456138</v>
      </c>
      <c r="W1943" s="10">
        <f t="shared" si="764"/>
        <v>-1.9813619127957383</v>
      </c>
      <c r="X1943" s="10">
        <f t="shared" si="754"/>
        <v>-0.17602271950004214</v>
      </c>
      <c r="Y1943" s="22">
        <f t="shared" si="765"/>
        <v>6.3732007636292352</v>
      </c>
      <c r="Z1943" s="22">
        <f t="shared" si="755"/>
        <v>6.5691920580633658</v>
      </c>
      <c r="AA1943" s="22">
        <f t="shared" si="756"/>
        <v>6.7640449341040307</v>
      </c>
      <c r="AB1943" s="35"/>
      <c r="AC1943" s="10"/>
      <c r="AD1943" s="10"/>
    </row>
    <row r="1944" spans="1:30" x14ac:dyDescent="0.25">
      <c r="A1944" t="s">
        <v>4674</v>
      </c>
      <c r="B1944" t="s">
        <v>2060</v>
      </c>
      <c r="C1944" s="1">
        <v>42412</v>
      </c>
      <c r="D1944">
        <v>774</v>
      </c>
      <c r="E1944" t="str">
        <f t="shared" si="749"/>
        <v>_setting_up_your_analytics_stack_with_jupyter_notebook_&amp;amp;_aws_redshift_</v>
      </c>
      <c r="F1944" s="7">
        <f t="shared" si="757"/>
        <v>6.6528630293533473</v>
      </c>
      <c r="G1944">
        <f t="shared" si="750"/>
        <v>34</v>
      </c>
      <c r="H1944" s="11">
        <f t="shared" si="758"/>
        <v>1</v>
      </c>
      <c r="I1944" s="11">
        <f t="shared" si="767"/>
        <v>0</v>
      </c>
      <c r="J1944" s="11">
        <f t="shared" si="767"/>
        <v>1</v>
      </c>
      <c r="K1944" s="11">
        <f t="shared" si="768"/>
        <v>0</v>
      </c>
      <c r="L1944" s="11">
        <f t="shared" si="768"/>
        <v>0</v>
      </c>
      <c r="M1944" s="11">
        <f t="shared" si="768"/>
        <v>0</v>
      </c>
      <c r="N1944" s="11">
        <f t="shared" si="768"/>
        <v>0</v>
      </c>
      <c r="O1944" s="11">
        <f t="shared" si="768"/>
        <v>0</v>
      </c>
      <c r="P1944" s="11">
        <f t="shared" si="768"/>
        <v>1</v>
      </c>
      <c r="Q1944" s="4" t="str">
        <f t="shared" si="759"/>
        <v>N-101-000001</v>
      </c>
      <c r="R1944">
        <f t="shared" si="760"/>
        <v>109</v>
      </c>
      <c r="S1944" s="8">
        <f t="shared" si="761"/>
        <v>6.5598547021339648</v>
      </c>
      <c r="T1944" s="8">
        <f t="shared" si="762"/>
        <v>6.5598547021339648</v>
      </c>
      <c r="U1944" s="10">
        <f t="shared" si="753"/>
        <v>6.6791442331723418</v>
      </c>
      <c r="V1944" s="10">
        <f t="shared" si="763"/>
        <v>-0.46814479021556843</v>
      </c>
      <c r="W1944" s="10">
        <f t="shared" si="764"/>
        <v>-0.18052914736200787</v>
      </c>
      <c r="X1944" s="10">
        <f t="shared" si="754"/>
        <v>-2.6281203818994407E-2</v>
      </c>
      <c r="Y1944" s="22">
        <f t="shared" si="765"/>
        <v>6.5229422793102829</v>
      </c>
      <c r="Z1944" s="22">
        <f t="shared" si="755"/>
        <v>6.4247572696849025</v>
      </c>
      <c r="AA1944" s="22">
        <f t="shared" si="756"/>
        <v>6.5598547021339648</v>
      </c>
      <c r="AB1944" s="35"/>
      <c r="AC1944" s="10"/>
      <c r="AD1944" s="10"/>
    </row>
    <row r="1945" spans="1:30" x14ac:dyDescent="0.25">
      <c r="A1945" t="s">
        <v>4676</v>
      </c>
      <c r="B1945" t="s">
        <v>2062</v>
      </c>
      <c r="C1945" s="1">
        <v>42113</v>
      </c>
      <c r="D1945">
        <v>313</v>
      </c>
      <c r="E1945" t="str">
        <f t="shared" si="749"/>
        <v>_sexing_up_big_data's_dodgy_dossier_</v>
      </c>
      <c r="F1945" s="7">
        <f t="shared" si="757"/>
        <v>5.7493929859082531</v>
      </c>
      <c r="G1945">
        <f t="shared" si="750"/>
        <v>30</v>
      </c>
      <c r="H1945" s="11">
        <f t="shared" si="758"/>
        <v>1</v>
      </c>
      <c r="I1945" s="11">
        <f t="shared" si="767"/>
        <v>0</v>
      </c>
      <c r="J1945" s="11">
        <f t="shared" si="767"/>
        <v>1</v>
      </c>
      <c r="K1945" s="11">
        <f t="shared" si="768"/>
        <v>0</v>
      </c>
      <c r="L1945" s="11">
        <f t="shared" si="768"/>
        <v>0</v>
      </c>
      <c r="M1945" s="11">
        <f t="shared" si="768"/>
        <v>0</v>
      </c>
      <c r="N1945" s="11">
        <f t="shared" si="768"/>
        <v>0</v>
      </c>
      <c r="O1945" s="11">
        <f t="shared" si="768"/>
        <v>0</v>
      </c>
      <c r="P1945" s="11">
        <f t="shared" si="768"/>
        <v>0</v>
      </c>
      <c r="Q1945" s="4" t="str">
        <f t="shared" si="759"/>
        <v>N-101-000000</v>
      </c>
      <c r="R1945">
        <f t="shared" si="760"/>
        <v>419</v>
      </c>
      <c r="S1945" s="8">
        <f t="shared" si="761"/>
        <v>6.5697596378225285</v>
      </c>
      <c r="T1945" s="8">
        <f t="shared" si="762"/>
        <v>6.5697596378225285</v>
      </c>
      <c r="U1945" s="10">
        <f t="shared" si="753"/>
        <v>5.5609240465921967</v>
      </c>
      <c r="V1945" s="10">
        <f t="shared" si="763"/>
        <v>-0.14431102010629077</v>
      </c>
      <c r="W1945" s="10">
        <f t="shared" si="764"/>
        <v>-1.0839991908071021</v>
      </c>
      <c r="X1945" s="10">
        <f t="shared" si="754"/>
        <v>0.18846893931605621</v>
      </c>
      <c r="Y1945" s="22">
        <f t="shared" si="765"/>
        <v>6.7376924224453338</v>
      </c>
      <c r="Z1945" s="22">
        <f t="shared" si="755"/>
        <v>6.5922741434865042</v>
      </c>
      <c r="AA1945" s="22">
        <f t="shared" si="756"/>
        <v>6.5697596378225285</v>
      </c>
      <c r="AB1945" s="35"/>
      <c r="AC1945" s="10"/>
      <c r="AD1945" s="10"/>
    </row>
    <row r="1946" spans="1:30" x14ac:dyDescent="0.25">
      <c r="A1946" t="s">
        <v>2881</v>
      </c>
      <c r="B1946" t="s">
        <v>263</v>
      </c>
      <c r="C1946" s="1">
        <v>41879</v>
      </c>
      <c r="D1946">
        <v>204</v>
      </c>
      <c r="E1946" t="str">
        <f t="shared" si="749"/>
        <v>_sfo_city_crime_analysis_with_r_</v>
      </c>
      <c r="F1946" s="7">
        <f t="shared" si="757"/>
        <v>5.3230099791384085</v>
      </c>
      <c r="G1946">
        <f t="shared" si="750"/>
        <v>70</v>
      </c>
      <c r="H1946" s="11">
        <f t="shared" si="758"/>
        <v>0</v>
      </c>
      <c r="I1946" s="11">
        <f t="shared" si="767"/>
        <v>1</v>
      </c>
      <c r="J1946" s="11">
        <f t="shared" si="767"/>
        <v>0</v>
      </c>
      <c r="K1946" s="11">
        <f t="shared" si="768"/>
        <v>0</v>
      </c>
      <c r="L1946" s="11">
        <f t="shared" si="768"/>
        <v>1</v>
      </c>
      <c r="M1946" s="11">
        <f t="shared" si="768"/>
        <v>0</v>
      </c>
      <c r="N1946" s="11">
        <f t="shared" si="768"/>
        <v>0</v>
      </c>
      <c r="O1946" s="11">
        <f t="shared" si="768"/>
        <v>0</v>
      </c>
      <c r="P1946" s="11">
        <f t="shared" si="768"/>
        <v>1</v>
      </c>
      <c r="Q1946" s="4" t="str">
        <f t="shared" si="759"/>
        <v>N-010-010001</v>
      </c>
      <c r="R1946">
        <f t="shared" si="760"/>
        <v>2</v>
      </c>
      <c r="S1946" s="8">
        <f t="shared" si="761"/>
        <v>7.600207430413267</v>
      </c>
      <c r="T1946" s="8">
        <f t="shared" si="762"/>
        <v>7.3546782491486216</v>
      </c>
      <c r="U1946" s="10">
        <f t="shared" si="753"/>
        <v>5.6379747327375629</v>
      </c>
      <c r="V1946" s="10">
        <f t="shared" si="763"/>
        <v>-0.90346688560084609</v>
      </c>
      <c r="W1946" s="10">
        <f t="shared" si="764"/>
        <v>-1.5103821975769467</v>
      </c>
      <c r="X1946" s="10">
        <f t="shared" si="754"/>
        <v>-0.31496475359915438</v>
      </c>
      <c r="Y1946" s="22">
        <f t="shared" si="765"/>
        <v>6.2342587295301231</v>
      </c>
      <c r="Z1946" s="22">
        <f t="shared" si="755"/>
        <v>6.724660173995531</v>
      </c>
      <c r="AA1946" s="22">
        <f t="shared" si="756"/>
        <v>6.2342587295301231</v>
      </c>
      <c r="AB1946" s="35"/>
      <c r="AC1946" s="10"/>
      <c r="AD1946" s="10"/>
    </row>
    <row r="1947" spans="1:30" x14ac:dyDescent="0.25">
      <c r="A1947" t="s">
        <v>4677</v>
      </c>
      <c r="B1947" t="s">
        <v>2063</v>
      </c>
      <c r="C1947" s="1">
        <v>42122</v>
      </c>
      <c r="D1947">
        <v>929</v>
      </c>
      <c r="E1947" t="str">
        <f t="shared" si="749"/>
        <v>_short_story_on_scaling_an_nlp_problem_without_using_a_ton_of_hardware._</v>
      </c>
      <c r="F1947" s="7">
        <f t="shared" si="757"/>
        <v>6.8351845861473013</v>
      </c>
      <c r="G1947">
        <f t="shared" si="750"/>
        <v>44</v>
      </c>
      <c r="H1947" s="11">
        <f t="shared" si="758"/>
        <v>1</v>
      </c>
      <c r="I1947" s="11">
        <f t="shared" si="767"/>
        <v>0</v>
      </c>
      <c r="J1947" s="11">
        <f t="shared" si="767"/>
        <v>1</v>
      </c>
      <c r="K1947" s="11">
        <f t="shared" si="768"/>
        <v>0</v>
      </c>
      <c r="L1947" s="11">
        <f t="shared" si="768"/>
        <v>0</v>
      </c>
      <c r="M1947" s="11">
        <f t="shared" si="768"/>
        <v>0</v>
      </c>
      <c r="N1947" s="11">
        <f t="shared" si="768"/>
        <v>0</v>
      </c>
      <c r="O1947" s="11">
        <f t="shared" si="768"/>
        <v>0</v>
      </c>
      <c r="P1947" s="11">
        <f t="shared" si="768"/>
        <v>0</v>
      </c>
      <c r="Q1947" s="4" t="str">
        <f t="shared" si="759"/>
        <v>N-101-000000</v>
      </c>
      <c r="R1947">
        <f t="shared" si="760"/>
        <v>419</v>
      </c>
      <c r="S1947" s="8">
        <f t="shared" si="761"/>
        <v>6.5697596378225285</v>
      </c>
      <c r="T1947" s="8">
        <f t="shared" si="762"/>
        <v>6.5697596378225285</v>
      </c>
      <c r="U1947" s="10">
        <f t="shared" si="753"/>
        <v>6.6467156468312449</v>
      </c>
      <c r="V1947" s="10">
        <f t="shared" si="763"/>
        <v>-0.14431102010629077</v>
      </c>
      <c r="W1947" s="10">
        <f t="shared" si="764"/>
        <v>1.7924094319461403E-3</v>
      </c>
      <c r="X1947" s="10">
        <f t="shared" si="754"/>
        <v>0.18846893931605621</v>
      </c>
      <c r="Y1947" s="22">
        <f t="shared" si="765"/>
        <v>6.7376924224453338</v>
      </c>
      <c r="Z1947" s="22">
        <f t="shared" si="755"/>
        <v>6.5922741434865042</v>
      </c>
      <c r="AA1947" s="22">
        <f t="shared" si="756"/>
        <v>6.5697596378225285</v>
      </c>
      <c r="AB1947" s="35"/>
      <c r="AC1947" s="10"/>
      <c r="AD1947" s="10"/>
    </row>
    <row r="1948" spans="1:30" x14ac:dyDescent="0.25">
      <c r="A1948" t="s">
        <v>2626</v>
      </c>
      <c r="B1948" t="s">
        <v>6</v>
      </c>
      <c r="C1948" s="1">
        <v>42320</v>
      </c>
      <c r="D1948">
        <v>1117</v>
      </c>
      <c r="E1948" t="str">
        <f t="shared" si="749"/>
        <v>_short-term_forecasting_of_electricity_demand_</v>
      </c>
      <c r="F1948" s="7">
        <f t="shared" si="757"/>
        <v>7.0192966537150445</v>
      </c>
      <c r="G1948">
        <f t="shared" si="750"/>
        <v>80</v>
      </c>
      <c r="H1948" s="11">
        <f t="shared" si="758"/>
        <v>1</v>
      </c>
      <c r="I1948" s="11">
        <f t="shared" si="767"/>
        <v>1</v>
      </c>
      <c r="J1948" s="11">
        <f t="shared" si="767"/>
        <v>0</v>
      </c>
      <c r="K1948" s="11">
        <f t="shared" si="768"/>
        <v>0</v>
      </c>
      <c r="L1948" s="11">
        <f t="shared" si="768"/>
        <v>0</v>
      </c>
      <c r="M1948" s="11">
        <f t="shared" si="768"/>
        <v>0</v>
      </c>
      <c r="N1948" s="11">
        <f t="shared" si="768"/>
        <v>0</v>
      </c>
      <c r="O1948" s="11">
        <f t="shared" si="768"/>
        <v>0</v>
      </c>
      <c r="P1948" s="11">
        <f t="shared" si="768"/>
        <v>0</v>
      </c>
      <c r="Q1948" s="4" t="str">
        <f t="shared" si="759"/>
        <v>N-110-000000</v>
      </c>
      <c r="R1948">
        <f t="shared" si="760"/>
        <v>84</v>
      </c>
      <c r="S1948" s="8">
        <f t="shared" si="761"/>
        <v>6.1102020039575136</v>
      </c>
      <c r="T1948" s="8">
        <f t="shared" si="762"/>
        <v>6.1102020039575136</v>
      </c>
      <c r="U1948" s="10">
        <f t="shared" si="753"/>
        <v>7.6116713487572518</v>
      </c>
      <c r="V1948" s="10">
        <f t="shared" si="763"/>
        <v>-1.3217888754809786</v>
      </c>
      <c r="W1948" s="10">
        <f t="shared" si="764"/>
        <v>0.18590447699968937</v>
      </c>
      <c r="X1948" s="10">
        <f t="shared" si="754"/>
        <v>-0.59237469504220686</v>
      </c>
      <c r="Y1948" s="22">
        <f t="shared" si="765"/>
        <v>5.9568487880870702</v>
      </c>
      <c r="Z1948" s="22">
        <f t="shared" si="755"/>
        <v>5.9724325813367543</v>
      </c>
      <c r="AA1948" s="22">
        <f t="shared" si="756"/>
        <v>6.1102020039575136</v>
      </c>
      <c r="AB1948" s="35"/>
      <c r="AC1948" s="10"/>
      <c r="AD1948" s="10"/>
    </row>
    <row r="1949" spans="1:30" x14ac:dyDescent="0.25">
      <c r="A1949" t="s">
        <v>3787</v>
      </c>
      <c r="B1949" t="s">
        <v>1171</v>
      </c>
      <c r="C1949" s="1">
        <v>41813</v>
      </c>
      <c r="D1949">
        <v>186</v>
      </c>
      <c r="E1949" t="str">
        <f t="shared" si="749"/>
        <v>_should_colleges_pay_a_fine_when_students_default?_not_exactly,_says_datascience._</v>
      </c>
      <c r="F1949" s="7">
        <f t="shared" si="757"/>
        <v>5.2311086168545868</v>
      </c>
      <c r="G1949">
        <f t="shared" si="750"/>
        <v>40</v>
      </c>
      <c r="H1949" s="11">
        <f t="shared" si="758"/>
        <v>0</v>
      </c>
      <c r="I1949" s="11">
        <f t="shared" si="767"/>
        <v>0</v>
      </c>
      <c r="J1949" s="11">
        <f t="shared" si="767"/>
        <v>1</v>
      </c>
      <c r="K1949" s="11">
        <f t="shared" si="768"/>
        <v>0</v>
      </c>
      <c r="L1949" s="11">
        <f t="shared" si="768"/>
        <v>0</v>
      </c>
      <c r="M1949" s="11">
        <f t="shared" si="768"/>
        <v>0</v>
      </c>
      <c r="N1949" s="11">
        <f t="shared" si="768"/>
        <v>0</v>
      </c>
      <c r="O1949" s="11">
        <f t="shared" si="768"/>
        <v>0</v>
      </c>
      <c r="P1949" s="11">
        <f t="shared" si="768"/>
        <v>0</v>
      </c>
      <c r="Q1949" s="4" t="str">
        <f t="shared" si="759"/>
        <v>N-001-000000</v>
      </c>
      <c r="R1949">
        <f t="shared" si="760"/>
        <v>313</v>
      </c>
      <c r="S1949" s="8">
        <f t="shared" si="761"/>
        <v>6.8822553953446945</v>
      </c>
      <c r="T1949" s="8">
        <f t="shared" si="762"/>
        <v>6.8822553953446945</v>
      </c>
      <c r="U1949" s="10">
        <f t="shared" si="753"/>
        <v>4.844172623195834</v>
      </c>
      <c r="V1949" s="10">
        <f t="shared" si="763"/>
        <v>0.15496856831223904</v>
      </c>
      <c r="W1949" s="10">
        <f t="shared" si="764"/>
        <v>-1.6022835598607683</v>
      </c>
      <c r="X1949" s="10">
        <f t="shared" si="754"/>
        <v>0.38693599365875281</v>
      </c>
      <c r="Y1949" s="22">
        <f t="shared" si="765"/>
        <v>6.9361594767880304</v>
      </c>
      <c r="Z1949" s="22">
        <f t="shared" si="755"/>
        <v>6.9661540865059681</v>
      </c>
      <c r="AA1949" s="22">
        <f t="shared" si="756"/>
        <v>6.8822553953446945</v>
      </c>
      <c r="AB1949" s="35"/>
      <c r="AC1949" s="10"/>
      <c r="AD1949" s="10"/>
    </row>
    <row r="1950" spans="1:30" x14ac:dyDescent="0.25">
      <c r="A1950" t="s">
        <v>4678</v>
      </c>
      <c r="B1950" t="s">
        <v>2064</v>
      </c>
      <c r="C1950" s="1">
        <v>41382</v>
      </c>
      <c r="D1950">
        <v>1507</v>
      </c>
      <c r="E1950" t="str">
        <f t="shared" si="749"/>
        <v>_should_data_science_become_a_profession?_</v>
      </c>
      <c r="F1950" s="7">
        <f t="shared" si="757"/>
        <v>7.3185395485679017</v>
      </c>
      <c r="G1950">
        <f t="shared" si="750"/>
        <v>62</v>
      </c>
      <c r="H1950" s="11">
        <f t="shared" si="758"/>
        <v>0</v>
      </c>
      <c r="I1950" s="11">
        <f t="shared" si="767"/>
        <v>0</v>
      </c>
      <c r="J1950" s="11">
        <f t="shared" si="767"/>
        <v>1</v>
      </c>
      <c r="K1950" s="11">
        <f t="shared" si="768"/>
        <v>0</v>
      </c>
      <c r="L1950" s="11">
        <f t="shared" si="768"/>
        <v>0</v>
      </c>
      <c r="M1950" s="11">
        <f t="shared" si="768"/>
        <v>0</v>
      </c>
      <c r="N1950" s="11">
        <f t="shared" si="768"/>
        <v>1</v>
      </c>
      <c r="O1950" s="11">
        <f t="shared" si="768"/>
        <v>1</v>
      </c>
      <c r="P1950" s="11">
        <f t="shared" si="768"/>
        <v>0</v>
      </c>
      <c r="Q1950" s="4" t="str">
        <f t="shared" si="759"/>
        <v>N-001-000110</v>
      </c>
      <c r="R1950">
        <f t="shared" si="760"/>
        <v>130</v>
      </c>
      <c r="S1950" s="8">
        <f t="shared" si="761"/>
        <v>7.6818150714618501</v>
      </c>
      <c r="T1950" s="8">
        <f t="shared" si="762"/>
        <v>7.6818150714618501</v>
      </c>
      <c r="U1950" s="10">
        <f t="shared" si="753"/>
        <v>6.3300557974041958</v>
      </c>
      <c r="V1950" s="10">
        <f t="shared" si="763"/>
        <v>1.0620761276823165</v>
      </c>
      <c r="W1950" s="10">
        <f t="shared" si="764"/>
        <v>0.48514737185254653</v>
      </c>
      <c r="X1950" s="10">
        <f t="shared" si="754"/>
        <v>0.98848375116370624</v>
      </c>
      <c r="Y1950" s="22">
        <f t="shared" si="765"/>
        <v>7.5377072342929834</v>
      </c>
      <c r="Z1950" s="22">
        <f t="shared" si="755"/>
        <v>7.6004759766059404</v>
      </c>
      <c r="AA1950" s="22">
        <f t="shared" si="756"/>
        <v>7.6818150714618501</v>
      </c>
      <c r="AB1950" s="35"/>
      <c r="AC1950" s="10"/>
      <c r="AD1950" s="10"/>
    </row>
    <row r="1951" spans="1:30" x14ac:dyDescent="0.25">
      <c r="A1951" t="s">
        <v>2882</v>
      </c>
      <c r="B1951" t="s">
        <v>264</v>
      </c>
      <c r="C1951" s="1">
        <v>41803</v>
      </c>
      <c r="D1951">
        <v>1525</v>
      </c>
      <c r="E1951" t="str">
        <f t="shared" si="749"/>
        <v>_should_you_tell_your_kids_to_be_data_scientists_-_not_doctors?_</v>
      </c>
      <c r="F1951" s="7">
        <f t="shared" si="757"/>
        <v>7.3304052118444023</v>
      </c>
      <c r="G1951">
        <f t="shared" si="750"/>
        <v>33</v>
      </c>
      <c r="H1951" s="11">
        <f t="shared" si="758"/>
        <v>0</v>
      </c>
      <c r="I1951" s="11">
        <f t="shared" si="767"/>
        <v>1</v>
      </c>
      <c r="J1951" s="11">
        <f t="shared" si="767"/>
        <v>0</v>
      </c>
      <c r="K1951" s="11">
        <f t="shared" si="768"/>
        <v>0</v>
      </c>
      <c r="L1951" s="11">
        <f t="shared" si="768"/>
        <v>0</v>
      </c>
      <c r="M1951" s="11">
        <f t="shared" si="768"/>
        <v>0</v>
      </c>
      <c r="N1951" s="11">
        <f t="shared" si="768"/>
        <v>0</v>
      </c>
      <c r="O1951" s="11">
        <f t="shared" si="768"/>
        <v>1</v>
      </c>
      <c r="P1951" s="11">
        <f t="shared" si="768"/>
        <v>0</v>
      </c>
      <c r="Q1951" s="4" t="str">
        <f t="shared" si="759"/>
        <v>N-010-000010</v>
      </c>
      <c r="R1951">
        <f t="shared" si="760"/>
        <v>51</v>
      </c>
      <c r="S1951" s="8">
        <f t="shared" si="761"/>
        <v>6.7640449341040307</v>
      </c>
      <c r="T1951" s="8">
        <f t="shared" si="762"/>
        <v>6.7640449341040307</v>
      </c>
      <c r="U1951" s="10">
        <f t="shared" si="753"/>
        <v>7.5064279313444446</v>
      </c>
      <c r="V1951" s="10">
        <f t="shared" si="763"/>
        <v>-0.69394840951456138</v>
      </c>
      <c r="W1951" s="10">
        <f t="shared" si="764"/>
        <v>0.49701303512904715</v>
      </c>
      <c r="X1951" s="10">
        <f t="shared" si="754"/>
        <v>-0.17602271950004214</v>
      </c>
      <c r="Y1951" s="22">
        <f t="shared" si="765"/>
        <v>6.3732007636292352</v>
      </c>
      <c r="Z1951" s="22">
        <f t="shared" si="755"/>
        <v>6.5691920580633658</v>
      </c>
      <c r="AA1951" s="22">
        <f t="shared" si="756"/>
        <v>6.7640449341040307</v>
      </c>
      <c r="AB1951" s="35"/>
      <c r="AC1951" s="10"/>
      <c r="AD1951" s="10"/>
    </row>
    <row r="1952" spans="1:30" x14ac:dyDescent="0.25">
      <c r="A1952" t="s">
        <v>4680</v>
      </c>
      <c r="B1952" t="s">
        <v>2066</v>
      </c>
      <c r="C1952" s="1">
        <v>42149</v>
      </c>
      <c r="D1952">
        <v>2111</v>
      </c>
      <c r="E1952" t="str">
        <f t="shared" si="749"/>
        <v>_simple_regression_use_in_big_data_</v>
      </c>
      <c r="F1952" s="7">
        <f t="shared" si="757"/>
        <v>7.6553906448261522</v>
      </c>
      <c r="G1952">
        <f t="shared" si="750"/>
        <v>30</v>
      </c>
      <c r="H1952" s="11">
        <f t="shared" si="758"/>
        <v>1</v>
      </c>
      <c r="I1952" s="11">
        <f t="shared" si="767"/>
        <v>0</v>
      </c>
      <c r="J1952" s="11">
        <f t="shared" si="767"/>
        <v>1</v>
      </c>
      <c r="K1952" s="11">
        <f t="shared" ref="K1952:P1961" si="769">IF(ISNUMBER(SEARCH(K$1,$E1952)),1,0)</f>
        <v>0</v>
      </c>
      <c r="L1952" s="11">
        <f t="shared" si="769"/>
        <v>0</v>
      </c>
      <c r="M1952" s="11">
        <f t="shared" si="769"/>
        <v>0</v>
      </c>
      <c r="N1952" s="11">
        <f t="shared" si="769"/>
        <v>0</v>
      </c>
      <c r="O1952" s="11">
        <f t="shared" si="769"/>
        <v>1</v>
      </c>
      <c r="P1952" s="11">
        <f t="shared" si="769"/>
        <v>0</v>
      </c>
      <c r="Q1952" s="4" t="str">
        <f t="shared" si="759"/>
        <v>N-101-000010</v>
      </c>
      <c r="R1952">
        <f t="shared" si="760"/>
        <v>382</v>
      </c>
      <c r="S1952" s="8">
        <f t="shared" si="761"/>
        <v>6.8802841839920132</v>
      </c>
      <c r="T1952" s="8">
        <f t="shared" si="762"/>
        <v>6.8802841839920132</v>
      </c>
      <c r="U1952" s="10">
        <f t="shared" si="753"/>
        <v>7.2490367843106274</v>
      </c>
      <c r="V1952" s="10">
        <f t="shared" si="763"/>
        <v>0.18424985744159661</v>
      </c>
      <c r="W1952" s="10">
        <f t="shared" si="764"/>
        <v>0.82199846811079702</v>
      </c>
      <c r="X1952" s="10">
        <f t="shared" si="754"/>
        <v>0.40635386051552441</v>
      </c>
      <c r="Y1952" s="22">
        <f t="shared" si="765"/>
        <v>6.9555773436448023</v>
      </c>
      <c r="Z1952" s="22">
        <f t="shared" si="755"/>
        <v>6.8151536771936527</v>
      </c>
      <c r="AA1952" s="22">
        <f t="shared" si="756"/>
        <v>6.8802841839920132</v>
      </c>
      <c r="AB1952" s="35"/>
      <c r="AC1952" s="10"/>
      <c r="AD1952" s="10"/>
    </row>
    <row r="1953" spans="1:30" x14ac:dyDescent="0.25">
      <c r="A1953" t="s">
        <v>4681</v>
      </c>
      <c r="B1953" t="s">
        <v>2067</v>
      </c>
      <c r="C1953" s="1">
        <v>42212</v>
      </c>
      <c r="D1953">
        <v>149</v>
      </c>
      <c r="E1953" t="str">
        <f t="shared" si="749"/>
        <v>_simple_rules_to_catch_web_spam_</v>
      </c>
      <c r="F1953" s="7">
        <f t="shared" si="757"/>
        <v>5.0106352940962555</v>
      </c>
      <c r="G1953">
        <f t="shared" si="750"/>
        <v>64</v>
      </c>
      <c r="H1953" s="11">
        <f t="shared" si="758"/>
        <v>1</v>
      </c>
      <c r="I1953" s="11">
        <f t="shared" si="767"/>
        <v>0</v>
      </c>
      <c r="J1953" s="11">
        <f t="shared" si="767"/>
        <v>1</v>
      </c>
      <c r="K1953" s="11">
        <f t="shared" si="769"/>
        <v>0</v>
      </c>
      <c r="L1953" s="11">
        <f t="shared" si="769"/>
        <v>0</v>
      </c>
      <c r="M1953" s="11">
        <f t="shared" si="769"/>
        <v>0</v>
      </c>
      <c r="N1953" s="11">
        <f t="shared" si="769"/>
        <v>0</v>
      </c>
      <c r="O1953" s="11">
        <f t="shared" si="769"/>
        <v>0</v>
      </c>
      <c r="P1953" s="11">
        <f t="shared" si="769"/>
        <v>0</v>
      </c>
      <c r="Q1953" s="4" t="str">
        <f t="shared" si="759"/>
        <v>N-101-000000</v>
      </c>
      <c r="R1953">
        <f t="shared" si="760"/>
        <v>419</v>
      </c>
      <c r="S1953" s="8">
        <f t="shared" si="761"/>
        <v>6.5697596378225285</v>
      </c>
      <c r="T1953" s="8">
        <f t="shared" si="762"/>
        <v>6.5697596378225285</v>
      </c>
      <c r="U1953" s="10">
        <f t="shared" si="753"/>
        <v>4.8221663547801992</v>
      </c>
      <c r="V1953" s="10">
        <f t="shared" si="763"/>
        <v>-0.14431102010629077</v>
      </c>
      <c r="W1953" s="10">
        <f t="shared" si="764"/>
        <v>-1.8227568826190996</v>
      </c>
      <c r="X1953" s="10">
        <f t="shared" si="754"/>
        <v>0.18846893931605621</v>
      </c>
      <c r="Y1953" s="22">
        <f t="shared" si="765"/>
        <v>6.7376924224453338</v>
      </c>
      <c r="Z1953" s="22">
        <f t="shared" si="755"/>
        <v>6.5922741434865042</v>
      </c>
      <c r="AA1953" s="22">
        <f t="shared" si="756"/>
        <v>6.5697596378225285</v>
      </c>
      <c r="AB1953" s="35"/>
      <c r="AC1953" s="10"/>
      <c r="AD1953" s="10"/>
    </row>
    <row r="1954" spans="1:30" x14ac:dyDescent="0.25">
      <c r="A1954" t="s">
        <v>2883</v>
      </c>
      <c r="B1954" t="s">
        <v>265</v>
      </c>
      <c r="C1954" s="1">
        <v>41871</v>
      </c>
      <c r="D1954">
        <v>489</v>
      </c>
      <c r="E1954" t="str">
        <f t="shared" si="749"/>
        <v>_simple_scoring_system_to_predict_stroke_risk._what_do_you_think?_</v>
      </c>
      <c r="F1954" s="7">
        <f t="shared" si="757"/>
        <v>6.1944053911046719</v>
      </c>
      <c r="G1954">
        <f t="shared" si="750"/>
        <v>63</v>
      </c>
      <c r="H1954" s="11">
        <f t="shared" si="758"/>
        <v>0</v>
      </c>
      <c r="I1954" s="11">
        <f t="shared" si="767"/>
        <v>1</v>
      </c>
      <c r="J1954" s="11">
        <f t="shared" si="767"/>
        <v>0</v>
      </c>
      <c r="K1954" s="11">
        <f t="shared" si="769"/>
        <v>0</v>
      </c>
      <c r="L1954" s="11">
        <f t="shared" si="769"/>
        <v>0</v>
      </c>
      <c r="M1954" s="11">
        <f t="shared" si="769"/>
        <v>0</v>
      </c>
      <c r="N1954" s="11">
        <f t="shared" si="769"/>
        <v>0</v>
      </c>
      <c r="O1954" s="11">
        <f t="shared" si="769"/>
        <v>0</v>
      </c>
      <c r="P1954" s="11">
        <f t="shared" si="769"/>
        <v>0</v>
      </c>
      <c r="Q1954" s="4" t="str">
        <f t="shared" si="759"/>
        <v>N-010-000000</v>
      </c>
      <c r="R1954">
        <f t="shared" si="760"/>
        <v>99</v>
      </c>
      <c r="S1954" s="8">
        <f t="shared" si="761"/>
        <v>6.480946823676728</v>
      </c>
      <c r="T1954" s="8">
        <f t="shared" si="762"/>
        <v>6.480946823676728</v>
      </c>
      <c r="U1954" s="10">
        <f t="shared" si="753"/>
        <v>6.5883130318041818</v>
      </c>
      <c r="V1954" s="10">
        <f t="shared" si="763"/>
        <v>-1.0225092870624488</v>
      </c>
      <c r="W1954" s="10">
        <f t="shared" si="764"/>
        <v>-0.63898678561068323</v>
      </c>
      <c r="X1954" s="10">
        <f t="shared" si="754"/>
        <v>-0.39390764069951029</v>
      </c>
      <c r="Y1954" s="22">
        <f t="shared" si="765"/>
        <v>6.1553158424297676</v>
      </c>
      <c r="Z1954" s="22">
        <f t="shared" si="755"/>
        <v>6.3463125243562173</v>
      </c>
      <c r="AA1954" s="22">
        <f t="shared" si="756"/>
        <v>6.480946823676728</v>
      </c>
      <c r="AB1954" s="35"/>
      <c r="AC1954" s="10"/>
      <c r="AD1954" s="10"/>
    </row>
    <row r="1955" spans="1:30" x14ac:dyDescent="0.25">
      <c r="A1955" t="s">
        <v>3048</v>
      </c>
      <c r="B1955" t="s">
        <v>430</v>
      </c>
      <c r="C1955" s="1">
        <v>42178</v>
      </c>
      <c r="D1955">
        <v>326</v>
      </c>
      <c r="E1955" t="str">
        <f t="shared" si="749"/>
        <v>_simple_techniques_to_make_data_useful_and_beautiful_-_guidebook_</v>
      </c>
      <c r="F1955" s="7">
        <f t="shared" si="757"/>
        <v>5.7899601708972535</v>
      </c>
      <c r="G1955">
        <f t="shared" si="750"/>
        <v>57</v>
      </c>
      <c r="H1955" s="11">
        <f t="shared" si="758"/>
        <v>1</v>
      </c>
      <c r="I1955" s="11">
        <f t="shared" si="767"/>
        <v>1</v>
      </c>
      <c r="J1955" s="11">
        <f t="shared" si="767"/>
        <v>0</v>
      </c>
      <c r="K1955" s="11">
        <f t="shared" si="769"/>
        <v>0</v>
      </c>
      <c r="L1955" s="11">
        <f t="shared" si="769"/>
        <v>0</v>
      </c>
      <c r="M1955" s="11">
        <f t="shared" si="769"/>
        <v>0</v>
      </c>
      <c r="N1955" s="11">
        <f t="shared" si="769"/>
        <v>0</v>
      </c>
      <c r="O1955" s="11">
        <f t="shared" si="769"/>
        <v>1</v>
      </c>
      <c r="P1955" s="11">
        <f t="shared" si="769"/>
        <v>0</v>
      </c>
      <c r="Q1955" s="4" t="str">
        <f t="shared" si="759"/>
        <v>N-110-000010</v>
      </c>
      <c r="R1955">
        <f t="shared" si="760"/>
        <v>58</v>
      </c>
      <c r="S1955" s="8">
        <f t="shared" si="761"/>
        <v>5.7492453157171877</v>
      </c>
      <c r="T1955" s="8">
        <f t="shared" si="762"/>
        <v>5.7492453157171877</v>
      </c>
      <c r="U1955" s="10">
        <f t="shared" si="753"/>
        <v>6.1644499447399923</v>
      </c>
      <c r="V1955" s="10">
        <f t="shared" si="763"/>
        <v>-0.99322799793309102</v>
      </c>
      <c r="W1955" s="10">
        <f t="shared" si="764"/>
        <v>-1.0434320058181017</v>
      </c>
      <c r="X1955" s="10">
        <f t="shared" si="754"/>
        <v>-0.37448977384273863</v>
      </c>
      <c r="Y1955" s="22">
        <f t="shared" si="765"/>
        <v>6.1747337092865386</v>
      </c>
      <c r="Z1955" s="22">
        <f t="shared" si="755"/>
        <v>6.1953121150439019</v>
      </c>
      <c r="AA1955" s="22">
        <f t="shared" si="756"/>
        <v>5.7492453157171877</v>
      </c>
      <c r="AB1955" s="35"/>
      <c r="AC1955" s="10"/>
      <c r="AD1955" s="10"/>
    </row>
    <row r="1956" spans="1:30" x14ac:dyDescent="0.25">
      <c r="A1956" t="s">
        <v>4682</v>
      </c>
      <c r="B1956" t="s">
        <v>2068</v>
      </c>
      <c r="C1956" s="1">
        <v>42099</v>
      </c>
      <c r="D1956">
        <v>2698</v>
      </c>
      <c r="E1956" t="str">
        <f t="shared" si="749"/>
        <v>_simplest_way_to_monetize_data:_think_of_data_as_a_product_</v>
      </c>
      <c r="F1956" s="7">
        <f t="shared" si="757"/>
        <v>7.9006366130180048</v>
      </c>
      <c r="G1956">
        <f t="shared" si="750"/>
        <v>51</v>
      </c>
      <c r="H1956" s="11">
        <f t="shared" si="758"/>
        <v>1</v>
      </c>
      <c r="I1956" s="11">
        <f t="shared" si="767"/>
        <v>0</v>
      </c>
      <c r="J1956" s="11">
        <f t="shared" si="767"/>
        <v>1</v>
      </c>
      <c r="K1956" s="11">
        <f t="shared" si="769"/>
        <v>0</v>
      </c>
      <c r="L1956" s="11">
        <f t="shared" si="769"/>
        <v>0</v>
      </c>
      <c r="M1956" s="11">
        <f t="shared" si="769"/>
        <v>0</v>
      </c>
      <c r="N1956" s="11">
        <f t="shared" si="769"/>
        <v>0</v>
      </c>
      <c r="O1956" s="11">
        <f t="shared" si="769"/>
        <v>1</v>
      </c>
      <c r="P1956" s="11">
        <f t="shared" si="769"/>
        <v>0</v>
      </c>
      <c r="Q1956" s="4" t="str">
        <f t="shared" si="759"/>
        <v>N-101-000010</v>
      </c>
      <c r="R1956">
        <f t="shared" si="760"/>
        <v>382</v>
      </c>
      <c r="S1956" s="8">
        <f t="shared" si="761"/>
        <v>6.8802841839920132</v>
      </c>
      <c r="T1956" s="8">
        <f t="shared" si="762"/>
        <v>6.8802841839920132</v>
      </c>
      <c r="U1956" s="10">
        <f t="shared" si="753"/>
        <v>7.49428275250248</v>
      </c>
      <c r="V1956" s="10">
        <f t="shared" si="763"/>
        <v>0.18424985744159661</v>
      </c>
      <c r="W1956" s="10">
        <f t="shared" si="764"/>
        <v>1.0672444363026496</v>
      </c>
      <c r="X1956" s="10">
        <f t="shared" si="754"/>
        <v>0.40635386051552441</v>
      </c>
      <c r="Y1956" s="22">
        <f t="shared" si="765"/>
        <v>6.9555773436448023</v>
      </c>
      <c r="Z1956" s="22">
        <f t="shared" si="755"/>
        <v>6.8151536771936527</v>
      </c>
      <c r="AA1956" s="22">
        <f t="shared" si="756"/>
        <v>6.8802841839920132</v>
      </c>
      <c r="AB1956" s="35"/>
      <c r="AC1956" s="10"/>
      <c r="AD1956" s="10"/>
    </row>
    <row r="1957" spans="1:30" x14ac:dyDescent="0.25">
      <c r="A1957" t="s">
        <v>4683</v>
      </c>
      <c r="B1957" t="s">
        <v>2069</v>
      </c>
      <c r="C1957" s="1">
        <v>42247</v>
      </c>
      <c r="D1957">
        <v>1173</v>
      </c>
      <c r="E1957" t="str">
        <f t="shared" si="749"/>
        <v>_simpson's_paradox_in_the_age_of_real_time_analytics_</v>
      </c>
      <c r="F1957" s="7">
        <f t="shared" si="757"/>
        <v>7.0681720003880422</v>
      </c>
      <c r="G1957">
        <f t="shared" si="750"/>
        <v>33</v>
      </c>
      <c r="H1957" s="11">
        <f t="shared" si="758"/>
        <v>1</v>
      </c>
      <c r="I1957" s="11">
        <f t="shared" si="767"/>
        <v>0</v>
      </c>
      <c r="J1957" s="11">
        <f t="shared" si="767"/>
        <v>1</v>
      </c>
      <c r="K1957" s="11">
        <f t="shared" si="769"/>
        <v>0</v>
      </c>
      <c r="L1957" s="11">
        <f t="shared" si="769"/>
        <v>0</v>
      </c>
      <c r="M1957" s="11">
        <f t="shared" si="769"/>
        <v>0</v>
      </c>
      <c r="N1957" s="11">
        <f t="shared" si="769"/>
        <v>0</v>
      </c>
      <c r="O1957" s="11">
        <f t="shared" si="769"/>
        <v>0</v>
      </c>
      <c r="P1957" s="11">
        <f t="shared" si="769"/>
        <v>1</v>
      </c>
      <c r="Q1957" s="4" t="str">
        <f t="shared" si="759"/>
        <v>N-101-000001</v>
      </c>
      <c r="R1957">
        <f t="shared" si="760"/>
        <v>109</v>
      </c>
      <c r="S1957" s="8">
        <f t="shared" si="761"/>
        <v>6.5598547021339648</v>
      </c>
      <c r="T1957" s="8">
        <f t="shared" si="762"/>
        <v>6.5598547021339648</v>
      </c>
      <c r="U1957" s="10">
        <f t="shared" si="753"/>
        <v>7.0944532042070367</v>
      </c>
      <c r="V1957" s="10">
        <f t="shared" si="763"/>
        <v>-0.46814479021556843</v>
      </c>
      <c r="W1957" s="10">
        <f t="shared" si="764"/>
        <v>0.23477982367268702</v>
      </c>
      <c r="X1957" s="10">
        <f t="shared" si="754"/>
        <v>-2.6281203818994407E-2</v>
      </c>
      <c r="Y1957" s="22">
        <f t="shared" si="765"/>
        <v>6.5229422793102829</v>
      </c>
      <c r="Z1957" s="22">
        <f t="shared" si="755"/>
        <v>6.4247572696849025</v>
      </c>
      <c r="AA1957" s="22">
        <f t="shared" si="756"/>
        <v>6.5598547021339648</v>
      </c>
      <c r="AB1957" s="35"/>
      <c r="AC1957" s="10"/>
      <c r="AD1957" s="10"/>
    </row>
    <row r="1958" spans="1:30" x14ac:dyDescent="0.25">
      <c r="A1958" t="s">
        <v>4684</v>
      </c>
      <c r="B1958" t="s">
        <v>2070</v>
      </c>
      <c r="C1958" s="1">
        <v>41655</v>
      </c>
      <c r="D1958">
        <v>54268</v>
      </c>
      <c r="E1958" t="str">
        <f t="shared" si="749"/>
        <v>_six_categories_of_data_scientists_</v>
      </c>
      <c r="F1958" s="7">
        <f t="shared" si="757"/>
        <v>10.901708440501096</v>
      </c>
      <c r="G1958">
        <f t="shared" si="750"/>
        <v>62</v>
      </c>
      <c r="H1958" s="11">
        <f t="shared" si="758"/>
        <v>0</v>
      </c>
      <c r="I1958" s="11">
        <f t="shared" si="767"/>
        <v>0</v>
      </c>
      <c r="J1958" s="11">
        <f t="shared" si="767"/>
        <v>1</v>
      </c>
      <c r="K1958" s="11">
        <f t="shared" si="769"/>
        <v>0</v>
      </c>
      <c r="L1958" s="11">
        <f t="shared" si="769"/>
        <v>0</v>
      </c>
      <c r="M1958" s="11">
        <f t="shared" si="769"/>
        <v>0</v>
      </c>
      <c r="N1958" s="11">
        <f t="shared" si="769"/>
        <v>0</v>
      </c>
      <c r="O1958" s="11">
        <f t="shared" si="769"/>
        <v>1</v>
      </c>
      <c r="P1958" s="11">
        <f t="shared" si="769"/>
        <v>0</v>
      </c>
      <c r="Q1958" s="4" t="str">
        <f t="shared" si="759"/>
        <v>N-001-000010</v>
      </c>
      <c r="R1958">
        <f t="shared" si="760"/>
        <v>276</v>
      </c>
      <c r="S1958" s="8">
        <f t="shared" si="761"/>
        <v>7.1371246496698326</v>
      </c>
      <c r="T1958" s="8">
        <f t="shared" si="762"/>
        <v>7.1371246496698326</v>
      </c>
      <c r="U1958" s="10">
        <f t="shared" si="753"/>
        <v>10.296887525642875</v>
      </c>
      <c r="V1958" s="10">
        <f t="shared" si="763"/>
        <v>0.48352944586012636</v>
      </c>
      <c r="W1958" s="10">
        <f t="shared" si="764"/>
        <v>4.0683162637857411</v>
      </c>
      <c r="X1958" s="10">
        <f t="shared" si="754"/>
        <v>0.60482091485822098</v>
      </c>
      <c r="Y1958" s="22">
        <f t="shared" si="765"/>
        <v>7.1540443979874988</v>
      </c>
      <c r="Z1958" s="22">
        <f t="shared" si="755"/>
        <v>7.1890336202131158</v>
      </c>
      <c r="AA1958" s="22">
        <f t="shared" si="756"/>
        <v>7.1371246496698326</v>
      </c>
      <c r="AB1958" s="35"/>
      <c r="AC1958" s="10"/>
      <c r="AD1958" s="10"/>
    </row>
    <row r="1959" spans="1:30" x14ac:dyDescent="0.25">
      <c r="A1959" t="s">
        <v>4685</v>
      </c>
      <c r="B1959" t="s">
        <v>2071</v>
      </c>
      <c r="C1959" s="1">
        <v>42281</v>
      </c>
      <c r="D1959">
        <v>4418</v>
      </c>
      <c r="E1959" t="str">
        <f t="shared" si="749"/>
        <v>_six_companies_with_great_job_opportunities_for_data_scientists_</v>
      </c>
      <c r="F1959" s="7">
        <f t="shared" si="757"/>
        <v>8.3936687051307395</v>
      </c>
      <c r="G1959">
        <f t="shared" si="750"/>
        <v>95</v>
      </c>
      <c r="H1959" s="11">
        <f t="shared" si="758"/>
        <v>1</v>
      </c>
      <c r="I1959" s="11">
        <f t="shared" si="767"/>
        <v>0</v>
      </c>
      <c r="J1959" s="11">
        <f t="shared" si="767"/>
        <v>1</v>
      </c>
      <c r="K1959" s="11">
        <f t="shared" si="769"/>
        <v>0</v>
      </c>
      <c r="L1959" s="11">
        <f t="shared" si="769"/>
        <v>0</v>
      </c>
      <c r="M1959" s="11">
        <f t="shared" si="769"/>
        <v>0</v>
      </c>
      <c r="N1959" s="11">
        <f t="shared" si="769"/>
        <v>0</v>
      </c>
      <c r="O1959" s="11">
        <f t="shared" si="769"/>
        <v>1</v>
      </c>
      <c r="P1959" s="11">
        <f t="shared" si="769"/>
        <v>0</v>
      </c>
      <c r="Q1959" s="4" t="str">
        <f t="shared" si="759"/>
        <v>N-101-000010</v>
      </c>
      <c r="R1959">
        <f t="shared" si="760"/>
        <v>382</v>
      </c>
      <c r="S1959" s="8">
        <f t="shared" si="761"/>
        <v>6.8802841839920132</v>
      </c>
      <c r="T1959" s="8">
        <f t="shared" si="762"/>
        <v>6.8802841839920132</v>
      </c>
      <c r="U1959" s="10">
        <f t="shared" si="753"/>
        <v>7.9873148446152147</v>
      </c>
      <c r="V1959" s="10">
        <f t="shared" si="763"/>
        <v>0.18424985744159661</v>
      </c>
      <c r="W1959" s="10">
        <f t="shared" si="764"/>
        <v>1.5602765284153843</v>
      </c>
      <c r="X1959" s="10">
        <f t="shared" si="754"/>
        <v>0.40635386051552441</v>
      </c>
      <c r="Y1959" s="22">
        <f t="shared" si="765"/>
        <v>6.9555773436448023</v>
      </c>
      <c r="Z1959" s="22">
        <f t="shared" si="755"/>
        <v>6.8151536771936527</v>
      </c>
      <c r="AA1959" s="22">
        <f t="shared" si="756"/>
        <v>6.8802841839920132</v>
      </c>
      <c r="AB1959" s="35"/>
      <c r="AC1959" s="10"/>
      <c r="AD1959" s="10"/>
    </row>
    <row r="1960" spans="1:30" x14ac:dyDescent="0.25">
      <c r="A1960" t="s">
        <v>4686</v>
      </c>
      <c r="B1960" t="s">
        <v>2072</v>
      </c>
      <c r="C1960" s="1">
        <v>40972</v>
      </c>
      <c r="D1960">
        <v>285</v>
      </c>
      <c r="E1960" t="str">
        <f t="shared" si="749"/>
        <v>_six_keywords_characterizing_milestones_in_the_history_of_analytic_engineering:from_1988_to_2033_</v>
      </c>
      <c r="F1960" s="7">
        <f t="shared" si="757"/>
        <v>5.6559918108198524</v>
      </c>
      <c r="G1960">
        <f t="shared" si="750"/>
        <v>32</v>
      </c>
      <c r="H1960" s="11">
        <f t="shared" si="758"/>
        <v>0</v>
      </c>
      <c r="I1960" s="11">
        <f t="shared" si="767"/>
        <v>0</v>
      </c>
      <c r="J1960" s="11">
        <f t="shared" si="767"/>
        <v>1</v>
      </c>
      <c r="K1960" s="11">
        <f t="shared" si="769"/>
        <v>0</v>
      </c>
      <c r="L1960" s="11">
        <f t="shared" si="769"/>
        <v>0</v>
      </c>
      <c r="M1960" s="11">
        <f t="shared" si="769"/>
        <v>0</v>
      </c>
      <c r="N1960" s="11">
        <f t="shared" si="769"/>
        <v>0</v>
      </c>
      <c r="O1960" s="11">
        <f t="shared" si="769"/>
        <v>0</v>
      </c>
      <c r="P1960" s="11">
        <f t="shared" si="769"/>
        <v>1</v>
      </c>
      <c r="Q1960" s="4" t="str">
        <f t="shared" si="759"/>
        <v>N-001-000001</v>
      </c>
      <c r="R1960">
        <f t="shared" si="760"/>
        <v>75</v>
      </c>
      <c r="S1960" s="8">
        <f t="shared" si="761"/>
        <v>6.7053553975541869</v>
      </c>
      <c r="T1960" s="8">
        <f t="shared" si="762"/>
        <v>6.7053553975541869</v>
      </c>
      <c r="U1960" s="10">
        <f t="shared" si="753"/>
        <v>5.4838059602961504</v>
      </c>
      <c r="V1960" s="10">
        <f t="shared" si="763"/>
        <v>-0.16886520179703862</v>
      </c>
      <c r="W1960" s="10">
        <f t="shared" si="764"/>
        <v>-1.1774003658955028</v>
      </c>
      <c r="X1960" s="10">
        <f t="shared" si="754"/>
        <v>0.17218585052370217</v>
      </c>
      <c r="Y1960" s="22">
        <f t="shared" si="765"/>
        <v>6.7214093336529794</v>
      </c>
      <c r="Z1960" s="22">
        <f t="shared" si="755"/>
        <v>6.7986372127043664</v>
      </c>
      <c r="AA1960" s="22">
        <f t="shared" si="756"/>
        <v>6.7053553975541869</v>
      </c>
      <c r="AB1960" s="35"/>
      <c r="AC1960" s="10"/>
      <c r="AD1960" s="10"/>
    </row>
    <row r="1961" spans="1:30" x14ac:dyDescent="0.25">
      <c r="A1961" t="s">
        <v>4687</v>
      </c>
      <c r="B1961" t="s">
        <v>2073</v>
      </c>
      <c r="C1961" s="1">
        <v>41431</v>
      </c>
      <c r="D1961">
        <v>36905</v>
      </c>
      <c r="E1961" t="str">
        <f t="shared" si="749"/>
        <v>_six_predictive_modeling_mistakes_</v>
      </c>
      <c r="F1961" s="7">
        <f t="shared" si="757"/>
        <v>10.516129418436423</v>
      </c>
      <c r="G1961">
        <f t="shared" si="750"/>
        <v>50</v>
      </c>
      <c r="H1961" s="11">
        <f t="shared" si="758"/>
        <v>0</v>
      </c>
      <c r="I1961" s="11">
        <f t="shared" si="767"/>
        <v>0</v>
      </c>
      <c r="J1961" s="11">
        <f t="shared" si="767"/>
        <v>1</v>
      </c>
      <c r="K1961" s="11">
        <f t="shared" si="769"/>
        <v>0</v>
      </c>
      <c r="L1961" s="11">
        <f t="shared" si="769"/>
        <v>0</v>
      </c>
      <c r="M1961" s="11">
        <f t="shared" si="769"/>
        <v>0</v>
      </c>
      <c r="N1961" s="11">
        <f t="shared" si="769"/>
        <v>0</v>
      </c>
      <c r="O1961" s="11">
        <f t="shared" si="769"/>
        <v>0</v>
      </c>
      <c r="P1961" s="11">
        <f t="shared" si="769"/>
        <v>0</v>
      </c>
      <c r="Q1961" s="4" t="str">
        <f t="shared" si="759"/>
        <v>N-001-000000</v>
      </c>
      <c r="R1961">
        <f t="shared" si="760"/>
        <v>313</v>
      </c>
      <c r="S1961" s="8">
        <f t="shared" si="761"/>
        <v>6.8822553953446945</v>
      </c>
      <c r="T1961" s="8">
        <f t="shared" si="762"/>
        <v>6.8822553953446945</v>
      </c>
      <c r="U1961" s="10">
        <f t="shared" si="753"/>
        <v>10.12919342477767</v>
      </c>
      <c r="V1961" s="10">
        <f t="shared" si="763"/>
        <v>0.15496856831223904</v>
      </c>
      <c r="W1961" s="10">
        <f t="shared" si="764"/>
        <v>3.6827372417210675</v>
      </c>
      <c r="X1961" s="10">
        <f t="shared" si="754"/>
        <v>0.38693599365875281</v>
      </c>
      <c r="Y1961" s="22">
        <f t="shared" si="765"/>
        <v>6.9361594767880304</v>
      </c>
      <c r="Z1961" s="22">
        <f t="shared" si="755"/>
        <v>6.9661540865059681</v>
      </c>
      <c r="AA1961" s="22">
        <f t="shared" si="756"/>
        <v>6.8822553953446945</v>
      </c>
      <c r="AB1961" s="35"/>
      <c r="AC1961" s="10"/>
      <c r="AD1961" s="10"/>
    </row>
    <row r="1962" spans="1:30" x14ac:dyDescent="0.25">
      <c r="A1962" t="s">
        <v>4688</v>
      </c>
      <c r="B1962" t="s">
        <v>2074</v>
      </c>
      <c r="C1962" s="1">
        <v>41884</v>
      </c>
      <c r="D1962">
        <v>1751</v>
      </c>
      <c r="E1962" t="str">
        <f t="shared" si="749"/>
        <v>_six_thinking_hats_and_the_life_of_a_data_scientist_</v>
      </c>
      <c r="F1962" s="7">
        <f t="shared" si="757"/>
        <v>7.4685132714963371</v>
      </c>
      <c r="G1962">
        <f t="shared" si="750"/>
        <v>23</v>
      </c>
      <c r="H1962" s="11">
        <f t="shared" si="758"/>
        <v>0</v>
      </c>
      <c r="I1962" s="11">
        <f t="shared" ref="I1962:J1981" si="770">IF(ISNUMBER(SEARCH(I$1,$B1962)),1,0)</f>
        <v>0</v>
      </c>
      <c r="J1962" s="11">
        <f t="shared" si="770"/>
        <v>1</v>
      </c>
      <c r="K1962" s="11">
        <f t="shared" ref="K1962:P1971" si="771">IF(ISNUMBER(SEARCH(K$1,$E1962)),1,0)</f>
        <v>0</v>
      </c>
      <c r="L1962" s="11">
        <f t="shared" si="771"/>
        <v>0</v>
      </c>
      <c r="M1962" s="11">
        <f t="shared" si="771"/>
        <v>0</v>
      </c>
      <c r="N1962" s="11">
        <f t="shared" si="771"/>
        <v>0</v>
      </c>
      <c r="O1962" s="11">
        <f t="shared" si="771"/>
        <v>1</v>
      </c>
      <c r="P1962" s="11">
        <f t="shared" si="771"/>
        <v>0</v>
      </c>
      <c r="Q1962" s="4" t="str">
        <f t="shared" si="759"/>
        <v>N-001-000010</v>
      </c>
      <c r="R1962">
        <f t="shared" si="760"/>
        <v>276</v>
      </c>
      <c r="S1962" s="8">
        <f t="shared" si="761"/>
        <v>7.1371246496698326</v>
      </c>
      <c r="T1962" s="8">
        <f t="shared" si="762"/>
        <v>7.1371246496698326</v>
      </c>
      <c r="U1962" s="10">
        <f t="shared" si="753"/>
        <v>6.8636923566381158</v>
      </c>
      <c r="V1962" s="10">
        <f t="shared" si="763"/>
        <v>0.48352944586012636</v>
      </c>
      <c r="W1962" s="10">
        <f t="shared" si="764"/>
        <v>0.635121094780982</v>
      </c>
      <c r="X1962" s="10">
        <f t="shared" si="754"/>
        <v>0.60482091485822098</v>
      </c>
      <c r="Y1962" s="22">
        <f t="shared" si="765"/>
        <v>7.1540443979874988</v>
      </c>
      <c r="Z1962" s="22">
        <f t="shared" si="755"/>
        <v>7.1890336202131158</v>
      </c>
      <c r="AA1962" s="22">
        <f t="shared" si="756"/>
        <v>7.1371246496698326</v>
      </c>
      <c r="AB1962" s="35"/>
      <c r="AC1962" s="10"/>
      <c r="AD1962" s="10"/>
    </row>
    <row r="1963" spans="1:30" x14ac:dyDescent="0.25">
      <c r="A1963" t="s">
        <v>4689</v>
      </c>
      <c r="B1963" t="s">
        <v>2075</v>
      </c>
      <c r="C1963" s="1">
        <v>41374</v>
      </c>
      <c r="D1963">
        <v>3462</v>
      </c>
      <c r="E1963" t="str">
        <f t="shared" si="749"/>
        <v>_small_data_is_beautiful_</v>
      </c>
      <c r="F1963" s="7">
        <f t="shared" si="757"/>
        <v>8.1498905444024228</v>
      </c>
      <c r="G1963">
        <f t="shared" si="750"/>
        <v>43</v>
      </c>
      <c r="H1963" s="11">
        <f t="shared" si="758"/>
        <v>0</v>
      </c>
      <c r="I1963" s="11">
        <f t="shared" si="770"/>
        <v>0</v>
      </c>
      <c r="J1963" s="11">
        <f t="shared" si="770"/>
        <v>1</v>
      </c>
      <c r="K1963" s="11">
        <f t="shared" si="771"/>
        <v>0</v>
      </c>
      <c r="L1963" s="11">
        <f t="shared" si="771"/>
        <v>0</v>
      </c>
      <c r="M1963" s="11">
        <f t="shared" si="771"/>
        <v>0</v>
      </c>
      <c r="N1963" s="11">
        <f t="shared" si="771"/>
        <v>0</v>
      </c>
      <c r="O1963" s="11">
        <f t="shared" si="771"/>
        <v>1</v>
      </c>
      <c r="P1963" s="11">
        <f t="shared" si="771"/>
        <v>0</v>
      </c>
      <c r="Q1963" s="4" t="str">
        <f t="shared" si="759"/>
        <v>N-001-000010</v>
      </c>
      <c r="R1963">
        <f t="shared" si="760"/>
        <v>276</v>
      </c>
      <c r="S1963" s="8">
        <f t="shared" si="761"/>
        <v>7.1371246496698326</v>
      </c>
      <c r="T1963" s="8">
        <f t="shared" si="762"/>
        <v>7.1371246496698326</v>
      </c>
      <c r="U1963" s="10">
        <f t="shared" si="753"/>
        <v>7.5450696295442015</v>
      </c>
      <c r="V1963" s="10">
        <f t="shared" si="763"/>
        <v>0.48352944586012636</v>
      </c>
      <c r="W1963" s="10">
        <f t="shared" si="764"/>
        <v>1.3164983676870676</v>
      </c>
      <c r="X1963" s="10">
        <f t="shared" si="754"/>
        <v>0.60482091485822098</v>
      </c>
      <c r="Y1963" s="22">
        <f t="shared" si="765"/>
        <v>7.1540443979874988</v>
      </c>
      <c r="Z1963" s="22">
        <f t="shared" si="755"/>
        <v>7.1890336202131158</v>
      </c>
      <c r="AA1963" s="22">
        <f t="shared" si="756"/>
        <v>7.1371246496698326</v>
      </c>
      <c r="AB1963" s="35"/>
      <c r="AC1963" s="10"/>
      <c r="AD1963" s="10"/>
    </row>
    <row r="1964" spans="1:30" x14ac:dyDescent="0.25">
      <c r="A1964" t="s">
        <v>2885</v>
      </c>
      <c r="B1964" t="s">
        <v>267</v>
      </c>
      <c r="C1964" s="1">
        <v>41974</v>
      </c>
      <c r="D1964">
        <v>899</v>
      </c>
      <c r="E1964" t="str">
        <f t="shared" si="749"/>
        <v>_small_versus_big_data,_to_choose_a_used_car_</v>
      </c>
      <c r="F1964" s="7">
        <f t="shared" si="757"/>
        <v>6.8023947633243109</v>
      </c>
      <c r="G1964">
        <f t="shared" si="750"/>
        <v>44</v>
      </c>
      <c r="H1964" s="11">
        <f t="shared" si="758"/>
        <v>0</v>
      </c>
      <c r="I1964" s="11">
        <f t="shared" si="770"/>
        <v>1</v>
      </c>
      <c r="J1964" s="11">
        <f t="shared" si="770"/>
        <v>0</v>
      </c>
      <c r="K1964" s="11">
        <f t="shared" si="771"/>
        <v>0</v>
      </c>
      <c r="L1964" s="11">
        <f t="shared" si="771"/>
        <v>0</v>
      </c>
      <c r="M1964" s="11">
        <f t="shared" si="771"/>
        <v>0</v>
      </c>
      <c r="N1964" s="11">
        <f t="shared" si="771"/>
        <v>0</v>
      </c>
      <c r="O1964" s="11">
        <f t="shared" si="771"/>
        <v>0</v>
      </c>
      <c r="P1964" s="11">
        <f t="shared" si="771"/>
        <v>0</v>
      </c>
      <c r="Q1964" s="4" t="str">
        <f t="shared" si="759"/>
        <v>N-010-000000</v>
      </c>
      <c r="R1964">
        <f t="shared" si="760"/>
        <v>99</v>
      </c>
      <c r="S1964" s="8">
        <f t="shared" si="761"/>
        <v>6.480946823676728</v>
      </c>
      <c r="T1964" s="8">
        <f t="shared" si="762"/>
        <v>6.480946823676728</v>
      </c>
      <c r="U1964" s="10">
        <f t="shared" si="753"/>
        <v>7.1963024040238208</v>
      </c>
      <c r="V1964" s="10">
        <f t="shared" si="763"/>
        <v>-1.0225092870624488</v>
      </c>
      <c r="W1964" s="10">
        <f t="shared" si="764"/>
        <v>-3.0997413391044226E-2</v>
      </c>
      <c r="X1964" s="10">
        <f t="shared" si="754"/>
        <v>-0.39390764069951029</v>
      </c>
      <c r="Y1964" s="22">
        <f t="shared" si="765"/>
        <v>6.1553158424297676</v>
      </c>
      <c r="Z1964" s="22">
        <f t="shared" si="755"/>
        <v>6.3463125243562173</v>
      </c>
      <c r="AA1964" s="22">
        <f t="shared" si="756"/>
        <v>6.480946823676728</v>
      </c>
      <c r="AB1964" s="35"/>
      <c r="AC1964" s="10"/>
      <c r="AD1964" s="10"/>
    </row>
    <row r="1965" spans="1:30" x14ac:dyDescent="0.25">
      <c r="A1965" t="s">
        <v>4690</v>
      </c>
      <c r="B1965" t="s">
        <v>2076</v>
      </c>
      <c r="C1965" s="1">
        <v>42081</v>
      </c>
      <c r="D1965">
        <v>4277</v>
      </c>
      <c r="E1965" t="str">
        <f t="shared" si="749"/>
        <v>_smart_big_data:_the_all-important_90/10_rule_</v>
      </c>
      <c r="F1965" s="7">
        <f t="shared" si="757"/>
        <v>8.3612408896423513</v>
      </c>
      <c r="G1965">
        <f t="shared" si="750"/>
        <v>66</v>
      </c>
      <c r="H1965" s="11">
        <f t="shared" si="758"/>
        <v>1</v>
      </c>
      <c r="I1965" s="11">
        <f t="shared" si="770"/>
        <v>0</v>
      </c>
      <c r="J1965" s="11">
        <f t="shared" si="770"/>
        <v>1</v>
      </c>
      <c r="K1965" s="11">
        <f t="shared" si="771"/>
        <v>0</v>
      </c>
      <c r="L1965" s="11">
        <f t="shared" si="771"/>
        <v>0</v>
      </c>
      <c r="M1965" s="11">
        <f t="shared" si="771"/>
        <v>0</v>
      </c>
      <c r="N1965" s="11">
        <f t="shared" si="771"/>
        <v>0</v>
      </c>
      <c r="O1965" s="11">
        <f t="shared" si="771"/>
        <v>0</v>
      </c>
      <c r="P1965" s="11">
        <f t="shared" si="771"/>
        <v>0</v>
      </c>
      <c r="Q1965" s="4" t="str">
        <f t="shared" si="759"/>
        <v>N-101-000000</v>
      </c>
      <c r="R1965">
        <f t="shared" si="760"/>
        <v>419</v>
      </c>
      <c r="S1965" s="8">
        <f t="shared" si="761"/>
        <v>6.5697596378225285</v>
      </c>
      <c r="T1965" s="8">
        <f t="shared" si="762"/>
        <v>6.5697596378225285</v>
      </c>
      <c r="U1965" s="10">
        <f t="shared" si="753"/>
        <v>8.172771950326295</v>
      </c>
      <c r="V1965" s="10">
        <f t="shared" si="763"/>
        <v>-0.14431102010629077</v>
      </c>
      <c r="W1965" s="10">
        <f t="shared" si="764"/>
        <v>1.5278487129269962</v>
      </c>
      <c r="X1965" s="10">
        <f t="shared" si="754"/>
        <v>0.18846893931605621</v>
      </c>
      <c r="Y1965" s="22">
        <f t="shared" si="765"/>
        <v>6.7376924224453338</v>
      </c>
      <c r="Z1965" s="22">
        <f t="shared" si="755"/>
        <v>6.5922741434865042</v>
      </c>
      <c r="AA1965" s="22">
        <f t="shared" si="756"/>
        <v>6.5697596378225285</v>
      </c>
      <c r="AB1965" s="35"/>
      <c r="AC1965" s="10"/>
      <c r="AD1965" s="10"/>
    </row>
    <row r="1966" spans="1:30" x14ac:dyDescent="0.25">
      <c r="A1966" t="s">
        <v>4691</v>
      </c>
      <c r="B1966" t="s">
        <v>2077</v>
      </c>
      <c r="C1966" s="1">
        <v>42125</v>
      </c>
      <c r="D1966">
        <v>705</v>
      </c>
      <c r="E1966" t="str">
        <f t="shared" si="749"/>
        <v>_smart_data:_iot_analytics_for_manufacturing_and_process_industries_</v>
      </c>
      <c r="F1966" s="7">
        <f t="shared" si="757"/>
        <v>6.5596152374932419</v>
      </c>
      <c r="G1966">
        <f t="shared" si="750"/>
        <v>37</v>
      </c>
      <c r="H1966" s="11">
        <f t="shared" si="758"/>
        <v>1</v>
      </c>
      <c r="I1966" s="11">
        <f t="shared" si="770"/>
        <v>0</v>
      </c>
      <c r="J1966" s="11">
        <f t="shared" si="770"/>
        <v>1</v>
      </c>
      <c r="K1966" s="11">
        <f t="shared" si="771"/>
        <v>0</v>
      </c>
      <c r="L1966" s="11">
        <f t="shared" si="771"/>
        <v>0</v>
      </c>
      <c r="M1966" s="11">
        <f t="shared" si="771"/>
        <v>0</v>
      </c>
      <c r="N1966" s="11">
        <f t="shared" si="771"/>
        <v>0</v>
      </c>
      <c r="O1966" s="11">
        <f t="shared" si="771"/>
        <v>0</v>
      </c>
      <c r="P1966" s="11">
        <f t="shared" si="771"/>
        <v>1</v>
      </c>
      <c r="Q1966" s="4" t="str">
        <f t="shared" si="759"/>
        <v>N-101-000001</v>
      </c>
      <c r="R1966">
        <f t="shared" si="760"/>
        <v>109</v>
      </c>
      <c r="S1966" s="8">
        <f t="shared" si="761"/>
        <v>6.5598547021339648</v>
      </c>
      <c r="T1966" s="8">
        <f t="shared" si="762"/>
        <v>6.5598547021339648</v>
      </c>
      <c r="U1966" s="10">
        <f t="shared" si="753"/>
        <v>6.5858964413122365</v>
      </c>
      <c r="V1966" s="10">
        <f t="shared" si="763"/>
        <v>-0.46814479021556843</v>
      </c>
      <c r="W1966" s="10">
        <f t="shared" si="764"/>
        <v>-0.27377693922211321</v>
      </c>
      <c r="X1966" s="10">
        <f t="shared" si="754"/>
        <v>-2.6281203818994407E-2</v>
      </c>
      <c r="Y1966" s="22">
        <f t="shared" si="765"/>
        <v>6.5229422793102829</v>
      </c>
      <c r="Z1966" s="22">
        <f t="shared" si="755"/>
        <v>6.4247572696849025</v>
      </c>
      <c r="AA1966" s="22">
        <f t="shared" si="756"/>
        <v>6.5598547021339648</v>
      </c>
      <c r="AB1966" s="35"/>
      <c r="AC1966" s="10"/>
      <c r="AD1966" s="10"/>
    </row>
    <row r="1967" spans="1:30" x14ac:dyDescent="0.25">
      <c r="A1967" t="s">
        <v>4692</v>
      </c>
      <c r="B1967" t="s">
        <v>2078</v>
      </c>
      <c r="C1967" s="1">
        <v>41410</v>
      </c>
      <c r="D1967">
        <v>855</v>
      </c>
      <c r="E1967" t="str">
        <f t="shared" si="749"/>
        <v>_smart_data_scientists_virtualize_data_</v>
      </c>
      <c r="F1967" s="7">
        <f t="shared" si="757"/>
        <v>6.752270376141742</v>
      </c>
      <c r="G1967">
        <f t="shared" si="750"/>
        <v>48</v>
      </c>
      <c r="H1967" s="11">
        <f t="shared" si="758"/>
        <v>0</v>
      </c>
      <c r="I1967" s="11">
        <f t="shared" si="770"/>
        <v>0</v>
      </c>
      <c r="J1967" s="11">
        <f t="shared" si="770"/>
        <v>1</v>
      </c>
      <c r="K1967" s="11">
        <f t="shared" si="771"/>
        <v>0</v>
      </c>
      <c r="L1967" s="11">
        <f t="shared" si="771"/>
        <v>0</v>
      </c>
      <c r="M1967" s="11">
        <f t="shared" si="771"/>
        <v>0</v>
      </c>
      <c r="N1967" s="11">
        <f t="shared" si="771"/>
        <v>0</v>
      </c>
      <c r="O1967" s="11">
        <f t="shared" si="771"/>
        <v>1</v>
      </c>
      <c r="P1967" s="11">
        <f t="shared" si="771"/>
        <v>0</v>
      </c>
      <c r="Q1967" s="4" t="str">
        <f t="shared" si="759"/>
        <v>N-001-000010</v>
      </c>
      <c r="R1967">
        <f t="shared" si="760"/>
        <v>276</v>
      </c>
      <c r="S1967" s="8">
        <f t="shared" si="761"/>
        <v>7.1371246496698326</v>
      </c>
      <c r="T1967" s="8">
        <f t="shared" si="762"/>
        <v>7.1371246496698326</v>
      </c>
      <c r="U1967" s="10">
        <f t="shared" si="753"/>
        <v>6.1474494612835207</v>
      </c>
      <c r="V1967" s="10">
        <f t="shared" si="763"/>
        <v>0.48352944586012636</v>
      </c>
      <c r="W1967" s="10">
        <f t="shared" si="764"/>
        <v>-8.1121800573613179E-2</v>
      </c>
      <c r="X1967" s="10">
        <f t="shared" si="754"/>
        <v>0.60482091485822098</v>
      </c>
      <c r="Y1967" s="22">
        <f t="shared" si="765"/>
        <v>7.1540443979874988</v>
      </c>
      <c r="Z1967" s="22">
        <f t="shared" si="755"/>
        <v>7.1890336202131158</v>
      </c>
      <c r="AA1967" s="22">
        <f t="shared" si="756"/>
        <v>7.1371246496698326</v>
      </c>
      <c r="AB1967" s="35"/>
      <c r="AC1967" s="10"/>
      <c r="AD1967" s="10"/>
    </row>
    <row r="1968" spans="1:30" x14ac:dyDescent="0.25">
      <c r="A1968" t="s">
        <v>4693</v>
      </c>
      <c r="B1968" t="s">
        <v>2079</v>
      </c>
      <c r="C1968" s="1">
        <v>42317</v>
      </c>
      <c r="D1968">
        <v>855</v>
      </c>
      <c r="E1968" t="str">
        <f t="shared" si="749"/>
        <v>_smart_spenders_in_healthcare_-_great_infographic_</v>
      </c>
      <c r="F1968" s="7">
        <f t="shared" si="757"/>
        <v>6.752270376141742</v>
      </c>
      <c r="G1968">
        <f t="shared" si="750"/>
        <v>51</v>
      </c>
      <c r="H1968" s="11">
        <f t="shared" si="758"/>
        <v>1</v>
      </c>
      <c r="I1968" s="11">
        <f t="shared" si="770"/>
        <v>0</v>
      </c>
      <c r="J1968" s="11">
        <f t="shared" si="770"/>
        <v>1</v>
      </c>
      <c r="K1968" s="11">
        <f t="shared" si="771"/>
        <v>0</v>
      </c>
      <c r="L1968" s="11">
        <f t="shared" si="771"/>
        <v>0</v>
      </c>
      <c r="M1968" s="11">
        <f t="shared" si="771"/>
        <v>0</v>
      </c>
      <c r="N1968" s="11">
        <f t="shared" si="771"/>
        <v>0</v>
      </c>
      <c r="O1968" s="11">
        <f t="shared" si="771"/>
        <v>0</v>
      </c>
      <c r="P1968" s="11">
        <f t="shared" si="771"/>
        <v>0</v>
      </c>
      <c r="Q1968" s="4" t="str">
        <f t="shared" si="759"/>
        <v>N-101-000000</v>
      </c>
      <c r="R1968">
        <f t="shared" si="760"/>
        <v>419</v>
      </c>
      <c r="S1968" s="8">
        <f t="shared" si="761"/>
        <v>6.5697596378225285</v>
      </c>
      <c r="T1968" s="8">
        <f t="shared" si="762"/>
        <v>6.5697596378225285</v>
      </c>
      <c r="U1968" s="10">
        <f t="shared" si="753"/>
        <v>6.5638014368256856</v>
      </c>
      <c r="V1968" s="10">
        <f t="shared" si="763"/>
        <v>-0.14431102010629077</v>
      </c>
      <c r="W1968" s="10">
        <f t="shared" si="764"/>
        <v>-8.1121800573613179E-2</v>
      </c>
      <c r="X1968" s="10">
        <f t="shared" si="754"/>
        <v>0.18846893931605621</v>
      </c>
      <c r="Y1968" s="22">
        <f t="shared" si="765"/>
        <v>6.7376924224453338</v>
      </c>
      <c r="Z1968" s="22">
        <f t="shared" si="755"/>
        <v>6.5922741434865042</v>
      </c>
      <c r="AA1968" s="22">
        <f t="shared" si="756"/>
        <v>6.5697596378225285</v>
      </c>
      <c r="AB1968" s="35"/>
      <c r="AC1968" s="10"/>
      <c r="AD1968" s="10"/>
    </row>
    <row r="1969" spans="1:30" x14ac:dyDescent="0.25">
      <c r="A1969" t="s">
        <v>4694</v>
      </c>
      <c r="B1969" t="s">
        <v>2080</v>
      </c>
      <c r="C1969" s="1">
        <v>41621</v>
      </c>
      <c r="D1969">
        <v>430</v>
      </c>
      <c r="E1969" t="str">
        <f t="shared" si="749"/>
        <v>_smart_use_of_small_data_can_still_have_a_big_impact_</v>
      </c>
      <c r="F1969" s="7">
        <f t="shared" si="757"/>
        <v>6.0661080901037474</v>
      </c>
      <c r="G1969">
        <f t="shared" si="750"/>
        <v>71</v>
      </c>
      <c r="H1969" s="11">
        <f t="shared" si="758"/>
        <v>0</v>
      </c>
      <c r="I1969" s="11">
        <f t="shared" si="770"/>
        <v>0</v>
      </c>
      <c r="J1969" s="11">
        <f t="shared" si="770"/>
        <v>1</v>
      </c>
      <c r="K1969" s="11">
        <f t="shared" si="771"/>
        <v>0</v>
      </c>
      <c r="L1969" s="11">
        <f t="shared" si="771"/>
        <v>0</v>
      </c>
      <c r="M1969" s="11">
        <f t="shared" si="771"/>
        <v>0</v>
      </c>
      <c r="N1969" s="11">
        <f t="shared" si="771"/>
        <v>0</v>
      </c>
      <c r="O1969" s="11">
        <f t="shared" si="771"/>
        <v>1</v>
      </c>
      <c r="P1969" s="11">
        <f t="shared" si="771"/>
        <v>0</v>
      </c>
      <c r="Q1969" s="4" t="str">
        <f t="shared" si="759"/>
        <v>N-001-000010</v>
      </c>
      <c r="R1969">
        <f t="shared" si="760"/>
        <v>276</v>
      </c>
      <c r="S1969" s="8">
        <f t="shared" si="761"/>
        <v>7.1371246496698326</v>
      </c>
      <c r="T1969" s="8">
        <f t="shared" si="762"/>
        <v>7.1371246496698326</v>
      </c>
      <c r="U1969" s="10">
        <f t="shared" si="753"/>
        <v>5.4612871752455261</v>
      </c>
      <c r="V1969" s="10">
        <f t="shared" si="763"/>
        <v>0.48352944586012636</v>
      </c>
      <c r="W1969" s="10">
        <f t="shared" si="764"/>
        <v>-0.76728408661160774</v>
      </c>
      <c r="X1969" s="10">
        <f t="shared" si="754"/>
        <v>0.60482091485822098</v>
      </c>
      <c r="Y1969" s="22">
        <f t="shared" si="765"/>
        <v>7.1540443979874988</v>
      </c>
      <c r="Z1969" s="22">
        <f t="shared" si="755"/>
        <v>7.1890336202131158</v>
      </c>
      <c r="AA1969" s="22">
        <f t="shared" si="756"/>
        <v>7.1371246496698326</v>
      </c>
      <c r="AB1969" s="35"/>
      <c r="AC1969" s="10"/>
      <c r="AD1969" s="10"/>
    </row>
    <row r="1970" spans="1:30" x14ac:dyDescent="0.25">
      <c r="A1970" t="s">
        <v>4695</v>
      </c>
      <c r="B1970" t="s">
        <v>2081</v>
      </c>
      <c r="C1970" s="1">
        <v>41935</v>
      </c>
      <c r="D1970">
        <v>163</v>
      </c>
      <c r="E1970" t="str">
        <f t="shared" si="749"/>
        <v>_smbs_and_the_cloud:_things_to_consider_before_adopting_cloud_strategies_</v>
      </c>
      <c r="F1970" s="7">
        <f t="shared" si="757"/>
        <v>5.0998664278241987</v>
      </c>
      <c r="G1970">
        <f t="shared" si="750"/>
        <v>13</v>
      </c>
      <c r="H1970" s="11">
        <f t="shared" si="758"/>
        <v>0</v>
      </c>
      <c r="I1970" s="11">
        <f t="shared" si="770"/>
        <v>0</v>
      </c>
      <c r="J1970" s="11">
        <f t="shared" si="770"/>
        <v>1</v>
      </c>
      <c r="K1970" s="11">
        <f t="shared" si="771"/>
        <v>0</v>
      </c>
      <c r="L1970" s="11">
        <f t="shared" si="771"/>
        <v>0</v>
      </c>
      <c r="M1970" s="11">
        <f t="shared" si="771"/>
        <v>0</v>
      </c>
      <c r="N1970" s="11">
        <f t="shared" si="771"/>
        <v>0</v>
      </c>
      <c r="O1970" s="11">
        <f t="shared" si="771"/>
        <v>0</v>
      </c>
      <c r="P1970" s="11">
        <f t="shared" si="771"/>
        <v>0</v>
      </c>
      <c r="Q1970" s="4" t="str">
        <f t="shared" si="759"/>
        <v>N-001-000000</v>
      </c>
      <c r="R1970">
        <f t="shared" si="760"/>
        <v>313</v>
      </c>
      <c r="S1970" s="8">
        <f t="shared" si="761"/>
        <v>6.8822553953446945</v>
      </c>
      <c r="T1970" s="8">
        <f t="shared" si="762"/>
        <v>6.8822553953446945</v>
      </c>
      <c r="U1970" s="10">
        <f t="shared" si="753"/>
        <v>4.7129304341654459</v>
      </c>
      <c r="V1970" s="10">
        <f t="shared" si="763"/>
        <v>0.15496856831223904</v>
      </c>
      <c r="W1970" s="10">
        <f t="shared" si="764"/>
        <v>-1.7335257488911564</v>
      </c>
      <c r="X1970" s="10">
        <f t="shared" si="754"/>
        <v>0.38693599365875281</v>
      </c>
      <c r="Y1970" s="22">
        <f t="shared" si="765"/>
        <v>6.9361594767880304</v>
      </c>
      <c r="Z1970" s="22">
        <f t="shared" si="755"/>
        <v>6.9661540865059681</v>
      </c>
      <c r="AA1970" s="22">
        <f t="shared" si="756"/>
        <v>6.8822553953446945</v>
      </c>
      <c r="AB1970" s="35"/>
      <c r="AC1970" s="10"/>
      <c r="AD1970" s="10"/>
    </row>
    <row r="1971" spans="1:30" x14ac:dyDescent="0.25">
      <c r="A1971" t="s">
        <v>4697</v>
      </c>
      <c r="B1971" t="s">
        <v>2083</v>
      </c>
      <c r="C1971" s="1">
        <v>42280</v>
      </c>
      <c r="D1971">
        <v>163</v>
      </c>
      <c r="E1971" t="str">
        <f t="shared" si="749"/>
        <v>_so_it_begins._</v>
      </c>
      <c r="F1971" s="7">
        <f t="shared" si="757"/>
        <v>5.0998664278241987</v>
      </c>
      <c r="G1971">
        <f t="shared" si="750"/>
        <v>35</v>
      </c>
      <c r="H1971" s="11">
        <f t="shared" si="758"/>
        <v>1</v>
      </c>
      <c r="I1971" s="11">
        <f t="shared" si="770"/>
        <v>0</v>
      </c>
      <c r="J1971" s="11">
        <f t="shared" si="770"/>
        <v>1</v>
      </c>
      <c r="K1971" s="11">
        <f t="shared" si="771"/>
        <v>0</v>
      </c>
      <c r="L1971" s="11">
        <f t="shared" si="771"/>
        <v>0</v>
      </c>
      <c r="M1971" s="11">
        <f t="shared" si="771"/>
        <v>0</v>
      </c>
      <c r="N1971" s="11">
        <f t="shared" si="771"/>
        <v>0</v>
      </c>
      <c r="O1971" s="11">
        <f t="shared" si="771"/>
        <v>0</v>
      </c>
      <c r="P1971" s="11">
        <f t="shared" si="771"/>
        <v>0</v>
      </c>
      <c r="Q1971" s="4" t="str">
        <f t="shared" si="759"/>
        <v>N-101-000000</v>
      </c>
      <c r="R1971">
        <f t="shared" si="760"/>
        <v>419</v>
      </c>
      <c r="S1971" s="8">
        <f t="shared" si="761"/>
        <v>6.5697596378225285</v>
      </c>
      <c r="T1971" s="8">
        <f t="shared" si="762"/>
        <v>6.5697596378225285</v>
      </c>
      <c r="U1971" s="10">
        <f t="shared" si="753"/>
        <v>4.9113974885081424</v>
      </c>
      <c r="V1971" s="10">
        <f t="shared" si="763"/>
        <v>-0.14431102010629077</v>
      </c>
      <c r="W1971" s="10">
        <f t="shared" si="764"/>
        <v>-1.7335257488911564</v>
      </c>
      <c r="X1971" s="10">
        <f t="shared" si="754"/>
        <v>0.18846893931605621</v>
      </c>
      <c r="Y1971" s="22">
        <f t="shared" si="765"/>
        <v>6.7376924224453338</v>
      </c>
      <c r="Z1971" s="22">
        <f t="shared" si="755"/>
        <v>6.5922741434865042</v>
      </c>
      <c r="AA1971" s="22">
        <f t="shared" si="756"/>
        <v>6.5697596378225285</v>
      </c>
      <c r="AB1971" s="35"/>
      <c r="AC1971" s="10"/>
      <c r="AD1971" s="10"/>
    </row>
    <row r="1972" spans="1:30" x14ac:dyDescent="0.25">
      <c r="A1972" t="s">
        <v>5225</v>
      </c>
      <c r="B1972" t="s">
        <v>2613</v>
      </c>
      <c r="C1972" s="1">
        <v>41008</v>
      </c>
      <c r="D1972">
        <v>1548</v>
      </c>
      <c r="E1972" t="str">
        <f t="shared" si="749"/>
        <v>_so_you_want_to_be_a_data_scientist?_</v>
      </c>
      <c r="F1972" s="7">
        <f t="shared" si="757"/>
        <v>7.3453648404168685</v>
      </c>
      <c r="G1972">
        <f t="shared" si="750"/>
        <v>45</v>
      </c>
      <c r="H1972" s="11">
        <f t="shared" si="758"/>
        <v>0</v>
      </c>
      <c r="I1972" s="11">
        <f t="shared" si="770"/>
        <v>0</v>
      </c>
      <c r="J1972" s="11">
        <f t="shared" si="770"/>
        <v>0</v>
      </c>
      <c r="K1972" s="11">
        <f t="shared" ref="K1972:P1981" si="772">IF(ISNUMBER(SEARCH(K$1,$E1972)),1,0)</f>
        <v>0</v>
      </c>
      <c r="L1972" s="11">
        <f t="shared" si="772"/>
        <v>0</v>
      </c>
      <c r="M1972" s="11">
        <f t="shared" si="772"/>
        <v>0</v>
      </c>
      <c r="N1972" s="11">
        <f t="shared" si="772"/>
        <v>0</v>
      </c>
      <c r="O1972" s="11">
        <f t="shared" si="772"/>
        <v>1</v>
      </c>
      <c r="P1972" s="11">
        <f t="shared" si="772"/>
        <v>0</v>
      </c>
      <c r="Q1972" s="4" t="str">
        <f t="shared" si="759"/>
        <v>N-000-000010</v>
      </c>
      <c r="R1972">
        <f t="shared" si="760"/>
        <v>8</v>
      </c>
      <c r="S1972" s="8">
        <f t="shared" si="761"/>
        <v>6.9872647124089218</v>
      </c>
      <c r="T1972" s="8">
        <f t="shared" si="762"/>
        <v>7.3546782491486216</v>
      </c>
      <c r="U1972" s="10">
        <f t="shared" si="753"/>
        <v>7.1274799192174001</v>
      </c>
      <c r="V1972" s="10">
        <f t="shared" si="763"/>
        <v>-9.9953013281676328E-2</v>
      </c>
      <c r="W1972" s="10">
        <f t="shared" si="764"/>
        <v>0.5119726637015134</v>
      </c>
      <c r="X1972" s="10">
        <f t="shared" si="754"/>
        <v>0.21788492119946817</v>
      </c>
      <c r="Y1972" s="22">
        <f t="shared" si="765"/>
        <v>6.7671084043287459</v>
      </c>
      <c r="Z1972" s="22">
        <f t="shared" si="755"/>
        <v>6.8325571644955314</v>
      </c>
      <c r="AA1972" s="22">
        <f t="shared" si="756"/>
        <v>6.9872647124089218</v>
      </c>
      <c r="AB1972" s="35"/>
      <c r="AC1972" s="10"/>
      <c r="AD1972" s="10"/>
    </row>
    <row r="1973" spans="1:30" x14ac:dyDescent="0.25">
      <c r="A1973" t="s">
        <v>4696</v>
      </c>
      <c r="B1973" t="s">
        <v>2082</v>
      </c>
      <c r="C1973" s="1">
        <v>42051</v>
      </c>
      <c r="D1973">
        <v>122</v>
      </c>
      <c r="E1973" t="str">
        <f t="shared" si="749"/>
        <v>_social_construction_of_technical_trading_data_</v>
      </c>
      <c r="F1973" s="7">
        <f t="shared" si="757"/>
        <v>4.8121843553724171</v>
      </c>
      <c r="G1973">
        <f t="shared" si="750"/>
        <v>74</v>
      </c>
      <c r="H1973" s="11">
        <f t="shared" si="758"/>
        <v>1</v>
      </c>
      <c r="I1973" s="11">
        <f t="shared" si="770"/>
        <v>0</v>
      </c>
      <c r="J1973" s="11">
        <f t="shared" si="770"/>
        <v>1</v>
      </c>
      <c r="K1973" s="11">
        <f t="shared" si="772"/>
        <v>0</v>
      </c>
      <c r="L1973" s="11">
        <f t="shared" si="772"/>
        <v>0</v>
      </c>
      <c r="M1973" s="11">
        <f t="shared" si="772"/>
        <v>0</v>
      </c>
      <c r="N1973" s="11">
        <f t="shared" si="772"/>
        <v>0</v>
      </c>
      <c r="O1973" s="11">
        <f t="shared" si="772"/>
        <v>1</v>
      </c>
      <c r="P1973" s="11">
        <f t="shared" si="772"/>
        <v>0</v>
      </c>
      <c r="Q1973" s="4" t="str">
        <f t="shared" si="759"/>
        <v>N-101-000010</v>
      </c>
      <c r="R1973">
        <f t="shared" si="760"/>
        <v>382</v>
      </c>
      <c r="S1973" s="8">
        <f t="shared" si="761"/>
        <v>6.8802841839920132</v>
      </c>
      <c r="T1973" s="8">
        <f t="shared" si="762"/>
        <v>6.8802841839920132</v>
      </c>
      <c r="U1973" s="10">
        <f t="shared" si="753"/>
        <v>4.4058304948568923</v>
      </c>
      <c r="V1973" s="10">
        <f t="shared" si="763"/>
        <v>0.18424985744159661</v>
      </c>
      <c r="W1973" s="10">
        <f t="shared" si="764"/>
        <v>-2.0212078213429381</v>
      </c>
      <c r="X1973" s="10">
        <f t="shared" si="754"/>
        <v>0.40635386051552441</v>
      </c>
      <c r="Y1973" s="22">
        <f t="shared" si="765"/>
        <v>6.9555773436448023</v>
      </c>
      <c r="Z1973" s="22">
        <f t="shared" si="755"/>
        <v>6.8151536771936527</v>
      </c>
      <c r="AA1973" s="22">
        <f t="shared" si="756"/>
        <v>6.8802841839920132</v>
      </c>
      <c r="AB1973" s="35"/>
      <c r="AC1973" s="10"/>
      <c r="AD1973" s="10"/>
    </row>
    <row r="1974" spans="1:30" x14ac:dyDescent="0.25">
      <c r="A1974" t="s">
        <v>4778</v>
      </c>
      <c r="B1974" t="s">
        <v>2164</v>
      </c>
      <c r="C1974" s="1">
        <v>42256</v>
      </c>
      <c r="D1974">
        <v>4359</v>
      </c>
      <c r="E1974" t="str">
        <f t="shared" si="749"/>
        <v>_social_network_analysis_reveals_the_alternative_list_of_global_power_elite_</v>
      </c>
      <c r="F1974" s="7">
        <f t="shared" si="757"/>
        <v>8.3802273363430793</v>
      </c>
      <c r="G1974">
        <f t="shared" si="750"/>
        <v>62</v>
      </c>
      <c r="H1974" s="11">
        <f t="shared" si="758"/>
        <v>1</v>
      </c>
      <c r="I1974" s="11">
        <f t="shared" si="770"/>
        <v>0</v>
      </c>
      <c r="J1974" s="11">
        <f t="shared" si="770"/>
        <v>1</v>
      </c>
      <c r="K1974" s="11">
        <f t="shared" si="772"/>
        <v>0</v>
      </c>
      <c r="L1974" s="11">
        <f t="shared" si="772"/>
        <v>0</v>
      </c>
      <c r="M1974" s="11">
        <f t="shared" si="772"/>
        <v>0</v>
      </c>
      <c r="N1974" s="11">
        <f t="shared" si="772"/>
        <v>0</v>
      </c>
      <c r="O1974" s="11">
        <f t="shared" si="772"/>
        <v>0</v>
      </c>
      <c r="P1974" s="11">
        <f t="shared" si="772"/>
        <v>1</v>
      </c>
      <c r="Q1974" s="4" t="str">
        <f t="shared" si="759"/>
        <v>N-101-000001</v>
      </c>
      <c r="R1974">
        <f t="shared" si="760"/>
        <v>109</v>
      </c>
      <c r="S1974" s="8">
        <f t="shared" si="761"/>
        <v>6.5598547021339648</v>
      </c>
      <c r="T1974" s="8">
        <f t="shared" si="762"/>
        <v>6.5598547021339648</v>
      </c>
      <c r="U1974" s="10">
        <f t="shared" si="753"/>
        <v>8.4065085401620738</v>
      </c>
      <c r="V1974" s="10">
        <f t="shared" si="763"/>
        <v>-0.46814479021556843</v>
      </c>
      <c r="W1974" s="10">
        <f t="shared" si="764"/>
        <v>1.5468351596277241</v>
      </c>
      <c r="X1974" s="10">
        <f t="shared" si="754"/>
        <v>-2.6281203818994407E-2</v>
      </c>
      <c r="Y1974" s="22">
        <f t="shared" si="765"/>
        <v>6.5229422793102829</v>
      </c>
      <c r="Z1974" s="22">
        <f t="shared" si="755"/>
        <v>6.4247572696849025</v>
      </c>
      <c r="AA1974" s="22">
        <f t="shared" si="756"/>
        <v>6.5598547021339648</v>
      </c>
      <c r="AB1974" s="35"/>
      <c r="AC1974" s="10"/>
      <c r="AD1974" s="10"/>
    </row>
    <row r="1975" spans="1:30" x14ac:dyDescent="0.25">
      <c r="A1975" t="s">
        <v>4727</v>
      </c>
      <c r="B1975" t="s">
        <v>2113</v>
      </c>
      <c r="C1975" s="1">
        <v>42318</v>
      </c>
      <c r="D1975">
        <v>611</v>
      </c>
      <c r="E1975" t="str">
        <f t="shared" si="749"/>
        <v>_software_as_a_service_(saas)_market_-_global_industry_analysis_</v>
      </c>
      <c r="F1975" s="7">
        <f t="shared" si="757"/>
        <v>6.4167322825123261</v>
      </c>
      <c r="G1975">
        <f t="shared" si="750"/>
        <v>49</v>
      </c>
      <c r="H1975" s="11">
        <f t="shared" si="758"/>
        <v>1</v>
      </c>
      <c r="I1975" s="11">
        <f t="shared" si="770"/>
        <v>0</v>
      </c>
      <c r="J1975" s="11">
        <f t="shared" si="770"/>
        <v>1</v>
      </c>
      <c r="K1975" s="11">
        <f t="shared" si="772"/>
        <v>0</v>
      </c>
      <c r="L1975" s="11">
        <f t="shared" si="772"/>
        <v>0</v>
      </c>
      <c r="M1975" s="11">
        <f t="shared" si="772"/>
        <v>0</v>
      </c>
      <c r="N1975" s="11">
        <f t="shared" si="772"/>
        <v>0</v>
      </c>
      <c r="O1975" s="11">
        <f t="shared" si="772"/>
        <v>0</v>
      </c>
      <c r="P1975" s="11">
        <f t="shared" si="772"/>
        <v>1</v>
      </c>
      <c r="Q1975" s="4" t="str">
        <f t="shared" si="759"/>
        <v>N-101-000001</v>
      </c>
      <c r="R1975">
        <f t="shared" si="760"/>
        <v>109</v>
      </c>
      <c r="S1975" s="8">
        <f t="shared" si="761"/>
        <v>6.5598547021339648</v>
      </c>
      <c r="T1975" s="8">
        <f t="shared" si="762"/>
        <v>6.5598547021339648</v>
      </c>
      <c r="U1975" s="10">
        <f t="shared" si="753"/>
        <v>6.4430134863313206</v>
      </c>
      <c r="V1975" s="10">
        <f t="shared" si="763"/>
        <v>-0.46814479021556843</v>
      </c>
      <c r="W1975" s="10">
        <f t="shared" si="764"/>
        <v>-0.41665989420302907</v>
      </c>
      <c r="X1975" s="10">
        <f t="shared" si="754"/>
        <v>-2.6281203818994407E-2</v>
      </c>
      <c r="Y1975" s="22">
        <f t="shared" si="765"/>
        <v>6.5229422793102829</v>
      </c>
      <c r="Z1975" s="22">
        <f t="shared" si="755"/>
        <v>6.4247572696849025</v>
      </c>
      <c r="AA1975" s="22">
        <f t="shared" si="756"/>
        <v>6.5598547021339648</v>
      </c>
      <c r="AB1975" s="35"/>
      <c r="AC1975" s="10"/>
      <c r="AD1975" s="10"/>
    </row>
    <row r="1976" spans="1:30" x14ac:dyDescent="0.25">
      <c r="A1976" t="s">
        <v>4698</v>
      </c>
      <c r="B1976" t="s">
        <v>2084</v>
      </c>
      <c r="C1976" s="1">
        <v>42032</v>
      </c>
      <c r="D1976">
        <v>1181</v>
      </c>
      <c r="E1976" t="str">
        <f t="shared" si="749"/>
        <v>_solving_poisson_distribution_problems_using_scipy_</v>
      </c>
      <c r="F1976" s="7">
        <f t="shared" si="757"/>
        <v>7.0749631979660439</v>
      </c>
      <c r="G1976">
        <f t="shared" si="750"/>
        <v>53</v>
      </c>
      <c r="H1976" s="11">
        <f t="shared" si="758"/>
        <v>1</v>
      </c>
      <c r="I1976" s="11">
        <f t="shared" si="770"/>
        <v>0</v>
      </c>
      <c r="J1976" s="11">
        <f t="shared" si="770"/>
        <v>1</v>
      </c>
      <c r="K1976" s="11">
        <f t="shared" si="772"/>
        <v>0</v>
      </c>
      <c r="L1976" s="11">
        <f t="shared" si="772"/>
        <v>0</v>
      </c>
      <c r="M1976" s="11">
        <f t="shared" si="772"/>
        <v>0</v>
      </c>
      <c r="N1976" s="11">
        <f t="shared" si="772"/>
        <v>0</v>
      </c>
      <c r="O1976" s="11">
        <f t="shared" si="772"/>
        <v>0</v>
      </c>
      <c r="P1976" s="11">
        <f t="shared" si="772"/>
        <v>0</v>
      </c>
      <c r="Q1976" s="4" t="str">
        <f t="shared" si="759"/>
        <v>N-101-000000</v>
      </c>
      <c r="R1976">
        <f t="shared" si="760"/>
        <v>419</v>
      </c>
      <c r="S1976" s="8">
        <f t="shared" si="761"/>
        <v>6.5697596378225285</v>
      </c>
      <c r="T1976" s="8">
        <f t="shared" si="762"/>
        <v>6.5697596378225285</v>
      </c>
      <c r="U1976" s="10">
        <f t="shared" si="753"/>
        <v>6.8864942586499875</v>
      </c>
      <c r="V1976" s="10">
        <f t="shared" si="763"/>
        <v>-0.14431102010629077</v>
      </c>
      <c r="W1976" s="10">
        <f t="shared" si="764"/>
        <v>0.24157102125068874</v>
      </c>
      <c r="X1976" s="10">
        <f t="shared" si="754"/>
        <v>0.18846893931605621</v>
      </c>
      <c r="Y1976" s="22">
        <f t="shared" si="765"/>
        <v>6.7376924224453338</v>
      </c>
      <c r="Z1976" s="22">
        <f t="shared" si="755"/>
        <v>6.5922741434865042</v>
      </c>
      <c r="AA1976" s="22">
        <f t="shared" si="756"/>
        <v>6.5697596378225285</v>
      </c>
      <c r="AB1976" s="35"/>
      <c r="AC1976" s="10"/>
      <c r="AD1976" s="10"/>
    </row>
    <row r="1977" spans="1:30" x14ac:dyDescent="0.25">
      <c r="A1977" t="s">
        <v>4717</v>
      </c>
      <c r="B1977" t="s">
        <v>2103</v>
      </c>
      <c r="C1977" s="1">
        <v>42001</v>
      </c>
      <c r="D1977">
        <v>2729</v>
      </c>
      <c r="E1977" t="str">
        <f t="shared" si="749"/>
        <v>_some_statisticians_have_a_biased_view_on_data_science_</v>
      </c>
      <c r="F1977" s="7">
        <f t="shared" si="757"/>
        <v>7.9120568881790057</v>
      </c>
      <c r="G1977">
        <f t="shared" si="750"/>
        <v>32</v>
      </c>
      <c r="H1977" s="11">
        <f t="shared" si="758"/>
        <v>0</v>
      </c>
      <c r="I1977" s="11">
        <f t="shared" si="770"/>
        <v>0</v>
      </c>
      <c r="J1977" s="11">
        <f t="shared" si="770"/>
        <v>1</v>
      </c>
      <c r="K1977" s="11">
        <f t="shared" si="772"/>
        <v>0</v>
      </c>
      <c r="L1977" s="11">
        <f t="shared" si="772"/>
        <v>0</v>
      </c>
      <c r="M1977" s="11">
        <f t="shared" si="772"/>
        <v>0</v>
      </c>
      <c r="N1977" s="11">
        <f t="shared" si="772"/>
        <v>1</v>
      </c>
      <c r="O1977" s="11">
        <f t="shared" si="772"/>
        <v>1</v>
      </c>
      <c r="P1977" s="11">
        <f t="shared" si="772"/>
        <v>0</v>
      </c>
      <c r="Q1977" s="4" t="str">
        <f t="shared" si="759"/>
        <v>N-001-000110</v>
      </c>
      <c r="R1977">
        <f t="shared" si="760"/>
        <v>130</v>
      </c>
      <c r="S1977" s="8">
        <f t="shared" si="761"/>
        <v>7.6818150714618501</v>
      </c>
      <c r="T1977" s="8">
        <f t="shared" si="762"/>
        <v>7.6818150714618501</v>
      </c>
      <c r="U1977" s="10">
        <f t="shared" si="753"/>
        <v>6.9235731370152997</v>
      </c>
      <c r="V1977" s="10">
        <f t="shared" si="763"/>
        <v>1.0620761276823165</v>
      </c>
      <c r="W1977" s="10">
        <f t="shared" si="764"/>
        <v>1.0786647114636505</v>
      </c>
      <c r="X1977" s="10">
        <f t="shared" si="754"/>
        <v>0.98848375116370624</v>
      </c>
      <c r="Y1977" s="22">
        <f t="shared" si="765"/>
        <v>7.5377072342929834</v>
      </c>
      <c r="Z1977" s="22">
        <f t="shared" si="755"/>
        <v>7.6004759766059404</v>
      </c>
      <c r="AA1977" s="22">
        <f t="shared" si="756"/>
        <v>7.6818150714618501</v>
      </c>
      <c r="AB1977" s="35"/>
      <c r="AC1977" s="10"/>
      <c r="AD1977" s="10"/>
    </row>
    <row r="1978" spans="1:30" x14ac:dyDescent="0.25">
      <c r="A1978" t="s">
        <v>4699</v>
      </c>
      <c r="B1978" t="s">
        <v>2085</v>
      </c>
      <c r="C1978" s="1">
        <v>41704</v>
      </c>
      <c r="D1978">
        <v>6607</v>
      </c>
      <c r="E1978" t="str">
        <f t="shared" si="749"/>
        <v>_sometimes_outliers_are_real_data_</v>
      </c>
      <c r="F1978" s="7">
        <f t="shared" si="757"/>
        <v>8.7960363152008139</v>
      </c>
      <c r="G1978">
        <f t="shared" si="750"/>
        <v>43</v>
      </c>
      <c r="H1978" s="11">
        <f t="shared" si="758"/>
        <v>0</v>
      </c>
      <c r="I1978" s="11">
        <f t="shared" si="770"/>
        <v>0</v>
      </c>
      <c r="J1978" s="11">
        <f t="shared" si="770"/>
        <v>1</v>
      </c>
      <c r="K1978" s="11">
        <f t="shared" si="772"/>
        <v>0</v>
      </c>
      <c r="L1978" s="11">
        <f t="shared" si="772"/>
        <v>0</v>
      </c>
      <c r="M1978" s="11">
        <f t="shared" si="772"/>
        <v>0</v>
      </c>
      <c r="N1978" s="11">
        <f t="shared" si="772"/>
        <v>0</v>
      </c>
      <c r="O1978" s="11">
        <f t="shared" si="772"/>
        <v>1</v>
      </c>
      <c r="P1978" s="11">
        <f t="shared" si="772"/>
        <v>0</v>
      </c>
      <c r="Q1978" s="4" t="str">
        <f t="shared" si="759"/>
        <v>N-001-000010</v>
      </c>
      <c r="R1978">
        <f t="shared" si="760"/>
        <v>276</v>
      </c>
      <c r="S1978" s="8">
        <f t="shared" si="761"/>
        <v>7.1371246496698326</v>
      </c>
      <c r="T1978" s="8">
        <f t="shared" si="762"/>
        <v>7.1371246496698326</v>
      </c>
      <c r="U1978" s="10">
        <f t="shared" si="753"/>
        <v>8.1912154003425925</v>
      </c>
      <c r="V1978" s="10">
        <f t="shared" si="763"/>
        <v>0.48352944586012636</v>
      </c>
      <c r="W1978" s="10">
        <f t="shared" si="764"/>
        <v>1.9626441384854587</v>
      </c>
      <c r="X1978" s="10">
        <f t="shared" si="754"/>
        <v>0.60482091485822098</v>
      </c>
      <c r="Y1978" s="22">
        <f t="shared" si="765"/>
        <v>7.1540443979874988</v>
      </c>
      <c r="Z1978" s="22">
        <f t="shared" si="755"/>
        <v>7.1890336202131158</v>
      </c>
      <c r="AA1978" s="22">
        <f t="shared" si="756"/>
        <v>7.1371246496698326</v>
      </c>
      <c r="AB1978" s="35"/>
      <c r="AC1978" s="10"/>
      <c r="AD1978" s="10"/>
    </row>
    <row r="1979" spans="1:30" x14ac:dyDescent="0.25">
      <c r="A1979" t="s">
        <v>4703</v>
      </c>
      <c r="B1979" t="s">
        <v>2089</v>
      </c>
      <c r="C1979" s="1">
        <v>41332</v>
      </c>
      <c r="D1979">
        <v>2971</v>
      </c>
      <c r="E1979" t="str">
        <f t="shared" si="749"/>
        <v>_spark,_shark_and_mesos_data_analytics_stack_</v>
      </c>
      <c r="F1979" s="7">
        <f t="shared" si="757"/>
        <v>7.99699040583765</v>
      </c>
      <c r="G1979">
        <f t="shared" si="750"/>
        <v>54</v>
      </c>
      <c r="H1979" s="11">
        <f t="shared" si="758"/>
        <v>0</v>
      </c>
      <c r="I1979" s="11">
        <f t="shared" si="770"/>
        <v>0</v>
      </c>
      <c r="J1979" s="11">
        <f t="shared" si="770"/>
        <v>1</v>
      </c>
      <c r="K1979" s="11">
        <f t="shared" si="772"/>
        <v>0</v>
      </c>
      <c r="L1979" s="11">
        <f t="shared" si="772"/>
        <v>0</v>
      </c>
      <c r="M1979" s="11">
        <f t="shared" si="772"/>
        <v>0</v>
      </c>
      <c r="N1979" s="11">
        <f t="shared" si="772"/>
        <v>0</v>
      </c>
      <c r="O1979" s="11">
        <f t="shared" si="772"/>
        <v>1</v>
      </c>
      <c r="P1979" s="11">
        <f t="shared" si="772"/>
        <v>1</v>
      </c>
      <c r="Q1979" s="4" t="str">
        <f t="shared" si="759"/>
        <v>N-001-000011</v>
      </c>
      <c r="R1979">
        <f t="shared" si="760"/>
        <v>44</v>
      </c>
      <c r="S1979" s="8">
        <f t="shared" si="761"/>
        <v>7.1577607103781817</v>
      </c>
      <c r="T1979" s="8">
        <f t="shared" si="762"/>
        <v>7.1577607103781817</v>
      </c>
      <c r="U1979" s="10">
        <f t="shared" si="753"/>
        <v>7.6069196341144796</v>
      </c>
      <c r="V1979" s="10">
        <f t="shared" si="763"/>
        <v>0.15969567575084864</v>
      </c>
      <c r="W1979" s="10">
        <f t="shared" si="764"/>
        <v>1.1635982291222948</v>
      </c>
      <c r="X1979" s="10">
        <f t="shared" si="754"/>
        <v>0.39007077172317028</v>
      </c>
      <c r="Y1979" s="22">
        <f t="shared" si="765"/>
        <v>6.9392942548524479</v>
      </c>
      <c r="Z1979" s="22">
        <f t="shared" si="755"/>
        <v>7.021516746411514</v>
      </c>
      <c r="AA1979" s="22">
        <f t="shared" si="756"/>
        <v>7.1577607103781817</v>
      </c>
      <c r="AB1979" s="35"/>
      <c r="AC1979" s="10"/>
      <c r="AD1979" s="10"/>
    </row>
    <row r="1980" spans="1:30" x14ac:dyDescent="0.25">
      <c r="A1980" t="s">
        <v>3134</v>
      </c>
      <c r="B1980" t="s">
        <v>518</v>
      </c>
      <c r="C1980" s="1">
        <v>42325</v>
      </c>
      <c r="D1980">
        <v>2690</v>
      </c>
      <c r="E1980" t="str">
        <f t="shared" si="749"/>
        <v>_spark_or_hadoop:_which_is_the_best_big_data_framework?_</v>
      </c>
      <c r="F1980" s="7">
        <f t="shared" si="757"/>
        <v>7.897668150726906</v>
      </c>
      <c r="G1980">
        <f t="shared" si="750"/>
        <v>33</v>
      </c>
      <c r="H1980" s="11">
        <f t="shared" si="758"/>
        <v>1</v>
      </c>
      <c r="I1980" s="11">
        <f t="shared" si="770"/>
        <v>0</v>
      </c>
      <c r="J1980" s="11">
        <f t="shared" si="770"/>
        <v>1</v>
      </c>
      <c r="K1980" s="11">
        <f t="shared" si="772"/>
        <v>0</v>
      </c>
      <c r="L1980" s="11">
        <f t="shared" si="772"/>
        <v>0</v>
      </c>
      <c r="M1980" s="11">
        <f t="shared" si="772"/>
        <v>0</v>
      </c>
      <c r="N1980" s="11">
        <f t="shared" si="772"/>
        <v>0</v>
      </c>
      <c r="O1980" s="11">
        <f t="shared" si="772"/>
        <v>1</v>
      </c>
      <c r="P1980" s="11">
        <f t="shared" si="772"/>
        <v>0</v>
      </c>
      <c r="Q1980" s="4" t="str">
        <f t="shared" si="759"/>
        <v>N-101-000010</v>
      </c>
      <c r="R1980">
        <f t="shared" si="760"/>
        <v>382</v>
      </c>
      <c r="S1980" s="8">
        <f t="shared" si="761"/>
        <v>6.8802841839920132</v>
      </c>
      <c r="T1980" s="8">
        <f t="shared" si="762"/>
        <v>6.8802841839920132</v>
      </c>
      <c r="U1980" s="10">
        <f t="shared" si="753"/>
        <v>7.4913142902113812</v>
      </c>
      <c r="V1980" s="10">
        <f t="shared" si="763"/>
        <v>0.18424985744159661</v>
      </c>
      <c r="W1980" s="10">
        <f t="shared" si="764"/>
        <v>1.0642759740115508</v>
      </c>
      <c r="X1980" s="10">
        <f t="shared" si="754"/>
        <v>0.40635386051552441</v>
      </c>
      <c r="Y1980" s="22">
        <f t="shared" si="765"/>
        <v>6.9555773436448023</v>
      </c>
      <c r="Z1980" s="22">
        <f t="shared" si="755"/>
        <v>6.8151536771936527</v>
      </c>
      <c r="AA1980" s="22">
        <f t="shared" si="756"/>
        <v>6.8802841839920132</v>
      </c>
      <c r="AB1980" s="35"/>
      <c r="AC1980" s="10"/>
      <c r="AD1980" s="10"/>
    </row>
    <row r="1981" spans="1:30" x14ac:dyDescent="0.25">
      <c r="A1981" t="s">
        <v>4704</v>
      </c>
      <c r="B1981" t="s">
        <v>2090</v>
      </c>
      <c r="C1981" s="1">
        <v>41388</v>
      </c>
      <c r="D1981">
        <v>334</v>
      </c>
      <c r="E1981" t="str">
        <f t="shared" si="749"/>
        <v>_spark_streaming:_real-time_hadoop_</v>
      </c>
      <c r="F1981" s="7">
        <f t="shared" si="757"/>
        <v>5.8141305318250662</v>
      </c>
      <c r="G1981">
        <f t="shared" si="750"/>
        <v>45</v>
      </c>
      <c r="H1981" s="11">
        <f t="shared" si="758"/>
        <v>0</v>
      </c>
      <c r="I1981" s="11">
        <f t="shared" si="770"/>
        <v>0</v>
      </c>
      <c r="J1981" s="11">
        <f t="shared" si="770"/>
        <v>1</v>
      </c>
      <c r="K1981" s="11">
        <f t="shared" si="772"/>
        <v>0</v>
      </c>
      <c r="L1981" s="11">
        <f t="shared" si="772"/>
        <v>0</v>
      </c>
      <c r="M1981" s="11">
        <f t="shared" si="772"/>
        <v>0</v>
      </c>
      <c r="N1981" s="11">
        <f t="shared" si="772"/>
        <v>0</v>
      </c>
      <c r="O1981" s="11">
        <f t="shared" si="772"/>
        <v>0</v>
      </c>
      <c r="P1981" s="11">
        <f t="shared" si="772"/>
        <v>0</v>
      </c>
      <c r="Q1981" s="4" t="str">
        <f t="shared" si="759"/>
        <v>N-001-000000</v>
      </c>
      <c r="R1981">
        <f t="shared" si="760"/>
        <v>313</v>
      </c>
      <c r="S1981" s="8">
        <f t="shared" si="761"/>
        <v>6.8822553953446945</v>
      </c>
      <c r="T1981" s="8">
        <f t="shared" si="762"/>
        <v>6.8822553953446945</v>
      </c>
      <c r="U1981" s="10">
        <f t="shared" si="753"/>
        <v>5.4271945381663134</v>
      </c>
      <c r="V1981" s="10">
        <f t="shared" si="763"/>
        <v>0.15496856831223904</v>
      </c>
      <c r="W1981" s="10">
        <f t="shared" si="764"/>
        <v>-1.0192616448902889</v>
      </c>
      <c r="X1981" s="10">
        <f t="shared" si="754"/>
        <v>0.38693599365875281</v>
      </c>
      <c r="Y1981" s="22">
        <f t="shared" si="765"/>
        <v>6.9361594767880304</v>
      </c>
      <c r="Z1981" s="22">
        <f t="shared" si="755"/>
        <v>6.9661540865059681</v>
      </c>
      <c r="AA1981" s="22">
        <f t="shared" si="756"/>
        <v>6.8822553953446945</v>
      </c>
      <c r="AB1981" s="35"/>
      <c r="AC1981" s="10"/>
      <c r="AD1981" s="10"/>
    </row>
    <row r="1982" spans="1:30" x14ac:dyDescent="0.25">
      <c r="A1982" t="s">
        <v>4701</v>
      </c>
      <c r="B1982" t="s">
        <v>2087</v>
      </c>
      <c r="C1982" s="1">
        <v>41443</v>
      </c>
      <c r="D1982">
        <v>204</v>
      </c>
      <c r="E1982" t="str">
        <f t="shared" si="749"/>
        <v>_sparkgrams:_compact_in-spreadsheet_histograms_</v>
      </c>
      <c r="F1982" s="7">
        <f t="shared" si="757"/>
        <v>5.3230099791384085</v>
      </c>
      <c r="G1982">
        <f t="shared" si="750"/>
        <v>52</v>
      </c>
      <c r="H1982" s="11">
        <f t="shared" si="758"/>
        <v>0</v>
      </c>
      <c r="I1982" s="11">
        <f t="shared" ref="I1982:J2001" si="773">IF(ISNUMBER(SEARCH(I$1,$B1982)),1,0)</f>
        <v>0</v>
      </c>
      <c r="J1982" s="11">
        <f t="shared" si="773"/>
        <v>1</v>
      </c>
      <c r="K1982" s="11">
        <f t="shared" ref="K1982:P1991" si="774">IF(ISNUMBER(SEARCH(K$1,$E1982)),1,0)</f>
        <v>0</v>
      </c>
      <c r="L1982" s="11">
        <f t="shared" si="774"/>
        <v>0</v>
      </c>
      <c r="M1982" s="11">
        <f t="shared" si="774"/>
        <v>0</v>
      </c>
      <c r="N1982" s="11">
        <f t="shared" si="774"/>
        <v>0</v>
      </c>
      <c r="O1982" s="11">
        <f t="shared" si="774"/>
        <v>0</v>
      </c>
      <c r="P1982" s="11">
        <f t="shared" si="774"/>
        <v>0</v>
      </c>
      <c r="Q1982" s="4" t="str">
        <f t="shared" si="759"/>
        <v>N-001-000000</v>
      </c>
      <c r="R1982">
        <f t="shared" si="760"/>
        <v>313</v>
      </c>
      <c r="S1982" s="8">
        <f t="shared" si="761"/>
        <v>6.8822553953446945</v>
      </c>
      <c r="T1982" s="8">
        <f t="shared" si="762"/>
        <v>6.8822553953446945</v>
      </c>
      <c r="U1982" s="10">
        <f t="shared" si="753"/>
        <v>4.9360739854796556</v>
      </c>
      <c r="V1982" s="10">
        <f t="shared" si="763"/>
        <v>0.15496856831223904</v>
      </c>
      <c r="W1982" s="10">
        <f t="shared" si="764"/>
        <v>-1.5103821975769467</v>
      </c>
      <c r="X1982" s="10">
        <f t="shared" si="754"/>
        <v>0.38693599365875281</v>
      </c>
      <c r="Y1982" s="22">
        <f t="shared" si="765"/>
        <v>6.9361594767880304</v>
      </c>
      <c r="Z1982" s="22">
        <f t="shared" si="755"/>
        <v>6.9661540865059681</v>
      </c>
      <c r="AA1982" s="22">
        <f t="shared" si="756"/>
        <v>6.8822553953446945</v>
      </c>
      <c r="AB1982" s="35"/>
      <c r="AC1982" s="10"/>
      <c r="AD1982" s="10"/>
    </row>
    <row r="1983" spans="1:30" x14ac:dyDescent="0.25">
      <c r="A1983" t="s">
        <v>4705</v>
      </c>
      <c r="B1983" t="s">
        <v>2091</v>
      </c>
      <c r="C1983" s="1">
        <v>42256</v>
      </c>
      <c r="D1983">
        <v>1222</v>
      </c>
      <c r="E1983" t="str">
        <f t="shared" si="749"/>
        <v>_sparql_is_the_new_king_of_all_data_scientist's_tools_</v>
      </c>
      <c r="F1983" s="7">
        <f t="shared" si="757"/>
        <v>7.1090621356871724</v>
      </c>
      <c r="G1983">
        <f t="shared" si="750"/>
        <v>48</v>
      </c>
      <c r="H1983" s="11">
        <f t="shared" si="758"/>
        <v>1</v>
      </c>
      <c r="I1983" s="11">
        <f t="shared" si="773"/>
        <v>0</v>
      </c>
      <c r="J1983" s="11">
        <f t="shared" si="773"/>
        <v>1</v>
      </c>
      <c r="K1983" s="11">
        <f t="shared" si="774"/>
        <v>0</v>
      </c>
      <c r="L1983" s="11">
        <f t="shared" si="774"/>
        <v>0</v>
      </c>
      <c r="M1983" s="11">
        <f t="shared" si="774"/>
        <v>0</v>
      </c>
      <c r="N1983" s="11">
        <f t="shared" si="774"/>
        <v>0</v>
      </c>
      <c r="O1983" s="11">
        <f t="shared" si="774"/>
        <v>1</v>
      </c>
      <c r="P1983" s="11">
        <f t="shared" si="774"/>
        <v>0</v>
      </c>
      <c r="Q1983" s="4" t="str">
        <f t="shared" si="759"/>
        <v>N-101-000010</v>
      </c>
      <c r="R1983">
        <f t="shared" si="760"/>
        <v>382</v>
      </c>
      <c r="S1983" s="8">
        <f t="shared" si="761"/>
        <v>6.8802841839920132</v>
      </c>
      <c r="T1983" s="8">
        <f t="shared" si="762"/>
        <v>6.8802841839920132</v>
      </c>
      <c r="U1983" s="10">
        <f t="shared" si="753"/>
        <v>6.7027082751716476</v>
      </c>
      <c r="V1983" s="10">
        <f t="shared" si="763"/>
        <v>0.18424985744159661</v>
      </c>
      <c r="W1983" s="10">
        <f t="shared" si="764"/>
        <v>0.27566995897181723</v>
      </c>
      <c r="X1983" s="10">
        <f t="shared" si="754"/>
        <v>0.40635386051552441</v>
      </c>
      <c r="Y1983" s="22">
        <f t="shared" si="765"/>
        <v>6.9555773436448023</v>
      </c>
      <c r="Z1983" s="22">
        <f t="shared" si="755"/>
        <v>6.8151536771936527</v>
      </c>
      <c r="AA1983" s="22">
        <f t="shared" si="756"/>
        <v>6.8802841839920132</v>
      </c>
      <c r="AB1983" s="35"/>
      <c r="AC1983" s="10"/>
      <c r="AD1983" s="10"/>
    </row>
    <row r="1984" spans="1:30" x14ac:dyDescent="0.25">
      <c r="A1984" t="s">
        <v>2730</v>
      </c>
      <c r="B1984" t="s">
        <v>110</v>
      </c>
      <c r="C1984" s="1">
        <v>42095</v>
      </c>
      <c r="D1984">
        <v>122</v>
      </c>
      <c r="E1984" t="str">
        <f t="shared" si="749"/>
        <v>_spatial_data_science_for_deploying_mobile_clinic_</v>
      </c>
      <c r="F1984" s="7">
        <f t="shared" si="757"/>
        <v>4.8121843553724171</v>
      </c>
      <c r="G1984">
        <f t="shared" si="750"/>
        <v>74</v>
      </c>
      <c r="H1984" s="11">
        <f t="shared" si="758"/>
        <v>1</v>
      </c>
      <c r="I1984" s="11">
        <f t="shared" si="773"/>
        <v>1</v>
      </c>
      <c r="J1984" s="11">
        <f t="shared" si="773"/>
        <v>0</v>
      </c>
      <c r="K1984" s="11">
        <f t="shared" si="774"/>
        <v>0</v>
      </c>
      <c r="L1984" s="11">
        <f t="shared" si="774"/>
        <v>0</v>
      </c>
      <c r="M1984" s="11">
        <f t="shared" si="774"/>
        <v>0</v>
      </c>
      <c r="N1984" s="11">
        <f t="shared" si="774"/>
        <v>1</v>
      </c>
      <c r="O1984" s="11">
        <f t="shared" si="774"/>
        <v>1</v>
      </c>
      <c r="P1984" s="11">
        <f t="shared" si="774"/>
        <v>0</v>
      </c>
      <c r="Q1984" s="4" t="str">
        <f t="shared" si="759"/>
        <v>N-110-000110</v>
      </c>
      <c r="R1984">
        <f t="shared" si="760"/>
        <v>30</v>
      </c>
      <c r="S1984" s="8">
        <f t="shared" si="761"/>
        <v>6.8313617432708362</v>
      </c>
      <c r="T1984" s="8">
        <f t="shared" si="762"/>
        <v>6.8313617432708362</v>
      </c>
      <c r="U1984" s="10">
        <f t="shared" si="753"/>
        <v>4.8030112929096704</v>
      </c>
      <c r="V1984" s="10">
        <f t="shared" si="763"/>
        <v>-0.41468131611090092</v>
      </c>
      <c r="W1984" s="10">
        <f t="shared" si="764"/>
        <v>-2.0212078213429381</v>
      </c>
      <c r="X1984" s="10">
        <f t="shared" si="754"/>
        <v>9.1730624627465642E-3</v>
      </c>
      <c r="Y1984" s="22">
        <f t="shared" si="765"/>
        <v>6.5583965455920241</v>
      </c>
      <c r="Z1984" s="22">
        <f t="shared" si="755"/>
        <v>6.6067544714367257</v>
      </c>
      <c r="AA1984" s="22">
        <f t="shared" si="756"/>
        <v>6.8313617432708362</v>
      </c>
      <c r="AB1984" s="35"/>
      <c r="AC1984" s="10"/>
      <c r="AD1984" s="10"/>
    </row>
    <row r="1985" spans="1:30" x14ac:dyDescent="0.25">
      <c r="A1985" t="s">
        <v>2886</v>
      </c>
      <c r="B1985" t="s">
        <v>268</v>
      </c>
      <c r="C1985" s="1">
        <v>42384</v>
      </c>
      <c r="D1985">
        <v>815</v>
      </c>
      <c r="E1985" t="str">
        <f t="shared" si="749"/>
        <v>_spectacular_analysis_of_2,719_twitter_users_talking_about_"data_scientist"_</v>
      </c>
      <c r="F1985" s="7">
        <f t="shared" si="757"/>
        <v>6.7044143549641069</v>
      </c>
      <c r="G1985">
        <f t="shared" si="750"/>
        <v>74</v>
      </c>
      <c r="H1985" s="11">
        <f t="shared" si="758"/>
        <v>1</v>
      </c>
      <c r="I1985" s="11">
        <f t="shared" si="773"/>
        <v>1</v>
      </c>
      <c r="J1985" s="11">
        <f t="shared" si="773"/>
        <v>0</v>
      </c>
      <c r="K1985" s="11">
        <f t="shared" si="774"/>
        <v>0</v>
      </c>
      <c r="L1985" s="11">
        <f t="shared" si="774"/>
        <v>0</v>
      </c>
      <c r="M1985" s="11">
        <f t="shared" si="774"/>
        <v>0</v>
      </c>
      <c r="N1985" s="11">
        <f t="shared" si="774"/>
        <v>0</v>
      </c>
      <c r="O1985" s="11">
        <f t="shared" si="774"/>
        <v>0</v>
      </c>
      <c r="P1985" s="11">
        <f t="shared" si="774"/>
        <v>1</v>
      </c>
      <c r="Q1985" s="4" t="str">
        <f t="shared" si="759"/>
        <v>N-110-000001</v>
      </c>
      <c r="R1985">
        <f t="shared" si="760"/>
        <v>34</v>
      </c>
      <c r="S1985" s="8">
        <f t="shared" si="761"/>
        <v>5.7632303215384431</v>
      </c>
      <c r="T1985" s="8">
        <f t="shared" si="762"/>
        <v>5.7632303215384431</v>
      </c>
      <c r="U1985" s="10">
        <f t="shared" si="753"/>
        <v>7.5115391931413642</v>
      </c>
      <c r="V1985" s="10">
        <f t="shared" si="763"/>
        <v>-1.6456226455902563</v>
      </c>
      <c r="W1985" s="10">
        <f t="shared" si="764"/>
        <v>-0.12897782175124828</v>
      </c>
      <c r="X1985" s="10">
        <f t="shared" si="754"/>
        <v>-0.80712483817725755</v>
      </c>
      <c r="Y1985" s="22">
        <f t="shared" si="765"/>
        <v>5.7420986449520202</v>
      </c>
      <c r="Z1985" s="22">
        <f t="shared" si="755"/>
        <v>5.8049157075351516</v>
      </c>
      <c r="AA1985" s="22">
        <f t="shared" si="756"/>
        <v>5.7632303215384431</v>
      </c>
      <c r="AB1985" s="35"/>
      <c r="AC1985" s="10"/>
      <c r="AD1985" s="10"/>
    </row>
    <row r="1986" spans="1:30" x14ac:dyDescent="0.25">
      <c r="A1986" t="s">
        <v>4706</v>
      </c>
      <c r="B1986" t="s">
        <v>2092</v>
      </c>
      <c r="C1986" s="1">
        <v>42174</v>
      </c>
      <c r="D1986">
        <v>2566</v>
      </c>
      <c r="E1986" t="str">
        <f t="shared" ref="E1986:E2049" si="775">CONCATENATE("_",LOWER(A1986),"_")</f>
        <v>_spectacular_patterns_found_in_rare,_big_numbers_used_in_encryption_schemes_</v>
      </c>
      <c r="F1986" s="7">
        <f t="shared" si="757"/>
        <v>7.8504931808711405</v>
      </c>
      <c r="G1986">
        <f t="shared" ref="G1986:G2049" si="776">LEN(A1987)</f>
        <v>60</v>
      </c>
      <c r="H1986" s="11">
        <f t="shared" si="758"/>
        <v>1</v>
      </c>
      <c r="I1986" s="11">
        <f t="shared" si="773"/>
        <v>0</v>
      </c>
      <c r="J1986" s="11">
        <f t="shared" si="773"/>
        <v>1</v>
      </c>
      <c r="K1986" s="11">
        <f t="shared" si="774"/>
        <v>0</v>
      </c>
      <c r="L1986" s="11">
        <f t="shared" si="774"/>
        <v>0</v>
      </c>
      <c r="M1986" s="11">
        <f t="shared" si="774"/>
        <v>0</v>
      </c>
      <c r="N1986" s="11">
        <f t="shared" si="774"/>
        <v>0</v>
      </c>
      <c r="O1986" s="11">
        <f t="shared" si="774"/>
        <v>0</v>
      </c>
      <c r="P1986" s="11">
        <f t="shared" si="774"/>
        <v>0</v>
      </c>
      <c r="Q1986" s="4" t="str">
        <f t="shared" si="759"/>
        <v>N-101-000000</v>
      </c>
      <c r="R1986">
        <f t="shared" si="760"/>
        <v>419</v>
      </c>
      <c r="S1986" s="8">
        <f t="shared" si="761"/>
        <v>6.5697596378225285</v>
      </c>
      <c r="T1986" s="8">
        <f t="shared" si="762"/>
        <v>6.5697596378225285</v>
      </c>
      <c r="U1986" s="10">
        <f t="shared" ref="U1986:U2049" si="777">F1986-$AQ$29*SUMPRODUCT(H1986:P1986,$AH$25:$AP$25)</f>
        <v>7.6620242415550841</v>
      </c>
      <c r="V1986" s="10">
        <f t="shared" si="763"/>
        <v>-0.14431102010629077</v>
      </c>
      <c r="W1986" s="10">
        <f t="shared" si="764"/>
        <v>1.0171010041557853</v>
      </c>
      <c r="X1986" s="10">
        <f t="shared" ref="X1986:X2049" si="778">$AQ$29*SUMPRODUCT(H1986:P1986,$AH$25:$AP$25)</f>
        <v>0.18846893931605621</v>
      </c>
      <c r="Y1986" s="22">
        <f t="shared" si="765"/>
        <v>6.7376924224453338</v>
      </c>
      <c r="Z1986" s="22">
        <f t="shared" ref="Z1986:Z2049" si="779">$AG$36+SUMPRODUCT($AH$36:$AP$36,H1986:P1986)</f>
        <v>6.5922741434865042</v>
      </c>
      <c r="AA1986" s="22">
        <f t="shared" ref="AA1986:AA2049" si="780">IF(R1986&gt;=$AC$2,S1986,Y1986)</f>
        <v>6.5697596378225285</v>
      </c>
      <c r="AB1986" s="35"/>
      <c r="AC1986" s="10"/>
      <c r="AD1986" s="10"/>
    </row>
    <row r="1987" spans="1:30" x14ac:dyDescent="0.25">
      <c r="A1987" t="s">
        <v>4707</v>
      </c>
      <c r="B1987" t="s">
        <v>2093</v>
      </c>
      <c r="C1987" s="1">
        <v>42460</v>
      </c>
      <c r="D1987">
        <v>1975</v>
      </c>
      <c r="E1987" t="str">
        <f t="shared" si="775"/>
        <v>_spectral_clustering_-_how_math_is_redefining_decision_making_</v>
      </c>
      <c r="F1987" s="7">
        <f t="shared" ref="F1987:F2050" si="781">LN(1+D1987)</f>
        <v>7.5888298783078127</v>
      </c>
      <c r="G1987">
        <f t="shared" si="776"/>
        <v>58</v>
      </c>
      <c r="H1987" s="11">
        <f t="shared" ref="H1987:H2050" si="782">IF(YEAR(C1987)&gt;2014,1,0)</f>
        <v>1</v>
      </c>
      <c r="I1987" s="11">
        <f t="shared" si="773"/>
        <v>0</v>
      </c>
      <c r="J1987" s="11">
        <f t="shared" si="773"/>
        <v>1</v>
      </c>
      <c r="K1987" s="11">
        <f t="shared" si="774"/>
        <v>0</v>
      </c>
      <c r="L1987" s="11">
        <f t="shared" si="774"/>
        <v>0</v>
      </c>
      <c r="M1987" s="11">
        <f t="shared" si="774"/>
        <v>0</v>
      </c>
      <c r="N1987" s="11">
        <f t="shared" si="774"/>
        <v>0</v>
      </c>
      <c r="O1987" s="11">
        <f t="shared" si="774"/>
        <v>0</v>
      </c>
      <c r="P1987" s="11">
        <f t="shared" si="774"/>
        <v>0</v>
      </c>
      <c r="Q1987" s="4" t="str">
        <f t="shared" ref="Q1987:Q2050" si="783">CONCATENATE("N-",H1987,I1987,J1987,"-",K1987,L1987,M1987,N1987,O1987,P1987)</f>
        <v>N-101-000000</v>
      </c>
      <c r="R1987">
        <f t="shared" ref="R1987:R2050" si="784">COUNTIF(Q:Q,Q1987)</f>
        <v>419</v>
      </c>
      <c r="S1987" s="8">
        <f t="shared" ref="S1987:S2050" si="785">AVERAGEIF(R:R,R1987,F:F)</f>
        <v>6.5697596378225285</v>
      </c>
      <c r="T1987" s="8">
        <f t="shared" ref="T1987:T2050" si="786">IF(R1987&gt;=10,S1987,AVERAGEIF(R:R,"&lt;10",F:F))</f>
        <v>6.5697596378225285</v>
      </c>
      <c r="U1987" s="10">
        <f t="shared" si="777"/>
        <v>7.4003609389917564</v>
      </c>
      <c r="V1987" s="10">
        <f t="shared" ref="V1987:V2050" si="787">SUMPRODUCT(H1987:P1987,$AH$25:$AP$25)-$AQ$28</f>
        <v>-0.14431102010629077</v>
      </c>
      <c r="W1987" s="10">
        <f t="shared" ref="W1987:W2050" si="788">F1987-AVERAGE(F:F)</f>
        <v>0.7554377015924576</v>
      </c>
      <c r="X1987" s="10">
        <f t="shared" si="778"/>
        <v>0.18846893931605621</v>
      </c>
      <c r="Y1987" s="22">
        <f t="shared" ref="Y1987:Y2050" si="789">AVERAGE(F:F)-AVERAGE(X:X)+X1987</f>
        <v>6.7376924224453338</v>
      </c>
      <c r="Z1987" s="22">
        <f t="shared" si="779"/>
        <v>6.5922741434865042</v>
      </c>
      <c r="AA1987" s="22">
        <f t="shared" si="780"/>
        <v>6.5697596378225285</v>
      </c>
      <c r="AB1987" s="35"/>
      <c r="AC1987" s="10"/>
      <c r="AD1987" s="10"/>
    </row>
    <row r="1988" spans="1:30" x14ac:dyDescent="0.25">
      <c r="A1988" t="s">
        <v>3049</v>
      </c>
      <c r="B1988" t="s">
        <v>431</v>
      </c>
      <c r="C1988" s="1">
        <v>42145</v>
      </c>
      <c r="D1988">
        <v>122</v>
      </c>
      <c r="E1988" t="str">
        <f t="shared" si="775"/>
        <v>_speed_up_big_data_queries_by_up_to_1000x_with_pivotal_hawq_</v>
      </c>
      <c r="F1988" s="7">
        <f t="shared" si="781"/>
        <v>4.8121843553724171</v>
      </c>
      <c r="G1988">
        <f t="shared" si="776"/>
        <v>14</v>
      </c>
      <c r="H1988" s="11">
        <f t="shared" si="782"/>
        <v>1</v>
      </c>
      <c r="I1988" s="11">
        <f t="shared" si="773"/>
        <v>1</v>
      </c>
      <c r="J1988" s="11">
        <f t="shared" si="773"/>
        <v>0</v>
      </c>
      <c r="K1988" s="11">
        <f t="shared" si="774"/>
        <v>0</v>
      </c>
      <c r="L1988" s="11">
        <f t="shared" si="774"/>
        <v>0</v>
      </c>
      <c r="M1988" s="11">
        <f t="shared" si="774"/>
        <v>0</v>
      </c>
      <c r="N1988" s="11">
        <f t="shared" si="774"/>
        <v>0</v>
      </c>
      <c r="O1988" s="11">
        <f t="shared" si="774"/>
        <v>1</v>
      </c>
      <c r="P1988" s="11">
        <f t="shared" si="774"/>
        <v>0</v>
      </c>
      <c r="Q1988" s="4" t="str">
        <f t="shared" si="783"/>
        <v>N-110-000010</v>
      </c>
      <c r="R1988">
        <f t="shared" si="784"/>
        <v>58</v>
      </c>
      <c r="S1988" s="8">
        <f t="shared" si="785"/>
        <v>5.7492453157171877</v>
      </c>
      <c r="T1988" s="8">
        <f t="shared" si="786"/>
        <v>5.7492453157171877</v>
      </c>
      <c r="U1988" s="10">
        <f t="shared" si="777"/>
        <v>5.1866741292151559</v>
      </c>
      <c r="V1988" s="10">
        <f t="shared" si="787"/>
        <v>-0.99322799793309102</v>
      </c>
      <c r="W1988" s="10">
        <f t="shared" si="788"/>
        <v>-2.0212078213429381</v>
      </c>
      <c r="X1988" s="10">
        <f t="shared" si="778"/>
        <v>-0.37448977384273863</v>
      </c>
      <c r="Y1988" s="22">
        <f t="shared" si="789"/>
        <v>6.1747337092865386</v>
      </c>
      <c r="Z1988" s="22">
        <f t="shared" si="779"/>
        <v>6.1953121150439019</v>
      </c>
      <c r="AA1988" s="22">
        <f t="shared" si="780"/>
        <v>5.7492453157171877</v>
      </c>
      <c r="AB1988" s="35"/>
      <c r="AC1988" s="10"/>
      <c r="AD1988" s="10"/>
    </row>
    <row r="1989" spans="1:30" x14ac:dyDescent="0.25">
      <c r="A1989" t="s">
        <v>3217</v>
      </c>
      <c r="B1989" t="s">
        <v>601</v>
      </c>
      <c r="C1989" s="1">
        <v>42471</v>
      </c>
      <c r="D1989">
        <v>122</v>
      </c>
      <c r="E1989" t="str">
        <f t="shared" si="775"/>
        <v>_sphinx_on_hdfs_</v>
      </c>
      <c r="F1989" s="7">
        <f t="shared" si="781"/>
        <v>4.8121843553724171</v>
      </c>
      <c r="G1989">
        <f t="shared" si="776"/>
        <v>39</v>
      </c>
      <c r="H1989" s="11">
        <f t="shared" si="782"/>
        <v>1</v>
      </c>
      <c r="I1989" s="11">
        <f t="shared" si="773"/>
        <v>0</v>
      </c>
      <c r="J1989" s="11">
        <f t="shared" si="773"/>
        <v>1</v>
      </c>
      <c r="K1989" s="11">
        <f t="shared" si="774"/>
        <v>0</v>
      </c>
      <c r="L1989" s="11">
        <f t="shared" si="774"/>
        <v>0</v>
      </c>
      <c r="M1989" s="11">
        <f t="shared" si="774"/>
        <v>0</v>
      </c>
      <c r="N1989" s="11">
        <f t="shared" si="774"/>
        <v>0</v>
      </c>
      <c r="O1989" s="11">
        <f t="shared" si="774"/>
        <v>0</v>
      </c>
      <c r="P1989" s="11">
        <f t="shared" si="774"/>
        <v>0</v>
      </c>
      <c r="Q1989" s="4" t="str">
        <f t="shared" si="783"/>
        <v>N-101-000000</v>
      </c>
      <c r="R1989">
        <f t="shared" si="784"/>
        <v>419</v>
      </c>
      <c r="S1989" s="8">
        <f t="shared" si="785"/>
        <v>6.5697596378225285</v>
      </c>
      <c r="T1989" s="8">
        <f t="shared" si="786"/>
        <v>6.5697596378225285</v>
      </c>
      <c r="U1989" s="10">
        <f t="shared" si="777"/>
        <v>4.6237154160563607</v>
      </c>
      <c r="V1989" s="10">
        <f t="shared" si="787"/>
        <v>-0.14431102010629077</v>
      </c>
      <c r="W1989" s="10">
        <f t="shared" si="788"/>
        <v>-2.0212078213429381</v>
      </c>
      <c r="X1989" s="10">
        <f t="shared" si="778"/>
        <v>0.18846893931605621</v>
      </c>
      <c r="Y1989" s="22">
        <f t="shared" si="789"/>
        <v>6.7376924224453338</v>
      </c>
      <c r="Z1989" s="22">
        <f t="shared" si="779"/>
        <v>6.5922741434865042</v>
      </c>
      <c r="AA1989" s="22">
        <f t="shared" si="780"/>
        <v>6.5697596378225285</v>
      </c>
      <c r="AB1989" s="35"/>
      <c r="AC1989" s="10"/>
      <c r="AD1989" s="10"/>
    </row>
    <row r="1990" spans="1:30" x14ac:dyDescent="0.25">
      <c r="A1990" t="s">
        <v>4708</v>
      </c>
      <c r="B1990" t="s">
        <v>2094</v>
      </c>
      <c r="C1990" s="1">
        <v>41207</v>
      </c>
      <c r="D1990">
        <v>652</v>
      </c>
      <c r="E1990" t="str">
        <f t="shared" si="775"/>
        <v>_splunk_for_hadoop_-_real_time_analytics_</v>
      </c>
      <c r="F1990" s="7">
        <f t="shared" si="781"/>
        <v>6.481577129276431</v>
      </c>
      <c r="G1990">
        <f t="shared" si="776"/>
        <v>53</v>
      </c>
      <c r="H1990" s="11">
        <f t="shared" si="782"/>
        <v>0</v>
      </c>
      <c r="I1990" s="11">
        <f t="shared" si="773"/>
        <v>0</v>
      </c>
      <c r="J1990" s="11">
        <f t="shared" si="773"/>
        <v>1</v>
      </c>
      <c r="K1990" s="11">
        <f t="shared" si="774"/>
        <v>0</v>
      </c>
      <c r="L1990" s="11">
        <f t="shared" si="774"/>
        <v>0</v>
      </c>
      <c r="M1990" s="11">
        <f t="shared" si="774"/>
        <v>0</v>
      </c>
      <c r="N1990" s="11">
        <f t="shared" si="774"/>
        <v>0</v>
      </c>
      <c r="O1990" s="11">
        <f t="shared" si="774"/>
        <v>0</v>
      </c>
      <c r="P1990" s="11">
        <f t="shared" si="774"/>
        <v>1</v>
      </c>
      <c r="Q1990" s="4" t="str">
        <f t="shared" si="783"/>
        <v>N-001-000001</v>
      </c>
      <c r="R1990">
        <f t="shared" si="784"/>
        <v>75</v>
      </c>
      <c r="S1990" s="8">
        <f t="shared" si="785"/>
        <v>6.7053553975541869</v>
      </c>
      <c r="T1990" s="8">
        <f t="shared" si="786"/>
        <v>6.7053553975541869</v>
      </c>
      <c r="U1990" s="10">
        <f t="shared" si="777"/>
        <v>6.3093912787527291</v>
      </c>
      <c r="V1990" s="10">
        <f t="shared" si="787"/>
        <v>-0.16886520179703862</v>
      </c>
      <c r="W1990" s="10">
        <f t="shared" si="788"/>
        <v>-0.35181504743892411</v>
      </c>
      <c r="X1990" s="10">
        <f t="shared" si="778"/>
        <v>0.17218585052370217</v>
      </c>
      <c r="Y1990" s="22">
        <f t="shared" si="789"/>
        <v>6.7214093336529794</v>
      </c>
      <c r="Z1990" s="22">
        <f t="shared" si="779"/>
        <v>6.7986372127043664</v>
      </c>
      <c r="AA1990" s="22">
        <f t="shared" si="780"/>
        <v>6.7053553975541869</v>
      </c>
      <c r="AB1990" s="35"/>
      <c r="AC1990" s="10"/>
      <c r="AD1990" s="10"/>
    </row>
    <row r="1991" spans="1:30" x14ac:dyDescent="0.25">
      <c r="A1991" t="s">
        <v>4709</v>
      </c>
      <c r="B1991" t="s">
        <v>2095</v>
      </c>
      <c r="C1991" s="1">
        <v>41591</v>
      </c>
      <c r="D1991">
        <v>530</v>
      </c>
      <c r="E1991" t="str">
        <f t="shared" si="775"/>
        <v>_sports_analytics:_is_it_only_for_developed_countries?_</v>
      </c>
      <c r="F1991" s="7">
        <f t="shared" si="781"/>
        <v>6.2747620212419388</v>
      </c>
      <c r="G1991">
        <f t="shared" si="776"/>
        <v>34</v>
      </c>
      <c r="H1991" s="11">
        <f t="shared" si="782"/>
        <v>0</v>
      </c>
      <c r="I1991" s="11">
        <f t="shared" si="773"/>
        <v>0</v>
      </c>
      <c r="J1991" s="11">
        <f t="shared" si="773"/>
        <v>1</v>
      </c>
      <c r="K1991" s="11">
        <f t="shared" si="774"/>
        <v>0</v>
      </c>
      <c r="L1991" s="11">
        <f t="shared" si="774"/>
        <v>0</v>
      </c>
      <c r="M1991" s="11">
        <f t="shared" si="774"/>
        <v>0</v>
      </c>
      <c r="N1991" s="11">
        <f t="shared" si="774"/>
        <v>0</v>
      </c>
      <c r="O1991" s="11">
        <f t="shared" si="774"/>
        <v>0</v>
      </c>
      <c r="P1991" s="11">
        <f t="shared" si="774"/>
        <v>1</v>
      </c>
      <c r="Q1991" s="4" t="str">
        <f t="shared" si="783"/>
        <v>N-001-000001</v>
      </c>
      <c r="R1991">
        <f t="shared" si="784"/>
        <v>75</v>
      </c>
      <c r="S1991" s="8">
        <f t="shared" si="785"/>
        <v>6.7053553975541869</v>
      </c>
      <c r="T1991" s="8">
        <f t="shared" si="786"/>
        <v>6.7053553975541869</v>
      </c>
      <c r="U1991" s="10">
        <f t="shared" si="777"/>
        <v>6.1025761707182369</v>
      </c>
      <c r="V1991" s="10">
        <f t="shared" si="787"/>
        <v>-0.16886520179703862</v>
      </c>
      <c r="W1991" s="10">
        <f t="shared" si="788"/>
        <v>-0.55863015547341632</v>
      </c>
      <c r="X1991" s="10">
        <f t="shared" si="778"/>
        <v>0.17218585052370217</v>
      </c>
      <c r="Y1991" s="22">
        <f t="shared" si="789"/>
        <v>6.7214093336529794</v>
      </c>
      <c r="Z1991" s="22">
        <f t="shared" si="779"/>
        <v>6.7986372127043664</v>
      </c>
      <c r="AA1991" s="22">
        <f t="shared" si="780"/>
        <v>6.7053553975541869</v>
      </c>
      <c r="AB1991" s="35"/>
      <c r="AC1991" s="10"/>
      <c r="AD1991" s="10"/>
    </row>
    <row r="1992" spans="1:30" x14ac:dyDescent="0.25">
      <c r="A1992" t="s">
        <v>3171</v>
      </c>
      <c r="B1992" t="s">
        <v>555</v>
      </c>
      <c r="C1992" s="1">
        <v>42395</v>
      </c>
      <c r="D1992">
        <v>5282</v>
      </c>
      <c r="E1992" t="str">
        <f t="shared" si="775"/>
        <v>_spurious_correlations:_15_examples_</v>
      </c>
      <c r="F1992" s="7">
        <f t="shared" si="781"/>
        <v>8.572249397164315</v>
      </c>
      <c r="G1992">
        <f t="shared" si="776"/>
        <v>20</v>
      </c>
      <c r="H1992" s="11">
        <f t="shared" si="782"/>
        <v>1</v>
      </c>
      <c r="I1992" s="11">
        <f t="shared" si="773"/>
        <v>0</v>
      </c>
      <c r="J1992" s="11">
        <f t="shared" si="773"/>
        <v>1</v>
      </c>
      <c r="K1992" s="11">
        <f t="shared" ref="K1992:P2001" si="790">IF(ISNUMBER(SEARCH(K$1,$E1992)),1,0)</f>
        <v>0</v>
      </c>
      <c r="L1992" s="11">
        <f t="shared" si="790"/>
        <v>0</v>
      </c>
      <c r="M1992" s="11">
        <f t="shared" si="790"/>
        <v>0</v>
      </c>
      <c r="N1992" s="11">
        <f t="shared" si="790"/>
        <v>0</v>
      </c>
      <c r="O1992" s="11">
        <f t="shared" si="790"/>
        <v>0</v>
      </c>
      <c r="P1992" s="11">
        <f t="shared" si="790"/>
        <v>0</v>
      </c>
      <c r="Q1992" s="4" t="str">
        <f t="shared" si="783"/>
        <v>N-101-000000</v>
      </c>
      <c r="R1992">
        <f t="shared" si="784"/>
        <v>419</v>
      </c>
      <c r="S1992" s="8">
        <f t="shared" si="785"/>
        <v>6.5697596378225285</v>
      </c>
      <c r="T1992" s="8">
        <f t="shared" si="786"/>
        <v>6.5697596378225285</v>
      </c>
      <c r="U1992" s="10">
        <f t="shared" si="777"/>
        <v>8.3837804578482586</v>
      </c>
      <c r="V1992" s="10">
        <f t="shared" si="787"/>
        <v>-0.14431102010629077</v>
      </c>
      <c r="W1992" s="10">
        <f t="shared" si="788"/>
        <v>1.7388572204489599</v>
      </c>
      <c r="X1992" s="10">
        <f t="shared" si="778"/>
        <v>0.18846893931605621</v>
      </c>
      <c r="Y1992" s="22">
        <f t="shared" si="789"/>
        <v>6.7376924224453338</v>
      </c>
      <c r="Z1992" s="22">
        <f t="shared" si="779"/>
        <v>6.5922741434865042</v>
      </c>
      <c r="AA1992" s="22">
        <f t="shared" si="780"/>
        <v>6.5697596378225285</v>
      </c>
      <c r="AB1992" s="35"/>
      <c r="AC1992" s="10"/>
      <c r="AD1992" s="10"/>
    </row>
    <row r="1993" spans="1:30" x14ac:dyDescent="0.25">
      <c r="A1993" t="s">
        <v>4710</v>
      </c>
      <c r="B1993" t="s">
        <v>2096</v>
      </c>
      <c r="C1993" s="1">
        <v>42255</v>
      </c>
      <c r="D1993">
        <v>1752</v>
      </c>
      <c r="E1993" t="str">
        <f t="shared" si="775"/>
        <v>_sql:_an_introduction_</v>
      </c>
      <c r="F1993" s="7">
        <f t="shared" si="781"/>
        <v>7.4690838849212344</v>
      </c>
      <c r="G1993">
        <f t="shared" si="776"/>
        <v>23</v>
      </c>
      <c r="H1993" s="11">
        <f t="shared" si="782"/>
        <v>1</v>
      </c>
      <c r="I1993" s="11">
        <f t="shared" si="773"/>
        <v>0</v>
      </c>
      <c r="J1993" s="11">
        <f t="shared" si="773"/>
        <v>1</v>
      </c>
      <c r="K1993" s="11">
        <f t="shared" si="790"/>
        <v>0</v>
      </c>
      <c r="L1993" s="11">
        <f t="shared" si="790"/>
        <v>0</v>
      </c>
      <c r="M1993" s="11">
        <f t="shared" si="790"/>
        <v>0</v>
      </c>
      <c r="N1993" s="11">
        <f t="shared" si="790"/>
        <v>0</v>
      </c>
      <c r="O1993" s="11">
        <f t="shared" si="790"/>
        <v>0</v>
      </c>
      <c r="P1993" s="11">
        <f t="shared" si="790"/>
        <v>0</v>
      </c>
      <c r="Q1993" s="4" t="str">
        <f t="shared" si="783"/>
        <v>N-101-000000</v>
      </c>
      <c r="R1993">
        <f t="shared" si="784"/>
        <v>419</v>
      </c>
      <c r="S1993" s="8">
        <f t="shared" si="785"/>
        <v>6.5697596378225285</v>
      </c>
      <c r="T1993" s="8">
        <f t="shared" si="786"/>
        <v>6.5697596378225285</v>
      </c>
      <c r="U1993" s="10">
        <f t="shared" si="777"/>
        <v>7.2806149456051781</v>
      </c>
      <c r="V1993" s="10">
        <f t="shared" si="787"/>
        <v>-0.14431102010629077</v>
      </c>
      <c r="W1993" s="10">
        <f t="shared" si="788"/>
        <v>0.63569170820587928</v>
      </c>
      <c r="X1993" s="10">
        <f t="shared" si="778"/>
        <v>0.18846893931605621</v>
      </c>
      <c r="Y1993" s="22">
        <f t="shared" si="789"/>
        <v>6.7376924224453338</v>
      </c>
      <c r="Z1993" s="22">
        <f t="shared" si="779"/>
        <v>6.5922741434865042</v>
      </c>
      <c r="AA1993" s="22">
        <f t="shared" si="780"/>
        <v>6.5697596378225285</v>
      </c>
      <c r="AB1993" s="35"/>
      <c r="AC1993" s="10"/>
      <c r="AD1993" s="10"/>
    </row>
    <row r="1994" spans="1:30" x14ac:dyDescent="0.25">
      <c r="A1994" t="s">
        <v>2887</v>
      </c>
      <c r="B1994" t="s">
        <v>269</v>
      </c>
      <c r="C1994" s="1">
        <v>41451</v>
      </c>
      <c r="D1994">
        <v>7006</v>
      </c>
      <c r="E1994" t="str">
        <f t="shared" si="775"/>
        <v>_sql_to_nosql_translator_</v>
      </c>
      <c r="F1994" s="7">
        <f t="shared" si="781"/>
        <v>8.8546649283705339</v>
      </c>
      <c r="G1994">
        <f t="shared" si="776"/>
        <v>64</v>
      </c>
      <c r="H1994" s="11">
        <f t="shared" si="782"/>
        <v>0</v>
      </c>
      <c r="I1994" s="11">
        <f t="shared" si="773"/>
        <v>1</v>
      </c>
      <c r="J1994" s="11">
        <f t="shared" si="773"/>
        <v>0</v>
      </c>
      <c r="K1994" s="11">
        <f t="shared" si="790"/>
        <v>0</v>
      </c>
      <c r="L1994" s="11">
        <f t="shared" si="790"/>
        <v>0</v>
      </c>
      <c r="M1994" s="11">
        <f t="shared" si="790"/>
        <v>0</v>
      </c>
      <c r="N1994" s="11">
        <f t="shared" si="790"/>
        <v>0</v>
      </c>
      <c r="O1994" s="11">
        <f t="shared" si="790"/>
        <v>0</v>
      </c>
      <c r="P1994" s="11">
        <f t="shared" si="790"/>
        <v>0</v>
      </c>
      <c r="Q1994" s="4" t="str">
        <f t="shared" si="783"/>
        <v>N-010-000000</v>
      </c>
      <c r="R1994">
        <f t="shared" si="784"/>
        <v>99</v>
      </c>
      <c r="S1994" s="8">
        <f t="shared" si="785"/>
        <v>6.480946823676728</v>
      </c>
      <c r="T1994" s="8">
        <f t="shared" si="786"/>
        <v>6.480946823676728</v>
      </c>
      <c r="U1994" s="10">
        <f t="shared" si="777"/>
        <v>9.2485725690700438</v>
      </c>
      <c r="V1994" s="10">
        <f t="shared" si="787"/>
        <v>-1.0225092870624488</v>
      </c>
      <c r="W1994" s="10">
        <f t="shared" si="788"/>
        <v>2.0212727516551787</v>
      </c>
      <c r="X1994" s="10">
        <f t="shared" si="778"/>
        <v>-0.39390764069951029</v>
      </c>
      <c r="Y1994" s="22">
        <f t="shared" si="789"/>
        <v>6.1553158424297676</v>
      </c>
      <c r="Z1994" s="22">
        <f t="shared" si="779"/>
        <v>6.3463125243562173</v>
      </c>
      <c r="AA1994" s="22">
        <f t="shared" si="780"/>
        <v>6.480946823676728</v>
      </c>
      <c r="AB1994" s="35"/>
      <c r="AC1994" s="10"/>
      <c r="AD1994" s="10"/>
    </row>
    <row r="1995" spans="1:30" x14ac:dyDescent="0.25">
      <c r="A1995" t="s">
        <v>4713</v>
      </c>
      <c r="B1995" t="s">
        <v>2099</v>
      </c>
      <c r="C1995" s="1">
        <v>41946</v>
      </c>
      <c r="D1995">
        <v>2190</v>
      </c>
      <c r="E1995" t="str">
        <f t="shared" si="775"/>
        <v>_start_with_good_science_on_good_data,_then_we'll_talk_'big_data'_</v>
      </c>
      <c r="F1995" s="7">
        <f t="shared" si="781"/>
        <v>7.6921133395954664</v>
      </c>
      <c r="G1995">
        <f t="shared" si="776"/>
        <v>38</v>
      </c>
      <c r="H1995" s="11">
        <f t="shared" si="782"/>
        <v>0</v>
      </c>
      <c r="I1995" s="11">
        <f t="shared" si="773"/>
        <v>0</v>
      </c>
      <c r="J1995" s="11">
        <f t="shared" si="773"/>
        <v>1</v>
      </c>
      <c r="K1995" s="11">
        <f t="shared" si="790"/>
        <v>0</v>
      </c>
      <c r="L1995" s="11">
        <f t="shared" si="790"/>
        <v>0</v>
      </c>
      <c r="M1995" s="11">
        <f t="shared" si="790"/>
        <v>0</v>
      </c>
      <c r="N1995" s="11">
        <f t="shared" si="790"/>
        <v>0</v>
      </c>
      <c r="O1995" s="11">
        <f t="shared" si="790"/>
        <v>0</v>
      </c>
      <c r="P1995" s="11">
        <f t="shared" si="790"/>
        <v>0</v>
      </c>
      <c r="Q1995" s="4" t="str">
        <f t="shared" si="783"/>
        <v>N-001-000000</v>
      </c>
      <c r="R1995">
        <f t="shared" si="784"/>
        <v>313</v>
      </c>
      <c r="S1995" s="8">
        <f t="shared" si="785"/>
        <v>6.8822553953446945</v>
      </c>
      <c r="T1995" s="8">
        <f t="shared" si="786"/>
        <v>6.8822553953446945</v>
      </c>
      <c r="U1995" s="10">
        <f t="shared" si="777"/>
        <v>7.3051773459367135</v>
      </c>
      <c r="V1995" s="10">
        <f t="shared" si="787"/>
        <v>0.15496856831223904</v>
      </c>
      <c r="W1995" s="10">
        <f t="shared" si="788"/>
        <v>0.85872116288011124</v>
      </c>
      <c r="X1995" s="10">
        <f t="shared" si="778"/>
        <v>0.38693599365875281</v>
      </c>
      <c r="Y1995" s="22">
        <f t="shared" si="789"/>
        <v>6.9361594767880304</v>
      </c>
      <c r="Z1995" s="22">
        <f t="shared" si="779"/>
        <v>6.9661540865059681</v>
      </c>
      <c r="AA1995" s="22">
        <f t="shared" si="780"/>
        <v>6.8822553953446945</v>
      </c>
      <c r="AB1995" s="35"/>
      <c r="AC1995" s="10"/>
      <c r="AD1995" s="10"/>
    </row>
    <row r="1996" spans="1:30" x14ac:dyDescent="0.25">
      <c r="A1996" t="s">
        <v>4711</v>
      </c>
      <c r="B1996" t="s">
        <v>2097</v>
      </c>
      <c r="C1996" s="1">
        <v>41777</v>
      </c>
      <c r="D1996">
        <v>3381</v>
      </c>
      <c r="E1996" t="str">
        <f t="shared" si="775"/>
        <v>_starting_down_the_path_of_data_science_</v>
      </c>
      <c r="F1996" s="7">
        <f t="shared" si="781"/>
        <v>8.1262225294585253</v>
      </c>
      <c r="G1996">
        <f t="shared" si="776"/>
        <v>42</v>
      </c>
      <c r="H1996" s="11">
        <f t="shared" si="782"/>
        <v>0</v>
      </c>
      <c r="I1996" s="11">
        <f t="shared" si="773"/>
        <v>0</v>
      </c>
      <c r="J1996" s="11">
        <f t="shared" si="773"/>
        <v>1</v>
      </c>
      <c r="K1996" s="11">
        <f t="shared" si="790"/>
        <v>0</v>
      </c>
      <c r="L1996" s="11">
        <f t="shared" si="790"/>
        <v>0</v>
      </c>
      <c r="M1996" s="11">
        <f t="shared" si="790"/>
        <v>0</v>
      </c>
      <c r="N1996" s="11">
        <f t="shared" si="790"/>
        <v>1</v>
      </c>
      <c r="O1996" s="11">
        <f t="shared" si="790"/>
        <v>1</v>
      </c>
      <c r="P1996" s="11">
        <f t="shared" si="790"/>
        <v>0</v>
      </c>
      <c r="Q1996" s="4" t="str">
        <f t="shared" si="783"/>
        <v>N-001-000110</v>
      </c>
      <c r="R1996">
        <f t="shared" si="784"/>
        <v>130</v>
      </c>
      <c r="S1996" s="8">
        <f t="shared" si="785"/>
        <v>7.6818150714618501</v>
      </c>
      <c r="T1996" s="8">
        <f t="shared" si="786"/>
        <v>7.6818150714618501</v>
      </c>
      <c r="U1996" s="10">
        <f t="shared" si="777"/>
        <v>7.1377387782948194</v>
      </c>
      <c r="V1996" s="10">
        <f t="shared" si="787"/>
        <v>1.0620761276823165</v>
      </c>
      <c r="W1996" s="10">
        <f t="shared" si="788"/>
        <v>1.2928303527431702</v>
      </c>
      <c r="X1996" s="10">
        <f t="shared" si="778"/>
        <v>0.98848375116370624</v>
      </c>
      <c r="Y1996" s="22">
        <f t="shared" si="789"/>
        <v>7.5377072342929834</v>
      </c>
      <c r="Z1996" s="22">
        <f t="shared" si="779"/>
        <v>7.6004759766059404</v>
      </c>
      <c r="AA1996" s="22">
        <f t="shared" si="780"/>
        <v>7.6818150714618501</v>
      </c>
      <c r="AB1996" s="35"/>
      <c r="AC1996" s="10"/>
      <c r="AD1996" s="10"/>
    </row>
    <row r="1997" spans="1:30" x14ac:dyDescent="0.25">
      <c r="A1997" t="s">
        <v>4712</v>
      </c>
      <c r="B1997" t="s">
        <v>2098</v>
      </c>
      <c r="C1997" s="1">
        <v>41922</v>
      </c>
      <c r="D1997">
        <v>1181</v>
      </c>
      <c r="E1997" t="str">
        <f t="shared" si="775"/>
        <v>_startups_innovating_data_science_platforms_</v>
      </c>
      <c r="F1997" s="7">
        <f t="shared" si="781"/>
        <v>7.0749631979660439</v>
      </c>
      <c r="G1997">
        <f t="shared" si="776"/>
        <v>17</v>
      </c>
      <c r="H1997" s="11">
        <f t="shared" si="782"/>
        <v>0</v>
      </c>
      <c r="I1997" s="11">
        <f t="shared" si="773"/>
        <v>0</v>
      </c>
      <c r="J1997" s="11">
        <f t="shared" si="773"/>
        <v>1</v>
      </c>
      <c r="K1997" s="11">
        <f t="shared" si="790"/>
        <v>0</v>
      </c>
      <c r="L1997" s="11">
        <f t="shared" si="790"/>
        <v>0</v>
      </c>
      <c r="M1997" s="11">
        <f t="shared" si="790"/>
        <v>0</v>
      </c>
      <c r="N1997" s="11">
        <f t="shared" si="790"/>
        <v>1</v>
      </c>
      <c r="O1997" s="11">
        <f t="shared" si="790"/>
        <v>1</v>
      </c>
      <c r="P1997" s="11">
        <f t="shared" si="790"/>
        <v>0</v>
      </c>
      <c r="Q1997" s="4" t="str">
        <f t="shared" si="783"/>
        <v>N-001-000110</v>
      </c>
      <c r="R1997">
        <f t="shared" si="784"/>
        <v>130</v>
      </c>
      <c r="S1997" s="8">
        <f t="shared" si="785"/>
        <v>7.6818150714618501</v>
      </c>
      <c r="T1997" s="8">
        <f t="shared" si="786"/>
        <v>7.6818150714618501</v>
      </c>
      <c r="U1997" s="10">
        <f t="shared" si="777"/>
        <v>6.086479446802338</v>
      </c>
      <c r="V1997" s="10">
        <f t="shared" si="787"/>
        <v>1.0620761276823165</v>
      </c>
      <c r="W1997" s="10">
        <f t="shared" si="788"/>
        <v>0.24157102125068874</v>
      </c>
      <c r="X1997" s="10">
        <f t="shared" si="778"/>
        <v>0.98848375116370624</v>
      </c>
      <c r="Y1997" s="22">
        <f t="shared" si="789"/>
        <v>7.5377072342929834</v>
      </c>
      <c r="Z1997" s="22">
        <f t="shared" si="779"/>
        <v>7.6004759766059404</v>
      </c>
      <c r="AA1997" s="22">
        <f t="shared" si="780"/>
        <v>7.6818150714618501</v>
      </c>
      <c r="AB1997" s="35"/>
      <c r="AC1997" s="10"/>
      <c r="AD1997" s="10"/>
    </row>
    <row r="1998" spans="1:30" x14ac:dyDescent="0.25">
      <c r="A1998" t="s">
        <v>3103</v>
      </c>
      <c r="B1998" t="s">
        <v>487</v>
      </c>
      <c r="C1998" s="1">
        <v>42458</v>
      </c>
      <c r="D1998">
        <v>611</v>
      </c>
      <c r="E1998" t="str">
        <f t="shared" si="775"/>
        <v>_stata_cheat_sheet_</v>
      </c>
      <c r="F1998" s="7">
        <f t="shared" si="781"/>
        <v>6.4167322825123261</v>
      </c>
      <c r="G1998">
        <f t="shared" si="776"/>
        <v>34</v>
      </c>
      <c r="H1998" s="11">
        <f t="shared" si="782"/>
        <v>1</v>
      </c>
      <c r="I1998" s="11">
        <f t="shared" si="773"/>
        <v>1</v>
      </c>
      <c r="J1998" s="11">
        <f t="shared" si="773"/>
        <v>0</v>
      </c>
      <c r="K1998" s="11">
        <f t="shared" si="790"/>
        <v>0</v>
      </c>
      <c r="L1998" s="11">
        <f t="shared" si="790"/>
        <v>0</v>
      </c>
      <c r="M1998" s="11">
        <f t="shared" si="790"/>
        <v>0</v>
      </c>
      <c r="N1998" s="11">
        <f t="shared" si="790"/>
        <v>0</v>
      </c>
      <c r="O1998" s="11">
        <f t="shared" si="790"/>
        <v>0</v>
      </c>
      <c r="P1998" s="11">
        <f t="shared" si="790"/>
        <v>0</v>
      </c>
      <c r="Q1998" s="4" t="str">
        <f t="shared" si="783"/>
        <v>N-110-000000</v>
      </c>
      <c r="R1998">
        <f t="shared" si="784"/>
        <v>84</v>
      </c>
      <c r="S1998" s="8">
        <f t="shared" si="785"/>
        <v>6.1102020039575136</v>
      </c>
      <c r="T1998" s="8">
        <f t="shared" si="786"/>
        <v>6.1102020039575136</v>
      </c>
      <c r="U1998" s="10">
        <f t="shared" si="777"/>
        <v>7.0091069775545325</v>
      </c>
      <c r="V1998" s="10">
        <f t="shared" si="787"/>
        <v>-1.3217888754809786</v>
      </c>
      <c r="W1998" s="10">
        <f t="shared" si="788"/>
        <v>-0.41665989420302907</v>
      </c>
      <c r="X1998" s="10">
        <f t="shared" si="778"/>
        <v>-0.59237469504220686</v>
      </c>
      <c r="Y1998" s="22">
        <f t="shared" si="789"/>
        <v>5.9568487880870702</v>
      </c>
      <c r="Z1998" s="22">
        <f t="shared" si="779"/>
        <v>5.9724325813367543</v>
      </c>
      <c r="AA1998" s="22">
        <f t="shared" si="780"/>
        <v>6.1102020039575136</v>
      </c>
      <c r="AB1998" s="35"/>
      <c r="AC1998" s="10"/>
      <c r="AD1998" s="10"/>
    </row>
    <row r="1999" spans="1:30" x14ac:dyDescent="0.25">
      <c r="A1999" t="s">
        <v>2888</v>
      </c>
      <c r="B1999" t="s">
        <v>270</v>
      </c>
      <c r="C1999" s="1">
        <v>42277</v>
      </c>
      <c r="D1999">
        <v>5932</v>
      </c>
      <c r="E1999" t="str">
        <f t="shared" si="775"/>
        <v>_statistical_analysis_advisor_chart_</v>
      </c>
      <c r="F1999" s="7">
        <f t="shared" si="781"/>
        <v>8.6882852662586441</v>
      </c>
      <c r="G1999">
        <f t="shared" si="776"/>
        <v>60</v>
      </c>
      <c r="H1999" s="11">
        <f t="shared" si="782"/>
        <v>1</v>
      </c>
      <c r="I1999" s="11">
        <f t="shared" si="773"/>
        <v>1</v>
      </c>
      <c r="J1999" s="11">
        <f t="shared" si="773"/>
        <v>0</v>
      </c>
      <c r="K1999" s="11">
        <f t="shared" si="790"/>
        <v>0</v>
      </c>
      <c r="L1999" s="11">
        <f t="shared" si="790"/>
        <v>0</v>
      </c>
      <c r="M1999" s="11">
        <f t="shared" si="790"/>
        <v>0</v>
      </c>
      <c r="N1999" s="11">
        <f t="shared" si="790"/>
        <v>0</v>
      </c>
      <c r="O1999" s="11">
        <f t="shared" si="790"/>
        <v>0</v>
      </c>
      <c r="P1999" s="11">
        <f t="shared" si="790"/>
        <v>1</v>
      </c>
      <c r="Q1999" s="4" t="str">
        <f t="shared" si="783"/>
        <v>N-110-000001</v>
      </c>
      <c r="R1999">
        <f t="shared" si="784"/>
        <v>34</v>
      </c>
      <c r="S1999" s="8">
        <f t="shared" si="785"/>
        <v>5.7632303215384431</v>
      </c>
      <c r="T1999" s="8">
        <f t="shared" si="786"/>
        <v>5.7632303215384431</v>
      </c>
      <c r="U1999" s="10">
        <f t="shared" si="777"/>
        <v>9.4954101044359014</v>
      </c>
      <c r="V1999" s="10">
        <f t="shared" si="787"/>
        <v>-1.6456226455902563</v>
      </c>
      <c r="W1999" s="10">
        <f t="shared" si="788"/>
        <v>1.8548930895432889</v>
      </c>
      <c r="X1999" s="10">
        <f t="shared" si="778"/>
        <v>-0.80712483817725755</v>
      </c>
      <c r="Y1999" s="22">
        <f t="shared" si="789"/>
        <v>5.7420986449520202</v>
      </c>
      <c r="Z1999" s="22">
        <f t="shared" si="779"/>
        <v>5.8049157075351516</v>
      </c>
      <c r="AA1999" s="22">
        <f t="shared" si="780"/>
        <v>5.7632303215384431</v>
      </c>
      <c r="AB1999" s="35"/>
      <c r="AC1999" s="10"/>
      <c r="AD1999" s="10"/>
    </row>
    <row r="2000" spans="1:30" x14ac:dyDescent="0.25">
      <c r="A2000" t="s">
        <v>4714</v>
      </c>
      <c r="B2000" t="s">
        <v>2100</v>
      </c>
      <c r="C2000" s="1">
        <v>42513</v>
      </c>
      <c r="D2000">
        <v>254</v>
      </c>
      <c r="E2000" t="str">
        <f t="shared" si="775"/>
        <v>_statistical_attribution_&amp;amp;_optimization_in_the_b2b_world._</v>
      </c>
      <c r="F2000" s="7">
        <f t="shared" si="781"/>
        <v>5.5412635451584258</v>
      </c>
      <c r="G2000">
        <f t="shared" si="776"/>
        <v>26</v>
      </c>
      <c r="H2000" s="11">
        <f t="shared" si="782"/>
        <v>1</v>
      </c>
      <c r="I2000" s="11">
        <f t="shared" si="773"/>
        <v>0</v>
      </c>
      <c r="J2000" s="11">
        <f t="shared" si="773"/>
        <v>1</v>
      </c>
      <c r="K2000" s="11">
        <f t="shared" si="790"/>
        <v>0</v>
      </c>
      <c r="L2000" s="11">
        <f t="shared" si="790"/>
        <v>0</v>
      </c>
      <c r="M2000" s="11">
        <f t="shared" si="790"/>
        <v>0</v>
      </c>
      <c r="N2000" s="11">
        <f t="shared" si="790"/>
        <v>0</v>
      </c>
      <c r="O2000" s="11">
        <f t="shared" si="790"/>
        <v>0</v>
      </c>
      <c r="P2000" s="11">
        <f t="shared" si="790"/>
        <v>0</v>
      </c>
      <c r="Q2000" s="4" t="str">
        <f t="shared" si="783"/>
        <v>N-101-000000</v>
      </c>
      <c r="R2000">
        <f t="shared" si="784"/>
        <v>419</v>
      </c>
      <c r="S2000" s="8">
        <f t="shared" si="785"/>
        <v>6.5697596378225285</v>
      </c>
      <c r="T2000" s="8">
        <f t="shared" si="786"/>
        <v>6.5697596378225285</v>
      </c>
      <c r="U2000" s="10">
        <f t="shared" si="777"/>
        <v>5.3527946058423694</v>
      </c>
      <c r="V2000" s="10">
        <f t="shared" si="787"/>
        <v>-0.14431102010629077</v>
      </c>
      <c r="W2000" s="10">
        <f t="shared" si="788"/>
        <v>-1.2921286315569294</v>
      </c>
      <c r="X2000" s="10">
        <f t="shared" si="778"/>
        <v>0.18846893931605621</v>
      </c>
      <c r="Y2000" s="22">
        <f t="shared" si="789"/>
        <v>6.7376924224453338</v>
      </c>
      <c r="Z2000" s="22">
        <f t="shared" si="779"/>
        <v>6.5922741434865042</v>
      </c>
      <c r="AA2000" s="22">
        <f t="shared" si="780"/>
        <v>6.5697596378225285</v>
      </c>
      <c r="AB2000" s="35"/>
      <c r="AC2000" s="10"/>
      <c r="AD2000" s="10"/>
    </row>
    <row r="2001" spans="1:30" x14ac:dyDescent="0.25">
      <c r="A2001" t="s">
        <v>4715</v>
      </c>
      <c r="B2001" t="s">
        <v>2101</v>
      </c>
      <c r="C2001" s="1">
        <v>42184</v>
      </c>
      <c r="D2001">
        <v>3178</v>
      </c>
      <c r="E2001" t="str">
        <f t="shared" si="775"/>
        <v>_statistical_modeling_steps_</v>
      </c>
      <c r="F2001" s="7">
        <f t="shared" si="781"/>
        <v>8.064321960910803</v>
      </c>
      <c r="G2001">
        <f t="shared" si="776"/>
        <v>58</v>
      </c>
      <c r="H2001" s="11">
        <f t="shared" si="782"/>
        <v>1</v>
      </c>
      <c r="I2001" s="11">
        <f t="shared" si="773"/>
        <v>0</v>
      </c>
      <c r="J2001" s="11">
        <f t="shared" si="773"/>
        <v>1</v>
      </c>
      <c r="K2001" s="11">
        <f t="shared" si="790"/>
        <v>0</v>
      </c>
      <c r="L2001" s="11">
        <f t="shared" si="790"/>
        <v>0</v>
      </c>
      <c r="M2001" s="11">
        <f t="shared" si="790"/>
        <v>0</v>
      </c>
      <c r="N2001" s="11">
        <f t="shared" si="790"/>
        <v>0</v>
      </c>
      <c r="O2001" s="11">
        <f t="shared" si="790"/>
        <v>0</v>
      </c>
      <c r="P2001" s="11">
        <f t="shared" si="790"/>
        <v>0</v>
      </c>
      <c r="Q2001" s="4" t="str">
        <f t="shared" si="783"/>
        <v>N-101-000000</v>
      </c>
      <c r="R2001">
        <f t="shared" si="784"/>
        <v>419</v>
      </c>
      <c r="S2001" s="8">
        <f t="shared" si="785"/>
        <v>6.5697596378225285</v>
      </c>
      <c r="T2001" s="8">
        <f t="shared" si="786"/>
        <v>6.5697596378225285</v>
      </c>
      <c r="U2001" s="10">
        <f t="shared" si="777"/>
        <v>7.8758530215947467</v>
      </c>
      <c r="V2001" s="10">
        <f t="shared" si="787"/>
        <v>-0.14431102010629077</v>
      </c>
      <c r="W2001" s="10">
        <f t="shared" si="788"/>
        <v>1.2309297841954479</v>
      </c>
      <c r="X2001" s="10">
        <f t="shared" si="778"/>
        <v>0.18846893931605621</v>
      </c>
      <c r="Y2001" s="22">
        <f t="shared" si="789"/>
        <v>6.7376924224453338</v>
      </c>
      <c r="Z2001" s="22">
        <f t="shared" si="779"/>
        <v>6.5922741434865042</v>
      </c>
      <c r="AA2001" s="22">
        <f t="shared" si="780"/>
        <v>6.5697596378225285</v>
      </c>
      <c r="AB2001" s="35"/>
      <c r="AC2001" s="10"/>
      <c r="AD2001" s="10"/>
    </row>
    <row r="2002" spans="1:30" x14ac:dyDescent="0.25">
      <c r="A2002" t="s">
        <v>4716</v>
      </c>
      <c r="B2002" t="s">
        <v>2102</v>
      </c>
      <c r="C2002" s="1">
        <v>42356</v>
      </c>
      <c r="D2002">
        <v>1089</v>
      </c>
      <c r="E2002" t="str">
        <f t="shared" si="775"/>
        <v>_statistical_significance_and_its_part_in_science_downfalls_</v>
      </c>
      <c r="F2002" s="7">
        <f t="shared" si="781"/>
        <v>6.9939329752231894</v>
      </c>
      <c r="G2002">
        <f t="shared" si="776"/>
        <v>44</v>
      </c>
      <c r="H2002" s="11">
        <f t="shared" si="782"/>
        <v>1</v>
      </c>
      <c r="I2002" s="11">
        <f t="shared" ref="I2002:J2021" si="791">IF(ISNUMBER(SEARCH(I$1,$B2002)),1,0)</f>
        <v>0</v>
      </c>
      <c r="J2002" s="11">
        <f t="shared" si="791"/>
        <v>1</v>
      </c>
      <c r="K2002" s="11">
        <f t="shared" ref="K2002:P2011" si="792">IF(ISNUMBER(SEARCH(K$1,$E2002)),1,0)</f>
        <v>0</v>
      </c>
      <c r="L2002" s="11">
        <f t="shared" si="792"/>
        <v>0</v>
      </c>
      <c r="M2002" s="11">
        <f t="shared" si="792"/>
        <v>0</v>
      </c>
      <c r="N2002" s="11">
        <f t="shared" si="792"/>
        <v>0</v>
      </c>
      <c r="O2002" s="11">
        <f t="shared" si="792"/>
        <v>0</v>
      </c>
      <c r="P2002" s="11">
        <f t="shared" si="792"/>
        <v>0</v>
      </c>
      <c r="Q2002" s="4" t="str">
        <f t="shared" si="783"/>
        <v>N-101-000000</v>
      </c>
      <c r="R2002">
        <f t="shared" si="784"/>
        <v>419</v>
      </c>
      <c r="S2002" s="8">
        <f t="shared" si="785"/>
        <v>6.5697596378225285</v>
      </c>
      <c r="T2002" s="8">
        <f t="shared" si="786"/>
        <v>6.5697596378225285</v>
      </c>
      <c r="U2002" s="10">
        <f t="shared" si="777"/>
        <v>6.805464035907133</v>
      </c>
      <c r="V2002" s="10">
        <f t="shared" si="787"/>
        <v>-0.14431102010629077</v>
      </c>
      <c r="W2002" s="10">
        <f t="shared" si="788"/>
        <v>0.1605407985078342</v>
      </c>
      <c r="X2002" s="10">
        <f t="shared" si="778"/>
        <v>0.18846893931605621</v>
      </c>
      <c r="Y2002" s="22">
        <f t="shared" si="789"/>
        <v>6.7376924224453338</v>
      </c>
      <c r="Z2002" s="22">
        <f t="shared" si="779"/>
        <v>6.5922741434865042</v>
      </c>
      <c r="AA2002" s="22">
        <f t="shared" si="780"/>
        <v>6.5697596378225285</v>
      </c>
      <c r="AB2002" s="35"/>
      <c r="AC2002" s="10"/>
      <c r="AD2002" s="10"/>
    </row>
    <row r="2003" spans="1:30" x14ac:dyDescent="0.25">
      <c r="A2003" t="s">
        <v>2889</v>
      </c>
      <c r="B2003" t="s">
        <v>271</v>
      </c>
      <c r="C2003" s="1">
        <v>42019</v>
      </c>
      <c r="D2003">
        <v>3299</v>
      </c>
      <c r="E2003" t="str">
        <f t="shared" si="775"/>
        <v>_statistician_versus_data_scientist_arrogance_</v>
      </c>
      <c r="F2003" s="7">
        <f t="shared" si="781"/>
        <v>8.1016777474545716</v>
      </c>
      <c r="G2003">
        <f t="shared" si="776"/>
        <v>88</v>
      </c>
      <c r="H2003" s="11">
        <f t="shared" si="782"/>
        <v>1</v>
      </c>
      <c r="I2003" s="11">
        <f t="shared" si="791"/>
        <v>1</v>
      </c>
      <c r="J2003" s="11">
        <f t="shared" si="791"/>
        <v>0</v>
      </c>
      <c r="K2003" s="11">
        <f t="shared" si="792"/>
        <v>0</v>
      </c>
      <c r="L2003" s="11">
        <f t="shared" si="792"/>
        <v>0</v>
      </c>
      <c r="M2003" s="11">
        <f t="shared" si="792"/>
        <v>0</v>
      </c>
      <c r="N2003" s="11">
        <f t="shared" si="792"/>
        <v>0</v>
      </c>
      <c r="O2003" s="11">
        <f t="shared" si="792"/>
        <v>1</v>
      </c>
      <c r="P2003" s="11">
        <f t="shared" si="792"/>
        <v>0</v>
      </c>
      <c r="Q2003" s="4" t="str">
        <f t="shared" si="783"/>
        <v>N-110-000010</v>
      </c>
      <c r="R2003">
        <f t="shared" si="784"/>
        <v>58</v>
      </c>
      <c r="S2003" s="8">
        <f t="shared" si="785"/>
        <v>5.7492453157171877</v>
      </c>
      <c r="T2003" s="8">
        <f t="shared" si="786"/>
        <v>5.7492453157171877</v>
      </c>
      <c r="U2003" s="10">
        <f t="shared" si="777"/>
        <v>8.4761675212973095</v>
      </c>
      <c r="V2003" s="10">
        <f t="shared" si="787"/>
        <v>-0.99322799793309102</v>
      </c>
      <c r="W2003" s="10">
        <f t="shared" si="788"/>
        <v>1.2682855707392164</v>
      </c>
      <c r="X2003" s="10">
        <f t="shared" si="778"/>
        <v>-0.37448977384273863</v>
      </c>
      <c r="Y2003" s="22">
        <f t="shared" si="789"/>
        <v>6.1747337092865386</v>
      </c>
      <c r="Z2003" s="22">
        <f t="shared" si="779"/>
        <v>6.1953121150439019</v>
      </c>
      <c r="AA2003" s="22">
        <f t="shared" si="780"/>
        <v>5.7492453157171877</v>
      </c>
      <c r="AB2003" s="35"/>
      <c r="AC2003" s="10"/>
      <c r="AD2003" s="10"/>
    </row>
    <row r="2004" spans="1:30" x14ac:dyDescent="0.25">
      <c r="A2004" t="s">
        <v>4718</v>
      </c>
      <c r="B2004" t="s">
        <v>2104</v>
      </c>
      <c r="C2004" s="1">
        <v>40879</v>
      </c>
      <c r="D2004">
        <v>978</v>
      </c>
      <c r="E2004" t="str">
        <f t="shared" si="775"/>
        <v>_statisticians_have_large_role_to_play_in_web_analytics_|_american_statisticalassociation_</v>
      </c>
      <c r="F2004" s="7">
        <f t="shared" si="781"/>
        <v>6.8865316425305103</v>
      </c>
      <c r="G2004">
        <f t="shared" si="776"/>
        <v>42</v>
      </c>
      <c r="H2004" s="11">
        <f t="shared" si="782"/>
        <v>0</v>
      </c>
      <c r="I2004" s="11">
        <f t="shared" si="791"/>
        <v>0</v>
      </c>
      <c r="J2004" s="11">
        <f t="shared" si="791"/>
        <v>1</v>
      </c>
      <c r="K2004" s="11">
        <f t="shared" si="792"/>
        <v>0</v>
      </c>
      <c r="L2004" s="11">
        <f t="shared" si="792"/>
        <v>0</v>
      </c>
      <c r="M2004" s="11">
        <f t="shared" si="792"/>
        <v>0</v>
      </c>
      <c r="N2004" s="11">
        <f t="shared" si="792"/>
        <v>0</v>
      </c>
      <c r="O2004" s="11">
        <f t="shared" si="792"/>
        <v>0</v>
      </c>
      <c r="P2004" s="11">
        <f t="shared" si="792"/>
        <v>1</v>
      </c>
      <c r="Q2004" s="4" t="str">
        <f t="shared" si="783"/>
        <v>N-001-000001</v>
      </c>
      <c r="R2004">
        <f t="shared" si="784"/>
        <v>75</v>
      </c>
      <c r="S2004" s="8">
        <f t="shared" si="785"/>
        <v>6.7053553975541869</v>
      </c>
      <c r="T2004" s="8">
        <f t="shared" si="786"/>
        <v>6.7053553975541869</v>
      </c>
      <c r="U2004" s="10">
        <f t="shared" si="777"/>
        <v>6.7143457920068084</v>
      </c>
      <c r="V2004" s="10">
        <f t="shared" si="787"/>
        <v>-0.16886520179703862</v>
      </c>
      <c r="W2004" s="10">
        <f t="shared" si="788"/>
        <v>5.3139465815155162E-2</v>
      </c>
      <c r="X2004" s="10">
        <f t="shared" si="778"/>
        <v>0.17218585052370217</v>
      </c>
      <c r="Y2004" s="22">
        <f t="shared" si="789"/>
        <v>6.7214093336529794</v>
      </c>
      <c r="Z2004" s="22">
        <f t="shared" si="779"/>
        <v>6.7986372127043664</v>
      </c>
      <c r="AA2004" s="22">
        <f t="shared" si="780"/>
        <v>6.7053553975541869</v>
      </c>
      <c r="AB2004" s="35"/>
      <c r="AC2004" s="10"/>
      <c r="AD2004" s="10"/>
    </row>
    <row r="2005" spans="1:30" x14ac:dyDescent="0.25">
      <c r="A2005" t="s">
        <v>4719</v>
      </c>
      <c r="B2005" t="s">
        <v>2105</v>
      </c>
      <c r="C2005" s="1">
        <v>41424</v>
      </c>
      <c r="D2005">
        <v>1837</v>
      </c>
      <c r="E2005" t="str">
        <f t="shared" si="775"/>
        <v>_statistics_is_dead_-_long_live_statistics!_</v>
      </c>
      <c r="F2005" s="7">
        <f t="shared" si="781"/>
        <v>7.5164333029156323</v>
      </c>
      <c r="G2005">
        <f t="shared" si="776"/>
        <v>27</v>
      </c>
      <c r="H2005" s="11">
        <f t="shared" si="782"/>
        <v>0</v>
      </c>
      <c r="I2005" s="11">
        <f t="shared" si="791"/>
        <v>0</v>
      </c>
      <c r="J2005" s="11">
        <f t="shared" si="791"/>
        <v>1</v>
      </c>
      <c r="K2005" s="11">
        <f t="shared" si="792"/>
        <v>0</v>
      </c>
      <c r="L2005" s="11">
        <f t="shared" si="792"/>
        <v>0</v>
      </c>
      <c r="M2005" s="11">
        <f t="shared" si="792"/>
        <v>0</v>
      </c>
      <c r="N2005" s="11">
        <f t="shared" si="792"/>
        <v>0</v>
      </c>
      <c r="O2005" s="11">
        <f t="shared" si="792"/>
        <v>0</v>
      </c>
      <c r="P2005" s="11">
        <f t="shared" si="792"/>
        <v>0</v>
      </c>
      <c r="Q2005" s="4" t="str">
        <f t="shared" si="783"/>
        <v>N-001-000000</v>
      </c>
      <c r="R2005">
        <f t="shared" si="784"/>
        <v>313</v>
      </c>
      <c r="S2005" s="8">
        <f t="shared" si="785"/>
        <v>6.8822553953446945</v>
      </c>
      <c r="T2005" s="8">
        <f t="shared" si="786"/>
        <v>6.8822553953446945</v>
      </c>
      <c r="U2005" s="10">
        <f t="shared" si="777"/>
        <v>7.1294973092568794</v>
      </c>
      <c r="V2005" s="10">
        <f t="shared" si="787"/>
        <v>0.15496856831223904</v>
      </c>
      <c r="W2005" s="10">
        <f t="shared" si="788"/>
        <v>0.68304112620027713</v>
      </c>
      <c r="X2005" s="10">
        <f t="shared" si="778"/>
        <v>0.38693599365875281</v>
      </c>
      <c r="Y2005" s="22">
        <f t="shared" si="789"/>
        <v>6.9361594767880304</v>
      </c>
      <c r="Z2005" s="22">
        <f t="shared" si="779"/>
        <v>6.9661540865059681</v>
      </c>
      <c r="AA2005" s="22">
        <f t="shared" si="780"/>
        <v>6.8822553953446945</v>
      </c>
      <c r="AB2005" s="35"/>
      <c r="AC2005" s="10"/>
      <c r="AD2005" s="10"/>
    </row>
    <row r="2006" spans="1:30" x14ac:dyDescent="0.25">
      <c r="A2006" t="s">
        <v>4720</v>
      </c>
      <c r="B2006" t="s">
        <v>2106</v>
      </c>
      <c r="C2006" s="1">
        <v>41573</v>
      </c>
      <c r="D2006">
        <v>1251</v>
      </c>
      <c r="E2006" t="str">
        <f t="shared" si="775"/>
        <v>_stem_education_and_big_data_</v>
      </c>
      <c r="F2006" s="7">
        <f t="shared" si="781"/>
        <v>7.1324975516600437</v>
      </c>
      <c r="G2006">
        <f t="shared" si="776"/>
        <v>65</v>
      </c>
      <c r="H2006" s="11">
        <f t="shared" si="782"/>
        <v>0</v>
      </c>
      <c r="I2006" s="11">
        <f t="shared" si="791"/>
        <v>0</v>
      </c>
      <c r="J2006" s="11">
        <f t="shared" si="791"/>
        <v>1</v>
      </c>
      <c r="K2006" s="11">
        <f t="shared" si="792"/>
        <v>0</v>
      </c>
      <c r="L2006" s="11">
        <f t="shared" si="792"/>
        <v>0</v>
      </c>
      <c r="M2006" s="11">
        <f t="shared" si="792"/>
        <v>0</v>
      </c>
      <c r="N2006" s="11">
        <f t="shared" si="792"/>
        <v>0</v>
      </c>
      <c r="O2006" s="11">
        <f t="shared" si="792"/>
        <v>1</v>
      </c>
      <c r="P2006" s="11">
        <f t="shared" si="792"/>
        <v>0</v>
      </c>
      <c r="Q2006" s="4" t="str">
        <f t="shared" si="783"/>
        <v>N-001-000010</v>
      </c>
      <c r="R2006">
        <f t="shared" si="784"/>
        <v>276</v>
      </c>
      <c r="S2006" s="8">
        <f t="shared" si="785"/>
        <v>7.1371246496698326</v>
      </c>
      <c r="T2006" s="8">
        <f t="shared" si="786"/>
        <v>7.1371246496698326</v>
      </c>
      <c r="U2006" s="10">
        <f t="shared" si="777"/>
        <v>6.5276766368018224</v>
      </c>
      <c r="V2006" s="10">
        <f t="shared" si="787"/>
        <v>0.48352944586012636</v>
      </c>
      <c r="W2006" s="10">
        <f t="shared" si="788"/>
        <v>0.29910537494468858</v>
      </c>
      <c r="X2006" s="10">
        <f t="shared" si="778"/>
        <v>0.60482091485822098</v>
      </c>
      <c r="Y2006" s="22">
        <f t="shared" si="789"/>
        <v>7.1540443979874988</v>
      </c>
      <c r="Z2006" s="22">
        <f t="shared" si="779"/>
        <v>7.1890336202131158</v>
      </c>
      <c r="AA2006" s="22">
        <f t="shared" si="780"/>
        <v>7.1371246496698326</v>
      </c>
      <c r="AB2006" s="35"/>
      <c r="AC2006" s="10"/>
      <c r="AD2006" s="10"/>
    </row>
    <row r="2007" spans="1:30" x14ac:dyDescent="0.25">
      <c r="A2007" t="s">
        <v>3163</v>
      </c>
      <c r="B2007" t="s">
        <v>547</v>
      </c>
      <c r="C2007" s="1">
        <v>42392</v>
      </c>
      <c r="D2007">
        <v>4595</v>
      </c>
      <c r="E2007" t="str">
        <f t="shared" si="775"/>
        <v>_step-by-step_video_courses_for_deep_learning_and_machine_learning_</v>
      </c>
      <c r="F2007" s="7">
        <f t="shared" si="781"/>
        <v>8.4329416389686465</v>
      </c>
      <c r="G2007">
        <f t="shared" si="776"/>
        <v>37</v>
      </c>
      <c r="H2007" s="11">
        <f t="shared" si="782"/>
        <v>1</v>
      </c>
      <c r="I2007" s="11">
        <f t="shared" si="791"/>
        <v>0</v>
      </c>
      <c r="J2007" s="11">
        <f t="shared" si="791"/>
        <v>1</v>
      </c>
      <c r="K2007" s="11">
        <f t="shared" si="792"/>
        <v>0</v>
      </c>
      <c r="L2007" s="11">
        <f t="shared" si="792"/>
        <v>0</v>
      </c>
      <c r="M2007" s="11">
        <f t="shared" si="792"/>
        <v>1</v>
      </c>
      <c r="N2007" s="11">
        <f t="shared" si="792"/>
        <v>0</v>
      </c>
      <c r="O2007" s="11">
        <f t="shared" si="792"/>
        <v>0</v>
      </c>
      <c r="P2007" s="11">
        <f t="shared" si="792"/>
        <v>0</v>
      </c>
      <c r="Q2007" s="4" t="str">
        <f t="shared" si="783"/>
        <v>N-101-001000</v>
      </c>
      <c r="R2007">
        <f t="shared" si="784"/>
        <v>46</v>
      </c>
      <c r="S2007" s="8">
        <f t="shared" si="785"/>
        <v>7.5093650636194917</v>
      </c>
      <c r="T2007" s="8">
        <f t="shared" si="786"/>
        <v>7.5093650636194917</v>
      </c>
      <c r="U2007" s="10">
        <f t="shared" si="777"/>
        <v>7.7665534433767052</v>
      </c>
      <c r="V2007" s="10">
        <f t="shared" si="787"/>
        <v>0.57637019718311244</v>
      </c>
      <c r="W2007" s="10">
        <f t="shared" si="788"/>
        <v>1.5995494622532913</v>
      </c>
      <c r="X2007" s="10">
        <f t="shared" si="778"/>
        <v>0.66638819559194107</v>
      </c>
      <c r="Y2007" s="22">
        <f t="shared" si="789"/>
        <v>7.2156116787212188</v>
      </c>
      <c r="Z2007" s="22">
        <f t="shared" si="779"/>
        <v>7.4284478707448081</v>
      </c>
      <c r="AA2007" s="22">
        <f t="shared" si="780"/>
        <v>7.5093650636194917</v>
      </c>
      <c r="AB2007" s="35"/>
      <c r="AC2007" s="10"/>
      <c r="AD2007" s="10"/>
    </row>
    <row r="2008" spans="1:30" x14ac:dyDescent="0.25">
      <c r="A2008" t="s">
        <v>4721</v>
      </c>
      <c r="B2008" t="s">
        <v>2107</v>
      </c>
      <c r="C2008" s="1">
        <v>41345</v>
      </c>
      <c r="D2008">
        <v>2033</v>
      </c>
      <c r="E2008" t="str">
        <f t="shared" si="775"/>
        <v>_stock_market:_should_you_buy_or_sell?_</v>
      </c>
      <c r="F2008" s="7">
        <f t="shared" si="781"/>
        <v>7.6177595766085053</v>
      </c>
      <c r="G2008">
        <f t="shared" si="776"/>
        <v>43</v>
      </c>
      <c r="H2008" s="11">
        <f t="shared" si="782"/>
        <v>0</v>
      </c>
      <c r="I2008" s="11">
        <f t="shared" si="791"/>
        <v>0</v>
      </c>
      <c r="J2008" s="11">
        <f t="shared" si="791"/>
        <v>1</v>
      </c>
      <c r="K2008" s="11">
        <f t="shared" si="792"/>
        <v>0</v>
      </c>
      <c r="L2008" s="11">
        <f t="shared" si="792"/>
        <v>0</v>
      </c>
      <c r="M2008" s="11">
        <f t="shared" si="792"/>
        <v>0</v>
      </c>
      <c r="N2008" s="11">
        <f t="shared" si="792"/>
        <v>0</v>
      </c>
      <c r="O2008" s="11">
        <f t="shared" si="792"/>
        <v>0</v>
      </c>
      <c r="P2008" s="11">
        <f t="shared" si="792"/>
        <v>0</v>
      </c>
      <c r="Q2008" s="4" t="str">
        <f t="shared" si="783"/>
        <v>N-001-000000</v>
      </c>
      <c r="R2008">
        <f t="shared" si="784"/>
        <v>313</v>
      </c>
      <c r="S2008" s="8">
        <f t="shared" si="785"/>
        <v>6.8822553953446945</v>
      </c>
      <c r="T2008" s="8">
        <f t="shared" si="786"/>
        <v>6.8822553953446945</v>
      </c>
      <c r="U2008" s="10">
        <f t="shared" si="777"/>
        <v>7.2308235829497525</v>
      </c>
      <c r="V2008" s="10">
        <f t="shared" si="787"/>
        <v>0.15496856831223904</v>
      </c>
      <c r="W2008" s="10">
        <f t="shared" si="788"/>
        <v>0.78436739989315019</v>
      </c>
      <c r="X2008" s="10">
        <f t="shared" si="778"/>
        <v>0.38693599365875281</v>
      </c>
      <c r="Y2008" s="22">
        <f t="shared" si="789"/>
        <v>6.9361594767880304</v>
      </c>
      <c r="Z2008" s="22">
        <f t="shared" si="779"/>
        <v>6.9661540865059681</v>
      </c>
      <c r="AA2008" s="22">
        <f t="shared" si="780"/>
        <v>6.8822553953446945</v>
      </c>
      <c r="AB2008" s="35"/>
      <c r="AC2008" s="10"/>
      <c r="AD2008" s="10"/>
    </row>
    <row r="2009" spans="1:30" x14ac:dyDescent="0.25">
      <c r="A2009" t="s">
        <v>4679</v>
      </c>
      <c r="B2009" t="s">
        <v>2065</v>
      </c>
      <c r="C2009" s="1">
        <v>41197</v>
      </c>
      <c r="D2009">
        <v>186</v>
      </c>
      <c r="E2009" t="str">
        <f t="shared" si="775"/>
        <v>_stop!_listen_to_what_your_data_isn't_saying_</v>
      </c>
      <c r="F2009" s="7">
        <f t="shared" si="781"/>
        <v>5.2311086168545868</v>
      </c>
      <c r="G2009">
        <f t="shared" si="776"/>
        <v>64</v>
      </c>
      <c r="H2009" s="11">
        <f t="shared" si="782"/>
        <v>0</v>
      </c>
      <c r="I2009" s="11">
        <f t="shared" si="791"/>
        <v>0</v>
      </c>
      <c r="J2009" s="11">
        <f t="shared" si="791"/>
        <v>1</v>
      </c>
      <c r="K2009" s="11">
        <f t="shared" si="792"/>
        <v>0</v>
      </c>
      <c r="L2009" s="11">
        <f t="shared" si="792"/>
        <v>0</v>
      </c>
      <c r="M2009" s="11">
        <f t="shared" si="792"/>
        <v>0</v>
      </c>
      <c r="N2009" s="11">
        <f t="shared" si="792"/>
        <v>0</v>
      </c>
      <c r="O2009" s="11">
        <f t="shared" si="792"/>
        <v>1</v>
      </c>
      <c r="P2009" s="11">
        <f t="shared" si="792"/>
        <v>0</v>
      </c>
      <c r="Q2009" s="4" t="str">
        <f t="shared" si="783"/>
        <v>N-001-000010</v>
      </c>
      <c r="R2009">
        <f t="shared" si="784"/>
        <v>276</v>
      </c>
      <c r="S2009" s="8">
        <f t="shared" si="785"/>
        <v>7.1371246496698326</v>
      </c>
      <c r="T2009" s="8">
        <f t="shared" si="786"/>
        <v>7.1371246496698326</v>
      </c>
      <c r="U2009" s="10">
        <f t="shared" si="777"/>
        <v>4.6262877019963655</v>
      </c>
      <c r="V2009" s="10">
        <f t="shared" si="787"/>
        <v>0.48352944586012636</v>
      </c>
      <c r="W2009" s="10">
        <f t="shared" si="788"/>
        <v>-1.6022835598607683</v>
      </c>
      <c r="X2009" s="10">
        <f t="shared" si="778"/>
        <v>0.60482091485822098</v>
      </c>
      <c r="Y2009" s="22">
        <f t="shared" si="789"/>
        <v>7.1540443979874988</v>
      </c>
      <c r="Z2009" s="22">
        <f t="shared" si="779"/>
        <v>7.1890336202131158</v>
      </c>
      <c r="AA2009" s="22">
        <f t="shared" si="780"/>
        <v>7.1371246496698326</v>
      </c>
      <c r="AB2009" s="35"/>
      <c r="AC2009" s="10"/>
      <c r="AD2009" s="10"/>
    </row>
    <row r="2010" spans="1:30" x14ac:dyDescent="0.25">
      <c r="A2010" t="s">
        <v>4722</v>
      </c>
      <c r="B2010" t="s">
        <v>2108</v>
      </c>
      <c r="C2010" s="1">
        <v>42216</v>
      </c>
      <c r="D2010">
        <v>469</v>
      </c>
      <c r="E2010" t="str">
        <f t="shared" si="775"/>
        <v>_stop_hiring_data_scientists_if_you're_not_ready_for_data_science_</v>
      </c>
      <c r="F2010" s="7">
        <f t="shared" si="781"/>
        <v>6.1527326947041043</v>
      </c>
      <c r="G2010">
        <f t="shared" si="776"/>
        <v>63</v>
      </c>
      <c r="H2010" s="11">
        <f t="shared" si="782"/>
        <v>1</v>
      </c>
      <c r="I2010" s="11">
        <f t="shared" si="791"/>
        <v>0</v>
      </c>
      <c r="J2010" s="11">
        <f t="shared" si="791"/>
        <v>1</v>
      </c>
      <c r="K2010" s="11">
        <f t="shared" si="792"/>
        <v>0</v>
      </c>
      <c r="L2010" s="11">
        <f t="shared" si="792"/>
        <v>0</v>
      </c>
      <c r="M2010" s="11">
        <f t="shared" si="792"/>
        <v>0</v>
      </c>
      <c r="N2010" s="11">
        <f t="shared" si="792"/>
        <v>1</v>
      </c>
      <c r="O2010" s="11">
        <f t="shared" si="792"/>
        <v>1</v>
      </c>
      <c r="P2010" s="11">
        <f t="shared" si="792"/>
        <v>0</v>
      </c>
      <c r="Q2010" s="4" t="str">
        <f t="shared" si="783"/>
        <v>N-101-000110</v>
      </c>
      <c r="R2010">
        <f t="shared" si="784"/>
        <v>126</v>
      </c>
      <c r="S2010" s="8">
        <f t="shared" si="785"/>
        <v>7.156085089173656</v>
      </c>
      <c r="T2010" s="8">
        <f t="shared" si="786"/>
        <v>7.156085089173656</v>
      </c>
      <c r="U2010" s="10">
        <f t="shared" si="777"/>
        <v>5.3627159978830949</v>
      </c>
      <c r="V2010" s="10">
        <f t="shared" si="787"/>
        <v>0.76279653926378688</v>
      </c>
      <c r="W2010" s="10">
        <f t="shared" si="788"/>
        <v>-0.68065948201125082</v>
      </c>
      <c r="X2010" s="10">
        <f t="shared" si="778"/>
        <v>0.79001669682100972</v>
      </c>
      <c r="Y2010" s="22">
        <f t="shared" si="789"/>
        <v>7.3392401799502869</v>
      </c>
      <c r="Z2010" s="22">
        <f t="shared" si="779"/>
        <v>7.2265960335864765</v>
      </c>
      <c r="AA2010" s="22">
        <f t="shared" si="780"/>
        <v>7.156085089173656</v>
      </c>
      <c r="AB2010" s="35"/>
      <c r="AC2010" s="10"/>
      <c r="AD2010" s="10"/>
    </row>
    <row r="2011" spans="1:30" x14ac:dyDescent="0.25">
      <c r="A2011" t="s">
        <v>4723</v>
      </c>
      <c r="B2011" t="s">
        <v>2109</v>
      </c>
      <c r="C2011" s="1">
        <v>42402</v>
      </c>
      <c r="D2011">
        <v>570</v>
      </c>
      <c r="E2011" t="str">
        <f t="shared" si="775"/>
        <v>_stop_hiring_data_scientists_until_you're_ready_for_data_science_</v>
      </c>
      <c r="F2011" s="7">
        <f t="shared" si="781"/>
        <v>6.3473892096560105</v>
      </c>
      <c r="G2011">
        <f t="shared" si="776"/>
        <v>66</v>
      </c>
      <c r="H2011" s="11">
        <f t="shared" si="782"/>
        <v>1</v>
      </c>
      <c r="I2011" s="11">
        <f t="shared" si="791"/>
        <v>0</v>
      </c>
      <c r="J2011" s="11">
        <f t="shared" si="791"/>
        <v>1</v>
      </c>
      <c r="K2011" s="11">
        <f t="shared" si="792"/>
        <v>0</v>
      </c>
      <c r="L2011" s="11">
        <f t="shared" si="792"/>
        <v>0</v>
      </c>
      <c r="M2011" s="11">
        <f t="shared" si="792"/>
        <v>0</v>
      </c>
      <c r="N2011" s="11">
        <f t="shared" si="792"/>
        <v>1</v>
      </c>
      <c r="O2011" s="11">
        <f t="shared" si="792"/>
        <v>1</v>
      </c>
      <c r="P2011" s="11">
        <f t="shared" si="792"/>
        <v>0</v>
      </c>
      <c r="Q2011" s="4" t="str">
        <f t="shared" si="783"/>
        <v>N-101-000110</v>
      </c>
      <c r="R2011">
        <f t="shared" si="784"/>
        <v>126</v>
      </c>
      <c r="S2011" s="8">
        <f t="shared" si="785"/>
        <v>7.156085089173656</v>
      </c>
      <c r="T2011" s="8">
        <f t="shared" si="786"/>
        <v>7.156085089173656</v>
      </c>
      <c r="U2011" s="10">
        <f t="shared" si="777"/>
        <v>5.5573725128350011</v>
      </c>
      <c r="V2011" s="10">
        <f t="shared" si="787"/>
        <v>0.76279653926378688</v>
      </c>
      <c r="W2011" s="10">
        <f t="shared" si="788"/>
        <v>-0.48600296705934465</v>
      </c>
      <c r="X2011" s="10">
        <f t="shared" si="778"/>
        <v>0.79001669682100972</v>
      </c>
      <c r="Y2011" s="22">
        <f t="shared" si="789"/>
        <v>7.3392401799502869</v>
      </c>
      <c r="Z2011" s="22">
        <f t="shared" si="779"/>
        <v>7.2265960335864765</v>
      </c>
      <c r="AA2011" s="22">
        <f t="shared" si="780"/>
        <v>7.156085089173656</v>
      </c>
      <c r="AB2011" s="35"/>
      <c r="AC2011" s="10"/>
      <c r="AD2011" s="10"/>
    </row>
    <row r="2012" spans="1:30" x14ac:dyDescent="0.25">
      <c r="A2012" t="s">
        <v>3423</v>
      </c>
      <c r="B2012" t="s">
        <v>807</v>
      </c>
      <c r="C2012" s="1">
        <v>42433</v>
      </c>
      <c r="D2012">
        <v>879</v>
      </c>
      <c r="E2012" t="str">
        <f t="shared" si="775"/>
        <v>_storytelling_with_data:_our_brains_crave_structure_+_love_oddballs_</v>
      </c>
      <c r="F2012" s="7">
        <f t="shared" si="781"/>
        <v>6.7799219074722519</v>
      </c>
      <c r="G2012">
        <f t="shared" si="776"/>
        <v>35</v>
      </c>
      <c r="H2012" s="11">
        <f t="shared" si="782"/>
        <v>1</v>
      </c>
      <c r="I2012" s="11">
        <f t="shared" si="791"/>
        <v>0</v>
      </c>
      <c r="J2012" s="11">
        <f t="shared" si="791"/>
        <v>1</v>
      </c>
      <c r="K2012" s="11">
        <f t="shared" ref="K2012:P2021" si="793">IF(ISNUMBER(SEARCH(K$1,$E2012)),1,0)</f>
        <v>0</v>
      </c>
      <c r="L2012" s="11">
        <f t="shared" si="793"/>
        <v>0</v>
      </c>
      <c r="M2012" s="11">
        <f t="shared" si="793"/>
        <v>0</v>
      </c>
      <c r="N2012" s="11">
        <f t="shared" si="793"/>
        <v>0</v>
      </c>
      <c r="O2012" s="11">
        <f t="shared" si="793"/>
        <v>0</v>
      </c>
      <c r="P2012" s="11">
        <f t="shared" si="793"/>
        <v>0</v>
      </c>
      <c r="Q2012" s="4" t="str">
        <f t="shared" si="783"/>
        <v>N-101-000000</v>
      </c>
      <c r="R2012">
        <f t="shared" si="784"/>
        <v>419</v>
      </c>
      <c r="S2012" s="8">
        <f t="shared" si="785"/>
        <v>6.5697596378225285</v>
      </c>
      <c r="T2012" s="8">
        <f t="shared" si="786"/>
        <v>6.5697596378225285</v>
      </c>
      <c r="U2012" s="10">
        <f t="shared" si="777"/>
        <v>6.5914529681561955</v>
      </c>
      <c r="V2012" s="10">
        <f t="shared" si="787"/>
        <v>-0.14431102010629077</v>
      </c>
      <c r="W2012" s="10">
        <f t="shared" si="788"/>
        <v>-5.3470269243103274E-2</v>
      </c>
      <c r="X2012" s="10">
        <f t="shared" si="778"/>
        <v>0.18846893931605621</v>
      </c>
      <c r="Y2012" s="22">
        <f t="shared" si="789"/>
        <v>6.7376924224453338</v>
      </c>
      <c r="Z2012" s="22">
        <f t="shared" si="779"/>
        <v>6.5922741434865042</v>
      </c>
      <c r="AA2012" s="22">
        <f t="shared" si="780"/>
        <v>6.5697596378225285</v>
      </c>
      <c r="AB2012" s="35"/>
      <c r="AC2012" s="10"/>
      <c r="AD2012" s="10"/>
    </row>
    <row r="2013" spans="1:30" x14ac:dyDescent="0.25">
      <c r="A2013" t="s">
        <v>3050</v>
      </c>
      <c r="B2013" t="s">
        <v>432</v>
      </c>
      <c r="C2013" s="1">
        <v>42381</v>
      </c>
      <c r="D2013">
        <v>547</v>
      </c>
      <c r="E2013" t="str">
        <f t="shared" si="775"/>
        <v>_storytelling_with_data_in_8_minutes_</v>
      </c>
      <c r="F2013" s="7">
        <f t="shared" si="781"/>
        <v>6.3062752869480159</v>
      </c>
      <c r="G2013">
        <f t="shared" si="776"/>
        <v>49</v>
      </c>
      <c r="H2013" s="11">
        <f t="shared" si="782"/>
        <v>1</v>
      </c>
      <c r="I2013" s="11">
        <f t="shared" si="791"/>
        <v>1</v>
      </c>
      <c r="J2013" s="11">
        <f t="shared" si="791"/>
        <v>0</v>
      </c>
      <c r="K2013" s="11">
        <f t="shared" si="793"/>
        <v>0</v>
      </c>
      <c r="L2013" s="11">
        <f t="shared" si="793"/>
        <v>0</v>
      </c>
      <c r="M2013" s="11">
        <f t="shared" si="793"/>
        <v>0</v>
      </c>
      <c r="N2013" s="11">
        <f t="shared" si="793"/>
        <v>0</v>
      </c>
      <c r="O2013" s="11">
        <f t="shared" si="793"/>
        <v>1</v>
      </c>
      <c r="P2013" s="11">
        <f t="shared" si="793"/>
        <v>0</v>
      </c>
      <c r="Q2013" s="4" t="str">
        <f t="shared" si="783"/>
        <v>N-110-000010</v>
      </c>
      <c r="R2013">
        <f t="shared" si="784"/>
        <v>58</v>
      </c>
      <c r="S2013" s="8">
        <f t="shared" si="785"/>
        <v>5.7492453157171877</v>
      </c>
      <c r="T2013" s="8">
        <f t="shared" si="786"/>
        <v>5.7492453157171877</v>
      </c>
      <c r="U2013" s="10">
        <f t="shared" si="777"/>
        <v>6.6807650607907547</v>
      </c>
      <c r="V2013" s="10">
        <f t="shared" si="787"/>
        <v>-0.99322799793309102</v>
      </c>
      <c r="W2013" s="10">
        <f t="shared" si="788"/>
        <v>-0.52711688976733928</v>
      </c>
      <c r="X2013" s="10">
        <f t="shared" si="778"/>
        <v>-0.37448977384273863</v>
      </c>
      <c r="Y2013" s="22">
        <f t="shared" si="789"/>
        <v>6.1747337092865386</v>
      </c>
      <c r="Z2013" s="22">
        <f t="shared" si="779"/>
        <v>6.1953121150439019</v>
      </c>
      <c r="AA2013" s="22">
        <f t="shared" si="780"/>
        <v>5.7492453157171877</v>
      </c>
      <c r="AB2013" s="35"/>
      <c r="AC2013" s="10"/>
      <c r="AD2013" s="10"/>
    </row>
    <row r="2014" spans="1:30" x14ac:dyDescent="0.25">
      <c r="A2014" t="s">
        <v>4724</v>
      </c>
      <c r="B2014" t="s">
        <v>2110</v>
      </c>
      <c r="C2014" s="1">
        <v>41762</v>
      </c>
      <c r="D2014">
        <v>371</v>
      </c>
      <c r="E2014" t="str">
        <f t="shared" si="775"/>
        <v>_strategic_placement_for_big_data_in_organizations_</v>
      </c>
      <c r="F2014" s="7">
        <f t="shared" si="781"/>
        <v>5.9188938542731462</v>
      </c>
      <c r="G2014">
        <f t="shared" si="776"/>
        <v>47</v>
      </c>
      <c r="H2014" s="11">
        <f t="shared" si="782"/>
        <v>0</v>
      </c>
      <c r="I2014" s="11">
        <f t="shared" si="791"/>
        <v>0</v>
      </c>
      <c r="J2014" s="11">
        <f t="shared" si="791"/>
        <v>1</v>
      </c>
      <c r="K2014" s="11">
        <f t="shared" si="793"/>
        <v>0</v>
      </c>
      <c r="L2014" s="11">
        <f t="shared" si="793"/>
        <v>0</v>
      </c>
      <c r="M2014" s="11">
        <f t="shared" si="793"/>
        <v>0</v>
      </c>
      <c r="N2014" s="11">
        <f t="shared" si="793"/>
        <v>0</v>
      </c>
      <c r="O2014" s="11">
        <f t="shared" si="793"/>
        <v>1</v>
      </c>
      <c r="P2014" s="11">
        <f t="shared" si="793"/>
        <v>0</v>
      </c>
      <c r="Q2014" s="4" t="str">
        <f t="shared" si="783"/>
        <v>N-001-000010</v>
      </c>
      <c r="R2014">
        <f t="shared" si="784"/>
        <v>276</v>
      </c>
      <c r="S2014" s="8">
        <f t="shared" si="785"/>
        <v>7.1371246496698326</v>
      </c>
      <c r="T2014" s="8">
        <f t="shared" si="786"/>
        <v>7.1371246496698326</v>
      </c>
      <c r="U2014" s="10">
        <f t="shared" si="777"/>
        <v>5.3140729394149249</v>
      </c>
      <c r="V2014" s="10">
        <f t="shared" si="787"/>
        <v>0.48352944586012636</v>
      </c>
      <c r="W2014" s="10">
        <f t="shared" si="788"/>
        <v>-0.91449832244220897</v>
      </c>
      <c r="X2014" s="10">
        <f t="shared" si="778"/>
        <v>0.60482091485822098</v>
      </c>
      <c r="Y2014" s="22">
        <f t="shared" si="789"/>
        <v>7.1540443979874988</v>
      </c>
      <c r="Z2014" s="22">
        <f t="shared" si="779"/>
        <v>7.1890336202131158</v>
      </c>
      <c r="AA2014" s="22">
        <f t="shared" si="780"/>
        <v>7.1371246496698326</v>
      </c>
      <c r="AB2014" s="35"/>
      <c r="AC2014" s="10"/>
      <c r="AD2014" s="10"/>
    </row>
    <row r="2015" spans="1:30" x14ac:dyDescent="0.25">
      <c r="A2015" t="s">
        <v>4726</v>
      </c>
      <c r="B2015" t="s">
        <v>2112</v>
      </c>
      <c r="C2015" s="1">
        <v>42298</v>
      </c>
      <c r="D2015">
        <v>978</v>
      </c>
      <c r="E2015" t="str">
        <f t="shared" si="775"/>
        <v>_stream_processing_-_what_is_it_and_who_needs_it_</v>
      </c>
      <c r="F2015" s="7">
        <f t="shared" si="781"/>
        <v>6.8865316425305103</v>
      </c>
      <c r="G2015">
        <f t="shared" si="776"/>
        <v>56</v>
      </c>
      <c r="H2015" s="11">
        <f t="shared" si="782"/>
        <v>1</v>
      </c>
      <c r="I2015" s="11">
        <f t="shared" si="791"/>
        <v>0</v>
      </c>
      <c r="J2015" s="11">
        <f t="shared" si="791"/>
        <v>1</v>
      </c>
      <c r="K2015" s="11">
        <f t="shared" si="793"/>
        <v>0</v>
      </c>
      <c r="L2015" s="11">
        <f t="shared" si="793"/>
        <v>0</v>
      </c>
      <c r="M2015" s="11">
        <f t="shared" si="793"/>
        <v>0</v>
      </c>
      <c r="N2015" s="11">
        <f t="shared" si="793"/>
        <v>0</v>
      </c>
      <c r="O2015" s="11">
        <f t="shared" si="793"/>
        <v>0</v>
      </c>
      <c r="P2015" s="11">
        <f t="shared" si="793"/>
        <v>0</v>
      </c>
      <c r="Q2015" s="4" t="str">
        <f t="shared" si="783"/>
        <v>N-101-000000</v>
      </c>
      <c r="R2015">
        <f t="shared" si="784"/>
        <v>419</v>
      </c>
      <c r="S2015" s="8">
        <f t="shared" si="785"/>
        <v>6.5697596378225285</v>
      </c>
      <c r="T2015" s="8">
        <f t="shared" si="786"/>
        <v>6.5697596378225285</v>
      </c>
      <c r="U2015" s="10">
        <f t="shared" si="777"/>
        <v>6.698062703214454</v>
      </c>
      <c r="V2015" s="10">
        <f t="shared" si="787"/>
        <v>-0.14431102010629077</v>
      </c>
      <c r="W2015" s="10">
        <f t="shared" si="788"/>
        <v>5.3139465815155162E-2</v>
      </c>
      <c r="X2015" s="10">
        <f t="shared" si="778"/>
        <v>0.18846893931605621</v>
      </c>
      <c r="Y2015" s="22">
        <f t="shared" si="789"/>
        <v>6.7376924224453338</v>
      </c>
      <c r="Z2015" s="22">
        <f t="shared" si="779"/>
        <v>6.5922741434865042</v>
      </c>
      <c r="AA2015" s="22">
        <f t="shared" si="780"/>
        <v>6.5697596378225285</v>
      </c>
      <c r="AB2015" s="35"/>
      <c r="AC2015" s="10"/>
      <c r="AD2015" s="10"/>
    </row>
    <row r="2016" spans="1:30" x14ac:dyDescent="0.25">
      <c r="A2016" t="s">
        <v>4725</v>
      </c>
      <c r="B2016" t="s">
        <v>2111</v>
      </c>
      <c r="C2016" s="1">
        <v>42306</v>
      </c>
      <c r="D2016">
        <v>1798</v>
      </c>
      <c r="E2016" t="str">
        <f t="shared" si="775"/>
        <v>_stream_processing_and_streaming_analytics_-_how_it_works_</v>
      </c>
      <c r="F2016" s="7">
        <f t="shared" si="781"/>
        <v>7.4949862339505335</v>
      </c>
      <c r="G2016">
        <f t="shared" si="776"/>
        <v>23</v>
      </c>
      <c r="H2016" s="11">
        <f t="shared" si="782"/>
        <v>1</v>
      </c>
      <c r="I2016" s="11">
        <f t="shared" si="791"/>
        <v>0</v>
      </c>
      <c r="J2016" s="11">
        <f t="shared" si="791"/>
        <v>1</v>
      </c>
      <c r="K2016" s="11">
        <f t="shared" si="793"/>
        <v>0</v>
      </c>
      <c r="L2016" s="11">
        <f t="shared" si="793"/>
        <v>0</v>
      </c>
      <c r="M2016" s="11">
        <f t="shared" si="793"/>
        <v>0</v>
      </c>
      <c r="N2016" s="11">
        <f t="shared" si="793"/>
        <v>0</v>
      </c>
      <c r="O2016" s="11">
        <f t="shared" si="793"/>
        <v>0</v>
      </c>
      <c r="P2016" s="11">
        <f t="shared" si="793"/>
        <v>1</v>
      </c>
      <c r="Q2016" s="4" t="str">
        <f t="shared" si="783"/>
        <v>N-101-000001</v>
      </c>
      <c r="R2016">
        <f t="shared" si="784"/>
        <v>109</v>
      </c>
      <c r="S2016" s="8">
        <f t="shared" si="785"/>
        <v>6.5598547021339648</v>
      </c>
      <c r="T2016" s="8">
        <f t="shared" si="786"/>
        <v>6.5598547021339648</v>
      </c>
      <c r="U2016" s="10">
        <f t="shared" si="777"/>
        <v>7.5212674377695281</v>
      </c>
      <c r="V2016" s="10">
        <f t="shared" si="787"/>
        <v>-0.46814479021556843</v>
      </c>
      <c r="W2016" s="10">
        <f t="shared" si="788"/>
        <v>0.66159405723517839</v>
      </c>
      <c r="X2016" s="10">
        <f t="shared" si="778"/>
        <v>-2.6281203818994407E-2</v>
      </c>
      <c r="Y2016" s="22">
        <f t="shared" si="789"/>
        <v>6.5229422793102829</v>
      </c>
      <c r="Z2016" s="22">
        <f t="shared" si="779"/>
        <v>6.4247572696849025</v>
      </c>
      <c r="AA2016" s="22">
        <f t="shared" si="780"/>
        <v>6.5598547021339648</v>
      </c>
      <c r="AB2016" s="35"/>
      <c r="AC2016" s="10"/>
      <c r="AD2016" s="10"/>
    </row>
    <row r="2017" spans="1:30" x14ac:dyDescent="0.25">
      <c r="A2017" t="s">
        <v>4728</v>
      </c>
      <c r="B2017" t="s">
        <v>2114</v>
      </c>
      <c r="C2017" s="1">
        <v>42022</v>
      </c>
      <c r="D2017">
        <v>489</v>
      </c>
      <c r="E2017" t="str">
        <f t="shared" si="775"/>
        <v>_structural_data_objects_</v>
      </c>
      <c r="F2017" s="7">
        <f t="shared" si="781"/>
        <v>6.1944053911046719</v>
      </c>
      <c r="G2017">
        <f t="shared" si="776"/>
        <v>32</v>
      </c>
      <c r="H2017" s="11">
        <f t="shared" si="782"/>
        <v>1</v>
      </c>
      <c r="I2017" s="11">
        <f t="shared" si="791"/>
        <v>0</v>
      </c>
      <c r="J2017" s="11">
        <f t="shared" si="791"/>
        <v>1</v>
      </c>
      <c r="K2017" s="11">
        <f t="shared" si="793"/>
        <v>0</v>
      </c>
      <c r="L2017" s="11">
        <f t="shared" si="793"/>
        <v>0</v>
      </c>
      <c r="M2017" s="11">
        <f t="shared" si="793"/>
        <v>0</v>
      </c>
      <c r="N2017" s="11">
        <f t="shared" si="793"/>
        <v>0</v>
      </c>
      <c r="O2017" s="11">
        <f t="shared" si="793"/>
        <v>1</v>
      </c>
      <c r="P2017" s="11">
        <f t="shared" si="793"/>
        <v>0</v>
      </c>
      <c r="Q2017" s="4" t="str">
        <f t="shared" si="783"/>
        <v>N-101-000010</v>
      </c>
      <c r="R2017">
        <f t="shared" si="784"/>
        <v>382</v>
      </c>
      <c r="S2017" s="8">
        <f t="shared" si="785"/>
        <v>6.8802841839920132</v>
      </c>
      <c r="T2017" s="8">
        <f t="shared" si="786"/>
        <v>6.8802841839920132</v>
      </c>
      <c r="U2017" s="10">
        <f t="shared" si="777"/>
        <v>5.7880515305891471</v>
      </c>
      <c r="V2017" s="10">
        <f t="shared" si="787"/>
        <v>0.18424985744159661</v>
      </c>
      <c r="W2017" s="10">
        <f t="shared" si="788"/>
        <v>-0.63898678561068323</v>
      </c>
      <c r="X2017" s="10">
        <f t="shared" si="778"/>
        <v>0.40635386051552441</v>
      </c>
      <c r="Y2017" s="22">
        <f t="shared" si="789"/>
        <v>6.9555773436448023</v>
      </c>
      <c r="Z2017" s="22">
        <f t="shared" si="779"/>
        <v>6.8151536771936527</v>
      </c>
      <c r="AA2017" s="22">
        <f t="shared" si="780"/>
        <v>6.8802841839920132</v>
      </c>
      <c r="AB2017" s="35"/>
      <c r="AC2017" s="10"/>
      <c r="AD2017" s="10"/>
    </row>
    <row r="2018" spans="1:30" x14ac:dyDescent="0.25">
      <c r="A2018" t="s">
        <v>4729</v>
      </c>
      <c r="B2018" t="s">
        <v>2115</v>
      </c>
      <c r="C2018" s="1">
        <v>42175</v>
      </c>
      <c r="D2018">
        <v>244</v>
      </c>
      <c r="E2018" t="str">
        <f t="shared" si="775"/>
        <v>_structural_relationships_in_data_</v>
      </c>
      <c r="F2018" s="7">
        <f t="shared" si="781"/>
        <v>5.5012582105447274</v>
      </c>
      <c r="G2018">
        <f t="shared" si="776"/>
        <v>59</v>
      </c>
      <c r="H2018" s="11">
        <f t="shared" si="782"/>
        <v>1</v>
      </c>
      <c r="I2018" s="11">
        <f t="shared" si="791"/>
        <v>0</v>
      </c>
      <c r="J2018" s="11">
        <f t="shared" si="791"/>
        <v>1</v>
      </c>
      <c r="K2018" s="11">
        <f t="shared" si="793"/>
        <v>0</v>
      </c>
      <c r="L2018" s="11">
        <f t="shared" si="793"/>
        <v>0</v>
      </c>
      <c r="M2018" s="11">
        <f t="shared" si="793"/>
        <v>0</v>
      </c>
      <c r="N2018" s="11">
        <f t="shared" si="793"/>
        <v>0</v>
      </c>
      <c r="O2018" s="11">
        <f t="shared" si="793"/>
        <v>1</v>
      </c>
      <c r="P2018" s="11">
        <f t="shared" si="793"/>
        <v>0</v>
      </c>
      <c r="Q2018" s="4" t="str">
        <f t="shared" si="783"/>
        <v>N-101-000010</v>
      </c>
      <c r="R2018">
        <f t="shared" si="784"/>
        <v>382</v>
      </c>
      <c r="S2018" s="8">
        <f t="shared" si="785"/>
        <v>6.8802841839920132</v>
      </c>
      <c r="T2018" s="8">
        <f t="shared" si="786"/>
        <v>6.8802841839920132</v>
      </c>
      <c r="U2018" s="10">
        <f t="shared" si="777"/>
        <v>5.0949043500292026</v>
      </c>
      <c r="V2018" s="10">
        <f t="shared" si="787"/>
        <v>0.18424985744159661</v>
      </c>
      <c r="W2018" s="10">
        <f t="shared" si="788"/>
        <v>-1.3321339661706277</v>
      </c>
      <c r="X2018" s="10">
        <f t="shared" si="778"/>
        <v>0.40635386051552441</v>
      </c>
      <c r="Y2018" s="22">
        <f t="shared" si="789"/>
        <v>6.9555773436448023</v>
      </c>
      <c r="Z2018" s="22">
        <f t="shared" si="779"/>
        <v>6.8151536771936527</v>
      </c>
      <c r="AA2018" s="22">
        <f t="shared" si="780"/>
        <v>6.8802841839920132</v>
      </c>
      <c r="AB2018" s="35"/>
      <c r="AC2018" s="10"/>
      <c r="AD2018" s="10"/>
    </row>
    <row r="2019" spans="1:30" x14ac:dyDescent="0.25">
      <c r="A2019" t="s">
        <v>2890</v>
      </c>
      <c r="B2019" t="s">
        <v>272</v>
      </c>
      <c r="C2019" s="1">
        <v>41856</v>
      </c>
      <c r="D2019">
        <v>1059</v>
      </c>
      <c r="E2019" t="str">
        <f t="shared" si="775"/>
        <v>_structured_vs._unstructured_-_which_data_is_more_important?_</v>
      </c>
      <c r="F2019" s="7">
        <f t="shared" si="781"/>
        <v>6.9660241871061128</v>
      </c>
      <c r="G2019">
        <f t="shared" si="776"/>
        <v>58</v>
      </c>
      <c r="H2019" s="11">
        <f t="shared" si="782"/>
        <v>0</v>
      </c>
      <c r="I2019" s="11">
        <f t="shared" si="791"/>
        <v>1</v>
      </c>
      <c r="J2019" s="11">
        <f t="shared" si="791"/>
        <v>0</v>
      </c>
      <c r="K2019" s="11">
        <f t="shared" si="793"/>
        <v>0</v>
      </c>
      <c r="L2019" s="11">
        <f t="shared" si="793"/>
        <v>0</v>
      </c>
      <c r="M2019" s="11">
        <f t="shared" si="793"/>
        <v>0</v>
      </c>
      <c r="N2019" s="11">
        <f t="shared" si="793"/>
        <v>0</v>
      </c>
      <c r="O2019" s="11">
        <f t="shared" si="793"/>
        <v>1</v>
      </c>
      <c r="P2019" s="11">
        <f t="shared" si="793"/>
        <v>0</v>
      </c>
      <c r="Q2019" s="4" t="str">
        <f t="shared" si="783"/>
        <v>N-010-000010</v>
      </c>
      <c r="R2019">
        <f t="shared" si="784"/>
        <v>51</v>
      </c>
      <c r="S2019" s="8">
        <f t="shared" si="785"/>
        <v>6.7640449341040307</v>
      </c>
      <c r="T2019" s="8">
        <f t="shared" si="786"/>
        <v>6.7640449341040307</v>
      </c>
      <c r="U2019" s="10">
        <f t="shared" si="777"/>
        <v>7.1420469066061552</v>
      </c>
      <c r="V2019" s="10">
        <f t="shared" si="787"/>
        <v>-0.69394840951456138</v>
      </c>
      <c r="W2019" s="10">
        <f t="shared" si="788"/>
        <v>0.13263201039075767</v>
      </c>
      <c r="X2019" s="10">
        <f t="shared" si="778"/>
        <v>-0.17602271950004214</v>
      </c>
      <c r="Y2019" s="22">
        <f t="shared" si="789"/>
        <v>6.3732007636292352</v>
      </c>
      <c r="Z2019" s="22">
        <f t="shared" si="779"/>
        <v>6.5691920580633658</v>
      </c>
      <c r="AA2019" s="22">
        <f t="shared" si="780"/>
        <v>6.7640449341040307</v>
      </c>
      <c r="AB2019" s="35"/>
      <c r="AC2019" s="10"/>
      <c r="AD2019" s="10"/>
    </row>
    <row r="2020" spans="1:30" x14ac:dyDescent="0.25">
      <c r="A2020" t="s">
        <v>4730</v>
      </c>
      <c r="B2020" t="s">
        <v>2116</v>
      </c>
      <c r="C2020" s="1">
        <v>41262</v>
      </c>
      <c r="D2020">
        <v>13075</v>
      </c>
      <c r="E2020" t="str">
        <f t="shared" si="775"/>
        <v>_structured_vs._unstructured_data:_the_rise_of_data_anarchy_</v>
      </c>
      <c r="F2020" s="7">
        <f t="shared" si="781"/>
        <v>9.4785337678441017</v>
      </c>
      <c r="G2020">
        <f t="shared" si="776"/>
        <v>37</v>
      </c>
      <c r="H2020" s="11">
        <f t="shared" si="782"/>
        <v>0</v>
      </c>
      <c r="I2020" s="11">
        <f t="shared" si="791"/>
        <v>0</v>
      </c>
      <c r="J2020" s="11">
        <f t="shared" si="791"/>
        <v>1</v>
      </c>
      <c r="K2020" s="11">
        <f t="shared" si="793"/>
        <v>0</v>
      </c>
      <c r="L2020" s="11">
        <f t="shared" si="793"/>
        <v>0</v>
      </c>
      <c r="M2020" s="11">
        <f t="shared" si="793"/>
        <v>0</v>
      </c>
      <c r="N2020" s="11">
        <f t="shared" si="793"/>
        <v>0</v>
      </c>
      <c r="O2020" s="11">
        <f t="shared" si="793"/>
        <v>1</v>
      </c>
      <c r="P2020" s="11">
        <f t="shared" si="793"/>
        <v>0</v>
      </c>
      <c r="Q2020" s="4" t="str">
        <f t="shared" si="783"/>
        <v>N-001-000010</v>
      </c>
      <c r="R2020">
        <f t="shared" si="784"/>
        <v>276</v>
      </c>
      <c r="S2020" s="8">
        <f t="shared" si="785"/>
        <v>7.1371246496698326</v>
      </c>
      <c r="T2020" s="8">
        <f t="shared" si="786"/>
        <v>7.1371246496698326</v>
      </c>
      <c r="U2020" s="10">
        <f t="shared" si="777"/>
        <v>8.8737128529858804</v>
      </c>
      <c r="V2020" s="10">
        <f t="shared" si="787"/>
        <v>0.48352944586012636</v>
      </c>
      <c r="W2020" s="10">
        <f t="shared" si="788"/>
        <v>2.6451415911287466</v>
      </c>
      <c r="X2020" s="10">
        <f t="shared" si="778"/>
        <v>0.60482091485822098</v>
      </c>
      <c r="Y2020" s="22">
        <f t="shared" si="789"/>
        <v>7.1540443979874988</v>
      </c>
      <c r="Z2020" s="22">
        <f t="shared" si="779"/>
        <v>7.1890336202131158</v>
      </c>
      <c r="AA2020" s="22">
        <f t="shared" si="780"/>
        <v>7.1371246496698326</v>
      </c>
      <c r="AB2020" s="35"/>
      <c r="AC2020" s="10"/>
      <c r="AD2020" s="10"/>
    </row>
    <row r="2021" spans="1:30" x14ac:dyDescent="0.25">
      <c r="A2021" t="s">
        <v>2891</v>
      </c>
      <c r="B2021" t="s">
        <v>273</v>
      </c>
      <c r="C2021" s="1">
        <v>42172</v>
      </c>
      <c r="D2021">
        <v>373</v>
      </c>
      <c r="E2021" t="str">
        <f t="shared" si="775"/>
        <v>_study_business_analytics_at_nyu_stern_</v>
      </c>
      <c r="F2021" s="7">
        <f t="shared" si="781"/>
        <v>5.9242557974145322</v>
      </c>
      <c r="G2021">
        <f t="shared" si="776"/>
        <v>77</v>
      </c>
      <c r="H2021" s="11">
        <f t="shared" si="782"/>
        <v>1</v>
      </c>
      <c r="I2021" s="11">
        <f t="shared" si="791"/>
        <v>1</v>
      </c>
      <c r="J2021" s="11">
        <f t="shared" si="791"/>
        <v>0</v>
      </c>
      <c r="K2021" s="11">
        <f t="shared" si="793"/>
        <v>0</v>
      </c>
      <c r="L2021" s="11">
        <f t="shared" si="793"/>
        <v>0</v>
      </c>
      <c r="M2021" s="11">
        <f t="shared" si="793"/>
        <v>0</v>
      </c>
      <c r="N2021" s="11">
        <f t="shared" si="793"/>
        <v>0</v>
      </c>
      <c r="O2021" s="11">
        <f t="shared" si="793"/>
        <v>0</v>
      </c>
      <c r="P2021" s="11">
        <f t="shared" si="793"/>
        <v>1</v>
      </c>
      <c r="Q2021" s="4" t="str">
        <f t="shared" si="783"/>
        <v>N-110-000001</v>
      </c>
      <c r="R2021">
        <f t="shared" si="784"/>
        <v>34</v>
      </c>
      <c r="S2021" s="8">
        <f t="shared" si="785"/>
        <v>5.7632303215384431</v>
      </c>
      <c r="T2021" s="8">
        <f t="shared" si="786"/>
        <v>5.7632303215384431</v>
      </c>
      <c r="U2021" s="10">
        <f t="shared" si="777"/>
        <v>6.7313806355917896</v>
      </c>
      <c r="V2021" s="10">
        <f t="shared" si="787"/>
        <v>-1.6456226455902563</v>
      </c>
      <c r="W2021" s="10">
        <f t="shared" si="788"/>
        <v>-0.90913637930082292</v>
      </c>
      <c r="X2021" s="10">
        <f t="shared" si="778"/>
        <v>-0.80712483817725755</v>
      </c>
      <c r="Y2021" s="22">
        <f t="shared" si="789"/>
        <v>5.7420986449520202</v>
      </c>
      <c r="Z2021" s="22">
        <f t="shared" si="779"/>
        <v>5.8049157075351516</v>
      </c>
      <c r="AA2021" s="22">
        <f t="shared" si="780"/>
        <v>5.7632303215384431</v>
      </c>
      <c r="AB2021" s="35"/>
      <c r="AC2021" s="10"/>
      <c r="AD2021" s="10"/>
    </row>
    <row r="2022" spans="1:30" x14ac:dyDescent="0.25">
      <c r="A2022" t="s">
        <v>4731</v>
      </c>
      <c r="B2022" t="s">
        <v>2117</v>
      </c>
      <c r="C2022" s="1">
        <v>41806</v>
      </c>
      <c r="D2022">
        <v>774</v>
      </c>
      <c r="E2022" t="str">
        <f t="shared" si="775"/>
        <v>_success_factor_of_the_data_warehouse_and_business_intelligence_implementation_</v>
      </c>
      <c r="F2022" s="7">
        <f t="shared" si="781"/>
        <v>6.6528630293533473</v>
      </c>
      <c r="G2022">
        <f t="shared" si="776"/>
        <v>38</v>
      </c>
      <c r="H2022" s="11">
        <f t="shared" si="782"/>
        <v>0</v>
      </c>
      <c r="I2022" s="11">
        <f t="shared" ref="I2022:J2041" si="794">IF(ISNUMBER(SEARCH(I$1,$B2022)),1,0)</f>
        <v>0</v>
      </c>
      <c r="J2022" s="11">
        <f t="shared" si="794"/>
        <v>1</v>
      </c>
      <c r="K2022" s="11">
        <f t="shared" ref="K2022:P2031" si="795">IF(ISNUMBER(SEARCH(K$1,$E2022)),1,0)</f>
        <v>0</v>
      </c>
      <c r="L2022" s="11">
        <f t="shared" si="795"/>
        <v>0</v>
      </c>
      <c r="M2022" s="11">
        <f t="shared" si="795"/>
        <v>0</v>
      </c>
      <c r="N2022" s="11">
        <f t="shared" si="795"/>
        <v>0</v>
      </c>
      <c r="O2022" s="11">
        <f t="shared" si="795"/>
        <v>1</v>
      </c>
      <c r="P2022" s="11">
        <f t="shared" si="795"/>
        <v>0</v>
      </c>
      <c r="Q2022" s="4" t="str">
        <f t="shared" si="783"/>
        <v>N-001-000010</v>
      </c>
      <c r="R2022">
        <f t="shared" si="784"/>
        <v>276</v>
      </c>
      <c r="S2022" s="8">
        <f t="shared" si="785"/>
        <v>7.1371246496698326</v>
      </c>
      <c r="T2022" s="8">
        <f t="shared" si="786"/>
        <v>7.1371246496698326</v>
      </c>
      <c r="U2022" s="10">
        <f t="shared" si="777"/>
        <v>6.048042114495126</v>
      </c>
      <c r="V2022" s="10">
        <f t="shared" si="787"/>
        <v>0.48352944586012636</v>
      </c>
      <c r="W2022" s="10">
        <f t="shared" si="788"/>
        <v>-0.18052914736200787</v>
      </c>
      <c r="X2022" s="10">
        <f t="shared" si="778"/>
        <v>0.60482091485822098</v>
      </c>
      <c r="Y2022" s="22">
        <f t="shared" si="789"/>
        <v>7.1540443979874988</v>
      </c>
      <c r="Z2022" s="22">
        <f t="shared" si="779"/>
        <v>7.1890336202131158</v>
      </c>
      <c r="AA2022" s="22">
        <f t="shared" si="780"/>
        <v>7.1371246496698326</v>
      </c>
      <c r="AB2022" s="35"/>
      <c r="AC2022" s="10"/>
      <c r="AD2022" s="10"/>
    </row>
    <row r="2023" spans="1:30" x14ac:dyDescent="0.25">
      <c r="A2023" t="s">
        <v>4732</v>
      </c>
      <c r="B2023" t="s">
        <v>2118</v>
      </c>
      <c r="C2023" s="1">
        <v>41059</v>
      </c>
      <c r="D2023">
        <v>977</v>
      </c>
      <c r="E2023" t="str">
        <f t="shared" si="775"/>
        <v>_successful_text_analytics_case_studies_</v>
      </c>
      <c r="F2023" s="7">
        <f t="shared" si="781"/>
        <v>6.8855096700348177</v>
      </c>
      <c r="G2023">
        <f t="shared" si="776"/>
        <v>24</v>
      </c>
      <c r="H2023" s="11">
        <f t="shared" si="782"/>
        <v>0</v>
      </c>
      <c r="I2023" s="11">
        <f t="shared" si="794"/>
        <v>0</v>
      </c>
      <c r="J2023" s="11">
        <f t="shared" si="794"/>
        <v>1</v>
      </c>
      <c r="K2023" s="11">
        <f t="shared" si="795"/>
        <v>0</v>
      </c>
      <c r="L2023" s="11">
        <f t="shared" si="795"/>
        <v>0</v>
      </c>
      <c r="M2023" s="11">
        <f t="shared" si="795"/>
        <v>0</v>
      </c>
      <c r="N2023" s="11">
        <f t="shared" si="795"/>
        <v>0</v>
      </c>
      <c r="O2023" s="11">
        <f t="shared" si="795"/>
        <v>0</v>
      </c>
      <c r="P2023" s="11">
        <f t="shared" si="795"/>
        <v>1</v>
      </c>
      <c r="Q2023" s="4" t="str">
        <f t="shared" si="783"/>
        <v>N-001-000001</v>
      </c>
      <c r="R2023">
        <f t="shared" si="784"/>
        <v>75</v>
      </c>
      <c r="S2023" s="8">
        <f t="shared" si="785"/>
        <v>6.7053553975541869</v>
      </c>
      <c r="T2023" s="8">
        <f t="shared" si="786"/>
        <v>6.7053553975541869</v>
      </c>
      <c r="U2023" s="10">
        <f t="shared" si="777"/>
        <v>6.7133238195111158</v>
      </c>
      <c r="V2023" s="10">
        <f t="shared" si="787"/>
        <v>-0.16886520179703862</v>
      </c>
      <c r="W2023" s="10">
        <f t="shared" si="788"/>
        <v>5.2117493319462582E-2</v>
      </c>
      <c r="X2023" s="10">
        <f t="shared" si="778"/>
        <v>0.17218585052370217</v>
      </c>
      <c r="Y2023" s="22">
        <f t="shared" si="789"/>
        <v>6.7214093336529794</v>
      </c>
      <c r="Z2023" s="22">
        <f t="shared" si="779"/>
        <v>6.7986372127043664</v>
      </c>
      <c r="AA2023" s="22">
        <f t="shared" si="780"/>
        <v>6.7053553975541869</v>
      </c>
      <c r="AB2023" s="35"/>
      <c r="AC2023" s="10"/>
      <c r="AD2023" s="10"/>
    </row>
    <row r="2024" spans="1:30" x14ac:dyDescent="0.25">
      <c r="A2024" t="s">
        <v>4733</v>
      </c>
      <c r="B2024" t="s">
        <v>2119</v>
      </c>
      <c r="C2024" s="1">
        <v>42238</v>
      </c>
      <c r="D2024">
        <v>489</v>
      </c>
      <c r="E2024" t="str">
        <f t="shared" si="775"/>
        <v>_summary_of_noaa_analysis_</v>
      </c>
      <c r="F2024" s="7">
        <f t="shared" si="781"/>
        <v>6.1944053911046719</v>
      </c>
      <c r="G2024">
        <f t="shared" si="776"/>
        <v>52</v>
      </c>
      <c r="H2024" s="11">
        <f t="shared" si="782"/>
        <v>1</v>
      </c>
      <c r="I2024" s="11">
        <f t="shared" si="794"/>
        <v>0</v>
      </c>
      <c r="J2024" s="11">
        <f t="shared" si="794"/>
        <v>1</v>
      </c>
      <c r="K2024" s="11">
        <f t="shared" si="795"/>
        <v>0</v>
      </c>
      <c r="L2024" s="11">
        <f t="shared" si="795"/>
        <v>0</v>
      </c>
      <c r="M2024" s="11">
        <f t="shared" si="795"/>
        <v>0</v>
      </c>
      <c r="N2024" s="11">
        <f t="shared" si="795"/>
        <v>0</v>
      </c>
      <c r="O2024" s="11">
        <f t="shared" si="795"/>
        <v>0</v>
      </c>
      <c r="P2024" s="11">
        <f t="shared" si="795"/>
        <v>1</v>
      </c>
      <c r="Q2024" s="4" t="str">
        <f t="shared" si="783"/>
        <v>N-101-000001</v>
      </c>
      <c r="R2024">
        <f t="shared" si="784"/>
        <v>109</v>
      </c>
      <c r="S2024" s="8">
        <f t="shared" si="785"/>
        <v>6.5598547021339648</v>
      </c>
      <c r="T2024" s="8">
        <f t="shared" si="786"/>
        <v>6.5598547021339648</v>
      </c>
      <c r="U2024" s="10">
        <f t="shared" si="777"/>
        <v>6.2206865949236665</v>
      </c>
      <c r="V2024" s="10">
        <f t="shared" si="787"/>
        <v>-0.46814479021556843</v>
      </c>
      <c r="W2024" s="10">
        <f t="shared" si="788"/>
        <v>-0.63898678561068323</v>
      </c>
      <c r="X2024" s="10">
        <f t="shared" si="778"/>
        <v>-2.6281203818994407E-2</v>
      </c>
      <c r="Y2024" s="22">
        <f t="shared" si="789"/>
        <v>6.5229422793102829</v>
      </c>
      <c r="Z2024" s="22">
        <f t="shared" si="779"/>
        <v>6.4247572696849025</v>
      </c>
      <c r="AA2024" s="22">
        <f t="shared" si="780"/>
        <v>6.5598547021339648</v>
      </c>
      <c r="AB2024" s="35"/>
      <c r="AC2024" s="10"/>
      <c r="AD2024" s="10"/>
    </row>
    <row r="2025" spans="1:30" x14ac:dyDescent="0.25">
      <c r="A2025" t="s">
        <v>4734</v>
      </c>
      <c r="B2025" t="s">
        <v>2120</v>
      </c>
      <c r="C2025" s="1">
        <v>41672</v>
      </c>
      <c r="D2025">
        <v>939</v>
      </c>
      <c r="E2025" t="str">
        <f t="shared" si="775"/>
        <v>_super_bowl_analytics:_a_closer_look_at_#whosgonnawin_</v>
      </c>
      <c r="F2025" s="7">
        <f t="shared" si="781"/>
        <v>6.8458798752640497</v>
      </c>
      <c r="G2025">
        <f t="shared" si="776"/>
        <v>54</v>
      </c>
      <c r="H2025" s="11">
        <f t="shared" si="782"/>
        <v>0</v>
      </c>
      <c r="I2025" s="11">
        <f t="shared" si="794"/>
        <v>0</v>
      </c>
      <c r="J2025" s="11">
        <f t="shared" si="794"/>
        <v>1</v>
      </c>
      <c r="K2025" s="11">
        <f t="shared" si="795"/>
        <v>0</v>
      </c>
      <c r="L2025" s="11">
        <f t="shared" si="795"/>
        <v>0</v>
      </c>
      <c r="M2025" s="11">
        <f t="shared" si="795"/>
        <v>0</v>
      </c>
      <c r="N2025" s="11">
        <f t="shared" si="795"/>
        <v>0</v>
      </c>
      <c r="O2025" s="11">
        <f t="shared" si="795"/>
        <v>0</v>
      </c>
      <c r="P2025" s="11">
        <f t="shared" si="795"/>
        <v>1</v>
      </c>
      <c r="Q2025" s="4" t="str">
        <f t="shared" si="783"/>
        <v>N-001-000001</v>
      </c>
      <c r="R2025">
        <f t="shared" si="784"/>
        <v>75</v>
      </c>
      <c r="S2025" s="8">
        <f t="shared" si="785"/>
        <v>6.7053553975541869</v>
      </c>
      <c r="T2025" s="8">
        <f t="shared" si="786"/>
        <v>6.7053553975541869</v>
      </c>
      <c r="U2025" s="10">
        <f t="shared" si="777"/>
        <v>6.6736940247403478</v>
      </c>
      <c r="V2025" s="10">
        <f t="shared" si="787"/>
        <v>-0.16886520179703862</v>
      </c>
      <c r="W2025" s="10">
        <f t="shared" si="788"/>
        <v>1.2487698548694581E-2</v>
      </c>
      <c r="X2025" s="10">
        <f t="shared" si="778"/>
        <v>0.17218585052370217</v>
      </c>
      <c r="Y2025" s="22">
        <f t="shared" si="789"/>
        <v>6.7214093336529794</v>
      </c>
      <c r="Z2025" s="22">
        <f t="shared" si="779"/>
        <v>6.7986372127043664</v>
      </c>
      <c r="AA2025" s="22">
        <f t="shared" si="780"/>
        <v>6.7053553975541869</v>
      </c>
      <c r="AB2025" s="35"/>
      <c r="AC2025" s="10"/>
      <c r="AD2025" s="10"/>
    </row>
    <row r="2026" spans="1:30" x14ac:dyDescent="0.25">
      <c r="A2026" t="s">
        <v>4735</v>
      </c>
      <c r="B2026" t="s">
        <v>2121</v>
      </c>
      <c r="C2026" s="1">
        <v>42200</v>
      </c>
      <c r="D2026">
        <v>937</v>
      </c>
      <c r="E2026" t="str">
        <f t="shared" si="775"/>
        <v>_survey:_'big_data_paralysis'_is_holding_companies_back_</v>
      </c>
      <c r="F2026" s="7">
        <f t="shared" si="781"/>
        <v>6.8437499490062246</v>
      </c>
      <c r="G2026">
        <f t="shared" si="776"/>
        <v>78</v>
      </c>
      <c r="H2026" s="11">
        <f t="shared" si="782"/>
        <v>1</v>
      </c>
      <c r="I2026" s="11">
        <f t="shared" si="794"/>
        <v>0</v>
      </c>
      <c r="J2026" s="11">
        <f t="shared" si="794"/>
        <v>1</v>
      </c>
      <c r="K2026" s="11">
        <f t="shared" si="795"/>
        <v>0</v>
      </c>
      <c r="L2026" s="11">
        <f t="shared" si="795"/>
        <v>0</v>
      </c>
      <c r="M2026" s="11">
        <f t="shared" si="795"/>
        <v>0</v>
      </c>
      <c r="N2026" s="11">
        <f t="shared" si="795"/>
        <v>0</v>
      </c>
      <c r="O2026" s="11">
        <f t="shared" si="795"/>
        <v>1</v>
      </c>
      <c r="P2026" s="11">
        <f t="shared" si="795"/>
        <v>0</v>
      </c>
      <c r="Q2026" s="4" t="str">
        <f t="shared" si="783"/>
        <v>N-101-000010</v>
      </c>
      <c r="R2026">
        <f t="shared" si="784"/>
        <v>382</v>
      </c>
      <c r="S2026" s="8">
        <f t="shared" si="785"/>
        <v>6.8802841839920132</v>
      </c>
      <c r="T2026" s="8">
        <f t="shared" si="786"/>
        <v>6.8802841839920132</v>
      </c>
      <c r="U2026" s="10">
        <f t="shared" si="777"/>
        <v>6.4373960884906998</v>
      </c>
      <c r="V2026" s="10">
        <f t="shared" si="787"/>
        <v>0.18424985744159661</v>
      </c>
      <c r="W2026" s="10">
        <f t="shared" si="788"/>
        <v>1.0357772290869427E-2</v>
      </c>
      <c r="X2026" s="10">
        <f t="shared" si="778"/>
        <v>0.40635386051552441</v>
      </c>
      <c r="Y2026" s="22">
        <f t="shared" si="789"/>
        <v>6.9555773436448023</v>
      </c>
      <c r="Z2026" s="22">
        <f t="shared" si="779"/>
        <v>6.8151536771936527</v>
      </c>
      <c r="AA2026" s="22">
        <f t="shared" si="780"/>
        <v>6.8802841839920132</v>
      </c>
      <c r="AB2026" s="35"/>
      <c r="AC2026" s="10"/>
      <c r="AD2026" s="10"/>
    </row>
    <row r="2027" spans="1:30" x14ac:dyDescent="0.25">
      <c r="A2027" t="s">
        <v>2892</v>
      </c>
      <c r="B2027" t="s">
        <v>274</v>
      </c>
      <c r="C2027" s="1">
        <v>41962</v>
      </c>
      <c r="D2027">
        <v>204</v>
      </c>
      <c r="E2027" t="str">
        <f t="shared" si="775"/>
        <v>_survey:_what_are_the_actual_challenges_and_opportunities_data_scientists_face?_</v>
      </c>
      <c r="F2027" s="7">
        <f t="shared" si="781"/>
        <v>5.3230099791384085</v>
      </c>
      <c r="G2027">
        <f t="shared" si="776"/>
        <v>25</v>
      </c>
      <c r="H2027" s="11">
        <f t="shared" si="782"/>
        <v>0</v>
      </c>
      <c r="I2027" s="11">
        <f t="shared" si="794"/>
        <v>1</v>
      </c>
      <c r="J2027" s="11">
        <f t="shared" si="794"/>
        <v>0</v>
      </c>
      <c r="K2027" s="11">
        <f t="shared" si="795"/>
        <v>0</v>
      </c>
      <c r="L2027" s="11">
        <f t="shared" si="795"/>
        <v>0</v>
      </c>
      <c r="M2027" s="11">
        <f t="shared" si="795"/>
        <v>0</v>
      </c>
      <c r="N2027" s="11">
        <f t="shared" si="795"/>
        <v>0</v>
      </c>
      <c r="O2027" s="11">
        <f t="shared" si="795"/>
        <v>1</v>
      </c>
      <c r="P2027" s="11">
        <f t="shared" si="795"/>
        <v>0</v>
      </c>
      <c r="Q2027" s="4" t="str">
        <f t="shared" si="783"/>
        <v>N-010-000010</v>
      </c>
      <c r="R2027">
        <f t="shared" si="784"/>
        <v>51</v>
      </c>
      <c r="S2027" s="8">
        <f t="shared" si="785"/>
        <v>6.7640449341040307</v>
      </c>
      <c r="T2027" s="8">
        <f t="shared" si="786"/>
        <v>6.7640449341040307</v>
      </c>
      <c r="U2027" s="10">
        <f t="shared" si="777"/>
        <v>5.4990326986384508</v>
      </c>
      <c r="V2027" s="10">
        <f t="shared" si="787"/>
        <v>-0.69394840951456138</v>
      </c>
      <c r="W2027" s="10">
        <f t="shared" si="788"/>
        <v>-1.5103821975769467</v>
      </c>
      <c r="X2027" s="10">
        <f t="shared" si="778"/>
        <v>-0.17602271950004214</v>
      </c>
      <c r="Y2027" s="22">
        <f t="shared" si="789"/>
        <v>6.3732007636292352</v>
      </c>
      <c r="Z2027" s="22">
        <f t="shared" si="779"/>
        <v>6.5691920580633658</v>
      </c>
      <c r="AA2027" s="22">
        <f t="shared" si="780"/>
        <v>6.7640449341040307</v>
      </c>
      <c r="AB2027" s="35"/>
      <c r="AC2027" s="10"/>
      <c r="AD2027" s="10"/>
    </row>
    <row r="2028" spans="1:30" x14ac:dyDescent="0.25">
      <c r="A2028" t="s">
        <v>4736</v>
      </c>
      <c r="B2028" t="s">
        <v>2122</v>
      </c>
      <c r="C2028" s="1">
        <v>41664</v>
      </c>
      <c r="D2028">
        <v>448</v>
      </c>
      <c r="E2028" t="str">
        <f t="shared" si="775"/>
        <v>_survival_analysis_(video)_</v>
      </c>
      <c r="F2028" s="7">
        <f t="shared" si="781"/>
        <v>6.1070228877422545</v>
      </c>
      <c r="G2028">
        <f t="shared" si="776"/>
        <v>15</v>
      </c>
      <c r="H2028" s="11">
        <f t="shared" si="782"/>
        <v>0</v>
      </c>
      <c r="I2028" s="11">
        <f t="shared" si="794"/>
        <v>0</v>
      </c>
      <c r="J2028" s="11">
        <f t="shared" si="794"/>
        <v>1</v>
      </c>
      <c r="K2028" s="11">
        <f t="shared" si="795"/>
        <v>0</v>
      </c>
      <c r="L2028" s="11">
        <f t="shared" si="795"/>
        <v>0</v>
      </c>
      <c r="M2028" s="11">
        <f t="shared" si="795"/>
        <v>0</v>
      </c>
      <c r="N2028" s="11">
        <f t="shared" si="795"/>
        <v>0</v>
      </c>
      <c r="O2028" s="11">
        <f t="shared" si="795"/>
        <v>0</v>
      </c>
      <c r="P2028" s="11">
        <f t="shared" si="795"/>
        <v>1</v>
      </c>
      <c r="Q2028" s="4" t="str">
        <f t="shared" si="783"/>
        <v>N-001-000001</v>
      </c>
      <c r="R2028">
        <f t="shared" si="784"/>
        <v>75</v>
      </c>
      <c r="S2028" s="8">
        <f t="shared" si="785"/>
        <v>6.7053553975541869</v>
      </c>
      <c r="T2028" s="8">
        <f t="shared" si="786"/>
        <v>6.7053553975541869</v>
      </c>
      <c r="U2028" s="10">
        <f t="shared" si="777"/>
        <v>5.9348370372185526</v>
      </c>
      <c r="V2028" s="10">
        <f t="shared" si="787"/>
        <v>-0.16886520179703862</v>
      </c>
      <c r="W2028" s="10">
        <f t="shared" si="788"/>
        <v>-0.7263692889731006</v>
      </c>
      <c r="X2028" s="10">
        <f t="shared" si="778"/>
        <v>0.17218585052370217</v>
      </c>
      <c r="Y2028" s="22">
        <f t="shared" si="789"/>
        <v>6.7214093336529794</v>
      </c>
      <c r="Z2028" s="22">
        <f t="shared" si="779"/>
        <v>6.7986372127043664</v>
      </c>
      <c r="AA2028" s="22">
        <f t="shared" si="780"/>
        <v>6.7053553975541869</v>
      </c>
      <c r="AB2028" s="35"/>
      <c r="AC2028" s="10"/>
      <c r="AD2028" s="10"/>
    </row>
    <row r="2029" spans="1:30" x14ac:dyDescent="0.25">
      <c r="A2029" t="s">
        <v>4737</v>
      </c>
      <c r="B2029" t="s">
        <v>2123</v>
      </c>
      <c r="C2029" s="1">
        <v>42356</v>
      </c>
      <c r="D2029">
        <v>2581</v>
      </c>
      <c r="E2029" t="str">
        <f t="shared" si="775"/>
        <v>_svm_in_practice_</v>
      </c>
      <c r="F2029" s="7">
        <f t="shared" si="781"/>
        <v>7.8563195714065879</v>
      </c>
      <c r="G2029">
        <f t="shared" si="776"/>
        <v>76</v>
      </c>
      <c r="H2029" s="11">
        <f t="shared" si="782"/>
        <v>1</v>
      </c>
      <c r="I2029" s="11">
        <f t="shared" si="794"/>
        <v>0</v>
      </c>
      <c r="J2029" s="11">
        <f t="shared" si="794"/>
        <v>1</v>
      </c>
      <c r="K2029" s="11">
        <f t="shared" si="795"/>
        <v>0</v>
      </c>
      <c r="L2029" s="11">
        <f t="shared" si="795"/>
        <v>0</v>
      </c>
      <c r="M2029" s="11">
        <f t="shared" si="795"/>
        <v>0</v>
      </c>
      <c r="N2029" s="11">
        <f t="shared" si="795"/>
        <v>0</v>
      </c>
      <c r="O2029" s="11">
        <f t="shared" si="795"/>
        <v>0</v>
      </c>
      <c r="P2029" s="11">
        <f t="shared" si="795"/>
        <v>0</v>
      </c>
      <c r="Q2029" s="4" t="str">
        <f t="shared" si="783"/>
        <v>N-101-000000</v>
      </c>
      <c r="R2029">
        <f t="shared" si="784"/>
        <v>419</v>
      </c>
      <c r="S2029" s="8">
        <f t="shared" si="785"/>
        <v>6.5697596378225285</v>
      </c>
      <c r="T2029" s="8">
        <f t="shared" si="786"/>
        <v>6.5697596378225285</v>
      </c>
      <c r="U2029" s="10">
        <f t="shared" si="777"/>
        <v>7.6678506320905315</v>
      </c>
      <c r="V2029" s="10">
        <f t="shared" si="787"/>
        <v>-0.14431102010629077</v>
      </c>
      <c r="W2029" s="10">
        <f t="shared" si="788"/>
        <v>1.0229273946912327</v>
      </c>
      <c r="X2029" s="10">
        <f t="shared" si="778"/>
        <v>0.18846893931605621</v>
      </c>
      <c r="Y2029" s="22">
        <f t="shared" si="789"/>
        <v>6.7376924224453338</v>
      </c>
      <c r="Z2029" s="22">
        <f t="shared" si="779"/>
        <v>6.5922741434865042</v>
      </c>
      <c r="AA2029" s="22">
        <f t="shared" si="780"/>
        <v>6.5697596378225285</v>
      </c>
      <c r="AB2029" s="35"/>
      <c r="AC2029" s="10"/>
      <c r="AD2029" s="10"/>
    </row>
    <row r="2030" spans="1:30" x14ac:dyDescent="0.25">
      <c r="A2030" t="s">
        <v>4738</v>
      </c>
      <c r="B2030" t="s">
        <v>2124</v>
      </c>
      <c r="C2030" s="1">
        <v>42044</v>
      </c>
      <c r="D2030">
        <v>2689</v>
      </c>
      <c r="E2030" t="str">
        <f t="shared" si="775"/>
        <v>_swimming_pools_and_nicholas_cage:_a_look_at_how_we_misunderstand_correlation_</v>
      </c>
      <c r="F2030" s="7">
        <f t="shared" si="781"/>
        <v>7.897296472595885</v>
      </c>
      <c r="G2030">
        <f t="shared" si="776"/>
        <v>78</v>
      </c>
      <c r="H2030" s="11">
        <f t="shared" si="782"/>
        <v>1</v>
      </c>
      <c r="I2030" s="11">
        <f t="shared" si="794"/>
        <v>0</v>
      </c>
      <c r="J2030" s="11">
        <f t="shared" si="794"/>
        <v>1</v>
      </c>
      <c r="K2030" s="11">
        <f t="shared" si="795"/>
        <v>0</v>
      </c>
      <c r="L2030" s="11">
        <f t="shared" si="795"/>
        <v>0</v>
      </c>
      <c r="M2030" s="11">
        <f t="shared" si="795"/>
        <v>0</v>
      </c>
      <c r="N2030" s="11">
        <f t="shared" si="795"/>
        <v>0</v>
      </c>
      <c r="O2030" s="11">
        <f t="shared" si="795"/>
        <v>0</v>
      </c>
      <c r="P2030" s="11">
        <f t="shared" si="795"/>
        <v>0</v>
      </c>
      <c r="Q2030" s="4" t="str">
        <f t="shared" si="783"/>
        <v>N-101-000000</v>
      </c>
      <c r="R2030">
        <f t="shared" si="784"/>
        <v>419</v>
      </c>
      <c r="S2030" s="8">
        <f t="shared" si="785"/>
        <v>6.5697596378225285</v>
      </c>
      <c r="T2030" s="8">
        <f t="shared" si="786"/>
        <v>6.5697596378225285</v>
      </c>
      <c r="U2030" s="10">
        <f t="shared" si="777"/>
        <v>7.7088275332798286</v>
      </c>
      <c r="V2030" s="10">
        <f t="shared" si="787"/>
        <v>-0.14431102010629077</v>
      </c>
      <c r="W2030" s="10">
        <f t="shared" si="788"/>
        <v>1.0639042958805298</v>
      </c>
      <c r="X2030" s="10">
        <f t="shared" si="778"/>
        <v>0.18846893931605621</v>
      </c>
      <c r="Y2030" s="22">
        <f t="shared" si="789"/>
        <v>6.7376924224453338</v>
      </c>
      <c r="Z2030" s="22">
        <f t="shared" si="779"/>
        <v>6.5922741434865042</v>
      </c>
      <c r="AA2030" s="22">
        <f t="shared" si="780"/>
        <v>6.5697596378225285</v>
      </c>
      <c r="AB2030" s="35"/>
      <c r="AC2030" s="10"/>
      <c r="AD2030" s="10"/>
    </row>
    <row r="2031" spans="1:30" x14ac:dyDescent="0.25">
      <c r="A2031" t="s">
        <v>5036</v>
      </c>
      <c r="B2031" t="s">
        <v>2422</v>
      </c>
      <c r="C2031" s="1">
        <v>41877</v>
      </c>
      <c r="D2031">
        <v>1100</v>
      </c>
      <c r="E2031" t="str">
        <f t="shared" si="775"/>
        <v>_synthetic_criterion_to_choose_the_right_variables_for_your_predictivealgorithm_</v>
      </c>
      <c r="F2031" s="7">
        <f t="shared" si="781"/>
        <v>7.0039741367226798</v>
      </c>
      <c r="G2031">
        <f t="shared" si="776"/>
        <v>38</v>
      </c>
      <c r="H2031" s="11">
        <f t="shared" si="782"/>
        <v>0</v>
      </c>
      <c r="I2031" s="11">
        <f t="shared" si="794"/>
        <v>0</v>
      </c>
      <c r="J2031" s="11">
        <f t="shared" si="794"/>
        <v>1</v>
      </c>
      <c r="K2031" s="11">
        <f t="shared" si="795"/>
        <v>0</v>
      </c>
      <c r="L2031" s="11">
        <f t="shared" si="795"/>
        <v>0</v>
      </c>
      <c r="M2031" s="11">
        <f t="shared" si="795"/>
        <v>0</v>
      </c>
      <c r="N2031" s="11">
        <f t="shared" si="795"/>
        <v>0</v>
      </c>
      <c r="O2031" s="11">
        <f t="shared" si="795"/>
        <v>0</v>
      </c>
      <c r="P2031" s="11">
        <f t="shared" si="795"/>
        <v>0</v>
      </c>
      <c r="Q2031" s="4" t="str">
        <f t="shared" si="783"/>
        <v>N-001-000000</v>
      </c>
      <c r="R2031">
        <f t="shared" si="784"/>
        <v>313</v>
      </c>
      <c r="S2031" s="8">
        <f t="shared" si="785"/>
        <v>6.8822553953446945</v>
      </c>
      <c r="T2031" s="8">
        <f t="shared" si="786"/>
        <v>6.8822553953446945</v>
      </c>
      <c r="U2031" s="10">
        <f t="shared" si="777"/>
        <v>6.6170381430639269</v>
      </c>
      <c r="V2031" s="10">
        <f t="shared" si="787"/>
        <v>0.15496856831223904</v>
      </c>
      <c r="W2031" s="10">
        <f t="shared" si="788"/>
        <v>0.17058196000732462</v>
      </c>
      <c r="X2031" s="10">
        <f t="shared" si="778"/>
        <v>0.38693599365875281</v>
      </c>
      <c r="Y2031" s="22">
        <f t="shared" si="789"/>
        <v>6.9361594767880304</v>
      </c>
      <c r="Z2031" s="22">
        <f t="shared" si="779"/>
        <v>6.9661540865059681</v>
      </c>
      <c r="AA2031" s="22">
        <f t="shared" si="780"/>
        <v>6.8822553953446945</v>
      </c>
      <c r="AB2031" s="35"/>
      <c r="AC2031" s="10"/>
      <c r="AD2031" s="10"/>
    </row>
    <row r="2032" spans="1:30" x14ac:dyDescent="0.25">
      <c r="A2032" t="s">
        <v>4739</v>
      </c>
      <c r="B2032" t="s">
        <v>2125</v>
      </c>
      <c r="C2032" s="1">
        <v>41522</v>
      </c>
      <c r="D2032">
        <v>1485</v>
      </c>
      <c r="E2032" t="str">
        <f t="shared" si="775"/>
        <v>_tableau_and_data_wrangler_have_a_child_</v>
      </c>
      <c r="F2032" s="7">
        <f t="shared" si="781"/>
        <v>7.3038432252777046</v>
      </c>
      <c r="G2032">
        <f t="shared" si="776"/>
        <v>30</v>
      </c>
      <c r="H2032" s="11">
        <f t="shared" si="782"/>
        <v>0</v>
      </c>
      <c r="I2032" s="11">
        <f t="shared" si="794"/>
        <v>0</v>
      </c>
      <c r="J2032" s="11">
        <f t="shared" si="794"/>
        <v>1</v>
      </c>
      <c r="K2032" s="11">
        <f t="shared" ref="K2032:P2041" si="796">IF(ISNUMBER(SEARCH(K$1,$E2032)),1,0)</f>
        <v>0</v>
      </c>
      <c r="L2032" s="11">
        <f t="shared" si="796"/>
        <v>0</v>
      </c>
      <c r="M2032" s="11">
        <f t="shared" si="796"/>
        <v>0</v>
      </c>
      <c r="N2032" s="11">
        <f t="shared" si="796"/>
        <v>0</v>
      </c>
      <c r="O2032" s="11">
        <f t="shared" si="796"/>
        <v>1</v>
      </c>
      <c r="P2032" s="11">
        <f t="shared" si="796"/>
        <v>0</v>
      </c>
      <c r="Q2032" s="4" t="str">
        <f t="shared" si="783"/>
        <v>N-001-000010</v>
      </c>
      <c r="R2032">
        <f t="shared" si="784"/>
        <v>276</v>
      </c>
      <c r="S2032" s="8">
        <f t="shared" si="785"/>
        <v>7.1371246496698326</v>
      </c>
      <c r="T2032" s="8">
        <f t="shared" si="786"/>
        <v>7.1371246496698326</v>
      </c>
      <c r="U2032" s="10">
        <f t="shared" si="777"/>
        <v>6.6990223104194833</v>
      </c>
      <c r="V2032" s="10">
        <f t="shared" si="787"/>
        <v>0.48352944586012636</v>
      </c>
      <c r="W2032" s="10">
        <f t="shared" si="788"/>
        <v>0.47045104856234943</v>
      </c>
      <c r="X2032" s="10">
        <f t="shared" si="778"/>
        <v>0.60482091485822098</v>
      </c>
      <c r="Y2032" s="22">
        <f t="shared" si="789"/>
        <v>7.1540443979874988</v>
      </c>
      <c r="Z2032" s="22">
        <f t="shared" si="779"/>
        <v>7.1890336202131158</v>
      </c>
      <c r="AA2032" s="22">
        <f t="shared" si="780"/>
        <v>7.1371246496698326</v>
      </c>
      <c r="AB2032" s="35"/>
      <c r="AC2032" s="10"/>
      <c r="AD2032" s="10"/>
    </row>
    <row r="2033" spans="1:30" x14ac:dyDescent="0.25">
      <c r="A2033" t="s">
        <v>4740</v>
      </c>
      <c r="B2033" t="s">
        <v>2126</v>
      </c>
      <c r="C2033" s="1">
        <v>41955</v>
      </c>
      <c r="D2033">
        <v>1467</v>
      </c>
      <c r="E2033" t="str">
        <f t="shared" si="775"/>
        <v>_tableau_top_bi_trends_for_2015_</v>
      </c>
      <c r="F2033" s="7">
        <f t="shared" si="781"/>
        <v>7.2916562091744606</v>
      </c>
      <c r="G2033">
        <f t="shared" si="776"/>
        <v>68</v>
      </c>
      <c r="H2033" s="11">
        <f t="shared" si="782"/>
        <v>0</v>
      </c>
      <c r="I2033" s="11">
        <f t="shared" si="794"/>
        <v>0</v>
      </c>
      <c r="J2033" s="11">
        <f t="shared" si="794"/>
        <v>1</v>
      </c>
      <c r="K2033" s="11">
        <f t="shared" si="796"/>
        <v>0</v>
      </c>
      <c r="L2033" s="11">
        <f t="shared" si="796"/>
        <v>0</v>
      </c>
      <c r="M2033" s="11">
        <f t="shared" si="796"/>
        <v>0</v>
      </c>
      <c r="N2033" s="11">
        <f t="shared" si="796"/>
        <v>0</v>
      </c>
      <c r="O2033" s="11">
        <f t="shared" si="796"/>
        <v>0</v>
      </c>
      <c r="P2033" s="11">
        <f t="shared" si="796"/>
        <v>0</v>
      </c>
      <c r="Q2033" s="4" t="str">
        <f t="shared" si="783"/>
        <v>N-001-000000</v>
      </c>
      <c r="R2033">
        <f t="shared" si="784"/>
        <v>313</v>
      </c>
      <c r="S2033" s="8">
        <f t="shared" si="785"/>
        <v>6.8822553953446945</v>
      </c>
      <c r="T2033" s="8">
        <f t="shared" si="786"/>
        <v>6.8822553953446945</v>
      </c>
      <c r="U2033" s="10">
        <f t="shared" si="777"/>
        <v>6.9047202155157077</v>
      </c>
      <c r="V2033" s="10">
        <f t="shared" si="787"/>
        <v>0.15496856831223904</v>
      </c>
      <c r="W2033" s="10">
        <f t="shared" si="788"/>
        <v>0.45826403245910541</v>
      </c>
      <c r="X2033" s="10">
        <f t="shared" si="778"/>
        <v>0.38693599365875281</v>
      </c>
      <c r="Y2033" s="22">
        <f t="shared" si="789"/>
        <v>6.9361594767880304</v>
      </c>
      <c r="Z2033" s="22">
        <f t="shared" si="779"/>
        <v>6.9661540865059681</v>
      </c>
      <c r="AA2033" s="22">
        <f t="shared" si="780"/>
        <v>6.8822553953446945</v>
      </c>
      <c r="AB2033" s="35"/>
      <c r="AC2033" s="10"/>
      <c r="AD2033" s="10"/>
    </row>
    <row r="2034" spans="1:30" x14ac:dyDescent="0.25">
      <c r="A2034" t="s">
        <v>3051</v>
      </c>
      <c r="B2034" t="s">
        <v>433</v>
      </c>
      <c r="C2034" s="1">
        <v>41795</v>
      </c>
      <c r="D2034">
        <v>122</v>
      </c>
      <c r="E2034" t="str">
        <f t="shared" si="775"/>
        <v>_tableau_whitepaper:_how_to_build_dashboards_that_persuade_and_engage_</v>
      </c>
      <c r="F2034" s="7">
        <f t="shared" si="781"/>
        <v>4.8121843553724171</v>
      </c>
      <c r="G2034">
        <f t="shared" si="776"/>
        <v>23</v>
      </c>
      <c r="H2034" s="11">
        <f t="shared" si="782"/>
        <v>0</v>
      </c>
      <c r="I2034" s="11">
        <f t="shared" si="794"/>
        <v>1</v>
      </c>
      <c r="J2034" s="11">
        <f t="shared" si="794"/>
        <v>0</v>
      </c>
      <c r="K2034" s="11">
        <f t="shared" si="796"/>
        <v>0</v>
      </c>
      <c r="L2034" s="11">
        <f t="shared" si="796"/>
        <v>0</v>
      </c>
      <c r="M2034" s="11">
        <f t="shared" si="796"/>
        <v>0</v>
      </c>
      <c r="N2034" s="11">
        <f t="shared" si="796"/>
        <v>0</v>
      </c>
      <c r="O2034" s="11">
        <f t="shared" si="796"/>
        <v>0</v>
      </c>
      <c r="P2034" s="11">
        <f t="shared" si="796"/>
        <v>0</v>
      </c>
      <c r="Q2034" s="4" t="str">
        <f t="shared" si="783"/>
        <v>N-010-000000</v>
      </c>
      <c r="R2034">
        <f t="shared" si="784"/>
        <v>99</v>
      </c>
      <c r="S2034" s="8">
        <f t="shared" si="785"/>
        <v>6.480946823676728</v>
      </c>
      <c r="T2034" s="8">
        <f t="shared" si="786"/>
        <v>6.480946823676728</v>
      </c>
      <c r="U2034" s="10">
        <f t="shared" si="777"/>
        <v>5.206091996071927</v>
      </c>
      <c r="V2034" s="10">
        <f t="shared" si="787"/>
        <v>-1.0225092870624488</v>
      </c>
      <c r="W2034" s="10">
        <f t="shared" si="788"/>
        <v>-2.0212078213429381</v>
      </c>
      <c r="X2034" s="10">
        <f t="shared" si="778"/>
        <v>-0.39390764069951029</v>
      </c>
      <c r="Y2034" s="22">
        <f t="shared" si="789"/>
        <v>6.1553158424297676</v>
      </c>
      <c r="Z2034" s="22">
        <f t="shared" si="779"/>
        <v>6.3463125243562173</v>
      </c>
      <c r="AA2034" s="22">
        <f t="shared" si="780"/>
        <v>6.480946823676728</v>
      </c>
      <c r="AB2034" s="35"/>
      <c r="AC2034" s="10"/>
      <c r="AD2034" s="10"/>
    </row>
    <row r="2035" spans="1:30" x14ac:dyDescent="0.25">
      <c r="A2035" t="s">
        <v>4741</v>
      </c>
      <c r="B2035" t="s">
        <v>2127</v>
      </c>
      <c r="C2035" s="1">
        <v>41754</v>
      </c>
      <c r="D2035">
        <v>774</v>
      </c>
      <c r="E2035" t="str">
        <f t="shared" si="775"/>
        <v>_take_me_out_to_the_data_</v>
      </c>
      <c r="F2035" s="7">
        <f t="shared" si="781"/>
        <v>6.6528630293533473</v>
      </c>
      <c r="G2035">
        <f t="shared" si="776"/>
        <v>31</v>
      </c>
      <c r="H2035" s="11">
        <f t="shared" si="782"/>
        <v>0</v>
      </c>
      <c r="I2035" s="11">
        <f t="shared" si="794"/>
        <v>0</v>
      </c>
      <c r="J2035" s="11">
        <f t="shared" si="794"/>
        <v>1</v>
      </c>
      <c r="K2035" s="11">
        <f t="shared" si="796"/>
        <v>0</v>
      </c>
      <c r="L2035" s="11">
        <f t="shared" si="796"/>
        <v>0</v>
      </c>
      <c r="M2035" s="11">
        <f t="shared" si="796"/>
        <v>0</v>
      </c>
      <c r="N2035" s="11">
        <f t="shared" si="796"/>
        <v>0</v>
      </c>
      <c r="O2035" s="11">
        <f t="shared" si="796"/>
        <v>1</v>
      </c>
      <c r="P2035" s="11">
        <f t="shared" si="796"/>
        <v>0</v>
      </c>
      <c r="Q2035" s="4" t="str">
        <f t="shared" si="783"/>
        <v>N-001-000010</v>
      </c>
      <c r="R2035">
        <f t="shared" si="784"/>
        <v>276</v>
      </c>
      <c r="S2035" s="8">
        <f t="shared" si="785"/>
        <v>7.1371246496698326</v>
      </c>
      <c r="T2035" s="8">
        <f t="shared" si="786"/>
        <v>7.1371246496698326</v>
      </c>
      <c r="U2035" s="10">
        <f t="shared" si="777"/>
        <v>6.048042114495126</v>
      </c>
      <c r="V2035" s="10">
        <f t="shared" si="787"/>
        <v>0.48352944586012636</v>
      </c>
      <c r="W2035" s="10">
        <f t="shared" si="788"/>
        <v>-0.18052914736200787</v>
      </c>
      <c r="X2035" s="10">
        <f t="shared" si="778"/>
        <v>0.60482091485822098</v>
      </c>
      <c r="Y2035" s="22">
        <f t="shared" si="789"/>
        <v>7.1540443979874988</v>
      </c>
      <c r="Z2035" s="22">
        <f t="shared" si="779"/>
        <v>7.1890336202131158</v>
      </c>
      <c r="AA2035" s="22">
        <f t="shared" si="780"/>
        <v>7.1371246496698326</v>
      </c>
      <c r="AB2035" s="35"/>
      <c r="AC2035" s="10"/>
      <c r="AD2035" s="10"/>
    </row>
    <row r="2036" spans="1:30" x14ac:dyDescent="0.25">
      <c r="A2036" t="s">
        <v>4742</v>
      </c>
      <c r="B2036" t="s">
        <v>2128</v>
      </c>
      <c r="C2036" s="1">
        <v>42172</v>
      </c>
      <c r="D2036">
        <v>244</v>
      </c>
      <c r="E2036" t="str">
        <f t="shared" si="775"/>
        <v>_taking_control_of_your_crm_data_</v>
      </c>
      <c r="F2036" s="7">
        <f t="shared" si="781"/>
        <v>5.5012582105447274</v>
      </c>
      <c r="G2036">
        <f t="shared" si="776"/>
        <v>26</v>
      </c>
      <c r="H2036" s="11">
        <f t="shared" si="782"/>
        <v>1</v>
      </c>
      <c r="I2036" s="11">
        <f t="shared" si="794"/>
        <v>0</v>
      </c>
      <c r="J2036" s="11">
        <f t="shared" si="794"/>
        <v>1</v>
      </c>
      <c r="K2036" s="11">
        <f t="shared" si="796"/>
        <v>0</v>
      </c>
      <c r="L2036" s="11">
        <f t="shared" si="796"/>
        <v>0</v>
      </c>
      <c r="M2036" s="11">
        <f t="shared" si="796"/>
        <v>0</v>
      </c>
      <c r="N2036" s="11">
        <f t="shared" si="796"/>
        <v>0</v>
      </c>
      <c r="O2036" s="11">
        <f t="shared" si="796"/>
        <v>1</v>
      </c>
      <c r="P2036" s="11">
        <f t="shared" si="796"/>
        <v>0</v>
      </c>
      <c r="Q2036" s="4" t="str">
        <f t="shared" si="783"/>
        <v>N-101-000010</v>
      </c>
      <c r="R2036">
        <f t="shared" si="784"/>
        <v>382</v>
      </c>
      <c r="S2036" s="8">
        <f t="shared" si="785"/>
        <v>6.8802841839920132</v>
      </c>
      <c r="T2036" s="8">
        <f t="shared" si="786"/>
        <v>6.8802841839920132</v>
      </c>
      <c r="U2036" s="10">
        <f t="shared" si="777"/>
        <v>5.0949043500292026</v>
      </c>
      <c r="V2036" s="10">
        <f t="shared" si="787"/>
        <v>0.18424985744159661</v>
      </c>
      <c r="W2036" s="10">
        <f t="shared" si="788"/>
        <v>-1.3321339661706277</v>
      </c>
      <c r="X2036" s="10">
        <f t="shared" si="778"/>
        <v>0.40635386051552441</v>
      </c>
      <c r="Y2036" s="22">
        <f t="shared" si="789"/>
        <v>6.9555773436448023</v>
      </c>
      <c r="Z2036" s="22">
        <f t="shared" si="779"/>
        <v>6.8151536771936527</v>
      </c>
      <c r="AA2036" s="22">
        <f t="shared" si="780"/>
        <v>6.8802841839920132</v>
      </c>
      <c r="AB2036" s="35"/>
      <c r="AC2036" s="10"/>
      <c r="AD2036" s="10"/>
    </row>
    <row r="2037" spans="1:30" x14ac:dyDescent="0.25">
      <c r="A2037" t="s">
        <v>4743</v>
      </c>
      <c r="B2037" t="s">
        <v>2129</v>
      </c>
      <c r="C2037" s="1">
        <v>42196</v>
      </c>
      <c r="D2037">
        <v>2729</v>
      </c>
      <c r="E2037" t="str">
        <f t="shared" si="775"/>
        <v>_taking_r_to_the_next_level_</v>
      </c>
      <c r="F2037" s="7">
        <f t="shared" si="781"/>
        <v>7.9120568881790057</v>
      </c>
      <c r="G2037">
        <f t="shared" si="776"/>
        <v>33</v>
      </c>
      <c r="H2037" s="11">
        <f t="shared" si="782"/>
        <v>1</v>
      </c>
      <c r="I2037" s="11">
        <f t="shared" si="794"/>
        <v>0</v>
      </c>
      <c r="J2037" s="11">
        <f t="shared" si="794"/>
        <v>1</v>
      </c>
      <c r="K2037" s="11">
        <f t="shared" si="796"/>
        <v>0</v>
      </c>
      <c r="L2037" s="11">
        <f t="shared" si="796"/>
        <v>1</v>
      </c>
      <c r="M2037" s="11">
        <f t="shared" si="796"/>
        <v>0</v>
      </c>
      <c r="N2037" s="11">
        <f t="shared" si="796"/>
        <v>0</v>
      </c>
      <c r="O2037" s="11">
        <f t="shared" si="796"/>
        <v>0</v>
      </c>
      <c r="P2037" s="11">
        <f t="shared" si="796"/>
        <v>0</v>
      </c>
      <c r="Q2037" s="4" t="str">
        <f t="shared" si="783"/>
        <v>N-101-010000</v>
      </c>
      <c r="R2037">
        <f t="shared" si="784"/>
        <v>20</v>
      </c>
      <c r="S2037" s="8">
        <f t="shared" si="785"/>
        <v>7.551626371718255</v>
      </c>
      <c r="T2037" s="8">
        <f t="shared" si="786"/>
        <v>7.551626371718255</v>
      </c>
      <c r="U2037" s="10">
        <f t="shared" si="777"/>
        <v>7.4298949186275429</v>
      </c>
      <c r="V2037" s="10">
        <f t="shared" si="787"/>
        <v>0.29856515146458962</v>
      </c>
      <c r="W2037" s="10">
        <f t="shared" si="788"/>
        <v>1.0786647114636505</v>
      </c>
      <c r="X2037" s="10">
        <f t="shared" si="778"/>
        <v>0.48216196955146284</v>
      </c>
      <c r="Y2037" s="22">
        <f t="shared" si="789"/>
        <v>7.0313854526807402</v>
      </c>
      <c r="Z2037" s="22">
        <f t="shared" si="779"/>
        <v>7.1381386669274196</v>
      </c>
      <c r="AA2037" s="22">
        <f t="shared" si="780"/>
        <v>7.551626371718255</v>
      </c>
      <c r="AB2037" s="35"/>
      <c r="AC2037" s="10"/>
      <c r="AD2037" s="10"/>
    </row>
    <row r="2038" spans="1:30" x14ac:dyDescent="0.25">
      <c r="A2038" t="s">
        <v>4744</v>
      </c>
      <c r="B2038" t="s">
        <v>2130</v>
      </c>
      <c r="C2038" s="1">
        <v>42041</v>
      </c>
      <c r="D2038">
        <v>1793</v>
      </c>
      <c r="E2038" t="str">
        <f t="shared" si="775"/>
        <v>_taking_the_fear_out_of_statistics_</v>
      </c>
      <c r="F2038" s="7">
        <f t="shared" si="781"/>
        <v>7.4922030426187414</v>
      </c>
      <c r="G2038">
        <f t="shared" si="776"/>
        <v>15</v>
      </c>
      <c r="H2038" s="11">
        <f t="shared" si="782"/>
        <v>1</v>
      </c>
      <c r="I2038" s="11">
        <f t="shared" si="794"/>
        <v>0</v>
      </c>
      <c r="J2038" s="11">
        <f t="shared" si="794"/>
        <v>1</v>
      </c>
      <c r="K2038" s="11">
        <f t="shared" si="796"/>
        <v>0</v>
      </c>
      <c r="L2038" s="11">
        <f t="shared" si="796"/>
        <v>0</v>
      </c>
      <c r="M2038" s="11">
        <f t="shared" si="796"/>
        <v>0</v>
      </c>
      <c r="N2038" s="11">
        <f t="shared" si="796"/>
        <v>0</v>
      </c>
      <c r="O2038" s="11">
        <f t="shared" si="796"/>
        <v>0</v>
      </c>
      <c r="P2038" s="11">
        <f t="shared" si="796"/>
        <v>0</v>
      </c>
      <c r="Q2038" s="4" t="str">
        <f t="shared" si="783"/>
        <v>N-101-000000</v>
      </c>
      <c r="R2038">
        <f t="shared" si="784"/>
        <v>419</v>
      </c>
      <c r="S2038" s="8">
        <f t="shared" si="785"/>
        <v>6.5697596378225285</v>
      </c>
      <c r="T2038" s="8">
        <f t="shared" si="786"/>
        <v>6.5697596378225285</v>
      </c>
      <c r="U2038" s="10">
        <f t="shared" si="777"/>
        <v>7.303734103302685</v>
      </c>
      <c r="V2038" s="10">
        <f t="shared" si="787"/>
        <v>-0.14431102010629077</v>
      </c>
      <c r="W2038" s="10">
        <f t="shared" si="788"/>
        <v>0.65881086590338622</v>
      </c>
      <c r="X2038" s="10">
        <f t="shared" si="778"/>
        <v>0.18846893931605621</v>
      </c>
      <c r="Y2038" s="22">
        <f t="shared" si="789"/>
        <v>6.7376924224453338</v>
      </c>
      <c r="Z2038" s="22">
        <f t="shared" si="779"/>
        <v>6.5922741434865042</v>
      </c>
      <c r="AA2038" s="22">
        <f t="shared" si="780"/>
        <v>6.5697596378225285</v>
      </c>
      <c r="AB2038" s="35"/>
      <c r="AC2038" s="10"/>
      <c r="AD2038" s="10"/>
    </row>
    <row r="2039" spans="1:30" x14ac:dyDescent="0.25">
      <c r="A2039" t="s">
        <v>4745</v>
      </c>
      <c r="B2039" t="s">
        <v>2131</v>
      </c>
      <c r="C2039" s="1">
        <v>42117</v>
      </c>
      <c r="D2039">
        <v>489</v>
      </c>
      <c r="E2039" t="str">
        <f t="shared" si="775"/>
        <v>_taming_big_data_</v>
      </c>
      <c r="F2039" s="7">
        <f t="shared" si="781"/>
        <v>6.1944053911046719</v>
      </c>
      <c r="G2039">
        <f t="shared" si="776"/>
        <v>65</v>
      </c>
      <c r="H2039" s="11">
        <f t="shared" si="782"/>
        <v>1</v>
      </c>
      <c r="I2039" s="11">
        <f t="shared" si="794"/>
        <v>0</v>
      </c>
      <c r="J2039" s="11">
        <f t="shared" si="794"/>
        <v>1</v>
      </c>
      <c r="K2039" s="11">
        <f t="shared" si="796"/>
        <v>0</v>
      </c>
      <c r="L2039" s="11">
        <f t="shared" si="796"/>
        <v>0</v>
      </c>
      <c r="M2039" s="11">
        <f t="shared" si="796"/>
        <v>0</v>
      </c>
      <c r="N2039" s="11">
        <f t="shared" si="796"/>
        <v>0</v>
      </c>
      <c r="O2039" s="11">
        <f t="shared" si="796"/>
        <v>1</v>
      </c>
      <c r="P2039" s="11">
        <f t="shared" si="796"/>
        <v>0</v>
      </c>
      <c r="Q2039" s="4" t="str">
        <f t="shared" si="783"/>
        <v>N-101-000010</v>
      </c>
      <c r="R2039">
        <f t="shared" si="784"/>
        <v>382</v>
      </c>
      <c r="S2039" s="8">
        <f t="shared" si="785"/>
        <v>6.8802841839920132</v>
      </c>
      <c r="T2039" s="8">
        <f t="shared" si="786"/>
        <v>6.8802841839920132</v>
      </c>
      <c r="U2039" s="10">
        <f t="shared" si="777"/>
        <v>5.7880515305891471</v>
      </c>
      <c r="V2039" s="10">
        <f t="shared" si="787"/>
        <v>0.18424985744159661</v>
      </c>
      <c r="W2039" s="10">
        <f t="shared" si="788"/>
        <v>-0.63898678561068323</v>
      </c>
      <c r="X2039" s="10">
        <f t="shared" si="778"/>
        <v>0.40635386051552441</v>
      </c>
      <c r="Y2039" s="22">
        <f t="shared" si="789"/>
        <v>6.9555773436448023</v>
      </c>
      <c r="Z2039" s="22">
        <f t="shared" si="779"/>
        <v>6.8151536771936527</v>
      </c>
      <c r="AA2039" s="22">
        <f t="shared" si="780"/>
        <v>6.8802841839920132</v>
      </c>
      <c r="AB2039" s="35"/>
      <c r="AC2039" s="10"/>
      <c r="AD2039" s="10"/>
    </row>
    <row r="2040" spans="1:30" x14ac:dyDescent="0.25">
      <c r="A2040" t="s">
        <v>4369</v>
      </c>
      <c r="B2040" t="s">
        <v>1753</v>
      </c>
      <c r="C2040" s="1">
        <v>41094</v>
      </c>
      <c r="D2040">
        <v>163</v>
      </c>
      <c r="E2040" t="str">
        <f t="shared" si="775"/>
        <v>_target's_methodology_for_predicting_which_customers_are_pregnant._</v>
      </c>
      <c r="F2040" s="7">
        <f t="shared" si="781"/>
        <v>5.0998664278241987</v>
      </c>
      <c r="G2040">
        <f t="shared" si="776"/>
        <v>27</v>
      </c>
      <c r="H2040" s="11">
        <f t="shared" si="782"/>
        <v>0</v>
      </c>
      <c r="I2040" s="11">
        <f t="shared" si="794"/>
        <v>0</v>
      </c>
      <c r="J2040" s="11">
        <f t="shared" si="794"/>
        <v>1</v>
      </c>
      <c r="K2040" s="11">
        <f t="shared" si="796"/>
        <v>0</v>
      </c>
      <c r="L2040" s="11">
        <f t="shared" si="796"/>
        <v>0</v>
      </c>
      <c r="M2040" s="11">
        <f t="shared" si="796"/>
        <v>0</v>
      </c>
      <c r="N2040" s="11">
        <f t="shared" si="796"/>
        <v>0</v>
      </c>
      <c r="O2040" s="11">
        <f t="shared" si="796"/>
        <v>0</v>
      </c>
      <c r="P2040" s="11">
        <f t="shared" si="796"/>
        <v>0</v>
      </c>
      <c r="Q2040" s="4" t="str">
        <f t="shared" si="783"/>
        <v>N-001-000000</v>
      </c>
      <c r="R2040">
        <f t="shared" si="784"/>
        <v>313</v>
      </c>
      <c r="S2040" s="8">
        <f t="shared" si="785"/>
        <v>6.8822553953446945</v>
      </c>
      <c r="T2040" s="8">
        <f t="shared" si="786"/>
        <v>6.8822553953446945</v>
      </c>
      <c r="U2040" s="10">
        <f t="shared" si="777"/>
        <v>4.7129304341654459</v>
      </c>
      <c r="V2040" s="10">
        <f t="shared" si="787"/>
        <v>0.15496856831223904</v>
      </c>
      <c r="W2040" s="10">
        <f t="shared" si="788"/>
        <v>-1.7335257488911564</v>
      </c>
      <c r="X2040" s="10">
        <f t="shared" si="778"/>
        <v>0.38693599365875281</v>
      </c>
      <c r="Y2040" s="22">
        <f t="shared" si="789"/>
        <v>6.9361594767880304</v>
      </c>
      <c r="Z2040" s="22">
        <f t="shared" si="779"/>
        <v>6.9661540865059681</v>
      </c>
      <c r="AA2040" s="22">
        <f t="shared" si="780"/>
        <v>6.8822553953446945</v>
      </c>
      <c r="AB2040" s="35"/>
      <c r="AC2040" s="10"/>
      <c r="AD2040" s="10"/>
    </row>
    <row r="2041" spans="1:30" x14ac:dyDescent="0.25">
      <c r="A2041" t="s">
        <v>5012</v>
      </c>
      <c r="B2041" t="s">
        <v>2398</v>
      </c>
      <c r="C2041" s="1">
        <v>41598</v>
      </c>
      <c r="D2041">
        <v>9654</v>
      </c>
      <c r="E2041" t="str">
        <f t="shared" si="775"/>
        <v>_taxonomy_of_data_scientists_</v>
      </c>
      <c r="F2041" s="7">
        <f t="shared" si="781"/>
        <v>9.1752311948626151</v>
      </c>
      <c r="G2041">
        <f t="shared" si="776"/>
        <v>52</v>
      </c>
      <c r="H2041" s="11">
        <f t="shared" si="782"/>
        <v>0</v>
      </c>
      <c r="I2041" s="11">
        <f t="shared" si="794"/>
        <v>0</v>
      </c>
      <c r="J2041" s="11">
        <f t="shared" si="794"/>
        <v>1</v>
      </c>
      <c r="K2041" s="11">
        <f t="shared" si="796"/>
        <v>0</v>
      </c>
      <c r="L2041" s="11">
        <f t="shared" si="796"/>
        <v>0</v>
      </c>
      <c r="M2041" s="11">
        <f t="shared" si="796"/>
        <v>0</v>
      </c>
      <c r="N2041" s="11">
        <f t="shared" si="796"/>
        <v>0</v>
      </c>
      <c r="O2041" s="11">
        <f t="shared" si="796"/>
        <v>1</v>
      </c>
      <c r="P2041" s="11">
        <f t="shared" si="796"/>
        <v>0</v>
      </c>
      <c r="Q2041" s="4" t="str">
        <f t="shared" si="783"/>
        <v>N-001-000010</v>
      </c>
      <c r="R2041">
        <f t="shared" si="784"/>
        <v>276</v>
      </c>
      <c r="S2041" s="8">
        <f t="shared" si="785"/>
        <v>7.1371246496698326</v>
      </c>
      <c r="T2041" s="8">
        <f t="shared" si="786"/>
        <v>7.1371246496698326</v>
      </c>
      <c r="U2041" s="10">
        <f t="shared" si="777"/>
        <v>8.5704102800043938</v>
      </c>
      <c r="V2041" s="10">
        <f t="shared" si="787"/>
        <v>0.48352944586012636</v>
      </c>
      <c r="W2041" s="10">
        <f t="shared" si="788"/>
        <v>2.3418390181472599</v>
      </c>
      <c r="X2041" s="10">
        <f t="shared" si="778"/>
        <v>0.60482091485822098</v>
      </c>
      <c r="Y2041" s="22">
        <f t="shared" si="789"/>
        <v>7.1540443979874988</v>
      </c>
      <c r="Z2041" s="22">
        <f t="shared" si="779"/>
        <v>7.1890336202131158</v>
      </c>
      <c r="AA2041" s="22">
        <f t="shared" si="780"/>
        <v>7.1371246496698326</v>
      </c>
      <c r="AB2041" s="35"/>
      <c r="AC2041" s="10"/>
      <c r="AD2041" s="10"/>
    </row>
    <row r="2042" spans="1:30" x14ac:dyDescent="0.25">
      <c r="A2042" t="s">
        <v>4746</v>
      </c>
      <c r="B2042" t="s">
        <v>2132</v>
      </c>
      <c r="C2042" s="1">
        <v>41060</v>
      </c>
      <c r="D2042">
        <v>1095</v>
      </c>
      <c r="E2042" t="str">
        <f t="shared" si="775"/>
        <v>_telecom_:_4_steps_to_build_a_network_graph_in_hadoop_</v>
      </c>
      <c r="F2042" s="7">
        <f t="shared" si="781"/>
        <v>6.9994224675079613</v>
      </c>
      <c r="G2042">
        <f t="shared" si="776"/>
        <v>55</v>
      </c>
      <c r="H2042" s="11">
        <f t="shared" si="782"/>
        <v>0</v>
      </c>
      <c r="I2042" s="11">
        <f t="shared" ref="I2042:J2061" si="797">IF(ISNUMBER(SEARCH(I$1,$B2042)),1,0)</f>
        <v>0</v>
      </c>
      <c r="J2042" s="11">
        <f t="shared" si="797"/>
        <v>1</v>
      </c>
      <c r="K2042" s="11">
        <f t="shared" ref="K2042:P2051" si="798">IF(ISNUMBER(SEARCH(K$1,$E2042)),1,0)</f>
        <v>0</v>
      </c>
      <c r="L2042" s="11">
        <f t="shared" si="798"/>
        <v>0</v>
      </c>
      <c r="M2042" s="11">
        <f t="shared" si="798"/>
        <v>0</v>
      </c>
      <c r="N2042" s="11">
        <f t="shared" si="798"/>
        <v>0</v>
      </c>
      <c r="O2042" s="11">
        <f t="shared" si="798"/>
        <v>0</v>
      </c>
      <c r="P2042" s="11">
        <f t="shared" si="798"/>
        <v>0</v>
      </c>
      <c r="Q2042" s="4" t="str">
        <f t="shared" si="783"/>
        <v>N-001-000000</v>
      </c>
      <c r="R2042">
        <f t="shared" si="784"/>
        <v>313</v>
      </c>
      <c r="S2042" s="8">
        <f t="shared" si="785"/>
        <v>6.8822553953446945</v>
      </c>
      <c r="T2042" s="8">
        <f t="shared" si="786"/>
        <v>6.8822553953446945</v>
      </c>
      <c r="U2042" s="10">
        <f t="shared" si="777"/>
        <v>6.6124864738492084</v>
      </c>
      <c r="V2042" s="10">
        <f t="shared" si="787"/>
        <v>0.15496856831223904</v>
      </c>
      <c r="W2042" s="10">
        <f t="shared" si="788"/>
        <v>0.16603029079260612</v>
      </c>
      <c r="X2042" s="10">
        <f t="shared" si="778"/>
        <v>0.38693599365875281</v>
      </c>
      <c r="Y2042" s="22">
        <f t="shared" si="789"/>
        <v>6.9361594767880304</v>
      </c>
      <c r="Z2042" s="22">
        <f t="shared" si="779"/>
        <v>6.9661540865059681</v>
      </c>
      <c r="AA2042" s="22">
        <f t="shared" si="780"/>
        <v>6.8822553953446945</v>
      </c>
      <c r="AB2042" s="35"/>
      <c r="AC2042" s="10"/>
      <c r="AD2042" s="10"/>
    </row>
    <row r="2043" spans="1:30" x14ac:dyDescent="0.25">
      <c r="A2043" t="s">
        <v>4747</v>
      </c>
      <c r="B2043" t="s">
        <v>2133</v>
      </c>
      <c r="C2043" s="1">
        <v>42187</v>
      </c>
      <c r="D2043">
        <v>937</v>
      </c>
      <c r="E2043" t="str">
        <f t="shared" si="775"/>
        <v>_tell_us:_as_a_data_scientist,_what_is_your_super_power?_</v>
      </c>
      <c r="F2043" s="7">
        <f t="shared" si="781"/>
        <v>6.8437499490062246</v>
      </c>
      <c r="G2043">
        <f t="shared" si="776"/>
        <v>76</v>
      </c>
      <c r="H2043" s="11">
        <f t="shared" si="782"/>
        <v>1</v>
      </c>
      <c r="I2043" s="11">
        <f t="shared" si="797"/>
        <v>0</v>
      </c>
      <c r="J2043" s="11">
        <f t="shared" si="797"/>
        <v>1</v>
      </c>
      <c r="K2043" s="11">
        <f t="shared" si="798"/>
        <v>0</v>
      </c>
      <c r="L2043" s="11">
        <f t="shared" si="798"/>
        <v>0</v>
      </c>
      <c r="M2043" s="11">
        <f t="shared" si="798"/>
        <v>0</v>
      </c>
      <c r="N2043" s="11">
        <f t="shared" si="798"/>
        <v>0</v>
      </c>
      <c r="O2043" s="11">
        <f t="shared" si="798"/>
        <v>1</v>
      </c>
      <c r="P2043" s="11">
        <f t="shared" si="798"/>
        <v>0</v>
      </c>
      <c r="Q2043" s="4" t="str">
        <f t="shared" si="783"/>
        <v>N-101-000010</v>
      </c>
      <c r="R2043">
        <f t="shared" si="784"/>
        <v>382</v>
      </c>
      <c r="S2043" s="8">
        <f t="shared" si="785"/>
        <v>6.8802841839920132</v>
      </c>
      <c r="T2043" s="8">
        <f t="shared" si="786"/>
        <v>6.8802841839920132</v>
      </c>
      <c r="U2043" s="10">
        <f t="shared" si="777"/>
        <v>6.4373960884906998</v>
      </c>
      <c r="V2043" s="10">
        <f t="shared" si="787"/>
        <v>0.18424985744159661</v>
      </c>
      <c r="W2043" s="10">
        <f t="shared" si="788"/>
        <v>1.0357772290869427E-2</v>
      </c>
      <c r="X2043" s="10">
        <f t="shared" si="778"/>
        <v>0.40635386051552441</v>
      </c>
      <c r="Y2043" s="22">
        <f t="shared" si="789"/>
        <v>6.9555773436448023</v>
      </c>
      <c r="Z2043" s="22">
        <f t="shared" si="779"/>
        <v>6.8151536771936527</v>
      </c>
      <c r="AA2043" s="22">
        <f t="shared" si="780"/>
        <v>6.8802841839920132</v>
      </c>
      <c r="AB2043" s="35"/>
      <c r="AC2043" s="10"/>
      <c r="AD2043" s="10"/>
    </row>
    <row r="2044" spans="1:30" x14ac:dyDescent="0.25">
      <c r="A2044" t="s">
        <v>4748</v>
      </c>
      <c r="B2044" t="s">
        <v>2134</v>
      </c>
      <c r="C2044" s="1">
        <v>41891</v>
      </c>
      <c r="D2044">
        <v>2037</v>
      </c>
      <c r="E2044" t="str">
        <f t="shared" si="775"/>
        <v>_temporal_databases:_why_you_should_care_and_how_to_get_started_(part_1_of_3)_</v>
      </c>
      <c r="F2044" s="7">
        <f t="shared" si="781"/>
        <v>7.6197242137826704</v>
      </c>
      <c r="G2044">
        <f t="shared" si="776"/>
        <v>76</v>
      </c>
      <c r="H2044" s="11">
        <f t="shared" si="782"/>
        <v>0</v>
      </c>
      <c r="I2044" s="11">
        <f t="shared" si="797"/>
        <v>0</v>
      </c>
      <c r="J2044" s="11">
        <f t="shared" si="797"/>
        <v>1</v>
      </c>
      <c r="K2044" s="11">
        <f t="shared" si="798"/>
        <v>0</v>
      </c>
      <c r="L2044" s="11">
        <f t="shared" si="798"/>
        <v>0</v>
      </c>
      <c r="M2044" s="11">
        <f t="shared" si="798"/>
        <v>0</v>
      </c>
      <c r="N2044" s="11">
        <f t="shared" si="798"/>
        <v>0</v>
      </c>
      <c r="O2044" s="11">
        <f t="shared" si="798"/>
        <v>0</v>
      </c>
      <c r="P2044" s="11">
        <f t="shared" si="798"/>
        <v>0</v>
      </c>
      <c r="Q2044" s="4" t="str">
        <f t="shared" si="783"/>
        <v>N-001-000000</v>
      </c>
      <c r="R2044">
        <f t="shared" si="784"/>
        <v>313</v>
      </c>
      <c r="S2044" s="8">
        <f t="shared" si="785"/>
        <v>6.8822553953446945</v>
      </c>
      <c r="T2044" s="8">
        <f t="shared" si="786"/>
        <v>6.8822553953446945</v>
      </c>
      <c r="U2044" s="10">
        <f t="shared" si="777"/>
        <v>7.2327882201239175</v>
      </c>
      <c r="V2044" s="10">
        <f t="shared" si="787"/>
        <v>0.15496856831223904</v>
      </c>
      <c r="W2044" s="10">
        <f t="shared" si="788"/>
        <v>0.78633203706731525</v>
      </c>
      <c r="X2044" s="10">
        <f t="shared" si="778"/>
        <v>0.38693599365875281</v>
      </c>
      <c r="Y2044" s="22">
        <f t="shared" si="789"/>
        <v>6.9361594767880304</v>
      </c>
      <c r="Z2044" s="22">
        <f t="shared" si="779"/>
        <v>6.9661540865059681</v>
      </c>
      <c r="AA2044" s="22">
        <f t="shared" si="780"/>
        <v>6.8822553953446945</v>
      </c>
      <c r="AB2044" s="35"/>
      <c r="AC2044" s="10"/>
      <c r="AD2044" s="10"/>
    </row>
    <row r="2045" spans="1:30" x14ac:dyDescent="0.25">
      <c r="A2045" t="s">
        <v>4749</v>
      </c>
      <c r="B2045" t="s">
        <v>2135</v>
      </c>
      <c r="C2045" s="1">
        <v>41956</v>
      </c>
      <c r="D2045">
        <v>733</v>
      </c>
      <c r="E2045" t="str">
        <f t="shared" si="775"/>
        <v>_temporal_databases:_why_you_should_care_and_how_to_get_started_(part_2_of_3)_</v>
      </c>
      <c r="F2045" s="7">
        <f t="shared" si="781"/>
        <v>6.5985090286145152</v>
      </c>
      <c r="G2045">
        <f t="shared" si="776"/>
        <v>76</v>
      </c>
      <c r="H2045" s="11">
        <f t="shared" si="782"/>
        <v>0</v>
      </c>
      <c r="I2045" s="11">
        <f t="shared" si="797"/>
        <v>0</v>
      </c>
      <c r="J2045" s="11">
        <f t="shared" si="797"/>
        <v>1</v>
      </c>
      <c r="K2045" s="11">
        <f t="shared" si="798"/>
        <v>0</v>
      </c>
      <c r="L2045" s="11">
        <f t="shared" si="798"/>
        <v>0</v>
      </c>
      <c r="M2045" s="11">
        <f t="shared" si="798"/>
        <v>0</v>
      </c>
      <c r="N2045" s="11">
        <f t="shared" si="798"/>
        <v>0</v>
      </c>
      <c r="O2045" s="11">
        <f t="shared" si="798"/>
        <v>0</v>
      </c>
      <c r="P2045" s="11">
        <f t="shared" si="798"/>
        <v>0</v>
      </c>
      <c r="Q2045" s="4" t="str">
        <f t="shared" si="783"/>
        <v>N-001-000000</v>
      </c>
      <c r="R2045">
        <f t="shared" si="784"/>
        <v>313</v>
      </c>
      <c r="S2045" s="8">
        <f t="shared" si="785"/>
        <v>6.8822553953446945</v>
      </c>
      <c r="T2045" s="8">
        <f t="shared" si="786"/>
        <v>6.8822553953446945</v>
      </c>
      <c r="U2045" s="10">
        <f t="shared" si="777"/>
        <v>6.2115730349557623</v>
      </c>
      <c r="V2045" s="10">
        <f t="shared" si="787"/>
        <v>0.15496856831223904</v>
      </c>
      <c r="W2045" s="10">
        <f t="shared" si="788"/>
        <v>-0.23488314810083999</v>
      </c>
      <c r="X2045" s="10">
        <f t="shared" si="778"/>
        <v>0.38693599365875281</v>
      </c>
      <c r="Y2045" s="22">
        <f t="shared" si="789"/>
        <v>6.9361594767880304</v>
      </c>
      <c r="Z2045" s="22">
        <f t="shared" si="779"/>
        <v>6.9661540865059681</v>
      </c>
      <c r="AA2045" s="22">
        <f t="shared" si="780"/>
        <v>6.8822553953446945</v>
      </c>
      <c r="AB2045" s="35"/>
      <c r="AC2045" s="10"/>
      <c r="AD2045" s="10"/>
    </row>
    <row r="2046" spans="1:30" x14ac:dyDescent="0.25">
      <c r="A2046" t="s">
        <v>4750</v>
      </c>
      <c r="B2046" t="s">
        <v>2136</v>
      </c>
      <c r="C2046" s="1">
        <v>42016</v>
      </c>
      <c r="D2046">
        <v>1994</v>
      </c>
      <c r="E2046" t="str">
        <f t="shared" si="775"/>
        <v>_temporal_databases:_why_you_should_care_and_how_to_get_started_(part_3_of_3)_</v>
      </c>
      <c r="F2046" s="7">
        <f t="shared" si="781"/>
        <v>7.5983993293239642</v>
      </c>
      <c r="G2046">
        <f t="shared" si="776"/>
        <v>49</v>
      </c>
      <c r="H2046" s="11">
        <f t="shared" si="782"/>
        <v>1</v>
      </c>
      <c r="I2046" s="11">
        <f t="shared" si="797"/>
        <v>0</v>
      </c>
      <c r="J2046" s="11">
        <f t="shared" si="797"/>
        <v>1</v>
      </c>
      <c r="K2046" s="11">
        <f t="shared" si="798"/>
        <v>0</v>
      </c>
      <c r="L2046" s="11">
        <f t="shared" si="798"/>
        <v>0</v>
      </c>
      <c r="M2046" s="11">
        <f t="shared" si="798"/>
        <v>0</v>
      </c>
      <c r="N2046" s="11">
        <f t="shared" si="798"/>
        <v>0</v>
      </c>
      <c r="O2046" s="11">
        <f t="shared" si="798"/>
        <v>0</v>
      </c>
      <c r="P2046" s="11">
        <f t="shared" si="798"/>
        <v>0</v>
      </c>
      <c r="Q2046" s="4" t="str">
        <f t="shared" si="783"/>
        <v>N-101-000000</v>
      </c>
      <c r="R2046">
        <f t="shared" si="784"/>
        <v>419</v>
      </c>
      <c r="S2046" s="8">
        <f t="shared" si="785"/>
        <v>6.5697596378225285</v>
      </c>
      <c r="T2046" s="8">
        <f t="shared" si="786"/>
        <v>6.5697596378225285</v>
      </c>
      <c r="U2046" s="10">
        <f t="shared" si="777"/>
        <v>7.4099303900079079</v>
      </c>
      <c r="V2046" s="10">
        <f t="shared" si="787"/>
        <v>-0.14431102010629077</v>
      </c>
      <c r="W2046" s="10">
        <f t="shared" si="788"/>
        <v>0.76500715260860908</v>
      </c>
      <c r="X2046" s="10">
        <f t="shared" si="778"/>
        <v>0.18846893931605621</v>
      </c>
      <c r="Y2046" s="22">
        <f t="shared" si="789"/>
        <v>6.7376924224453338</v>
      </c>
      <c r="Z2046" s="22">
        <f t="shared" si="779"/>
        <v>6.5922741434865042</v>
      </c>
      <c r="AA2046" s="22">
        <f t="shared" si="780"/>
        <v>6.5697596378225285</v>
      </c>
      <c r="AB2046" s="35"/>
      <c r="AC2046" s="10"/>
      <c r="AD2046" s="10"/>
    </row>
    <row r="2047" spans="1:30" x14ac:dyDescent="0.25">
      <c r="A2047" t="s">
        <v>4751</v>
      </c>
      <c r="B2047" t="s">
        <v>2137</v>
      </c>
      <c r="C2047" s="1">
        <v>42408</v>
      </c>
      <c r="D2047">
        <v>1466</v>
      </c>
      <c r="E2047" t="str">
        <f t="shared" si="775"/>
        <v>_ten_favorite_open_data_libraries_by_justin_tenuto_</v>
      </c>
      <c r="F2047" s="7">
        <f t="shared" si="781"/>
        <v>7.2909747781429814</v>
      </c>
      <c r="G2047">
        <f t="shared" si="776"/>
        <v>45</v>
      </c>
      <c r="H2047" s="11">
        <f t="shared" si="782"/>
        <v>1</v>
      </c>
      <c r="I2047" s="11">
        <f t="shared" si="797"/>
        <v>0</v>
      </c>
      <c r="J2047" s="11">
        <f t="shared" si="797"/>
        <v>1</v>
      </c>
      <c r="K2047" s="11">
        <f t="shared" si="798"/>
        <v>0</v>
      </c>
      <c r="L2047" s="11">
        <f t="shared" si="798"/>
        <v>0</v>
      </c>
      <c r="M2047" s="11">
        <f t="shared" si="798"/>
        <v>0</v>
      </c>
      <c r="N2047" s="11">
        <f t="shared" si="798"/>
        <v>0</v>
      </c>
      <c r="O2047" s="11">
        <f t="shared" si="798"/>
        <v>1</v>
      </c>
      <c r="P2047" s="11">
        <f t="shared" si="798"/>
        <v>0</v>
      </c>
      <c r="Q2047" s="4" t="str">
        <f t="shared" si="783"/>
        <v>N-101-000010</v>
      </c>
      <c r="R2047">
        <f t="shared" si="784"/>
        <v>382</v>
      </c>
      <c r="S2047" s="8">
        <f t="shared" si="785"/>
        <v>6.8802841839920132</v>
      </c>
      <c r="T2047" s="8">
        <f t="shared" si="786"/>
        <v>6.8802841839920132</v>
      </c>
      <c r="U2047" s="10">
        <f t="shared" si="777"/>
        <v>6.8846209176274566</v>
      </c>
      <c r="V2047" s="10">
        <f t="shared" si="787"/>
        <v>0.18424985744159661</v>
      </c>
      <c r="W2047" s="10">
        <f t="shared" si="788"/>
        <v>0.4575826014276263</v>
      </c>
      <c r="X2047" s="10">
        <f t="shared" si="778"/>
        <v>0.40635386051552441</v>
      </c>
      <c r="Y2047" s="22">
        <f t="shared" si="789"/>
        <v>6.9555773436448023</v>
      </c>
      <c r="Z2047" s="22">
        <f t="shared" si="779"/>
        <v>6.8151536771936527</v>
      </c>
      <c r="AA2047" s="22">
        <f t="shared" si="780"/>
        <v>6.8802841839920132</v>
      </c>
      <c r="AB2047" s="35"/>
      <c r="AC2047" s="10"/>
      <c r="AD2047" s="10"/>
    </row>
    <row r="2048" spans="1:30" x14ac:dyDescent="0.25">
      <c r="A2048" t="s">
        <v>4752</v>
      </c>
      <c r="B2048" t="s">
        <v>2138</v>
      </c>
      <c r="C2048" s="1">
        <v>42097</v>
      </c>
      <c r="D2048">
        <v>1793</v>
      </c>
      <c r="E2048" t="str">
        <f t="shared" si="775"/>
        <v>_ten_general_principles_in_data_mining/science_</v>
      </c>
      <c r="F2048" s="7">
        <f t="shared" si="781"/>
        <v>7.4922030426187414</v>
      </c>
      <c r="G2048">
        <f t="shared" si="776"/>
        <v>47</v>
      </c>
      <c r="H2048" s="11">
        <f t="shared" si="782"/>
        <v>1</v>
      </c>
      <c r="I2048" s="11">
        <f t="shared" si="797"/>
        <v>0</v>
      </c>
      <c r="J2048" s="11">
        <f t="shared" si="797"/>
        <v>1</v>
      </c>
      <c r="K2048" s="11">
        <f t="shared" si="798"/>
        <v>0</v>
      </c>
      <c r="L2048" s="11">
        <f t="shared" si="798"/>
        <v>0</v>
      </c>
      <c r="M2048" s="11">
        <f t="shared" si="798"/>
        <v>0</v>
      </c>
      <c r="N2048" s="11">
        <f t="shared" si="798"/>
        <v>0</v>
      </c>
      <c r="O2048" s="11">
        <f t="shared" si="798"/>
        <v>1</v>
      </c>
      <c r="P2048" s="11">
        <f t="shared" si="798"/>
        <v>0</v>
      </c>
      <c r="Q2048" s="4" t="str">
        <f t="shared" si="783"/>
        <v>N-101-000010</v>
      </c>
      <c r="R2048">
        <f t="shared" si="784"/>
        <v>382</v>
      </c>
      <c r="S2048" s="8">
        <f t="shared" si="785"/>
        <v>6.8802841839920132</v>
      </c>
      <c r="T2048" s="8">
        <f t="shared" si="786"/>
        <v>6.8802841839920132</v>
      </c>
      <c r="U2048" s="10">
        <f t="shared" si="777"/>
        <v>7.0858491821032166</v>
      </c>
      <c r="V2048" s="10">
        <f t="shared" si="787"/>
        <v>0.18424985744159661</v>
      </c>
      <c r="W2048" s="10">
        <f t="shared" si="788"/>
        <v>0.65881086590338622</v>
      </c>
      <c r="X2048" s="10">
        <f t="shared" si="778"/>
        <v>0.40635386051552441</v>
      </c>
      <c r="Y2048" s="22">
        <f t="shared" si="789"/>
        <v>6.9555773436448023</v>
      </c>
      <c r="Z2048" s="22">
        <f t="shared" si="779"/>
        <v>6.8151536771936527</v>
      </c>
      <c r="AA2048" s="22">
        <f t="shared" si="780"/>
        <v>6.8802841839920132</v>
      </c>
      <c r="AB2048" s="35"/>
      <c r="AC2048" s="10"/>
      <c r="AD2048" s="10"/>
    </row>
    <row r="2049" spans="1:30" x14ac:dyDescent="0.25">
      <c r="A2049" t="s">
        <v>4753</v>
      </c>
      <c r="B2049" t="s">
        <v>2139</v>
      </c>
      <c r="C2049" s="1">
        <v>42459</v>
      </c>
      <c r="D2049">
        <v>195</v>
      </c>
      <c r="E2049" t="str">
        <f t="shared" si="775"/>
        <v>_ten_signs_of_data_science_maturity_-_free_ebook_</v>
      </c>
      <c r="F2049" s="7">
        <f t="shared" si="781"/>
        <v>5.2781146592305168</v>
      </c>
      <c r="G2049">
        <f t="shared" si="776"/>
        <v>40</v>
      </c>
      <c r="H2049" s="11">
        <f t="shared" si="782"/>
        <v>1</v>
      </c>
      <c r="I2049" s="11">
        <f t="shared" si="797"/>
        <v>0</v>
      </c>
      <c r="J2049" s="11">
        <f t="shared" si="797"/>
        <v>1</v>
      </c>
      <c r="K2049" s="11">
        <f t="shared" si="798"/>
        <v>0</v>
      </c>
      <c r="L2049" s="11">
        <f t="shared" si="798"/>
        <v>0</v>
      </c>
      <c r="M2049" s="11">
        <f t="shared" si="798"/>
        <v>0</v>
      </c>
      <c r="N2049" s="11">
        <f t="shared" si="798"/>
        <v>1</v>
      </c>
      <c r="O2049" s="11">
        <f t="shared" si="798"/>
        <v>1</v>
      </c>
      <c r="P2049" s="11">
        <f t="shared" si="798"/>
        <v>0</v>
      </c>
      <c r="Q2049" s="4" t="str">
        <f t="shared" si="783"/>
        <v>N-101-000110</v>
      </c>
      <c r="R2049">
        <f t="shared" si="784"/>
        <v>126</v>
      </c>
      <c r="S2049" s="8">
        <f t="shared" si="785"/>
        <v>7.156085089173656</v>
      </c>
      <c r="T2049" s="8">
        <f t="shared" si="786"/>
        <v>7.156085089173656</v>
      </c>
      <c r="U2049" s="10">
        <f t="shared" si="777"/>
        <v>4.4880979624095074</v>
      </c>
      <c r="V2049" s="10">
        <f t="shared" si="787"/>
        <v>0.76279653926378688</v>
      </c>
      <c r="W2049" s="10">
        <f t="shared" si="788"/>
        <v>-1.5552775174848383</v>
      </c>
      <c r="X2049" s="10">
        <f t="shared" si="778"/>
        <v>0.79001669682100972</v>
      </c>
      <c r="Y2049" s="22">
        <f t="shared" si="789"/>
        <v>7.3392401799502869</v>
      </c>
      <c r="Z2049" s="22">
        <f t="shared" si="779"/>
        <v>7.2265960335864765</v>
      </c>
      <c r="AA2049" s="22">
        <f t="shared" si="780"/>
        <v>7.156085089173656</v>
      </c>
      <c r="AB2049" s="35"/>
      <c r="AC2049" s="10"/>
      <c r="AD2049" s="10"/>
    </row>
    <row r="2050" spans="1:30" x14ac:dyDescent="0.25">
      <c r="A2050" t="s">
        <v>4755</v>
      </c>
      <c r="B2050" t="s">
        <v>2141</v>
      </c>
      <c r="C2050" s="1">
        <v>42242</v>
      </c>
      <c r="D2050">
        <v>10998</v>
      </c>
      <c r="E2050" t="str">
        <f t="shared" ref="E2050:E2113" si="799">CONCATENATE("_",LOWER(A2050),"_")</f>
        <v>_ten_top_languages_for_crunching_big_data_</v>
      </c>
      <c r="F2050" s="7">
        <f t="shared" si="781"/>
        <v>9.3055596385571171</v>
      </c>
      <c r="G2050">
        <f t="shared" ref="G2050:G2113" si="800">LEN(A2051)</f>
        <v>23</v>
      </c>
      <c r="H2050" s="11">
        <f t="shared" si="782"/>
        <v>1</v>
      </c>
      <c r="I2050" s="11">
        <f t="shared" si="797"/>
        <v>0</v>
      </c>
      <c r="J2050" s="11">
        <f t="shared" si="797"/>
        <v>1</v>
      </c>
      <c r="K2050" s="11">
        <f t="shared" si="798"/>
        <v>0</v>
      </c>
      <c r="L2050" s="11">
        <f t="shared" si="798"/>
        <v>0</v>
      </c>
      <c r="M2050" s="11">
        <f t="shared" si="798"/>
        <v>0</v>
      </c>
      <c r="N2050" s="11">
        <f t="shared" si="798"/>
        <v>0</v>
      </c>
      <c r="O2050" s="11">
        <f t="shared" si="798"/>
        <v>1</v>
      </c>
      <c r="P2050" s="11">
        <f t="shared" si="798"/>
        <v>0</v>
      </c>
      <c r="Q2050" s="4" t="str">
        <f t="shared" si="783"/>
        <v>N-101-000010</v>
      </c>
      <c r="R2050">
        <f t="shared" si="784"/>
        <v>382</v>
      </c>
      <c r="S2050" s="8">
        <f t="shared" si="785"/>
        <v>6.8802841839920132</v>
      </c>
      <c r="T2050" s="8">
        <f t="shared" si="786"/>
        <v>6.8802841839920132</v>
      </c>
      <c r="U2050" s="10">
        <f t="shared" ref="U2050:U2113" si="801">F2050-$AQ$29*SUMPRODUCT(H2050:P2050,$AH$25:$AP$25)</f>
        <v>8.8992057780415923</v>
      </c>
      <c r="V2050" s="10">
        <f t="shared" si="787"/>
        <v>0.18424985744159661</v>
      </c>
      <c r="W2050" s="10">
        <f t="shared" si="788"/>
        <v>2.4721674618417619</v>
      </c>
      <c r="X2050" s="10">
        <f t="shared" ref="X2050:X2113" si="802">$AQ$29*SUMPRODUCT(H2050:P2050,$AH$25:$AP$25)</f>
        <v>0.40635386051552441</v>
      </c>
      <c r="Y2050" s="22">
        <f t="shared" si="789"/>
        <v>6.9555773436448023</v>
      </c>
      <c r="Z2050" s="22">
        <f t="shared" ref="Z2050:Z2113" si="803">$AG$36+SUMPRODUCT($AH$36:$AP$36,H2050:P2050)</f>
        <v>6.8151536771936527</v>
      </c>
      <c r="AA2050" s="22">
        <f t="shared" ref="AA2050:AA2113" si="804">IF(R2050&gt;=$AC$2,S2050,Y2050)</f>
        <v>6.8802841839920132</v>
      </c>
      <c r="AB2050" s="35"/>
      <c r="AC2050" s="10"/>
      <c r="AD2050" s="10"/>
    </row>
    <row r="2051" spans="1:30" x14ac:dyDescent="0.25">
      <c r="A2051" t="s">
        <v>4756</v>
      </c>
      <c r="B2051" t="s">
        <v>2142</v>
      </c>
      <c r="C2051" s="1">
        <v>42228</v>
      </c>
      <c r="D2051">
        <v>3675</v>
      </c>
      <c r="E2051" t="str">
        <f t="shared" si="799"/>
        <v>_ten_top_nosql_databases_</v>
      </c>
      <c r="F2051" s="7">
        <f t="shared" ref="F2051:F2114" si="805">LN(1+D2051)</f>
        <v>8.2095804834755768</v>
      </c>
      <c r="G2051">
        <f t="shared" si="800"/>
        <v>34</v>
      </c>
      <c r="H2051" s="11">
        <f t="shared" ref="H2051:H2114" si="806">IF(YEAR(C2051)&gt;2014,1,0)</f>
        <v>1</v>
      </c>
      <c r="I2051" s="11">
        <f t="shared" si="797"/>
        <v>0</v>
      </c>
      <c r="J2051" s="11">
        <f t="shared" si="797"/>
        <v>1</v>
      </c>
      <c r="K2051" s="11">
        <f t="shared" si="798"/>
        <v>0</v>
      </c>
      <c r="L2051" s="11">
        <f t="shared" si="798"/>
        <v>0</v>
      </c>
      <c r="M2051" s="11">
        <f t="shared" si="798"/>
        <v>0</v>
      </c>
      <c r="N2051" s="11">
        <f t="shared" si="798"/>
        <v>0</v>
      </c>
      <c r="O2051" s="11">
        <f t="shared" si="798"/>
        <v>0</v>
      </c>
      <c r="P2051" s="11">
        <f t="shared" si="798"/>
        <v>0</v>
      </c>
      <c r="Q2051" s="4" t="str">
        <f t="shared" ref="Q2051:Q2114" si="807">CONCATENATE("N-",H2051,I2051,J2051,"-",K2051,L2051,M2051,N2051,O2051,P2051)</f>
        <v>N-101-000000</v>
      </c>
      <c r="R2051">
        <f t="shared" ref="R2051:R2114" si="808">COUNTIF(Q:Q,Q2051)</f>
        <v>419</v>
      </c>
      <c r="S2051" s="8">
        <f t="shared" ref="S2051:S2114" si="809">AVERAGEIF(R:R,R2051,F:F)</f>
        <v>6.5697596378225285</v>
      </c>
      <c r="T2051" s="8">
        <f t="shared" ref="T2051:T2114" si="810">IF(R2051&gt;=10,S2051,AVERAGEIF(R:R,"&lt;10",F:F))</f>
        <v>6.5697596378225285</v>
      </c>
      <c r="U2051" s="10">
        <f t="shared" si="801"/>
        <v>8.0211115441595204</v>
      </c>
      <c r="V2051" s="10">
        <f t="shared" ref="V2051:V2114" si="811">SUMPRODUCT(H2051:P2051,$AH$25:$AP$25)-$AQ$28</f>
        <v>-0.14431102010629077</v>
      </c>
      <c r="W2051" s="10">
        <f t="shared" ref="W2051:W2114" si="812">F2051-AVERAGE(F:F)</f>
        <v>1.3761883067602216</v>
      </c>
      <c r="X2051" s="10">
        <f t="shared" si="802"/>
        <v>0.18846893931605621</v>
      </c>
      <c r="Y2051" s="22">
        <f t="shared" ref="Y2051:Y2114" si="813">AVERAGE(F:F)-AVERAGE(X:X)+X2051</f>
        <v>6.7376924224453338</v>
      </c>
      <c r="Z2051" s="22">
        <f t="shared" si="803"/>
        <v>6.5922741434865042</v>
      </c>
      <c r="AA2051" s="22">
        <f t="shared" si="804"/>
        <v>6.5697596378225285</v>
      </c>
      <c r="AB2051" s="35"/>
      <c r="AC2051" s="10"/>
      <c r="AD2051" s="10"/>
    </row>
    <row r="2052" spans="1:30" x14ac:dyDescent="0.25">
      <c r="A2052" t="s">
        <v>4754</v>
      </c>
      <c r="B2052" t="s">
        <v>2140</v>
      </c>
      <c r="C2052" s="1">
        <v>42325</v>
      </c>
      <c r="D2052">
        <v>1263</v>
      </c>
      <c r="E2052" t="str">
        <f t="shared" si="799"/>
        <v>_tensorflow_machine_learning_system_</v>
      </c>
      <c r="F2052" s="7">
        <f t="shared" si="805"/>
        <v>7.1420365747068031</v>
      </c>
      <c r="G2052">
        <f t="shared" si="800"/>
        <v>57</v>
      </c>
      <c r="H2052" s="11">
        <f t="shared" si="806"/>
        <v>1</v>
      </c>
      <c r="I2052" s="11">
        <f t="shared" si="797"/>
        <v>0</v>
      </c>
      <c r="J2052" s="11">
        <f t="shared" si="797"/>
        <v>1</v>
      </c>
      <c r="K2052" s="11">
        <f t="shared" ref="K2052:P2061" si="814">IF(ISNUMBER(SEARCH(K$1,$E2052)),1,0)</f>
        <v>0</v>
      </c>
      <c r="L2052" s="11">
        <f t="shared" si="814"/>
        <v>0</v>
      </c>
      <c r="M2052" s="11">
        <f t="shared" si="814"/>
        <v>1</v>
      </c>
      <c r="N2052" s="11">
        <f t="shared" si="814"/>
        <v>0</v>
      </c>
      <c r="O2052" s="11">
        <f t="shared" si="814"/>
        <v>0</v>
      </c>
      <c r="P2052" s="11">
        <f t="shared" si="814"/>
        <v>0</v>
      </c>
      <c r="Q2052" s="4" t="str">
        <f t="shared" si="807"/>
        <v>N-101-001000</v>
      </c>
      <c r="R2052">
        <f t="shared" si="808"/>
        <v>46</v>
      </c>
      <c r="S2052" s="8">
        <f t="shared" si="809"/>
        <v>7.5093650636194917</v>
      </c>
      <c r="T2052" s="8">
        <f t="shared" si="810"/>
        <v>7.5093650636194917</v>
      </c>
      <c r="U2052" s="10">
        <f t="shared" si="801"/>
        <v>6.4756483791148618</v>
      </c>
      <c r="V2052" s="10">
        <f t="shared" si="811"/>
        <v>0.57637019718311244</v>
      </c>
      <c r="W2052" s="10">
        <f t="shared" si="812"/>
        <v>0.30864439799144794</v>
      </c>
      <c r="X2052" s="10">
        <f t="shared" si="802"/>
        <v>0.66638819559194107</v>
      </c>
      <c r="Y2052" s="22">
        <f t="shared" si="813"/>
        <v>7.2156116787212188</v>
      </c>
      <c r="Z2052" s="22">
        <f t="shared" si="803"/>
        <v>7.4284478707448081</v>
      </c>
      <c r="AA2052" s="22">
        <f t="shared" si="804"/>
        <v>7.5093650636194917</v>
      </c>
      <c r="AB2052" s="35"/>
      <c r="AC2052" s="10"/>
      <c r="AD2052" s="10"/>
    </row>
    <row r="2053" spans="1:30" x14ac:dyDescent="0.25">
      <c r="A2053" t="s">
        <v>4757</v>
      </c>
      <c r="B2053" t="s">
        <v>2143</v>
      </c>
      <c r="C2053" s="1">
        <v>42196</v>
      </c>
      <c r="D2053">
        <v>111</v>
      </c>
      <c r="E2053" t="str">
        <f t="shared" si="799"/>
        <v>_teradata_aster:_multi-channel_churn_prediction_in_banking_</v>
      </c>
      <c r="F2053" s="7">
        <f t="shared" si="805"/>
        <v>4.7184988712950942</v>
      </c>
      <c r="G2053">
        <f t="shared" si="800"/>
        <v>78</v>
      </c>
      <c r="H2053" s="11">
        <f t="shared" si="806"/>
        <v>1</v>
      </c>
      <c r="I2053" s="11">
        <f t="shared" si="797"/>
        <v>0</v>
      </c>
      <c r="J2053" s="11">
        <f t="shared" si="797"/>
        <v>1</v>
      </c>
      <c r="K2053" s="11">
        <f t="shared" si="814"/>
        <v>0</v>
      </c>
      <c r="L2053" s="11">
        <f t="shared" si="814"/>
        <v>0</v>
      </c>
      <c r="M2053" s="11">
        <f t="shared" si="814"/>
        <v>0</v>
      </c>
      <c r="N2053" s="11">
        <f t="shared" si="814"/>
        <v>0</v>
      </c>
      <c r="O2053" s="11">
        <f t="shared" si="814"/>
        <v>0</v>
      </c>
      <c r="P2053" s="11">
        <f t="shared" si="814"/>
        <v>0</v>
      </c>
      <c r="Q2053" s="4" t="str">
        <f t="shared" si="807"/>
        <v>N-101-000000</v>
      </c>
      <c r="R2053">
        <f t="shared" si="808"/>
        <v>419</v>
      </c>
      <c r="S2053" s="8">
        <f t="shared" si="809"/>
        <v>6.5697596378225285</v>
      </c>
      <c r="T2053" s="8">
        <f t="shared" si="810"/>
        <v>6.5697596378225285</v>
      </c>
      <c r="U2053" s="10">
        <f t="shared" si="801"/>
        <v>4.5300299319790378</v>
      </c>
      <c r="V2053" s="10">
        <f t="shared" si="811"/>
        <v>-0.14431102010629077</v>
      </c>
      <c r="W2053" s="10">
        <f t="shared" si="812"/>
        <v>-2.114893305420261</v>
      </c>
      <c r="X2053" s="10">
        <f t="shared" si="802"/>
        <v>0.18846893931605621</v>
      </c>
      <c r="Y2053" s="22">
        <f t="shared" si="813"/>
        <v>6.7376924224453338</v>
      </c>
      <c r="Z2053" s="22">
        <f t="shared" si="803"/>
        <v>6.5922741434865042</v>
      </c>
      <c r="AA2053" s="22">
        <f t="shared" si="804"/>
        <v>6.5697596378225285</v>
      </c>
      <c r="AB2053" s="35"/>
      <c r="AC2053" s="10"/>
      <c r="AD2053" s="10"/>
    </row>
    <row r="2054" spans="1:30" x14ac:dyDescent="0.25">
      <c r="A2054" t="s">
        <v>4758</v>
      </c>
      <c r="B2054" t="s">
        <v>2144</v>
      </c>
      <c r="C2054" s="1">
        <v>42184</v>
      </c>
      <c r="D2054">
        <v>156</v>
      </c>
      <c r="E2054" t="str">
        <f t="shared" si="799"/>
        <v>_teradata_aster:_principal_component_analysis_and_unsupervised_machine_learning_</v>
      </c>
      <c r="F2054" s="7">
        <f t="shared" si="805"/>
        <v>5.0562458053483077</v>
      </c>
      <c r="G2054">
        <f t="shared" si="800"/>
        <v>61</v>
      </c>
      <c r="H2054" s="11">
        <f t="shared" si="806"/>
        <v>1</v>
      </c>
      <c r="I2054" s="11">
        <f t="shared" si="797"/>
        <v>0</v>
      </c>
      <c r="J2054" s="11">
        <f t="shared" si="797"/>
        <v>1</v>
      </c>
      <c r="K2054" s="11">
        <f t="shared" si="814"/>
        <v>0</v>
      </c>
      <c r="L2054" s="11">
        <f t="shared" si="814"/>
        <v>0</v>
      </c>
      <c r="M2054" s="11">
        <f t="shared" si="814"/>
        <v>1</v>
      </c>
      <c r="N2054" s="11">
        <f t="shared" si="814"/>
        <v>0</v>
      </c>
      <c r="O2054" s="11">
        <f t="shared" si="814"/>
        <v>0</v>
      </c>
      <c r="P2054" s="11">
        <f t="shared" si="814"/>
        <v>1</v>
      </c>
      <c r="Q2054" s="4" t="str">
        <f t="shared" si="807"/>
        <v>N-101-001001</v>
      </c>
      <c r="R2054">
        <f t="shared" si="808"/>
        <v>2</v>
      </c>
      <c r="S2054" s="8">
        <f t="shared" si="809"/>
        <v>7.600207430413267</v>
      </c>
      <c r="T2054" s="8">
        <f t="shared" si="810"/>
        <v>7.3546782491486216</v>
      </c>
      <c r="U2054" s="10">
        <f t="shared" si="801"/>
        <v>4.6046077528914173</v>
      </c>
      <c r="V2054" s="10">
        <f t="shared" si="811"/>
        <v>0.25253642707383472</v>
      </c>
      <c r="W2054" s="10">
        <f t="shared" si="812"/>
        <v>-1.7771463713670475</v>
      </c>
      <c r="X2054" s="10">
        <f t="shared" si="802"/>
        <v>0.45163805245689043</v>
      </c>
      <c r="Y2054" s="22">
        <f t="shared" si="813"/>
        <v>7.0008615355861679</v>
      </c>
      <c r="Z2054" s="22">
        <f t="shared" si="803"/>
        <v>7.2609309969432063</v>
      </c>
      <c r="AA2054" s="22">
        <f t="shared" si="804"/>
        <v>7.0008615355861679</v>
      </c>
      <c r="AB2054" s="35"/>
      <c r="AC2054" s="10"/>
      <c r="AD2054" s="10"/>
    </row>
    <row r="2055" spans="1:30" x14ac:dyDescent="0.25">
      <c r="A2055" t="s">
        <v>4760</v>
      </c>
      <c r="B2055" t="s">
        <v>2146</v>
      </c>
      <c r="C2055" s="1">
        <v>42124</v>
      </c>
      <c r="D2055">
        <v>1759</v>
      </c>
      <c r="E2055" t="str">
        <f t="shared" si="799"/>
        <v>_text_analysis_101:_explicit_semantic_analysis_(esa)_explained_</v>
      </c>
      <c r="F2055" s="7">
        <f t="shared" si="805"/>
        <v>7.4730690880321973</v>
      </c>
      <c r="G2055">
        <f t="shared" si="800"/>
        <v>47</v>
      </c>
      <c r="H2055" s="11">
        <f t="shared" si="806"/>
        <v>1</v>
      </c>
      <c r="I2055" s="11">
        <f t="shared" si="797"/>
        <v>0</v>
      </c>
      <c r="J2055" s="11">
        <f t="shared" si="797"/>
        <v>1</v>
      </c>
      <c r="K2055" s="11">
        <f t="shared" si="814"/>
        <v>0</v>
      </c>
      <c r="L2055" s="11">
        <f t="shared" si="814"/>
        <v>0</v>
      </c>
      <c r="M2055" s="11">
        <f t="shared" si="814"/>
        <v>0</v>
      </c>
      <c r="N2055" s="11">
        <f t="shared" si="814"/>
        <v>0</v>
      </c>
      <c r="O2055" s="11">
        <f t="shared" si="814"/>
        <v>0</v>
      </c>
      <c r="P2055" s="11">
        <f t="shared" si="814"/>
        <v>1</v>
      </c>
      <c r="Q2055" s="4" t="str">
        <f t="shared" si="807"/>
        <v>N-101-000001</v>
      </c>
      <c r="R2055">
        <f t="shared" si="808"/>
        <v>109</v>
      </c>
      <c r="S2055" s="8">
        <f t="shared" si="809"/>
        <v>6.5598547021339648</v>
      </c>
      <c r="T2055" s="8">
        <f t="shared" si="810"/>
        <v>6.5598547021339648</v>
      </c>
      <c r="U2055" s="10">
        <f t="shared" si="801"/>
        <v>7.4993502918511918</v>
      </c>
      <c r="V2055" s="10">
        <f t="shared" si="811"/>
        <v>-0.46814479021556843</v>
      </c>
      <c r="W2055" s="10">
        <f t="shared" si="812"/>
        <v>0.63967691131684212</v>
      </c>
      <c r="X2055" s="10">
        <f t="shared" si="802"/>
        <v>-2.6281203818994407E-2</v>
      </c>
      <c r="Y2055" s="22">
        <f t="shared" si="813"/>
        <v>6.5229422793102829</v>
      </c>
      <c r="Z2055" s="22">
        <f t="shared" si="803"/>
        <v>6.4247572696849025</v>
      </c>
      <c r="AA2055" s="22">
        <f t="shared" si="804"/>
        <v>6.5598547021339648</v>
      </c>
      <c r="AB2055" s="35"/>
      <c r="AC2055" s="10"/>
      <c r="AD2055" s="10"/>
    </row>
    <row r="2056" spans="1:30" x14ac:dyDescent="0.25">
      <c r="A2056" t="s">
        <v>4761</v>
      </c>
      <c r="B2056" t="s">
        <v>2147</v>
      </c>
      <c r="C2056" s="1">
        <v>41646</v>
      </c>
      <c r="D2056">
        <v>430</v>
      </c>
      <c r="E2056" t="str">
        <f t="shared" si="799"/>
        <v>_text_analytics:_'mangalyaan'_as_seen_on_twitter_</v>
      </c>
      <c r="F2056" s="7">
        <f t="shared" si="805"/>
        <v>6.0661080901037474</v>
      </c>
      <c r="G2056">
        <f t="shared" si="800"/>
        <v>46</v>
      </c>
      <c r="H2056" s="11">
        <f t="shared" si="806"/>
        <v>0</v>
      </c>
      <c r="I2056" s="11">
        <f t="shared" si="797"/>
        <v>0</v>
      </c>
      <c r="J2056" s="11">
        <f t="shared" si="797"/>
        <v>1</v>
      </c>
      <c r="K2056" s="11">
        <f t="shared" si="814"/>
        <v>0</v>
      </c>
      <c r="L2056" s="11">
        <f t="shared" si="814"/>
        <v>0</v>
      </c>
      <c r="M2056" s="11">
        <f t="shared" si="814"/>
        <v>0</v>
      </c>
      <c r="N2056" s="11">
        <f t="shared" si="814"/>
        <v>0</v>
      </c>
      <c r="O2056" s="11">
        <f t="shared" si="814"/>
        <v>0</v>
      </c>
      <c r="P2056" s="11">
        <f t="shared" si="814"/>
        <v>1</v>
      </c>
      <c r="Q2056" s="4" t="str">
        <f t="shared" si="807"/>
        <v>N-001-000001</v>
      </c>
      <c r="R2056">
        <f t="shared" si="808"/>
        <v>75</v>
      </c>
      <c r="S2056" s="8">
        <f t="shared" si="809"/>
        <v>6.7053553975541869</v>
      </c>
      <c r="T2056" s="8">
        <f t="shared" si="810"/>
        <v>6.7053553975541869</v>
      </c>
      <c r="U2056" s="10">
        <f t="shared" si="801"/>
        <v>5.8939222395800455</v>
      </c>
      <c r="V2056" s="10">
        <f t="shared" si="811"/>
        <v>-0.16886520179703862</v>
      </c>
      <c r="W2056" s="10">
        <f t="shared" si="812"/>
        <v>-0.76728408661160774</v>
      </c>
      <c r="X2056" s="10">
        <f t="shared" si="802"/>
        <v>0.17218585052370217</v>
      </c>
      <c r="Y2056" s="22">
        <f t="shared" si="813"/>
        <v>6.7214093336529794</v>
      </c>
      <c r="Z2056" s="22">
        <f t="shared" si="803"/>
        <v>6.7986372127043664</v>
      </c>
      <c r="AA2056" s="22">
        <f t="shared" si="804"/>
        <v>6.7053553975541869</v>
      </c>
      <c r="AB2056" s="35"/>
      <c r="AC2056" s="10"/>
      <c r="AD2056" s="10"/>
    </row>
    <row r="2057" spans="1:30" x14ac:dyDescent="0.25">
      <c r="A2057" t="s">
        <v>4762</v>
      </c>
      <c r="B2057" t="s">
        <v>2148</v>
      </c>
      <c r="C2057" s="1">
        <v>42212</v>
      </c>
      <c r="D2057">
        <v>367</v>
      </c>
      <c r="E2057" t="str">
        <f t="shared" si="799"/>
        <v>_text_analytics_suffers_a_setback_from_facebook_</v>
      </c>
      <c r="F2057" s="7">
        <f t="shared" si="805"/>
        <v>5.9080829381689313</v>
      </c>
      <c r="G2057">
        <f t="shared" si="800"/>
        <v>60</v>
      </c>
      <c r="H2057" s="11">
        <f t="shared" si="806"/>
        <v>1</v>
      </c>
      <c r="I2057" s="11">
        <f t="shared" si="797"/>
        <v>0</v>
      </c>
      <c r="J2057" s="11">
        <f t="shared" si="797"/>
        <v>1</v>
      </c>
      <c r="K2057" s="11">
        <f t="shared" si="814"/>
        <v>0</v>
      </c>
      <c r="L2057" s="11">
        <f t="shared" si="814"/>
        <v>0</v>
      </c>
      <c r="M2057" s="11">
        <f t="shared" si="814"/>
        <v>0</v>
      </c>
      <c r="N2057" s="11">
        <f t="shared" si="814"/>
        <v>0</v>
      </c>
      <c r="O2057" s="11">
        <f t="shared" si="814"/>
        <v>0</v>
      </c>
      <c r="P2057" s="11">
        <f t="shared" si="814"/>
        <v>1</v>
      </c>
      <c r="Q2057" s="4" t="str">
        <f t="shared" si="807"/>
        <v>N-101-000001</v>
      </c>
      <c r="R2057">
        <f t="shared" si="808"/>
        <v>109</v>
      </c>
      <c r="S2057" s="8">
        <f t="shared" si="809"/>
        <v>6.5598547021339648</v>
      </c>
      <c r="T2057" s="8">
        <f t="shared" si="810"/>
        <v>6.5598547021339648</v>
      </c>
      <c r="U2057" s="10">
        <f t="shared" si="801"/>
        <v>5.9343641419879258</v>
      </c>
      <c r="V2057" s="10">
        <f t="shared" si="811"/>
        <v>-0.46814479021556843</v>
      </c>
      <c r="W2057" s="10">
        <f t="shared" si="812"/>
        <v>-0.92530923854642388</v>
      </c>
      <c r="X2057" s="10">
        <f t="shared" si="802"/>
        <v>-2.6281203818994407E-2</v>
      </c>
      <c r="Y2057" s="22">
        <f t="shared" si="813"/>
        <v>6.5229422793102829</v>
      </c>
      <c r="Z2057" s="22">
        <f t="shared" si="803"/>
        <v>6.4247572696849025</v>
      </c>
      <c r="AA2057" s="22">
        <f t="shared" si="804"/>
        <v>6.5598547021339648</v>
      </c>
      <c r="AB2057" s="35"/>
      <c r="AC2057" s="10"/>
      <c r="AD2057" s="10"/>
    </row>
    <row r="2058" spans="1:30" x14ac:dyDescent="0.25">
      <c r="A2058" t="s">
        <v>4763</v>
      </c>
      <c r="B2058" t="s">
        <v>2149</v>
      </c>
      <c r="C2058" s="1">
        <v>42380</v>
      </c>
      <c r="D2058">
        <v>3343</v>
      </c>
      <c r="E2058" t="str">
        <f t="shared" si="799"/>
        <v>_text_classification_&amp;amp;_sentiment_analysis_tutorial_/_blog_</v>
      </c>
      <c r="F2058" s="7">
        <f t="shared" si="805"/>
        <v>8.1149229742045925</v>
      </c>
      <c r="G2058">
        <f t="shared" si="800"/>
        <v>39</v>
      </c>
      <c r="H2058" s="11">
        <f t="shared" si="806"/>
        <v>1</v>
      </c>
      <c r="I2058" s="11">
        <f t="shared" si="797"/>
        <v>0</v>
      </c>
      <c r="J2058" s="11">
        <f t="shared" si="797"/>
        <v>1</v>
      </c>
      <c r="K2058" s="11">
        <f t="shared" si="814"/>
        <v>0</v>
      </c>
      <c r="L2058" s="11">
        <f t="shared" si="814"/>
        <v>0</v>
      </c>
      <c r="M2058" s="11">
        <f t="shared" si="814"/>
        <v>0</v>
      </c>
      <c r="N2058" s="11">
        <f t="shared" si="814"/>
        <v>0</v>
      </c>
      <c r="O2058" s="11">
        <f t="shared" si="814"/>
        <v>0</v>
      </c>
      <c r="P2058" s="11">
        <f t="shared" si="814"/>
        <v>1</v>
      </c>
      <c r="Q2058" s="4" t="str">
        <f t="shared" si="807"/>
        <v>N-101-000001</v>
      </c>
      <c r="R2058">
        <f t="shared" si="808"/>
        <v>109</v>
      </c>
      <c r="S2058" s="8">
        <f t="shared" si="809"/>
        <v>6.5598547021339648</v>
      </c>
      <c r="T2058" s="8">
        <f t="shared" si="810"/>
        <v>6.5598547021339648</v>
      </c>
      <c r="U2058" s="10">
        <f t="shared" si="801"/>
        <v>8.1412041780235871</v>
      </c>
      <c r="V2058" s="10">
        <f t="shared" si="811"/>
        <v>-0.46814479021556843</v>
      </c>
      <c r="W2058" s="10">
        <f t="shared" si="812"/>
        <v>1.2815307974892374</v>
      </c>
      <c r="X2058" s="10">
        <f t="shared" si="802"/>
        <v>-2.6281203818994407E-2</v>
      </c>
      <c r="Y2058" s="22">
        <f t="shared" si="813"/>
        <v>6.5229422793102829</v>
      </c>
      <c r="Z2058" s="22">
        <f t="shared" si="803"/>
        <v>6.4247572696849025</v>
      </c>
      <c r="AA2058" s="22">
        <f t="shared" si="804"/>
        <v>6.5598547021339648</v>
      </c>
      <c r="AB2058" s="35"/>
      <c r="AC2058" s="10"/>
      <c r="AD2058" s="10"/>
    </row>
    <row r="2059" spans="1:30" x14ac:dyDescent="0.25">
      <c r="A2059" t="s">
        <v>2893</v>
      </c>
      <c r="B2059" t="s">
        <v>275</v>
      </c>
      <c r="C2059" s="1">
        <v>42129</v>
      </c>
      <c r="D2059">
        <v>117</v>
      </c>
      <c r="E2059" t="str">
        <f t="shared" si="799"/>
        <v>_text_classification_into_300_categories_</v>
      </c>
      <c r="F2059" s="7">
        <f t="shared" si="805"/>
        <v>4.7706846244656651</v>
      </c>
      <c r="G2059">
        <f t="shared" si="800"/>
        <v>55</v>
      </c>
      <c r="H2059" s="11">
        <f t="shared" si="806"/>
        <v>1</v>
      </c>
      <c r="I2059" s="11">
        <f t="shared" si="797"/>
        <v>1</v>
      </c>
      <c r="J2059" s="11">
        <f t="shared" si="797"/>
        <v>0</v>
      </c>
      <c r="K2059" s="11">
        <f t="shared" si="814"/>
        <v>0</v>
      </c>
      <c r="L2059" s="11">
        <f t="shared" si="814"/>
        <v>0</v>
      </c>
      <c r="M2059" s="11">
        <f t="shared" si="814"/>
        <v>0</v>
      </c>
      <c r="N2059" s="11">
        <f t="shared" si="814"/>
        <v>0</v>
      </c>
      <c r="O2059" s="11">
        <f t="shared" si="814"/>
        <v>0</v>
      </c>
      <c r="P2059" s="11">
        <f t="shared" si="814"/>
        <v>0</v>
      </c>
      <c r="Q2059" s="4" t="str">
        <f t="shared" si="807"/>
        <v>N-110-000000</v>
      </c>
      <c r="R2059">
        <f t="shared" si="808"/>
        <v>84</v>
      </c>
      <c r="S2059" s="8">
        <f t="shared" si="809"/>
        <v>6.1102020039575136</v>
      </c>
      <c r="T2059" s="8">
        <f t="shared" si="810"/>
        <v>6.1102020039575136</v>
      </c>
      <c r="U2059" s="10">
        <f t="shared" si="801"/>
        <v>5.3630593195078724</v>
      </c>
      <c r="V2059" s="10">
        <f t="shared" si="811"/>
        <v>-1.3217888754809786</v>
      </c>
      <c r="W2059" s="10">
        <f t="shared" si="812"/>
        <v>-2.06270755224969</v>
      </c>
      <c r="X2059" s="10">
        <f t="shared" si="802"/>
        <v>-0.59237469504220686</v>
      </c>
      <c r="Y2059" s="22">
        <f t="shared" si="813"/>
        <v>5.9568487880870702</v>
      </c>
      <c r="Z2059" s="22">
        <f t="shared" si="803"/>
        <v>5.9724325813367543</v>
      </c>
      <c r="AA2059" s="22">
        <f t="shared" si="804"/>
        <v>6.1102020039575136</v>
      </c>
      <c r="AB2059" s="35"/>
      <c r="AC2059" s="10"/>
      <c r="AD2059" s="10"/>
    </row>
    <row r="2060" spans="1:30" x14ac:dyDescent="0.25">
      <c r="A2060" t="s">
        <v>5226</v>
      </c>
      <c r="B2060" t="s">
        <v>2614</v>
      </c>
      <c r="C2060" s="1">
        <v>41253</v>
      </c>
      <c r="D2060">
        <v>1344</v>
      </c>
      <c r="E2060" t="str">
        <f t="shared" si="799"/>
        <v>_text_mining_youtube:_analyzing_comments_with_statistica_</v>
      </c>
      <c r="F2060" s="7">
        <f t="shared" si="805"/>
        <v>7.2041492920359396</v>
      </c>
      <c r="G2060">
        <f t="shared" si="800"/>
        <v>69</v>
      </c>
      <c r="H2060" s="11">
        <f t="shared" si="806"/>
        <v>0</v>
      </c>
      <c r="I2060" s="11">
        <f t="shared" si="797"/>
        <v>0</v>
      </c>
      <c r="J2060" s="11">
        <f t="shared" si="797"/>
        <v>0</v>
      </c>
      <c r="K2060" s="11">
        <f t="shared" si="814"/>
        <v>0</v>
      </c>
      <c r="L2060" s="11">
        <f t="shared" si="814"/>
        <v>0</v>
      </c>
      <c r="M2060" s="11">
        <f t="shared" si="814"/>
        <v>0</v>
      </c>
      <c r="N2060" s="11">
        <f t="shared" si="814"/>
        <v>0</v>
      </c>
      <c r="O2060" s="11">
        <f t="shared" si="814"/>
        <v>0</v>
      </c>
      <c r="P2060" s="11">
        <f t="shared" si="814"/>
        <v>1</v>
      </c>
      <c r="Q2060" s="4" t="str">
        <f t="shared" si="807"/>
        <v>N-000-000001</v>
      </c>
      <c r="R2060">
        <f t="shared" si="808"/>
        <v>5</v>
      </c>
      <c r="S2060" s="8">
        <f t="shared" si="809"/>
        <v>7.3171745205203251</v>
      </c>
      <c r="T2060" s="8">
        <f t="shared" si="810"/>
        <v>7.3546782491486216</v>
      </c>
      <c r="U2060" s="10">
        <f t="shared" si="801"/>
        <v>7.4188994351709905</v>
      </c>
      <c r="V2060" s="10">
        <f t="shared" si="811"/>
        <v>-0.75234766093884131</v>
      </c>
      <c r="W2060" s="10">
        <f t="shared" si="812"/>
        <v>0.37075711532058442</v>
      </c>
      <c r="X2060" s="10">
        <f t="shared" si="802"/>
        <v>-0.21475014313505064</v>
      </c>
      <c r="Y2060" s="22">
        <f t="shared" si="813"/>
        <v>6.3344733399942266</v>
      </c>
      <c r="Z2060" s="22">
        <f t="shared" si="803"/>
        <v>6.4421607569867811</v>
      </c>
      <c r="AA2060" s="22">
        <f t="shared" si="804"/>
        <v>7.3171745205203251</v>
      </c>
      <c r="AB2060" s="35"/>
      <c r="AC2060" s="10"/>
      <c r="AD2060" s="10"/>
    </row>
    <row r="2061" spans="1:30" x14ac:dyDescent="0.25">
      <c r="A2061" t="s">
        <v>3118</v>
      </c>
      <c r="B2061" t="s">
        <v>502</v>
      </c>
      <c r="C2061" s="1">
        <v>42103</v>
      </c>
      <c r="D2061">
        <v>9046</v>
      </c>
      <c r="E2061" t="str">
        <f t="shared" si="799"/>
        <v>_that's_data_science:_airbus_puts_10,000_sensors_in_every_single_wing!_</v>
      </c>
      <c r="F2061" s="7">
        <f t="shared" si="805"/>
        <v>9.1101884900257417</v>
      </c>
      <c r="G2061">
        <f t="shared" si="800"/>
        <v>33</v>
      </c>
      <c r="H2061" s="11">
        <f t="shared" si="806"/>
        <v>1</v>
      </c>
      <c r="I2061" s="11">
        <f t="shared" si="797"/>
        <v>0</v>
      </c>
      <c r="J2061" s="11">
        <f t="shared" si="797"/>
        <v>1</v>
      </c>
      <c r="K2061" s="11">
        <f t="shared" si="814"/>
        <v>0</v>
      </c>
      <c r="L2061" s="11">
        <f t="shared" si="814"/>
        <v>0</v>
      </c>
      <c r="M2061" s="11">
        <f t="shared" si="814"/>
        <v>0</v>
      </c>
      <c r="N2061" s="11">
        <f t="shared" si="814"/>
        <v>0</v>
      </c>
      <c r="O2061" s="11">
        <f t="shared" si="814"/>
        <v>1</v>
      </c>
      <c r="P2061" s="11">
        <f t="shared" si="814"/>
        <v>0</v>
      </c>
      <c r="Q2061" s="4" t="str">
        <f t="shared" si="807"/>
        <v>N-101-000010</v>
      </c>
      <c r="R2061">
        <f t="shared" si="808"/>
        <v>382</v>
      </c>
      <c r="S2061" s="8">
        <f t="shared" si="809"/>
        <v>6.8802841839920132</v>
      </c>
      <c r="T2061" s="8">
        <f t="shared" si="810"/>
        <v>6.8802841839920132</v>
      </c>
      <c r="U2061" s="10">
        <f t="shared" si="801"/>
        <v>8.7038346295102169</v>
      </c>
      <c r="V2061" s="10">
        <f t="shared" si="811"/>
        <v>0.18424985744159661</v>
      </c>
      <c r="W2061" s="10">
        <f t="shared" si="812"/>
        <v>2.2767963133103866</v>
      </c>
      <c r="X2061" s="10">
        <f t="shared" si="802"/>
        <v>0.40635386051552441</v>
      </c>
      <c r="Y2061" s="22">
        <f t="shared" si="813"/>
        <v>6.9555773436448023</v>
      </c>
      <c r="Z2061" s="22">
        <f t="shared" si="803"/>
        <v>6.8151536771936527</v>
      </c>
      <c r="AA2061" s="22">
        <f t="shared" si="804"/>
        <v>6.8802841839920132</v>
      </c>
      <c r="AB2061" s="35"/>
      <c r="AC2061" s="10"/>
      <c r="AD2061" s="10"/>
    </row>
    <row r="2062" spans="1:30" x14ac:dyDescent="0.25">
      <c r="A2062" t="s">
        <v>4341</v>
      </c>
      <c r="B2062" t="s">
        <v>1725</v>
      </c>
      <c r="C2062" s="1">
        <v>41892</v>
      </c>
      <c r="D2062">
        <v>937</v>
      </c>
      <c r="E2062" t="str">
        <f t="shared" si="799"/>
        <v>_the_"island_of_games"_data_puzzle_</v>
      </c>
      <c r="F2062" s="7">
        <f t="shared" si="805"/>
        <v>6.8437499490062246</v>
      </c>
      <c r="G2062">
        <f t="shared" si="800"/>
        <v>39</v>
      </c>
      <c r="H2062" s="11">
        <f t="shared" si="806"/>
        <v>0</v>
      </c>
      <c r="I2062" s="11">
        <f t="shared" ref="I2062:J2081" si="815">IF(ISNUMBER(SEARCH(I$1,$B2062)),1,0)</f>
        <v>0</v>
      </c>
      <c r="J2062" s="11">
        <f t="shared" si="815"/>
        <v>1</v>
      </c>
      <c r="K2062" s="11">
        <f t="shared" ref="K2062:P2071" si="816">IF(ISNUMBER(SEARCH(K$1,$E2062)),1,0)</f>
        <v>0</v>
      </c>
      <c r="L2062" s="11">
        <f t="shared" si="816"/>
        <v>0</v>
      </c>
      <c r="M2062" s="11">
        <f t="shared" si="816"/>
        <v>0</v>
      </c>
      <c r="N2062" s="11">
        <f t="shared" si="816"/>
        <v>0</v>
      </c>
      <c r="O2062" s="11">
        <f t="shared" si="816"/>
        <v>1</v>
      </c>
      <c r="P2062" s="11">
        <f t="shared" si="816"/>
        <v>0</v>
      </c>
      <c r="Q2062" s="4" t="str">
        <f t="shared" si="807"/>
        <v>N-001-000010</v>
      </c>
      <c r="R2062">
        <f t="shared" si="808"/>
        <v>276</v>
      </c>
      <c r="S2062" s="8">
        <f t="shared" si="809"/>
        <v>7.1371246496698326</v>
      </c>
      <c r="T2062" s="8">
        <f t="shared" si="810"/>
        <v>7.1371246496698326</v>
      </c>
      <c r="U2062" s="10">
        <f t="shared" si="801"/>
        <v>6.2389290341480033</v>
      </c>
      <c r="V2062" s="10">
        <f t="shared" si="811"/>
        <v>0.48352944586012636</v>
      </c>
      <c r="W2062" s="10">
        <f t="shared" si="812"/>
        <v>1.0357772290869427E-2</v>
      </c>
      <c r="X2062" s="10">
        <f t="shared" si="802"/>
        <v>0.60482091485822098</v>
      </c>
      <c r="Y2062" s="22">
        <f t="shared" si="813"/>
        <v>7.1540443979874988</v>
      </c>
      <c r="Z2062" s="22">
        <f t="shared" si="803"/>
        <v>7.1890336202131158</v>
      </c>
      <c r="AA2062" s="22">
        <f t="shared" si="804"/>
        <v>7.1371246496698326</v>
      </c>
      <c r="AB2062" s="35"/>
      <c r="AC2062" s="10"/>
      <c r="AD2062" s="10"/>
    </row>
    <row r="2063" spans="1:30" x14ac:dyDescent="0.25">
      <c r="A2063" t="s">
        <v>4766</v>
      </c>
      <c r="B2063" t="s">
        <v>2152</v>
      </c>
      <c r="C2063" s="1">
        <v>42276</v>
      </c>
      <c r="D2063">
        <v>937</v>
      </c>
      <c r="E2063" t="str">
        <f t="shared" si="799"/>
        <v>_the_$1_million_big_data_ready_challenge_</v>
      </c>
      <c r="F2063" s="7">
        <f t="shared" si="805"/>
        <v>6.8437499490062246</v>
      </c>
      <c r="G2063">
        <f t="shared" si="800"/>
        <v>41</v>
      </c>
      <c r="H2063" s="11">
        <f t="shared" si="806"/>
        <v>1</v>
      </c>
      <c r="I2063" s="11">
        <f t="shared" si="815"/>
        <v>0</v>
      </c>
      <c r="J2063" s="11">
        <f t="shared" si="815"/>
        <v>1</v>
      </c>
      <c r="K2063" s="11">
        <f t="shared" si="816"/>
        <v>0</v>
      </c>
      <c r="L2063" s="11">
        <f t="shared" si="816"/>
        <v>0</v>
      </c>
      <c r="M2063" s="11">
        <f t="shared" si="816"/>
        <v>0</v>
      </c>
      <c r="N2063" s="11">
        <f t="shared" si="816"/>
        <v>0</v>
      </c>
      <c r="O2063" s="11">
        <f t="shared" si="816"/>
        <v>1</v>
      </c>
      <c r="P2063" s="11">
        <f t="shared" si="816"/>
        <v>0</v>
      </c>
      <c r="Q2063" s="4" t="str">
        <f t="shared" si="807"/>
        <v>N-101-000010</v>
      </c>
      <c r="R2063">
        <f t="shared" si="808"/>
        <v>382</v>
      </c>
      <c r="S2063" s="8">
        <f t="shared" si="809"/>
        <v>6.8802841839920132</v>
      </c>
      <c r="T2063" s="8">
        <f t="shared" si="810"/>
        <v>6.8802841839920132</v>
      </c>
      <c r="U2063" s="10">
        <f t="shared" si="801"/>
        <v>6.4373960884906998</v>
      </c>
      <c r="V2063" s="10">
        <f t="shared" si="811"/>
        <v>0.18424985744159661</v>
      </c>
      <c r="W2063" s="10">
        <f t="shared" si="812"/>
        <v>1.0357772290869427E-2</v>
      </c>
      <c r="X2063" s="10">
        <f t="shared" si="802"/>
        <v>0.40635386051552441</v>
      </c>
      <c r="Y2063" s="22">
        <f t="shared" si="813"/>
        <v>6.9555773436448023</v>
      </c>
      <c r="Z2063" s="22">
        <f t="shared" si="803"/>
        <v>6.8151536771936527</v>
      </c>
      <c r="AA2063" s="22">
        <f t="shared" si="804"/>
        <v>6.8802841839920132</v>
      </c>
      <c r="AB2063" s="35"/>
      <c r="AC2063" s="10"/>
      <c r="AD2063" s="10"/>
    </row>
    <row r="2064" spans="1:30" x14ac:dyDescent="0.25">
      <c r="A2064" t="s">
        <v>4764</v>
      </c>
      <c r="B2064" t="s">
        <v>2150</v>
      </c>
      <c r="C2064" s="1">
        <v>41784</v>
      </c>
      <c r="D2064">
        <v>4073</v>
      </c>
      <c r="E2064" t="str">
        <f t="shared" si="799"/>
        <v>_the_10_algorithms_that_dominate_our_world_</v>
      </c>
      <c r="F2064" s="7">
        <f t="shared" si="805"/>
        <v>8.3123805967867508</v>
      </c>
      <c r="G2064">
        <f t="shared" si="800"/>
        <v>41</v>
      </c>
      <c r="H2064" s="11">
        <f t="shared" si="806"/>
        <v>0</v>
      </c>
      <c r="I2064" s="11">
        <f t="shared" si="815"/>
        <v>0</v>
      </c>
      <c r="J2064" s="11">
        <f t="shared" si="815"/>
        <v>1</v>
      </c>
      <c r="K2064" s="11">
        <f t="shared" si="816"/>
        <v>0</v>
      </c>
      <c r="L2064" s="11">
        <f t="shared" si="816"/>
        <v>0</v>
      </c>
      <c r="M2064" s="11">
        <f t="shared" si="816"/>
        <v>0</v>
      </c>
      <c r="N2064" s="11">
        <f t="shared" si="816"/>
        <v>0</v>
      </c>
      <c r="O2064" s="11">
        <f t="shared" si="816"/>
        <v>0</v>
      </c>
      <c r="P2064" s="11">
        <f t="shared" si="816"/>
        <v>0</v>
      </c>
      <c r="Q2064" s="4" t="str">
        <f t="shared" si="807"/>
        <v>N-001-000000</v>
      </c>
      <c r="R2064">
        <f t="shared" si="808"/>
        <v>313</v>
      </c>
      <c r="S2064" s="8">
        <f t="shared" si="809"/>
        <v>6.8822553953446945</v>
      </c>
      <c r="T2064" s="8">
        <f t="shared" si="810"/>
        <v>6.8822553953446945</v>
      </c>
      <c r="U2064" s="10">
        <f t="shared" si="801"/>
        <v>7.9254446031279979</v>
      </c>
      <c r="V2064" s="10">
        <f t="shared" si="811"/>
        <v>0.15496856831223904</v>
      </c>
      <c r="W2064" s="10">
        <f t="shared" si="812"/>
        <v>1.4789884200713956</v>
      </c>
      <c r="X2064" s="10">
        <f t="shared" si="802"/>
        <v>0.38693599365875281</v>
      </c>
      <c r="Y2064" s="22">
        <f t="shared" si="813"/>
        <v>6.9361594767880304</v>
      </c>
      <c r="Z2064" s="22">
        <f t="shared" si="803"/>
        <v>6.9661540865059681</v>
      </c>
      <c r="AA2064" s="22">
        <f t="shared" si="804"/>
        <v>6.8822553953446945</v>
      </c>
      <c r="AB2064" s="35"/>
      <c r="AC2064" s="10"/>
      <c r="AD2064" s="10"/>
    </row>
    <row r="2065" spans="1:30" x14ac:dyDescent="0.25">
      <c r="A2065" t="s">
        <v>4765</v>
      </c>
      <c r="B2065" t="s">
        <v>2151</v>
      </c>
      <c r="C2065" s="1">
        <v>42222</v>
      </c>
      <c r="D2065">
        <v>3299</v>
      </c>
      <c r="E2065" t="str">
        <f t="shared" si="799"/>
        <v>_the_10_best_cities_to_find_a_big_data_job_</v>
      </c>
      <c r="F2065" s="7">
        <f t="shared" si="805"/>
        <v>8.1016777474545716</v>
      </c>
      <c r="G2065">
        <f t="shared" si="800"/>
        <v>57</v>
      </c>
      <c r="H2065" s="11">
        <f t="shared" si="806"/>
        <v>1</v>
      </c>
      <c r="I2065" s="11">
        <f t="shared" si="815"/>
        <v>0</v>
      </c>
      <c r="J2065" s="11">
        <f t="shared" si="815"/>
        <v>1</v>
      </c>
      <c r="K2065" s="11">
        <f t="shared" si="816"/>
        <v>0</v>
      </c>
      <c r="L2065" s="11">
        <f t="shared" si="816"/>
        <v>0</v>
      </c>
      <c r="M2065" s="11">
        <f t="shared" si="816"/>
        <v>0</v>
      </c>
      <c r="N2065" s="11">
        <f t="shared" si="816"/>
        <v>0</v>
      </c>
      <c r="O2065" s="11">
        <f t="shared" si="816"/>
        <v>1</v>
      </c>
      <c r="P2065" s="11">
        <f t="shared" si="816"/>
        <v>0</v>
      </c>
      <c r="Q2065" s="4" t="str">
        <f t="shared" si="807"/>
        <v>N-101-000010</v>
      </c>
      <c r="R2065">
        <f t="shared" si="808"/>
        <v>382</v>
      </c>
      <c r="S2065" s="8">
        <f t="shared" si="809"/>
        <v>6.8802841839920132</v>
      </c>
      <c r="T2065" s="8">
        <f t="shared" si="810"/>
        <v>6.8802841839920132</v>
      </c>
      <c r="U2065" s="10">
        <f t="shared" si="801"/>
        <v>7.6953238869390468</v>
      </c>
      <c r="V2065" s="10">
        <f t="shared" si="811"/>
        <v>0.18424985744159661</v>
      </c>
      <c r="W2065" s="10">
        <f t="shared" si="812"/>
        <v>1.2682855707392164</v>
      </c>
      <c r="X2065" s="10">
        <f t="shared" si="802"/>
        <v>0.40635386051552441</v>
      </c>
      <c r="Y2065" s="22">
        <f t="shared" si="813"/>
        <v>6.9555773436448023</v>
      </c>
      <c r="Z2065" s="22">
        <f t="shared" si="803"/>
        <v>6.8151536771936527</v>
      </c>
      <c r="AA2065" s="22">
        <f t="shared" si="804"/>
        <v>6.8802841839920132</v>
      </c>
      <c r="AB2065" s="35"/>
      <c r="AC2065" s="10"/>
      <c r="AD2065" s="10"/>
    </row>
    <row r="2066" spans="1:30" x14ac:dyDescent="0.25">
      <c r="A2066" t="s">
        <v>4768</v>
      </c>
      <c r="B2066" t="s">
        <v>2154</v>
      </c>
      <c r="C2066" s="1">
        <v>42007</v>
      </c>
      <c r="D2066">
        <v>8074</v>
      </c>
      <c r="E2066" t="str">
        <f t="shared" si="799"/>
        <v>_the_2_types_of_data_scientists_everyone_should_know_about_</v>
      </c>
      <c r="F2066" s="7">
        <f t="shared" si="805"/>
        <v>8.9965281480908565</v>
      </c>
      <c r="G2066">
        <f t="shared" si="800"/>
        <v>43</v>
      </c>
      <c r="H2066" s="11">
        <f t="shared" si="806"/>
        <v>1</v>
      </c>
      <c r="I2066" s="11">
        <f t="shared" si="815"/>
        <v>0</v>
      </c>
      <c r="J2066" s="11">
        <f t="shared" si="815"/>
        <v>1</v>
      </c>
      <c r="K2066" s="11">
        <f t="shared" si="816"/>
        <v>0</v>
      </c>
      <c r="L2066" s="11">
        <f t="shared" si="816"/>
        <v>0</v>
      </c>
      <c r="M2066" s="11">
        <f t="shared" si="816"/>
        <v>0</v>
      </c>
      <c r="N2066" s="11">
        <f t="shared" si="816"/>
        <v>0</v>
      </c>
      <c r="O2066" s="11">
        <f t="shared" si="816"/>
        <v>1</v>
      </c>
      <c r="P2066" s="11">
        <f t="shared" si="816"/>
        <v>0</v>
      </c>
      <c r="Q2066" s="4" t="str">
        <f t="shared" si="807"/>
        <v>N-101-000010</v>
      </c>
      <c r="R2066">
        <f t="shared" si="808"/>
        <v>382</v>
      </c>
      <c r="S2066" s="8">
        <f t="shared" si="809"/>
        <v>6.8802841839920132</v>
      </c>
      <c r="T2066" s="8">
        <f t="shared" si="810"/>
        <v>6.8802841839920132</v>
      </c>
      <c r="U2066" s="10">
        <f t="shared" si="801"/>
        <v>8.5901742875753317</v>
      </c>
      <c r="V2066" s="10">
        <f t="shared" si="811"/>
        <v>0.18424985744159661</v>
      </c>
      <c r="W2066" s="10">
        <f t="shared" si="812"/>
        <v>2.1631359713755014</v>
      </c>
      <c r="X2066" s="10">
        <f t="shared" si="802"/>
        <v>0.40635386051552441</v>
      </c>
      <c r="Y2066" s="22">
        <f t="shared" si="813"/>
        <v>6.9555773436448023</v>
      </c>
      <c r="Z2066" s="22">
        <f t="shared" si="803"/>
        <v>6.8151536771936527</v>
      </c>
      <c r="AA2066" s="22">
        <f t="shared" si="804"/>
        <v>6.8802841839920132</v>
      </c>
      <c r="AB2066" s="35"/>
      <c r="AC2066" s="10"/>
      <c r="AD2066" s="10"/>
    </row>
    <row r="2067" spans="1:30" x14ac:dyDescent="0.25">
      <c r="A2067" t="s">
        <v>3052</v>
      </c>
      <c r="B2067" t="s">
        <v>434</v>
      </c>
      <c r="C2067" s="1">
        <v>42284</v>
      </c>
      <c r="D2067">
        <v>163</v>
      </c>
      <c r="E2067" t="str">
        <f t="shared" si="799"/>
        <v>_the_2015_data_science_salary_report_is_here_</v>
      </c>
      <c r="F2067" s="7">
        <f t="shared" si="805"/>
        <v>5.0998664278241987</v>
      </c>
      <c r="G2067">
        <f t="shared" si="800"/>
        <v>33</v>
      </c>
      <c r="H2067" s="11">
        <f t="shared" si="806"/>
        <v>1</v>
      </c>
      <c r="I2067" s="11">
        <f t="shared" si="815"/>
        <v>1</v>
      </c>
      <c r="J2067" s="11">
        <f t="shared" si="815"/>
        <v>0</v>
      </c>
      <c r="K2067" s="11">
        <f t="shared" si="816"/>
        <v>0</v>
      </c>
      <c r="L2067" s="11">
        <f t="shared" si="816"/>
        <v>0</v>
      </c>
      <c r="M2067" s="11">
        <f t="shared" si="816"/>
        <v>0</v>
      </c>
      <c r="N2067" s="11">
        <f t="shared" si="816"/>
        <v>1</v>
      </c>
      <c r="O2067" s="11">
        <f t="shared" si="816"/>
        <v>1</v>
      </c>
      <c r="P2067" s="11">
        <f t="shared" si="816"/>
        <v>0</v>
      </c>
      <c r="Q2067" s="4" t="str">
        <f t="shared" si="807"/>
        <v>N-110-000110</v>
      </c>
      <c r="R2067">
        <f t="shared" si="808"/>
        <v>30</v>
      </c>
      <c r="S2067" s="8">
        <f t="shared" si="809"/>
        <v>6.8313617432708362</v>
      </c>
      <c r="T2067" s="8">
        <f t="shared" si="810"/>
        <v>6.8313617432708362</v>
      </c>
      <c r="U2067" s="10">
        <f t="shared" si="801"/>
        <v>5.0906933653614521</v>
      </c>
      <c r="V2067" s="10">
        <f t="shared" si="811"/>
        <v>-0.41468131611090092</v>
      </c>
      <c r="W2067" s="10">
        <f t="shared" si="812"/>
        <v>-1.7335257488911564</v>
      </c>
      <c r="X2067" s="10">
        <f t="shared" si="802"/>
        <v>9.1730624627465642E-3</v>
      </c>
      <c r="Y2067" s="22">
        <f t="shared" si="813"/>
        <v>6.5583965455920241</v>
      </c>
      <c r="Z2067" s="22">
        <f t="shared" si="803"/>
        <v>6.6067544714367257</v>
      </c>
      <c r="AA2067" s="22">
        <f t="shared" si="804"/>
        <v>6.8313617432708362</v>
      </c>
      <c r="AB2067" s="35"/>
      <c r="AC2067" s="10"/>
      <c r="AD2067" s="10"/>
    </row>
    <row r="2068" spans="1:30" x14ac:dyDescent="0.25">
      <c r="A2068" t="s">
        <v>4767</v>
      </c>
      <c r="B2068" t="s">
        <v>2153</v>
      </c>
      <c r="C2068" s="1">
        <v>41911</v>
      </c>
      <c r="D2068">
        <v>8092</v>
      </c>
      <c r="E2068" t="str">
        <f t="shared" si="799"/>
        <v>_the_22_skills_of_a_data_scientist_</v>
      </c>
      <c r="F2068" s="7">
        <f t="shared" si="805"/>
        <v>8.9987547694957026</v>
      </c>
      <c r="G2068">
        <f t="shared" si="800"/>
        <v>35</v>
      </c>
      <c r="H2068" s="11">
        <f t="shared" si="806"/>
        <v>0</v>
      </c>
      <c r="I2068" s="11">
        <f t="shared" si="815"/>
        <v>0</v>
      </c>
      <c r="J2068" s="11">
        <f t="shared" si="815"/>
        <v>1</v>
      </c>
      <c r="K2068" s="11">
        <f t="shared" si="816"/>
        <v>0</v>
      </c>
      <c r="L2068" s="11">
        <f t="shared" si="816"/>
        <v>0</v>
      </c>
      <c r="M2068" s="11">
        <f t="shared" si="816"/>
        <v>0</v>
      </c>
      <c r="N2068" s="11">
        <f t="shared" si="816"/>
        <v>0</v>
      </c>
      <c r="O2068" s="11">
        <f t="shared" si="816"/>
        <v>1</v>
      </c>
      <c r="P2068" s="11">
        <f t="shared" si="816"/>
        <v>0</v>
      </c>
      <c r="Q2068" s="4" t="str">
        <f t="shared" si="807"/>
        <v>N-001-000010</v>
      </c>
      <c r="R2068">
        <f t="shared" si="808"/>
        <v>276</v>
      </c>
      <c r="S2068" s="8">
        <f t="shared" si="809"/>
        <v>7.1371246496698326</v>
      </c>
      <c r="T2068" s="8">
        <f t="shared" si="810"/>
        <v>7.1371246496698326</v>
      </c>
      <c r="U2068" s="10">
        <f t="shared" si="801"/>
        <v>8.3939338546374813</v>
      </c>
      <c r="V2068" s="10">
        <f t="shared" si="811"/>
        <v>0.48352944586012636</v>
      </c>
      <c r="W2068" s="10">
        <f t="shared" si="812"/>
        <v>2.1653625927803475</v>
      </c>
      <c r="X2068" s="10">
        <f t="shared" si="802"/>
        <v>0.60482091485822098</v>
      </c>
      <c r="Y2068" s="22">
        <f t="shared" si="813"/>
        <v>7.1540443979874988</v>
      </c>
      <c r="Z2068" s="22">
        <f t="shared" si="803"/>
        <v>7.1890336202131158</v>
      </c>
      <c r="AA2068" s="22">
        <f t="shared" si="804"/>
        <v>7.1371246496698326</v>
      </c>
      <c r="AB2068" s="35"/>
      <c r="AC2068" s="10"/>
      <c r="AD2068" s="10"/>
    </row>
    <row r="2069" spans="1:30" x14ac:dyDescent="0.25">
      <c r="A2069" t="s">
        <v>4769</v>
      </c>
      <c r="B2069" t="s">
        <v>2155</v>
      </c>
      <c r="C2069" s="1">
        <v>42121</v>
      </c>
      <c r="D2069">
        <v>1018</v>
      </c>
      <c r="E2069" t="str">
        <f t="shared" si="799"/>
        <v>_the_3ms_of_marketing_data_analytics_</v>
      </c>
      <c r="F2069" s="7">
        <f t="shared" si="805"/>
        <v>6.926577033222725</v>
      </c>
      <c r="G2069">
        <f t="shared" si="800"/>
        <v>28</v>
      </c>
      <c r="H2069" s="11">
        <f t="shared" si="806"/>
        <v>1</v>
      </c>
      <c r="I2069" s="11">
        <f t="shared" si="815"/>
        <v>0</v>
      </c>
      <c r="J2069" s="11">
        <f t="shared" si="815"/>
        <v>1</v>
      </c>
      <c r="K2069" s="11">
        <f t="shared" si="816"/>
        <v>0</v>
      </c>
      <c r="L2069" s="11">
        <f t="shared" si="816"/>
        <v>0</v>
      </c>
      <c r="M2069" s="11">
        <f t="shared" si="816"/>
        <v>0</v>
      </c>
      <c r="N2069" s="11">
        <f t="shared" si="816"/>
        <v>0</v>
      </c>
      <c r="O2069" s="11">
        <f t="shared" si="816"/>
        <v>1</v>
      </c>
      <c r="P2069" s="11">
        <f t="shared" si="816"/>
        <v>1</v>
      </c>
      <c r="Q2069" s="4" t="str">
        <f t="shared" si="807"/>
        <v>N-101-000011</v>
      </c>
      <c r="R2069">
        <f t="shared" si="808"/>
        <v>56</v>
      </c>
      <c r="S2069" s="8">
        <f t="shared" si="809"/>
        <v>6.7077203067055775</v>
      </c>
      <c r="T2069" s="8">
        <f t="shared" si="810"/>
        <v>6.7077203067055775</v>
      </c>
      <c r="U2069" s="10">
        <f t="shared" si="801"/>
        <v>6.7349733158422511</v>
      </c>
      <c r="V2069" s="10">
        <f t="shared" si="811"/>
        <v>-0.13958391266768105</v>
      </c>
      <c r="W2069" s="10">
        <f t="shared" si="812"/>
        <v>9.3184856507369851E-2</v>
      </c>
      <c r="X2069" s="10">
        <f t="shared" si="802"/>
        <v>0.19160371738047377</v>
      </c>
      <c r="Y2069" s="22">
        <f t="shared" si="813"/>
        <v>6.7408272005097514</v>
      </c>
      <c r="Z2069" s="22">
        <f t="shared" si="803"/>
        <v>6.647636803392051</v>
      </c>
      <c r="AA2069" s="22">
        <f t="shared" si="804"/>
        <v>6.7077203067055775</v>
      </c>
      <c r="AB2069" s="35"/>
      <c r="AC2069" s="10"/>
      <c r="AD2069" s="10"/>
    </row>
    <row r="2070" spans="1:30" x14ac:dyDescent="0.25">
      <c r="A2070" t="s">
        <v>2894</v>
      </c>
      <c r="B2070" t="s">
        <v>276</v>
      </c>
      <c r="C2070" s="1">
        <v>41095</v>
      </c>
      <c r="D2070">
        <v>21824</v>
      </c>
      <c r="E2070" t="str">
        <f t="shared" si="799"/>
        <v>_the_3vs_that_define_big_data_</v>
      </c>
      <c r="F2070" s="7">
        <f t="shared" si="805"/>
        <v>9.9908113807078038</v>
      </c>
      <c r="G2070">
        <f t="shared" si="800"/>
        <v>37</v>
      </c>
      <c r="H2070" s="11">
        <f t="shared" si="806"/>
        <v>0</v>
      </c>
      <c r="I2070" s="11">
        <f t="shared" si="815"/>
        <v>1</v>
      </c>
      <c r="J2070" s="11">
        <f t="shared" si="815"/>
        <v>0</v>
      </c>
      <c r="K2070" s="11">
        <f t="shared" si="816"/>
        <v>0</v>
      </c>
      <c r="L2070" s="11">
        <f t="shared" si="816"/>
        <v>0</v>
      </c>
      <c r="M2070" s="11">
        <f t="shared" si="816"/>
        <v>0</v>
      </c>
      <c r="N2070" s="11">
        <f t="shared" si="816"/>
        <v>0</v>
      </c>
      <c r="O2070" s="11">
        <f t="shared" si="816"/>
        <v>1</v>
      </c>
      <c r="P2070" s="11">
        <f t="shared" si="816"/>
        <v>0</v>
      </c>
      <c r="Q2070" s="4" t="str">
        <f t="shared" si="807"/>
        <v>N-010-000010</v>
      </c>
      <c r="R2070">
        <f t="shared" si="808"/>
        <v>51</v>
      </c>
      <c r="S2070" s="8">
        <f t="shared" si="809"/>
        <v>6.7640449341040307</v>
      </c>
      <c r="T2070" s="8">
        <f t="shared" si="810"/>
        <v>6.7640449341040307</v>
      </c>
      <c r="U2070" s="10">
        <f t="shared" si="801"/>
        <v>10.166834100207845</v>
      </c>
      <c r="V2070" s="10">
        <f t="shared" si="811"/>
        <v>-0.69394840951456138</v>
      </c>
      <c r="W2070" s="10">
        <f t="shared" si="812"/>
        <v>3.1574192039924487</v>
      </c>
      <c r="X2070" s="10">
        <f t="shared" si="802"/>
        <v>-0.17602271950004214</v>
      </c>
      <c r="Y2070" s="22">
        <f t="shared" si="813"/>
        <v>6.3732007636292352</v>
      </c>
      <c r="Z2070" s="22">
        <f t="shared" si="803"/>
        <v>6.5691920580633658</v>
      </c>
      <c r="AA2070" s="22">
        <f t="shared" si="804"/>
        <v>6.7640449341040307</v>
      </c>
      <c r="AB2070" s="35"/>
      <c r="AC2070" s="10"/>
      <c r="AD2070" s="10"/>
    </row>
    <row r="2071" spans="1:30" x14ac:dyDescent="0.25">
      <c r="A2071" t="s">
        <v>3053</v>
      </c>
      <c r="B2071" t="s">
        <v>435</v>
      </c>
      <c r="C2071" s="1">
        <v>42235</v>
      </c>
      <c r="D2071">
        <v>204</v>
      </c>
      <c r="E2071" t="str">
        <f t="shared" si="799"/>
        <v>_the_4_biggest_risks_of_big_data_-_ieg_</v>
      </c>
      <c r="F2071" s="7">
        <f t="shared" si="805"/>
        <v>5.3230099791384085</v>
      </c>
      <c r="G2071">
        <f t="shared" si="800"/>
        <v>47</v>
      </c>
      <c r="H2071" s="11">
        <f t="shared" si="806"/>
        <v>1</v>
      </c>
      <c r="I2071" s="11">
        <f t="shared" si="815"/>
        <v>1</v>
      </c>
      <c r="J2071" s="11">
        <f t="shared" si="815"/>
        <v>0</v>
      </c>
      <c r="K2071" s="11">
        <f t="shared" si="816"/>
        <v>0</v>
      </c>
      <c r="L2071" s="11">
        <f t="shared" si="816"/>
        <v>0</v>
      </c>
      <c r="M2071" s="11">
        <f t="shared" si="816"/>
        <v>0</v>
      </c>
      <c r="N2071" s="11">
        <f t="shared" si="816"/>
        <v>0</v>
      </c>
      <c r="O2071" s="11">
        <f t="shared" si="816"/>
        <v>1</v>
      </c>
      <c r="P2071" s="11">
        <f t="shared" si="816"/>
        <v>0</v>
      </c>
      <c r="Q2071" s="4" t="str">
        <f t="shared" si="807"/>
        <v>N-110-000010</v>
      </c>
      <c r="R2071">
        <f t="shared" si="808"/>
        <v>58</v>
      </c>
      <c r="S2071" s="8">
        <f t="shared" si="809"/>
        <v>5.7492453157171877</v>
      </c>
      <c r="T2071" s="8">
        <f t="shared" si="810"/>
        <v>5.7492453157171877</v>
      </c>
      <c r="U2071" s="10">
        <f t="shared" si="801"/>
        <v>5.6974997529811473</v>
      </c>
      <c r="V2071" s="10">
        <f t="shared" si="811"/>
        <v>-0.99322799793309102</v>
      </c>
      <c r="W2071" s="10">
        <f t="shared" si="812"/>
        <v>-1.5103821975769467</v>
      </c>
      <c r="X2071" s="10">
        <f t="shared" si="802"/>
        <v>-0.37448977384273863</v>
      </c>
      <c r="Y2071" s="22">
        <f t="shared" si="813"/>
        <v>6.1747337092865386</v>
      </c>
      <c r="Z2071" s="22">
        <f t="shared" si="803"/>
        <v>6.1953121150439019</v>
      </c>
      <c r="AA2071" s="22">
        <f t="shared" si="804"/>
        <v>5.7492453157171877</v>
      </c>
      <c r="AB2071" s="35"/>
      <c r="AC2071" s="10"/>
      <c r="AD2071" s="10"/>
    </row>
    <row r="2072" spans="1:30" x14ac:dyDescent="0.25">
      <c r="A2072" t="s">
        <v>4770</v>
      </c>
      <c r="B2072" t="s">
        <v>2156</v>
      </c>
      <c r="C2072" s="1">
        <v>42022</v>
      </c>
      <c r="D2072">
        <v>8366</v>
      </c>
      <c r="E2072" t="str">
        <f t="shared" si="799"/>
        <v>_the_5_essential_skills_any_data_scientist_needs_</v>
      </c>
      <c r="F2072" s="7">
        <f t="shared" si="805"/>
        <v>9.032050676295599</v>
      </c>
      <c r="G2072">
        <f t="shared" si="800"/>
        <v>49</v>
      </c>
      <c r="H2072" s="11">
        <f t="shared" si="806"/>
        <v>1</v>
      </c>
      <c r="I2072" s="11">
        <f t="shared" si="815"/>
        <v>0</v>
      </c>
      <c r="J2072" s="11">
        <f t="shared" si="815"/>
        <v>1</v>
      </c>
      <c r="K2072" s="11">
        <f t="shared" ref="K2072:P2081" si="817">IF(ISNUMBER(SEARCH(K$1,$E2072)),1,0)</f>
        <v>0</v>
      </c>
      <c r="L2072" s="11">
        <f t="shared" si="817"/>
        <v>0</v>
      </c>
      <c r="M2072" s="11">
        <f t="shared" si="817"/>
        <v>0</v>
      </c>
      <c r="N2072" s="11">
        <f t="shared" si="817"/>
        <v>0</v>
      </c>
      <c r="O2072" s="11">
        <f t="shared" si="817"/>
        <v>1</v>
      </c>
      <c r="P2072" s="11">
        <f t="shared" si="817"/>
        <v>0</v>
      </c>
      <c r="Q2072" s="4" t="str">
        <f t="shared" si="807"/>
        <v>N-101-000010</v>
      </c>
      <c r="R2072">
        <f t="shared" si="808"/>
        <v>382</v>
      </c>
      <c r="S2072" s="8">
        <f t="shared" si="809"/>
        <v>6.8802841839920132</v>
      </c>
      <c r="T2072" s="8">
        <f t="shared" si="810"/>
        <v>6.8802841839920132</v>
      </c>
      <c r="U2072" s="10">
        <f t="shared" si="801"/>
        <v>8.6256968157800742</v>
      </c>
      <c r="V2072" s="10">
        <f t="shared" si="811"/>
        <v>0.18424985744159661</v>
      </c>
      <c r="W2072" s="10">
        <f t="shared" si="812"/>
        <v>2.1986584995802438</v>
      </c>
      <c r="X2072" s="10">
        <f t="shared" si="802"/>
        <v>0.40635386051552441</v>
      </c>
      <c r="Y2072" s="22">
        <f t="shared" si="813"/>
        <v>6.9555773436448023</v>
      </c>
      <c r="Z2072" s="22">
        <f t="shared" si="803"/>
        <v>6.8151536771936527</v>
      </c>
      <c r="AA2072" s="22">
        <f t="shared" si="804"/>
        <v>6.8802841839920132</v>
      </c>
      <c r="AB2072" s="35"/>
      <c r="AC2072" s="10"/>
      <c r="AD2072" s="10"/>
    </row>
    <row r="2073" spans="1:30" x14ac:dyDescent="0.25">
      <c r="A2073" t="s">
        <v>5227</v>
      </c>
      <c r="B2073" t="s">
        <v>2615</v>
      </c>
      <c r="C2073" s="1">
        <v>41353</v>
      </c>
      <c r="D2073">
        <v>5581</v>
      </c>
      <c r="E2073" t="str">
        <f t="shared" si="799"/>
        <v>_the_5_most_influential_visualizations_of_all_time_</v>
      </c>
      <c r="F2073" s="7">
        <f t="shared" si="805"/>
        <v>8.6273024140962669</v>
      </c>
      <c r="G2073">
        <f t="shared" si="800"/>
        <v>37</v>
      </c>
      <c r="H2073" s="11">
        <f t="shared" si="806"/>
        <v>0</v>
      </c>
      <c r="I2073" s="11">
        <f t="shared" si="815"/>
        <v>0</v>
      </c>
      <c r="J2073" s="11">
        <f t="shared" si="815"/>
        <v>0</v>
      </c>
      <c r="K2073" s="11">
        <f t="shared" si="817"/>
        <v>0</v>
      </c>
      <c r="L2073" s="11">
        <f t="shared" si="817"/>
        <v>0</v>
      </c>
      <c r="M2073" s="11">
        <f t="shared" si="817"/>
        <v>0</v>
      </c>
      <c r="N2073" s="11">
        <f t="shared" si="817"/>
        <v>0</v>
      </c>
      <c r="O2073" s="11">
        <f t="shared" si="817"/>
        <v>0</v>
      </c>
      <c r="P2073" s="11">
        <f t="shared" si="817"/>
        <v>0</v>
      </c>
      <c r="Q2073" s="4" t="str">
        <f t="shared" si="807"/>
        <v>N-000-000000</v>
      </c>
      <c r="R2073">
        <f t="shared" si="808"/>
        <v>8</v>
      </c>
      <c r="S2073" s="8">
        <f t="shared" si="809"/>
        <v>6.9872647124089218</v>
      </c>
      <c r="T2073" s="8">
        <f t="shared" si="810"/>
        <v>7.3546782491486216</v>
      </c>
      <c r="U2073" s="10">
        <f t="shared" si="801"/>
        <v>8.6273024140962669</v>
      </c>
      <c r="V2073" s="10">
        <f t="shared" si="811"/>
        <v>-0.4285138908295637</v>
      </c>
      <c r="W2073" s="10">
        <f t="shared" si="812"/>
        <v>1.7939102373809117</v>
      </c>
      <c r="X2073" s="10">
        <f t="shared" si="802"/>
        <v>0</v>
      </c>
      <c r="Y2073" s="22">
        <f t="shared" si="813"/>
        <v>6.5492234831292775</v>
      </c>
      <c r="Z2073" s="22">
        <f t="shared" si="803"/>
        <v>6.6096776307883829</v>
      </c>
      <c r="AA2073" s="22">
        <f t="shared" si="804"/>
        <v>6.9872647124089218</v>
      </c>
      <c r="AB2073" s="35"/>
      <c r="AC2073" s="10"/>
      <c r="AD2073" s="10"/>
    </row>
    <row r="2074" spans="1:30" x14ac:dyDescent="0.25">
      <c r="A2074" t="s">
        <v>4771</v>
      </c>
      <c r="B2074" t="s">
        <v>2157</v>
      </c>
      <c r="C2074" s="1">
        <v>42103</v>
      </c>
      <c r="D2074">
        <v>6854</v>
      </c>
      <c r="E2074" t="str">
        <f t="shared" si="799"/>
        <v>_the_5_v's_of_big_data_by_bernard_marr_</v>
      </c>
      <c r="F2074" s="7">
        <f t="shared" si="805"/>
        <v>8.8327335919964156</v>
      </c>
      <c r="G2074">
        <f t="shared" si="800"/>
        <v>43</v>
      </c>
      <c r="H2074" s="11">
        <f t="shared" si="806"/>
        <v>1</v>
      </c>
      <c r="I2074" s="11">
        <f t="shared" si="815"/>
        <v>0</v>
      </c>
      <c r="J2074" s="11">
        <f t="shared" si="815"/>
        <v>1</v>
      </c>
      <c r="K2074" s="11">
        <f t="shared" si="817"/>
        <v>0</v>
      </c>
      <c r="L2074" s="11">
        <f t="shared" si="817"/>
        <v>0</v>
      </c>
      <c r="M2074" s="11">
        <f t="shared" si="817"/>
        <v>0</v>
      </c>
      <c r="N2074" s="11">
        <f t="shared" si="817"/>
        <v>0</v>
      </c>
      <c r="O2074" s="11">
        <f t="shared" si="817"/>
        <v>1</v>
      </c>
      <c r="P2074" s="11">
        <f t="shared" si="817"/>
        <v>0</v>
      </c>
      <c r="Q2074" s="4" t="str">
        <f t="shared" si="807"/>
        <v>N-101-000010</v>
      </c>
      <c r="R2074">
        <f t="shared" si="808"/>
        <v>382</v>
      </c>
      <c r="S2074" s="8">
        <f t="shared" si="809"/>
        <v>6.8802841839920132</v>
      </c>
      <c r="T2074" s="8">
        <f t="shared" si="810"/>
        <v>6.8802841839920132</v>
      </c>
      <c r="U2074" s="10">
        <f t="shared" si="801"/>
        <v>8.4263797314808908</v>
      </c>
      <c r="V2074" s="10">
        <f t="shared" si="811"/>
        <v>0.18424985744159661</v>
      </c>
      <c r="W2074" s="10">
        <f t="shared" si="812"/>
        <v>1.9993414152810605</v>
      </c>
      <c r="X2074" s="10">
        <f t="shared" si="802"/>
        <v>0.40635386051552441</v>
      </c>
      <c r="Y2074" s="22">
        <f t="shared" si="813"/>
        <v>6.9555773436448023</v>
      </c>
      <c r="Z2074" s="22">
        <f t="shared" si="803"/>
        <v>6.8151536771936527</v>
      </c>
      <c r="AA2074" s="22">
        <f t="shared" si="804"/>
        <v>6.8802841839920132</v>
      </c>
      <c r="AB2074" s="35"/>
      <c r="AC2074" s="10"/>
      <c r="AD2074" s="10"/>
    </row>
    <row r="2075" spans="1:30" x14ac:dyDescent="0.25">
      <c r="A2075" t="s">
        <v>4772</v>
      </c>
      <c r="B2075" t="s">
        <v>2158</v>
      </c>
      <c r="C2075" s="1">
        <v>42112</v>
      </c>
      <c r="D2075">
        <v>6843</v>
      </c>
      <c r="E2075" t="str">
        <f t="shared" si="799"/>
        <v>_the_7_most_data-rich_companies_in_the_world_</v>
      </c>
      <c r="F2075" s="7">
        <f t="shared" si="805"/>
        <v>8.8311276350120842</v>
      </c>
      <c r="G2075">
        <f t="shared" si="800"/>
        <v>61</v>
      </c>
      <c r="H2075" s="11">
        <f t="shared" si="806"/>
        <v>1</v>
      </c>
      <c r="I2075" s="11">
        <f t="shared" si="815"/>
        <v>0</v>
      </c>
      <c r="J2075" s="11">
        <f t="shared" si="815"/>
        <v>1</v>
      </c>
      <c r="K2075" s="11">
        <f t="shared" si="817"/>
        <v>0</v>
      </c>
      <c r="L2075" s="11">
        <f t="shared" si="817"/>
        <v>0</v>
      </c>
      <c r="M2075" s="11">
        <f t="shared" si="817"/>
        <v>0</v>
      </c>
      <c r="N2075" s="11">
        <f t="shared" si="817"/>
        <v>0</v>
      </c>
      <c r="O2075" s="11">
        <f t="shared" si="817"/>
        <v>0</v>
      </c>
      <c r="P2075" s="11">
        <f t="shared" si="817"/>
        <v>0</v>
      </c>
      <c r="Q2075" s="4" t="str">
        <f t="shared" si="807"/>
        <v>N-101-000000</v>
      </c>
      <c r="R2075">
        <f t="shared" si="808"/>
        <v>419</v>
      </c>
      <c r="S2075" s="8">
        <f t="shared" si="809"/>
        <v>6.5697596378225285</v>
      </c>
      <c r="T2075" s="8">
        <f t="shared" si="810"/>
        <v>6.5697596378225285</v>
      </c>
      <c r="U2075" s="10">
        <f t="shared" si="801"/>
        <v>8.6426586956960278</v>
      </c>
      <c r="V2075" s="10">
        <f t="shared" si="811"/>
        <v>-0.14431102010629077</v>
      </c>
      <c r="W2075" s="10">
        <f t="shared" si="812"/>
        <v>1.997735458296729</v>
      </c>
      <c r="X2075" s="10">
        <f t="shared" si="802"/>
        <v>0.18846893931605621</v>
      </c>
      <c r="Y2075" s="22">
        <f t="shared" si="813"/>
        <v>6.7376924224453338</v>
      </c>
      <c r="Z2075" s="22">
        <f t="shared" si="803"/>
        <v>6.5922741434865042</v>
      </c>
      <c r="AA2075" s="22">
        <f t="shared" si="804"/>
        <v>6.5697596378225285</v>
      </c>
      <c r="AB2075" s="35"/>
      <c r="AC2075" s="10"/>
      <c r="AD2075" s="10"/>
    </row>
    <row r="2076" spans="1:30" x14ac:dyDescent="0.25">
      <c r="A2076" t="s">
        <v>4773</v>
      </c>
      <c r="B2076" t="s">
        <v>2159</v>
      </c>
      <c r="C2076" s="1">
        <v>42107</v>
      </c>
      <c r="D2076">
        <v>7128</v>
      </c>
      <c r="E2076" t="str">
        <f t="shared" si="799"/>
        <v>_the_7_most_unusual_applications_of_big_data_you've_ever_seen!_</v>
      </c>
      <c r="F2076" s="7">
        <f t="shared" si="805"/>
        <v>8.8719262511176282</v>
      </c>
      <c r="G2076">
        <f t="shared" si="800"/>
        <v>43</v>
      </c>
      <c r="H2076" s="11">
        <f t="shared" si="806"/>
        <v>1</v>
      </c>
      <c r="I2076" s="11">
        <f t="shared" si="815"/>
        <v>0</v>
      </c>
      <c r="J2076" s="11">
        <f t="shared" si="815"/>
        <v>1</v>
      </c>
      <c r="K2076" s="11">
        <f t="shared" si="817"/>
        <v>0</v>
      </c>
      <c r="L2076" s="11">
        <f t="shared" si="817"/>
        <v>0</v>
      </c>
      <c r="M2076" s="11">
        <f t="shared" si="817"/>
        <v>0</v>
      </c>
      <c r="N2076" s="11">
        <f t="shared" si="817"/>
        <v>0</v>
      </c>
      <c r="O2076" s="11">
        <f t="shared" si="817"/>
        <v>1</v>
      </c>
      <c r="P2076" s="11">
        <f t="shared" si="817"/>
        <v>0</v>
      </c>
      <c r="Q2076" s="4" t="str">
        <f t="shared" si="807"/>
        <v>N-101-000010</v>
      </c>
      <c r="R2076">
        <f t="shared" si="808"/>
        <v>382</v>
      </c>
      <c r="S2076" s="8">
        <f t="shared" si="809"/>
        <v>6.8802841839920132</v>
      </c>
      <c r="T2076" s="8">
        <f t="shared" si="810"/>
        <v>6.8802841839920132</v>
      </c>
      <c r="U2076" s="10">
        <f t="shared" si="801"/>
        <v>8.4655723906021034</v>
      </c>
      <c r="V2076" s="10">
        <f t="shared" si="811"/>
        <v>0.18424985744159661</v>
      </c>
      <c r="W2076" s="10">
        <f t="shared" si="812"/>
        <v>2.0385340744022731</v>
      </c>
      <c r="X2076" s="10">
        <f t="shared" si="802"/>
        <v>0.40635386051552441</v>
      </c>
      <c r="Y2076" s="22">
        <f t="shared" si="813"/>
        <v>6.9555773436448023</v>
      </c>
      <c r="Z2076" s="22">
        <f t="shared" si="803"/>
        <v>6.8151536771936527</v>
      </c>
      <c r="AA2076" s="22">
        <f t="shared" si="804"/>
        <v>6.8802841839920132</v>
      </c>
      <c r="AB2076" s="35"/>
      <c r="AC2076" s="10"/>
      <c r="AD2076" s="10"/>
    </row>
    <row r="2077" spans="1:30" x14ac:dyDescent="0.25">
      <c r="A2077" t="s">
        <v>2895</v>
      </c>
      <c r="B2077" t="s">
        <v>277</v>
      </c>
      <c r="C2077" s="1">
        <v>42242</v>
      </c>
      <c r="D2077">
        <v>429</v>
      </c>
      <c r="E2077" t="str">
        <f t="shared" si="799"/>
        <v>_the_7_people_you_need_on_your_big_data_team_</v>
      </c>
      <c r="F2077" s="7">
        <f t="shared" si="805"/>
        <v>6.0637852086876078</v>
      </c>
      <c r="G2077">
        <f t="shared" si="800"/>
        <v>62</v>
      </c>
      <c r="H2077" s="11">
        <f t="shared" si="806"/>
        <v>1</v>
      </c>
      <c r="I2077" s="11">
        <f t="shared" si="815"/>
        <v>1</v>
      </c>
      <c r="J2077" s="11">
        <f t="shared" si="815"/>
        <v>0</v>
      </c>
      <c r="K2077" s="11">
        <f t="shared" si="817"/>
        <v>0</v>
      </c>
      <c r="L2077" s="11">
        <f t="shared" si="817"/>
        <v>0</v>
      </c>
      <c r="M2077" s="11">
        <f t="shared" si="817"/>
        <v>0</v>
      </c>
      <c r="N2077" s="11">
        <f t="shared" si="817"/>
        <v>0</v>
      </c>
      <c r="O2077" s="11">
        <f t="shared" si="817"/>
        <v>1</v>
      </c>
      <c r="P2077" s="11">
        <f t="shared" si="817"/>
        <v>0</v>
      </c>
      <c r="Q2077" s="4" t="str">
        <f t="shared" si="807"/>
        <v>N-110-000010</v>
      </c>
      <c r="R2077">
        <f t="shared" si="808"/>
        <v>58</v>
      </c>
      <c r="S2077" s="8">
        <f t="shared" si="809"/>
        <v>5.7492453157171877</v>
      </c>
      <c r="T2077" s="8">
        <f t="shared" si="810"/>
        <v>5.7492453157171877</v>
      </c>
      <c r="U2077" s="10">
        <f t="shared" si="801"/>
        <v>6.4382749825303467</v>
      </c>
      <c r="V2077" s="10">
        <f t="shared" si="811"/>
        <v>-0.99322799793309102</v>
      </c>
      <c r="W2077" s="10">
        <f t="shared" si="812"/>
        <v>-0.76960696802774731</v>
      </c>
      <c r="X2077" s="10">
        <f t="shared" si="802"/>
        <v>-0.37448977384273863</v>
      </c>
      <c r="Y2077" s="22">
        <f t="shared" si="813"/>
        <v>6.1747337092865386</v>
      </c>
      <c r="Z2077" s="22">
        <f t="shared" si="803"/>
        <v>6.1953121150439019</v>
      </c>
      <c r="AA2077" s="22">
        <f t="shared" si="804"/>
        <v>5.7492453157171877</v>
      </c>
      <c r="AB2077" s="35"/>
      <c r="AC2077" s="10"/>
      <c r="AD2077" s="10"/>
    </row>
    <row r="2078" spans="1:30" x14ac:dyDescent="0.25">
      <c r="A2078" t="s">
        <v>4774</v>
      </c>
      <c r="B2078" t="s">
        <v>2160</v>
      </c>
      <c r="C2078" s="1">
        <v>42433</v>
      </c>
      <c r="D2078">
        <v>1184</v>
      </c>
      <c r="E2078" t="str">
        <f t="shared" si="799"/>
        <v>_the_9_best_marketing_and_sales_analytics_you_should_know_about_</v>
      </c>
      <c r="F2078" s="7">
        <f t="shared" si="805"/>
        <v>7.0774980535692311</v>
      </c>
      <c r="G2078">
        <f t="shared" si="800"/>
        <v>35</v>
      </c>
      <c r="H2078" s="11">
        <f t="shared" si="806"/>
        <v>1</v>
      </c>
      <c r="I2078" s="11">
        <f t="shared" si="815"/>
        <v>0</v>
      </c>
      <c r="J2078" s="11">
        <f t="shared" si="815"/>
        <v>1</v>
      </c>
      <c r="K2078" s="11">
        <f t="shared" si="817"/>
        <v>0</v>
      </c>
      <c r="L2078" s="11">
        <f t="shared" si="817"/>
        <v>0</v>
      </c>
      <c r="M2078" s="11">
        <f t="shared" si="817"/>
        <v>0</v>
      </c>
      <c r="N2078" s="11">
        <f t="shared" si="817"/>
        <v>0</v>
      </c>
      <c r="O2078" s="11">
        <f t="shared" si="817"/>
        <v>0</v>
      </c>
      <c r="P2078" s="11">
        <f t="shared" si="817"/>
        <v>1</v>
      </c>
      <c r="Q2078" s="4" t="str">
        <f t="shared" si="807"/>
        <v>N-101-000001</v>
      </c>
      <c r="R2078">
        <f t="shared" si="808"/>
        <v>109</v>
      </c>
      <c r="S2078" s="8">
        <f t="shared" si="809"/>
        <v>6.5598547021339648</v>
      </c>
      <c r="T2078" s="8">
        <f t="shared" si="810"/>
        <v>6.5598547021339648</v>
      </c>
      <c r="U2078" s="10">
        <f t="shared" si="801"/>
        <v>7.1037792573882257</v>
      </c>
      <c r="V2078" s="10">
        <f t="shared" si="811"/>
        <v>-0.46814479021556843</v>
      </c>
      <c r="W2078" s="10">
        <f t="shared" si="812"/>
        <v>0.24410587685387597</v>
      </c>
      <c r="X2078" s="10">
        <f t="shared" si="802"/>
        <v>-2.6281203818994407E-2</v>
      </c>
      <c r="Y2078" s="22">
        <f t="shared" si="813"/>
        <v>6.5229422793102829</v>
      </c>
      <c r="Z2078" s="22">
        <f t="shared" si="803"/>
        <v>6.4247572696849025</v>
      </c>
      <c r="AA2078" s="22">
        <f t="shared" si="804"/>
        <v>6.5598547021339648</v>
      </c>
      <c r="AB2078" s="35"/>
      <c r="AC2078" s="10"/>
      <c r="AD2078" s="10"/>
    </row>
    <row r="2079" spans="1:30" x14ac:dyDescent="0.25">
      <c r="A2079" t="s">
        <v>4775</v>
      </c>
      <c r="B2079" t="s">
        <v>2161</v>
      </c>
      <c r="C2079" s="1">
        <v>42334</v>
      </c>
      <c r="D2079">
        <v>1016</v>
      </c>
      <c r="E2079" t="str">
        <f t="shared" si="799"/>
        <v>_the_abcd's_of_business_optimization_</v>
      </c>
      <c r="F2079" s="7">
        <f t="shared" si="805"/>
        <v>6.9246123960485599</v>
      </c>
      <c r="G2079">
        <f t="shared" si="800"/>
        <v>33</v>
      </c>
      <c r="H2079" s="11">
        <f t="shared" si="806"/>
        <v>1</v>
      </c>
      <c r="I2079" s="11">
        <f t="shared" si="815"/>
        <v>0</v>
      </c>
      <c r="J2079" s="11">
        <f t="shared" si="815"/>
        <v>1</v>
      </c>
      <c r="K2079" s="11">
        <f t="shared" si="817"/>
        <v>0</v>
      </c>
      <c r="L2079" s="11">
        <f t="shared" si="817"/>
        <v>0</v>
      </c>
      <c r="M2079" s="11">
        <f t="shared" si="817"/>
        <v>0</v>
      </c>
      <c r="N2079" s="11">
        <f t="shared" si="817"/>
        <v>0</v>
      </c>
      <c r="O2079" s="11">
        <f t="shared" si="817"/>
        <v>0</v>
      </c>
      <c r="P2079" s="11">
        <f t="shared" si="817"/>
        <v>0</v>
      </c>
      <c r="Q2079" s="4" t="str">
        <f t="shared" si="807"/>
        <v>N-101-000000</v>
      </c>
      <c r="R2079">
        <f t="shared" si="808"/>
        <v>419</v>
      </c>
      <c r="S2079" s="8">
        <f t="shared" si="809"/>
        <v>6.5697596378225285</v>
      </c>
      <c r="T2079" s="8">
        <f t="shared" si="810"/>
        <v>6.5697596378225285</v>
      </c>
      <c r="U2079" s="10">
        <f t="shared" si="801"/>
        <v>6.7361434567325036</v>
      </c>
      <c r="V2079" s="10">
        <f t="shared" si="811"/>
        <v>-0.14431102010629077</v>
      </c>
      <c r="W2079" s="10">
        <f t="shared" si="812"/>
        <v>9.1220219333204788E-2</v>
      </c>
      <c r="X2079" s="10">
        <f t="shared" si="802"/>
        <v>0.18846893931605621</v>
      </c>
      <c r="Y2079" s="22">
        <f t="shared" si="813"/>
        <v>6.7376924224453338</v>
      </c>
      <c r="Z2079" s="22">
        <f t="shared" si="803"/>
        <v>6.5922741434865042</v>
      </c>
      <c r="AA2079" s="22">
        <f t="shared" si="804"/>
        <v>6.5697596378225285</v>
      </c>
      <c r="AB2079" s="35"/>
      <c r="AC2079" s="10"/>
      <c r="AD2079" s="10"/>
    </row>
    <row r="2080" spans="1:30" x14ac:dyDescent="0.25">
      <c r="A2080" t="s">
        <v>4776</v>
      </c>
      <c r="B2080" t="s">
        <v>2162</v>
      </c>
      <c r="C2080" s="1">
        <v>42290</v>
      </c>
      <c r="D2080">
        <v>149</v>
      </c>
      <c r="E2080" t="str">
        <f t="shared" si="799"/>
        <v>_the_age_of_data_innocence_is_over_</v>
      </c>
      <c r="F2080" s="7">
        <f t="shared" si="805"/>
        <v>5.0106352940962555</v>
      </c>
      <c r="G2080">
        <f t="shared" si="800"/>
        <v>62</v>
      </c>
      <c r="H2080" s="11">
        <f t="shared" si="806"/>
        <v>1</v>
      </c>
      <c r="I2080" s="11">
        <f t="shared" si="815"/>
        <v>0</v>
      </c>
      <c r="J2080" s="11">
        <f t="shared" si="815"/>
        <v>1</v>
      </c>
      <c r="K2080" s="11">
        <f t="shared" si="817"/>
        <v>0</v>
      </c>
      <c r="L2080" s="11">
        <f t="shared" si="817"/>
        <v>0</v>
      </c>
      <c r="M2080" s="11">
        <f t="shared" si="817"/>
        <v>0</v>
      </c>
      <c r="N2080" s="11">
        <f t="shared" si="817"/>
        <v>0</v>
      </c>
      <c r="O2080" s="11">
        <f t="shared" si="817"/>
        <v>1</v>
      </c>
      <c r="P2080" s="11">
        <f t="shared" si="817"/>
        <v>0</v>
      </c>
      <c r="Q2080" s="4" t="str">
        <f t="shared" si="807"/>
        <v>N-101-000010</v>
      </c>
      <c r="R2080">
        <f t="shared" si="808"/>
        <v>382</v>
      </c>
      <c r="S2080" s="8">
        <f t="shared" si="809"/>
        <v>6.8802841839920132</v>
      </c>
      <c r="T2080" s="8">
        <f t="shared" si="810"/>
        <v>6.8802841839920132</v>
      </c>
      <c r="U2080" s="10">
        <f t="shared" si="801"/>
        <v>4.6042814335807307</v>
      </c>
      <c r="V2080" s="10">
        <f t="shared" si="811"/>
        <v>0.18424985744159661</v>
      </c>
      <c r="W2080" s="10">
        <f t="shared" si="812"/>
        <v>-1.8227568826190996</v>
      </c>
      <c r="X2080" s="10">
        <f t="shared" si="802"/>
        <v>0.40635386051552441</v>
      </c>
      <c r="Y2080" s="22">
        <f t="shared" si="813"/>
        <v>6.9555773436448023</v>
      </c>
      <c r="Z2080" s="22">
        <f t="shared" si="803"/>
        <v>6.8151536771936527</v>
      </c>
      <c r="AA2080" s="22">
        <f t="shared" si="804"/>
        <v>6.8802841839920132</v>
      </c>
      <c r="AB2080" s="35"/>
      <c r="AC2080" s="10"/>
      <c r="AD2080" s="10"/>
    </row>
    <row r="2081" spans="1:30" x14ac:dyDescent="0.25">
      <c r="A2081" t="s">
        <v>4777</v>
      </c>
      <c r="B2081" t="s">
        <v>2163</v>
      </c>
      <c r="C2081" s="1">
        <v>41756</v>
      </c>
      <c r="D2081">
        <v>195</v>
      </c>
      <c r="E2081" t="str">
        <f t="shared" si="799"/>
        <v>_the_algorithmic_man_-_epic_battle_against_headless_apparitions_</v>
      </c>
      <c r="F2081" s="7">
        <f t="shared" si="805"/>
        <v>5.2781146592305168</v>
      </c>
      <c r="G2081">
        <f t="shared" si="800"/>
        <v>42</v>
      </c>
      <c r="H2081" s="11">
        <f t="shared" si="806"/>
        <v>0</v>
      </c>
      <c r="I2081" s="11">
        <f t="shared" si="815"/>
        <v>0</v>
      </c>
      <c r="J2081" s="11">
        <f t="shared" si="815"/>
        <v>1</v>
      </c>
      <c r="K2081" s="11">
        <f t="shared" si="817"/>
        <v>0</v>
      </c>
      <c r="L2081" s="11">
        <f t="shared" si="817"/>
        <v>0</v>
      </c>
      <c r="M2081" s="11">
        <f t="shared" si="817"/>
        <v>0</v>
      </c>
      <c r="N2081" s="11">
        <f t="shared" si="817"/>
        <v>0</v>
      </c>
      <c r="O2081" s="11">
        <f t="shared" si="817"/>
        <v>0</v>
      </c>
      <c r="P2081" s="11">
        <f t="shared" si="817"/>
        <v>0</v>
      </c>
      <c r="Q2081" s="4" t="str">
        <f t="shared" si="807"/>
        <v>N-001-000000</v>
      </c>
      <c r="R2081">
        <f t="shared" si="808"/>
        <v>313</v>
      </c>
      <c r="S2081" s="8">
        <f t="shared" si="809"/>
        <v>6.8822553953446945</v>
      </c>
      <c r="T2081" s="8">
        <f t="shared" si="810"/>
        <v>6.8822553953446945</v>
      </c>
      <c r="U2081" s="10">
        <f t="shared" si="801"/>
        <v>4.891178665571764</v>
      </c>
      <c r="V2081" s="10">
        <f t="shared" si="811"/>
        <v>0.15496856831223904</v>
      </c>
      <c r="W2081" s="10">
        <f t="shared" si="812"/>
        <v>-1.5552775174848383</v>
      </c>
      <c r="X2081" s="10">
        <f t="shared" si="802"/>
        <v>0.38693599365875281</v>
      </c>
      <c r="Y2081" s="22">
        <f t="shared" si="813"/>
        <v>6.9361594767880304</v>
      </c>
      <c r="Z2081" s="22">
        <f t="shared" si="803"/>
        <v>6.9661540865059681</v>
      </c>
      <c r="AA2081" s="22">
        <f t="shared" si="804"/>
        <v>6.8822553953446945</v>
      </c>
      <c r="AB2081" s="35"/>
      <c r="AC2081" s="10"/>
      <c r="AD2081" s="10"/>
    </row>
    <row r="2082" spans="1:30" x14ac:dyDescent="0.25">
      <c r="A2082" t="s">
        <v>4779</v>
      </c>
      <c r="B2082" t="s">
        <v>2165</v>
      </c>
      <c r="C2082" s="1">
        <v>42433</v>
      </c>
      <c r="D2082">
        <v>1222</v>
      </c>
      <c r="E2082" t="str">
        <f t="shared" si="799"/>
        <v>_the_amazing_ways_big_data_is_used_in_china_</v>
      </c>
      <c r="F2082" s="7">
        <f t="shared" si="805"/>
        <v>7.1090621356871724</v>
      </c>
      <c r="G2082">
        <f t="shared" si="800"/>
        <v>39</v>
      </c>
      <c r="H2082" s="11">
        <f t="shared" si="806"/>
        <v>1</v>
      </c>
      <c r="I2082" s="11">
        <f t="shared" ref="I2082:J2101" si="818">IF(ISNUMBER(SEARCH(I$1,$B2082)),1,0)</f>
        <v>0</v>
      </c>
      <c r="J2082" s="11">
        <f t="shared" si="818"/>
        <v>1</v>
      </c>
      <c r="K2082" s="11">
        <f t="shared" ref="K2082:P2091" si="819">IF(ISNUMBER(SEARCH(K$1,$E2082)),1,0)</f>
        <v>0</v>
      </c>
      <c r="L2082" s="11">
        <f t="shared" si="819"/>
        <v>0</v>
      </c>
      <c r="M2082" s="11">
        <f t="shared" si="819"/>
        <v>0</v>
      </c>
      <c r="N2082" s="11">
        <f t="shared" si="819"/>
        <v>0</v>
      </c>
      <c r="O2082" s="11">
        <f t="shared" si="819"/>
        <v>1</v>
      </c>
      <c r="P2082" s="11">
        <f t="shared" si="819"/>
        <v>0</v>
      </c>
      <c r="Q2082" s="4" t="str">
        <f t="shared" si="807"/>
        <v>N-101-000010</v>
      </c>
      <c r="R2082">
        <f t="shared" si="808"/>
        <v>382</v>
      </c>
      <c r="S2082" s="8">
        <f t="shared" si="809"/>
        <v>6.8802841839920132</v>
      </c>
      <c r="T2082" s="8">
        <f t="shared" si="810"/>
        <v>6.8802841839920132</v>
      </c>
      <c r="U2082" s="10">
        <f t="shared" si="801"/>
        <v>6.7027082751716476</v>
      </c>
      <c r="V2082" s="10">
        <f t="shared" si="811"/>
        <v>0.18424985744159661</v>
      </c>
      <c r="W2082" s="10">
        <f t="shared" si="812"/>
        <v>0.27566995897181723</v>
      </c>
      <c r="X2082" s="10">
        <f t="shared" si="802"/>
        <v>0.40635386051552441</v>
      </c>
      <c r="Y2082" s="22">
        <f t="shared" si="813"/>
        <v>6.9555773436448023</v>
      </c>
      <c r="Z2082" s="22">
        <f t="shared" si="803"/>
        <v>6.8151536771936527</v>
      </c>
      <c r="AA2082" s="22">
        <f t="shared" si="804"/>
        <v>6.8802841839920132</v>
      </c>
      <c r="AB2082" s="35"/>
      <c r="AC2082" s="10"/>
      <c r="AD2082" s="10"/>
    </row>
    <row r="2083" spans="1:30" x14ac:dyDescent="0.25">
      <c r="A2083" t="s">
        <v>4780</v>
      </c>
      <c r="B2083" t="s">
        <v>2166</v>
      </c>
      <c r="C2083" s="1">
        <v>42131</v>
      </c>
      <c r="D2083">
        <v>7658</v>
      </c>
      <c r="E2083" t="str">
        <f t="shared" si="799"/>
        <v>_the_amazing_ways_uber_is_using_big_data_</v>
      </c>
      <c r="F2083" s="7">
        <f t="shared" si="805"/>
        <v>8.9436367059095936</v>
      </c>
      <c r="G2083">
        <f t="shared" si="800"/>
        <v>31</v>
      </c>
      <c r="H2083" s="11">
        <f t="shared" si="806"/>
        <v>1</v>
      </c>
      <c r="I2083" s="11">
        <f t="shared" si="818"/>
        <v>0</v>
      </c>
      <c r="J2083" s="11">
        <f t="shared" si="818"/>
        <v>1</v>
      </c>
      <c r="K2083" s="11">
        <f t="shared" si="819"/>
        <v>0</v>
      </c>
      <c r="L2083" s="11">
        <f t="shared" si="819"/>
        <v>0</v>
      </c>
      <c r="M2083" s="11">
        <f t="shared" si="819"/>
        <v>0</v>
      </c>
      <c r="N2083" s="11">
        <f t="shared" si="819"/>
        <v>0</v>
      </c>
      <c r="O2083" s="11">
        <f t="shared" si="819"/>
        <v>1</v>
      </c>
      <c r="P2083" s="11">
        <f t="shared" si="819"/>
        <v>0</v>
      </c>
      <c r="Q2083" s="4" t="str">
        <f t="shared" si="807"/>
        <v>N-101-000010</v>
      </c>
      <c r="R2083">
        <f t="shared" si="808"/>
        <v>382</v>
      </c>
      <c r="S2083" s="8">
        <f t="shared" si="809"/>
        <v>6.8802841839920132</v>
      </c>
      <c r="T2083" s="8">
        <f t="shared" si="810"/>
        <v>6.8802841839920132</v>
      </c>
      <c r="U2083" s="10">
        <f t="shared" si="801"/>
        <v>8.5372828453940688</v>
      </c>
      <c r="V2083" s="10">
        <f t="shared" si="811"/>
        <v>0.18424985744159661</v>
      </c>
      <c r="W2083" s="10">
        <f t="shared" si="812"/>
        <v>2.1102445291942384</v>
      </c>
      <c r="X2083" s="10">
        <f t="shared" si="802"/>
        <v>0.40635386051552441</v>
      </c>
      <c r="Y2083" s="22">
        <f t="shared" si="813"/>
        <v>6.9555773436448023</v>
      </c>
      <c r="Z2083" s="22">
        <f t="shared" si="803"/>
        <v>6.8151536771936527</v>
      </c>
      <c r="AA2083" s="22">
        <f t="shared" si="804"/>
        <v>6.8802841839920132</v>
      </c>
      <c r="AB2083" s="35"/>
      <c r="AC2083" s="10"/>
      <c r="AD2083" s="10"/>
    </row>
    <row r="2084" spans="1:30" x14ac:dyDescent="0.25">
      <c r="A2084" t="s">
        <v>5228</v>
      </c>
      <c r="B2084" t="s">
        <v>2616</v>
      </c>
      <c r="C2084" s="1">
        <v>41869</v>
      </c>
      <c r="D2084">
        <v>204</v>
      </c>
      <c r="E2084" t="str">
        <f t="shared" si="799"/>
        <v>_the_analytic_career_part_1_of_2_</v>
      </c>
      <c r="F2084" s="7">
        <f t="shared" si="805"/>
        <v>5.3230099791384085</v>
      </c>
      <c r="G2084">
        <f t="shared" si="800"/>
        <v>57</v>
      </c>
      <c r="H2084" s="11">
        <f t="shared" si="806"/>
        <v>0</v>
      </c>
      <c r="I2084" s="11">
        <f t="shared" si="818"/>
        <v>0</v>
      </c>
      <c r="J2084" s="11">
        <f t="shared" si="818"/>
        <v>0</v>
      </c>
      <c r="K2084" s="11">
        <f t="shared" si="819"/>
        <v>0</v>
      </c>
      <c r="L2084" s="11">
        <f t="shared" si="819"/>
        <v>0</v>
      </c>
      <c r="M2084" s="11">
        <f t="shared" si="819"/>
        <v>0</v>
      </c>
      <c r="N2084" s="11">
        <f t="shared" si="819"/>
        <v>0</v>
      </c>
      <c r="O2084" s="11">
        <f t="shared" si="819"/>
        <v>0</v>
      </c>
      <c r="P2084" s="11">
        <f t="shared" si="819"/>
        <v>1</v>
      </c>
      <c r="Q2084" s="4" t="str">
        <f t="shared" si="807"/>
        <v>N-000-000001</v>
      </c>
      <c r="R2084">
        <f t="shared" si="808"/>
        <v>5</v>
      </c>
      <c r="S2084" s="8">
        <f t="shared" si="809"/>
        <v>7.3171745205203251</v>
      </c>
      <c r="T2084" s="8">
        <f t="shared" si="810"/>
        <v>7.3546782491486216</v>
      </c>
      <c r="U2084" s="10">
        <f t="shared" si="801"/>
        <v>5.5377601222734594</v>
      </c>
      <c r="V2084" s="10">
        <f t="shared" si="811"/>
        <v>-0.75234766093884131</v>
      </c>
      <c r="W2084" s="10">
        <f t="shared" si="812"/>
        <v>-1.5103821975769467</v>
      </c>
      <c r="X2084" s="10">
        <f t="shared" si="802"/>
        <v>-0.21475014313505064</v>
      </c>
      <c r="Y2084" s="22">
        <f t="shared" si="813"/>
        <v>6.3344733399942266</v>
      </c>
      <c r="Z2084" s="22">
        <f t="shared" si="803"/>
        <v>6.4421607569867811</v>
      </c>
      <c r="AA2084" s="22">
        <f t="shared" si="804"/>
        <v>7.3171745205203251</v>
      </c>
      <c r="AB2084" s="35"/>
      <c r="AC2084" s="10"/>
      <c r="AD2084" s="10"/>
    </row>
    <row r="2085" spans="1:30" x14ac:dyDescent="0.25">
      <c r="A2085" t="s">
        <v>4781</v>
      </c>
      <c r="B2085" t="s">
        <v>2167</v>
      </c>
      <c r="C2085" s="1">
        <v>42391</v>
      </c>
      <c r="D2085">
        <v>1671</v>
      </c>
      <c r="E2085" t="str">
        <f t="shared" si="799"/>
        <v>_the_art_and_(data)_science_of_leveraging_economic_bubbles_</v>
      </c>
      <c r="F2085" s="7">
        <f t="shared" si="805"/>
        <v>7.4217757936446471</v>
      </c>
      <c r="G2085">
        <f t="shared" si="800"/>
        <v>32</v>
      </c>
      <c r="H2085" s="11">
        <f t="shared" si="806"/>
        <v>1</v>
      </c>
      <c r="I2085" s="11">
        <f t="shared" si="818"/>
        <v>0</v>
      </c>
      <c r="J2085" s="11">
        <f t="shared" si="818"/>
        <v>1</v>
      </c>
      <c r="K2085" s="11">
        <f t="shared" si="819"/>
        <v>0</v>
      </c>
      <c r="L2085" s="11">
        <f t="shared" si="819"/>
        <v>0</v>
      </c>
      <c r="M2085" s="11">
        <f t="shared" si="819"/>
        <v>0</v>
      </c>
      <c r="N2085" s="11">
        <f t="shared" si="819"/>
        <v>0</v>
      </c>
      <c r="O2085" s="11">
        <f t="shared" si="819"/>
        <v>0</v>
      </c>
      <c r="P2085" s="11">
        <f t="shared" si="819"/>
        <v>0</v>
      </c>
      <c r="Q2085" s="4" t="str">
        <f t="shared" si="807"/>
        <v>N-101-000000</v>
      </c>
      <c r="R2085">
        <f t="shared" si="808"/>
        <v>419</v>
      </c>
      <c r="S2085" s="8">
        <f t="shared" si="809"/>
        <v>6.5697596378225285</v>
      </c>
      <c r="T2085" s="8">
        <f t="shared" si="810"/>
        <v>6.5697596378225285</v>
      </c>
      <c r="U2085" s="10">
        <f t="shared" si="801"/>
        <v>7.2333068543285908</v>
      </c>
      <c r="V2085" s="10">
        <f t="shared" si="811"/>
        <v>-0.14431102010629077</v>
      </c>
      <c r="W2085" s="10">
        <f t="shared" si="812"/>
        <v>0.58838361692929197</v>
      </c>
      <c r="X2085" s="10">
        <f t="shared" si="802"/>
        <v>0.18846893931605621</v>
      </c>
      <c r="Y2085" s="22">
        <f t="shared" si="813"/>
        <v>6.7376924224453338</v>
      </c>
      <c r="Z2085" s="22">
        <f t="shared" si="803"/>
        <v>6.5922741434865042</v>
      </c>
      <c r="AA2085" s="22">
        <f t="shared" si="804"/>
        <v>6.5697596378225285</v>
      </c>
      <c r="AB2085" s="35"/>
      <c r="AC2085" s="10"/>
      <c r="AD2085" s="10"/>
    </row>
    <row r="2086" spans="1:30" x14ac:dyDescent="0.25">
      <c r="A2086" t="s">
        <v>4783</v>
      </c>
      <c r="B2086" t="s">
        <v>2169</v>
      </c>
      <c r="C2086" s="1">
        <v>42094</v>
      </c>
      <c r="D2086">
        <v>1141</v>
      </c>
      <c r="E2086" t="str">
        <f t="shared" si="799"/>
        <v>_the_art_of_data_science_-_part_2_</v>
      </c>
      <c r="F2086" s="7">
        <f t="shared" si="805"/>
        <v>7.0405363902159559</v>
      </c>
      <c r="G2086">
        <f t="shared" si="800"/>
        <v>30</v>
      </c>
      <c r="H2086" s="11">
        <f t="shared" si="806"/>
        <v>1</v>
      </c>
      <c r="I2086" s="11">
        <f t="shared" si="818"/>
        <v>0</v>
      </c>
      <c r="J2086" s="11">
        <f t="shared" si="818"/>
        <v>1</v>
      </c>
      <c r="K2086" s="11">
        <f t="shared" si="819"/>
        <v>0</v>
      </c>
      <c r="L2086" s="11">
        <f t="shared" si="819"/>
        <v>0</v>
      </c>
      <c r="M2086" s="11">
        <f t="shared" si="819"/>
        <v>0</v>
      </c>
      <c r="N2086" s="11">
        <f t="shared" si="819"/>
        <v>1</v>
      </c>
      <c r="O2086" s="11">
        <f t="shared" si="819"/>
        <v>1</v>
      </c>
      <c r="P2086" s="11">
        <f t="shared" si="819"/>
        <v>0</v>
      </c>
      <c r="Q2086" s="4" t="str">
        <f t="shared" si="807"/>
        <v>N-101-000110</v>
      </c>
      <c r="R2086">
        <f t="shared" si="808"/>
        <v>126</v>
      </c>
      <c r="S2086" s="8">
        <f t="shared" si="809"/>
        <v>7.156085089173656</v>
      </c>
      <c r="T2086" s="8">
        <f t="shared" si="810"/>
        <v>7.156085089173656</v>
      </c>
      <c r="U2086" s="10">
        <f t="shared" si="801"/>
        <v>6.2505196933949465</v>
      </c>
      <c r="V2086" s="10">
        <f t="shared" si="811"/>
        <v>0.76279653926378688</v>
      </c>
      <c r="W2086" s="10">
        <f t="shared" si="812"/>
        <v>0.20714421350060075</v>
      </c>
      <c r="X2086" s="10">
        <f t="shared" si="802"/>
        <v>0.79001669682100972</v>
      </c>
      <c r="Y2086" s="22">
        <f t="shared" si="813"/>
        <v>7.3392401799502869</v>
      </c>
      <c r="Z2086" s="22">
        <f t="shared" si="803"/>
        <v>7.2265960335864765</v>
      </c>
      <c r="AA2086" s="22">
        <f t="shared" si="804"/>
        <v>7.156085089173656</v>
      </c>
      <c r="AB2086" s="35"/>
      <c r="AC2086" s="10"/>
      <c r="AD2086" s="10"/>
    </row>
    <row r="2087" spans="1:30" x14ac:dyDescent="0.25">
      <c r="A2087" t="s">
        <v>4782</v>
      </c>
      <c r="B2087" t="s">
        <v>2168</v>
      </c>
      <c r="C2087" s="1">
        <v>42033</v>
      </c>
      <c r="D2087">
        <v>2240</v>
      </c>
      <c r="E2087" t="str">
        <f t="shared" si="799"/>
        <v>_the_art_of_data_science_part_1_</v>
      </c>
      <c r="F2087" s="7">
        <f t="shared" si="805"/>
        <v>7.7146774738009274</v>
      </c>
      <c r="G2087">
        <f t="shared" si="800"/>
        <v>25</v>
      </c>
      <c r="H2087" s="11">
        <f t="shared" si="806"/>
        <v>1</v>
      </c>
      <c r="I2087" s="11">
        <f t="shared" si="818"/>
        <v>0</v>
      </c>
      <c r="J2087" s="11">
        <f t="shared" si="818"/>
        <v>1</v>
      </c>
      <c r="K2087" s="11">
        <f t="shared" si="819"/>
        <v>0</v>
      </c>
      <c r="L2087" s="11">
        <f t="shared" si="819"/>
        <v>0</v>
      </c>
      <c r="M2087" s="11">
        <f t="shared" si="819"/>
        <v>0</v>
      </c>
      <c r="N2087" s="11">
        <f t="shared" si="819"/>
        <v>1</v>
      </c>
      <c r="O2087" s="11">
        <f t="shared" si="819"/>
        <v>1</v>
      </c>
      <c r="P2087" s="11">
        <f t="shared" si="819"/>
        <v>0</v>
      </c>
      <c r="Q2087" s="4" t="str">
        <f t="shared" si="807"/>
        <v>N-101-000110</v>
      </c>
      <c r="R2087">
        <f t="shared" si="808"/>
        <v>126</v>
      </c>
      <c r="S2087" s="8">
        <f t="shared" si="809"/>
        <v>7.156085089173656</v>
      </c>
      <c r="T2087" s="8">
        <f t="shared" si="810"/>
        <v>7.156085089173656</v>
      </c>
      <c r="U2087" s="10">
        <f t="shared" si="801"/>
        <v>6.924660776979918</v>
      </c>
      <c r="V2087" s="10">
        <f t="shared" si="811"/>
        <v>0.76279653926378688</v>
      </c>
      <c r="W2087" s="10">
        <f t="shared" si="812"/>
        <v>0.88128529708557224</v>
      </c>
      <c r="X2087" s="10">
        <f t="shared" si="802"/>
        <v>0.79001669682100972</v>
      </c>
      <c r="Y2087" s="22">
        <f t="shared" si="813"/>
        <v>7.3392401799502869</v>
      </c>
      <c r="Z2087" s="22">
        <f t="shared" si="803"/>
        <v>7.2265960335864765</v>
      </c>
      <c r="AA2087" s="22">
        <f t="shared" si="804"/>
        <v>7.156085089173656</v>
      </c>
      <c r="AB2087" s="35"/>
      <c r="AC2087" s="10"/>
      <c r="AD2087" s="10"/>
    </row>
    <row r="2088" spans="1:30" x14ac:dyDescent="0.25">
      <c r="A2088" t="s">
        <v>4784</v>
      </c>
      <c r="B2088" t="s">
        <v>2170</v>
      </c>
      <c r="C2088" s="1">
        <v>42414</v>
      </c>
      <c r="D2088">
        <v>611</v>
      </c>
      <c r="E2088" t="str">
        <f t="shared" si="799"/>
        <v>_the_art_of_modeling_names_</v>
      </c>
      <c r="F2088" s="7">
        <f t="shared" si="805"/>
        <v>6.4167322825123261</v>
      </c>
      <c r="G2088">
        <f t="shared" si="800"/>
        <v>46</v>
      </c>
      <c r="H2088" s="11">
        <f t="shared" si="806"/>
        <v>1</v>
      </c>
      <c r="I2088" s="11">
        <f t="shared" si="818"/>
        <v>0</v>
      </c>
      <c r="J2088" s="11">
        <f t="shared" si="818"/>
        <v>1</v>
      </c>
      <c r="K2088" s="11">
        <f t="shared" si="819"/>
        <v>0</v>
      </c>
      <c r="L2088" s="11">
        <f t="shared" si="819"/>
        <v>0</v>
      </c>
      <c r="M2088" s="11">
        <f t="shared" si="819"/>
        <v>0</v>
      </c>
      <c r="N2088" s="11">
        <f t="shared" si="819"/>
        <v>0</v>
      </c>
      <c r="O2088" s="11">
        <f t="shared" si="819"/>
        <v>0</v>
      </c>
      <c r="P2088" s="11">
        <f t="shared" si="819"/>
        <v>0</v>
      </c>
      <c r="Q2088" s="4" t="str">
        <f t="shared" si="807"/>
        <v>N-101-000000</v>
      </c>
      <c r="R2088">
        <f t="shared" si="808"/>
        <v>419</v>
      </c>
      <c r="S2088" s="8">
        <f t="shared" si="809"/>
        <v>6.5697596378225285</v>
      </c>
      <c r="T2088" s="8">
        <f t="shared" si="810"/>
        <v>6.5697596378225285</v>
      </c>
      <c r="U2088" s="10">
        <f t="shared" si="801"/>
        <v>6.2282633431962697</v>
      </c>
      <c r="V2088" s="10">
        <f t="shared" si="811"/>
        <v>-0.14431102010629077</v>
      </c>
      <c r="W2088" s="10">
        <f t="shared" si="812"/>
        <v>-0.41665989420302907</v>
      </c>
      <c r="X2088" s="10">
        <f t="shared" si="802"/>
        <v>0.18846893931605621</v>
      </c>
      <c r="Y2088" s="22">
        <f t="shared" si="813"/>
        <v>6.7376924224453338</v>
      </c>
      <c r="Z2088" s="22">
        <f t="shared" si="803"/>
        <v>6.5922741434865042</v>
      </c>
      <c r="AA2088" s="22">
        <f t="shared" si="804"/>
        <v>6.5697596378225285</v>
      </c>
      <c r="AB2088" s="35"/>
      <c r="AC2088" s="10"/>
      <c r="AD2088" s="10"/>
    </row>
    <row r="2089" spans="1:30" x14ac:dyDescent="0.25">
      <c r="A2089" t="s">
        <v>4785</v>
      </c>
      <c r="B2089" t="s">
        <v>2171</v>
      </c>
      <c r="C2089" s="1">
        <v>42446</v>
      </c>
      <c r="D2089">
        <v>254</v>
      </c>
      <c r="E2089" t="str">
        <f t="shared" si="799"/>
        <v>_the_art_of_war_applied_to_software_development_</v>
      </c>
      <c r="F2089" s="7">
        <f t="shared" si="805"/>
        <v>5.5412635451584258</v>
      </c>
      <c r="G2089">
        <f t="shared" si="800"/>
        <v>80</v>
      </c>
      <c r="H2089" s="11">
        <f t="shared" si="806"/>
        <v>1</v>
      </c>
      <c r="I2089" s="11">
        <f t="shared" si="818"/>
        <v>0</v>
      </c>
      <c r="J2089" s="11">
        <f t="shared" si="818"/>
        <v>1</v>
      </c>
      <c r="K2089" s="11">
        <f t="shared" si="819"/>
        <v>0</v>
      </c>
      <c r="L2089" s="11">
        <f t="shared" si="819"/>
        <v>0</v>
      </c>
      <c r="M2089" s="11">
        <f t="shared" si="819"/>
        <v>0</v>
      </c>
      <c r="N2089" s="11">
        <f t="shared" si="819"/>
        <v>0</v>
      </c>
      <c r="O2089" s="11">
        <f t="shared" si="819"/>
        <v>0</v>
      </c>
      <c r="P2089" s="11">
        <f t="shared" si="819"/>
        <v>0</v>
      </c>
      <c r="Q2089" s="4" t="str">
        <f t="shared" si="807"/>
        <v>N-101-000000</v>
      </c>
      <c r="R2089">
        <f t="shared" si="808"/>
        <v>419</v>
      </c>
      <c r="S2089" s="8">
        <f t="shared" si="809"/>
        <v>6.5697596378225285</v>
      </c>
      <c r="T2089" s="8">
        <f t="shared" si="810"/>
        <v>6.5697596378225285</v>
      </c>
      <c r="U2089" s="10">
        <f t="shared" si="801"/>
        <v>5.3527946058423694</v>
      </c>
      <c r="V2089" s="10">
        <f t="shared" si="811"/>
        <v>-0.14431102010629077</v>
      </c>
      <c r="W2089" s="10">
        <f t="shared" si="812"/>
        <v>-1.2921286315569294</v>
      </c>
      <c r="X2089" s="10">
        <f t="shared" si="802"/>
        <v>0.18846893931605621</v>
      </c>
      <c r="Y2089" s="22">
        <f t="shared" si="813"/>
        <v>6.7376924224453338</v>
      </c>
      <c r="Z2089" s="22">
        <f t="shared" si="803"/>
        <v>6.5922741434865042</v>
      </c>
      <c r="AA2089" s="22">
        <f t="shared" si="804"/>
        <v>6.5697596378225285</v>
      </c>
      <c r="AB2089" s="35"/>
      <c r="AC2089" s="10"/>
      <c r="AD2089" s="10"/>
    </row>
    <row r="2090" spans="1:30" x14ac:dyDescent="0.25">
      <c r="A2090" t="s">
        <v>4786</v>
      </c>
      <c r="B2090" t="s">
        <v>2172</v>
      </c>
      <c r="C2090" s="1">
        <v>41581</v>
      </c>
      <c r="D2090">
        <v>186</v>
      </c>
      <c r="E2090" t="str">
        <f t="shared" si="799"/>
        <v>_the_assumptions_on_which_the_rdbms_is_based_has_changed:_the_ideal_datastructure_</v>
      </c>
      <c r="F2090" s="7">
        <f t="shared" si="805"/>
        <v>5.2311086168545868</v>
      </c>
      <c r="G2090">
        <f t="shared" si="800"/>
        <v>54</v>
      </c>
      <c r="H2090" s="11">
        <f t="shared" si="806"/>
        <v>0</v>
      </c>
      <c r="I2090" s="11">
        <f t="shared" si="818"/>
        <v>0</v>
      </c>
      <c r="J2090" s="11">
        <f t="shared" si="818"/>
        <v>1</v>
      </c>
      <c r="K2090" s="11">
        <f t="shared" si="819"/>
        <v>0</v>
      </c>
      <c r="L2090" s="11">
        <f t="shared" si="819"/>
        <v>0</v>
      </c>
      <c r="M2090" s="11">
        <f t="shared" si="819"/>
        <v>0</v>
      </c>
      <c r="N2090" s="11">
        <f t="shared" si="819"/>
        <v>0</v>
      </c>
      <c r="O2090" s="11">
        <f t="shared" si="819"/>
        <v>0</v>
      </c>
      <c r="P2090" s="11">
        <f t="shared" si="819"/>
        <v>0</v>
      </c>
      <c r="Q2090" s="4" t="str">
        <f t="shared" si="807"/>
        <v>N-001-000000</v>
      </c>
      <c r="R2090">
        <f t="shared" si="808"/>
        <v>313</v>
      </c>
      <c r="S2090" s="8">
        <f t="shared" si="809"/>
        <v>6.8822553953446945</v>
      </c>
      <c r="T2090" s="8">
        <f t="shared" si="810"/>
        <v>6.8822553953446945</v>
      </c>
      <c r="U2090" s="10">
        <f t="shared" si="801"/>
        <v>4.844172623195834</v>
      </c>
      <c r="V2090" s="10">
        <f t="shared" si="811"/>
        <v>0.15496856831223904</v>
      </c>
      <c r="W2090" s="10">
        <f t="shared" si="812"/>
        <v>-1.6022835598607683</v>
      </c>
      <c r="X2090" s="10">
        <f t="shared" si="802"/>
        <v>0.38693599365875281</v>
      </c>
      <c r="Y2090" s="22">
        <f t="shared" si="813"/>
        <v>6.9361594767880304</v>
      </c>
      <c r="Z2090" s="22">
        <f t="shared" si="803"/>
        <v>6.9661540865059681</v>
      </c>
      <c r="AA2090" s="22">
        <f t="shared" si="804"/>
        <v>6.8822553953446945</v>
      </c>
      <c r="AB2090" s="35"/>
      <c r="AC2090" s="10"/>
      <c r="AD2090" s="10"/>
    </row>
    <row r="2091" spans="1:30" x14ac:dyDescent="0.25">
      <c r="A2091" t="s">
        <v>4787</v>
      </c>
      <c r="B2091" t="s">
        <v>2173</v>
      </c>
      <c r="C2091" s="1">
        <v>42504</v>
      </c>
      <c r="D2091">
        <v>212</v>
      </c>
      <c r="E2091" t="str">
        <f t="shared" si="799"/>
        <v>_the_astonishing_big_data_generated_in_a_single_journey_</v>
      </c>
      <c r="F2091" s="7">
        <f t="shared" si="805"/>
        <v>5.3612921657094255</v>
      </c>
      <c r="G2091">
        <f t="shared" si="800"/>
        <v>59</v>
      </c>
      <c r="H2091" s="11">
        <f t="shared" si="806"/>
        <v>1</v>
      </c>
      <c r="I2091" s="11">
        <f t="shared" si="818"/>
        <v>0</v>
      </c>
      <c r="J2091" s="11">
        <f t="shared" si="818"/>
        <v>1</v>
      </c>
      <c r="K2091" s="11">
        <f t="shared" si="819"/>
        <v>0</v>
      </c>
      <c r="L2091" s="11">
        <f t="shared" si="819"/>
        <v>0</v>
      </c>
      <c r="M2091" s="11">
        <f t="shared" si="819"/>
        <v>0</v>
      </c>
      <c r="N2091" s="11">
        <f t="shared" si="819"/>
        <v>0</v>
      </c>
      <c r="O2091" s="11">
        <f t="shared" si="819"/>
        <v>1</v>
      </c>
      <c r="P2091" s="11">
        <f t="shared" si="819"/>
        <v>0</v>
      </c>
      <c r="Q2091" s="4" t="str">
        <f t="shared" si="807"/>
        <v>N-101-000010</v>
      </c>
      <c r="R2091">
        <f t="shared" si="808"/>
        <v>382</v>
      </c>
      <c r="S2091" s="8">
        <f t="shared" si="809"/>
        <v>6.8802841839920132</v>
      </c>
      <c r="T2091" s="8">
        <f t="shared" si="810"/>
        <v>6.8802841839920132</v>
      </c>
      <c r="U2091" s="10">
        <f t="shared" si="801"/>
        <v>4.9549383051939007</v>
      </c>
      <c r="V2091" s="10">
        <f t="shared" si="811"/>
        <v>0.18424985744159661</v>
      </c>
      <c r="W2091" s="10">
        <f t="shared" si="812"/>
        <v>-1.4721000110059297</v>
      </c>
      <c r="X2091" s="10">
        <f t="shared" si="802"/>
        <v>0.40635386051552441</v>
      </c>
      <c r="Y2091" s="22">
        <f t="shared" si="813"/>
        <v>6.9555773436448023</v>
      </c>
      <c r="Z2091" s="22">
        <f t="shared" si="803"/>
        <v>6.8151536771936527</v>
      </c>
      <c r="AA2091" s="22">
        <f t="shared" si="804"/>
        <v>6.8802841839920132</v>
      </c>
      <c r="AB2091" s="35"/>
      <c r="AC2091" s="10"/>
      <c r="AD2091" s="10"/>
    </row>
    <row r="2092" spans="1:30" x14ac:dyDescent="0.25">
      <c r="A2092" t="s">
        <v>4788</v>
      </c>
      <c r="B2092" t="s">
        <v>2174</v>
      </c>
      <c r="C2092" s="1">
        <v>42068</v>
      </c>
      <c r="D2092">
        <v>2363</v>
      </c>
      <c r="E2092" t="str">
        <f t="shared" si="799"/>
        <v>_the_awesome_ways_big_data_is_used_today_to_change_our_world_</v>
      </c>
      <c r="F2092" s="7">
        <f t="shared" si="805"/>
        <v>7.7681103785259884</v>
      </c>
      <c r="G2092">
        <f t="shared" si="800"/>
        <v>16</v>
      </c>
      <c r="H2092" s="11">
        <f t="shared" si="806"/>
        <v>1</v>
      </c>
      <c r="I2092" s="11">
        <f t="shared" si="818"/>
        <v>0</v>
      </c>
      <c r="J2092" s="11">
        <f t="shared" si="818"/>
        <v>1</v>
      </c>
      <c r="K2092" s="11">
        <f t="shared" ref="K2092:P2101" si="820">IF(ISNUMBER(SEARCH(K$1,$E2092)),1,0)</f>
        <v>0</v>
      </c>
      <c r="L2092" s="11">
        <f t="shared" si="820"/>
        <v>0</v>
      </c>
      <c r="M2092" s="11">
        <f t="shared" si="820"/>
        <v>0</v>
      </c>
      <c r="N2092" s="11">
        <f t="shared" si="820"/>
        <v>0</v>
      </c>
      <c r="O2092" s="11">
        <f t="shared" si="820"/>
        <v>1</v>
      </c>
      <c r="P2092" s="11">
        <f t="shared" si="820"/>
        <v>0</v>
      </c>
      <c r="Q2092" s="4" t="str">
        <f t="shared" si="807"/>
        <v>N-101-000010</v>
      </c>
      <c r="R2092">
        <f t="shared" si="808"/>
        <v>382</v>
      </c>
      <c r="S2092" s="8">
        <f t="shared" si="809"/>
        <v>6.8802841839920132</v>
      </c>
      <c r="T2092" s="8">
        <f t="shared" si="810"/>
        <v>6.8802841839920132</v>
      </c>
      <c r="U2092" s="10">
        <f t="shared" si="801"/>
        <v>7.3617565180104636</v>
      </c>
      <c r="V2092" s="10">
        <f t="shared" si="811"/>
        <v>0.18424985744159661</v>
      </c>
      <c r="W2092" s="10">
        <f t="shared" si="812"/>
        <v>0.93471820181063325</v>
      </c>
      <c r="X2092" s="10">
        <f t="shared" si="802"/>
        <v>0.40635386051552441</v>
      </c>
      <c r="Y2092" s="22">
        <f t="shared" si="813"/>
        <v>6.9555773436448023</v>
      </c>
      <c r="Z2092" s="22">
        <f t="shared" si="803"/>
        <v>6.8151536771936527</v>
      </c>
      <c r="AA2092" s="22">
        <f t="shared" si="804"/>
        <v>6.8802841839920132</v>
      </c>
      <c r="AB2092" s="35"/>
      <c r="AC2092" s="10"/>
      <c r="AD2092" s="10"/>
    </row>
    <row r="2093" spans="1:30" x14ac:dyDescent="0.25">
      <c r="A2093" t="s">
        <v>4789</v>
      </c>
      <c r="B2093" t="s">
        <v>2175</v>
      </c>
      <c r="C2093" s="1">
        <v>41881</v>
      </c>
      <c r="D2093">
        <v>326</v>
      </c>
      <c r="E2093" t="str">
        <f t="shared" si="799"/>
        <v>_the_awkward_road_</v>
      </c>
      <c r="F2093" s="7">
        <f t="shared" si="805"/>
        <v>5.7899601708972535</v>
      </c>
      <c r="G2093">
        <f t="shared" si="800"/>
        <v>56</v>
      </c>
      <c r="H2093" s="11">
        <f t="shared" si="806"/>
        <v>0</v>
      </c>
      <c r="I2093" s="11">
        <f t="shared" si="818"/>
        <v>0</v>
      </c>
      <c r="J2093" s="11">
        <f t="shared" si="818"/>
        <v>1</v>
      </c>
      <c r="K2093" s="11">
        <f t="shared" si="820"/>
        <v>0</v>
      </c>
      <c r="L2093" s="11">
        <f t="shared" si="820"/>
        <v>0</v>
      </c>
      <c r="M2093" s="11">
        <f t="shared" si="820"/>
        <v>0</v>
      </c>
      <c r="N2093" s="11">
        <f t="shared" si="820"/>
        <v>0</v>
      </c>
      <c r="O2093" s="11">
        <f t="shared" si="820"/>
        <v>0</v>
      </c>
      <c r="P2093" s="11">
        <f t="shared" si="820"/>
        <v>0</v>
      </c>
      <c r="Q2093" s="4" t="str">
        <f t="shared" si="807"/>
        <v>N-001-000000</v>
      </c>
      <c r="R2093">
        <f t="shared" si="808"/>
        <v>313</v>
      </c>
      <c r="S2093" s="8">
        <f t="shared" si="809"/>
        <v>6.8822553953446945</v>
      </c>
      <c r="T2093" s="8">
        <f t="shared" si="810"/>
        <v>6.8822553953446945</v>
      </c>
      <c r="U2093" s="10">
        <f t="shared" si="801"/>
        <v>5.4030241772385006</v>
      </c>
      <c r="V2093" s="10">
        <f t="shared" si="811"/>
        <v>0.15496856831223904</v>
      </c>
      <c r="W2093" s="10">
        <f t="shared" si="812"/>
        <v>-1.0434320058181017</v>
      </c>
      <c r="X2093" s="10">
        <f t="shared" si="802"/>
        <v>0.38693599365875281</v>
      </c>
      <c r="Y2093" s="22">
        <f t="shared" si="813"/>
        <v>6.9361594767880304</v>
      </c>
      <c r="Z2093" s="22">
        <f t="shared" si="803"/>
        <v>6.9661540865059681</v>
      </c>
      <c r="AA2093" s="22">
        <f t="shared" si="804"/>
        <v>6.8822553953446945</v>
      </c>
      <c r="AB2093" s="35"/>
      <c r="AC2093" s="10"/>
      <c r="AD2093" s="10"/>
    </row>
    <row r="2094" spans="1:30" x14ac:dyDescent="0.25">
      <c r="A2094" t="s">
        <v>4790</v>
      </c>
      <c r="B2094" t="s">
        <v>2176</v>
      </c>
      <c r="C2094" s="1">
        <v>42311</v>
      </c>
      <c r="D2094">
        <v>788</v>
      </c>
      <c r="E2094" t="str">
        <f t="shared" si="799"/>
        <v>_the_beautiful_duality_of_tda_(topological_data_analysis)_</v>
      </c>
      <c r="F2094" s="7">
        <f t="shared" si="805"/>
        <v>6.6707663208458738</v>
      </c>
      <c r="G2094">
        <f t="shared" si="800"/>
        <v>57</v>
      </c>
      <c r="H2094" s="11">
        <f t="shared" si="806"/>
        <v>1</v>
      </c>
      <c r="I2094" s="11">
        <f t="shared" si="818"/>
        <v>0</v>
      </c>
      <c r="J2094" s="11">
        <f t="shared" si="818"/>
        <v>1</v>
      </c>
      <c r="K2094" s="11">
        <f t="shared" si="820"/>
        <v>0</v>
      </c>
      <c r="L2094" s="11">
        <f t="shared" si="820"/>
        <v>0</v>
      </c>
      <c r="M2094" s="11">
        <f t="shared" si="820"/>
        <v>0</v>
      </c>
      <c r="N2094" s="11">
        <f t="shared" si="820"/>
        <v>0</v>
      </c>
      <c r="O2094" s="11">
        <f t="shared" si="820"/>
        <v>1</v>
      </c>
      <c r="P2094" s="11">
        <f t="shared" si="820"/>
        <v>1</v>
      </c>
      <c r="Q2094" s="4" t="str">
        <f t="shared" si="807"/>
        <v>N-101-000011</v>
      </c>
      <c r="R2094">
        <f t="shared" si="808"/>
        <v>56</v>
      </c>
      <c r="S2094" s="8">
        <f t="shared" si="809"/>
        <v>6.7077203067055775</v>
      </c>
      <c r="T2094" s="8">
        <f t="shared" si="810"/>
        <v>6.7077203067055775</v>
      </c>
      <c r="U2094" s="10">
        <f t="shared" si="801"/>
        <v>6.4791626034654</v>
      </c>
      <c r="V2094" s="10">
        <f t="shared" si="811"/>
        <v>-0.13958391266768105</v>
      </c>
      <c r="W2094" s="10">
        <f t="shared" si="812"/>
        <v>-0.16262585586948131</v>
      </c>
      <c r="X2094" s="10">
        <f t="shared" si="802"/>
        <v>0.19160371738047377</v>
      </c>
      <c r="Y2094" s="22">
        <f t="shared" si="813"/>
        <v>6.7408272005097514</v>
      </c>
      <c r="Z2094" s="22">
        <f t="shared" si="803"/>
        <v>6.647636803392051</v>
      </c>
      <c r="AA2094" s="22">
        <f t="shared" si="804"/>
        <v>6.7077203067055775</v>
      </c>
      <c r="AB2094" s="35"/>
      <c r="AC2094" s="10"/>
      <c r="AD2094" s="10"/>
    </row>
    <row r="2095" spans="1:30" x14ac:dyDescent="0.25">
      <c r="A2095" t="s">
        <v>4791</v>
      </c>
      <c r="B2095" t="s">
        <v>2177</v>
      </c>
      <c r="C2095" s="1">
        <v>42212</v>
      </c>
      <c r="D2095">
        <v>2362</v>
      </c>
      <c r="E2095" t="str">
        <f t="shared" si="799"/>
        <v>_the_beginner's_guide_to_amazon_web_services_-_infographic_</v>
      </c>
      <c r="F2095" s="7">
        <f t="shared" si="805"/>
        <v>7.7676872771869077</v>
      </c>
      <c r="G2095">
        <f t="shared" si="800"/>
        <v>60</v>
      </c>
      <c r="H2095" s="11">
        <f t="shared" si="806"/>
        <v>1</v>
      </c>
      <c r="I2095" s="11">
        <f t="shared" si="818"/>
        <v>0</v>
      </c>
      <c r="J2095" s="11">
        <f t="shared" si="818"/>
        <v>1</v>
      </c>
      <c r="K2095" s="11">
        <f t="shared" si="820"/>
        <v>0</v>
      </c>
      <c r="L2095" s="11">
        <f t="shared" si="820"/>
        <v>0</v>
      </c>
      <c r="M2095" s="11">
        <f t="shared" si="820"/>
        <v>0</v>
      </c>
      <c r="N2095" s="11">
        <f t="shared" si="820"/>
        <v>0</v>
      </c>
      <c r="O2095" s="11">
        <f t="shared" si="820"/>
        <v>0</v>
      </c>
      <c r="P2095" s="11">
        <f t="shared" si="820"/>
        <v>0</v>
      </c>
      <c r="Q2095" s="4" t="str">
        <f t="shared" si="807"/>
        <v>N-101-000000</v>
      </c>
      <c r="R2095">
        <f t="shared" si="808"/>
        <v>419</v>
      </c>
      <c r="S2095" s="8">
        <f t="shared" si="809"/>
        <v>6.5697596378225285</v>
      </c>
      <c r="T2095" s="8">
        <f t="shared" si="810"/>
        <v>6.5697596378225285</v>
      </c>
      <c r="U2095" s="10">
        <f t="shared" si="801"/>
        <v>7.5792183378708513</v>
      </c>
      <c r="V2095" s="10">
        <f t="shared" si="811"/>
        <v>-0.14431102010629077</v>
      </c>
      <c r="W2095" s="10">
        <f t="shared" si="812"/>
        <v>0.93429510047155251</v>
      </c>
      <c r="X2095" s="10">
        <f t="shared" si="802"/>
        <v>0.18846893931605621</v>
      </c>
      <c r="Y2095" s="22">
        <f t="shared" si="813"/>
        <v>6.7376924224453338</v>
      </c>
      <c r="Z2095" s="22">
        <f t="shared" si="803"/>
        <v>6.5922741434865042</v>
      </c>
      <c r="AA2095" s="22">
        <f t="shared" si="804"/>
        <v>6.5697596378225285</v>
      </c>
      <c r="AB2095" s="35"/>
      <c r="AC2095" s="10"/>
      <c r="AD2095" s="10"/>
    </row>
    <row r="2096" spans="1:30" x14ac:dyDescent="0.25">
      <c r="A2096" t="s">
        <v>4792</v>
      </c>
      <c r="B2096" t="s">
        <v>2178</v>
      </c>
      <c r="C2096" s="1">
        <v>42304</v>
      </c>
      <c r="D2096">
        <v>223</v>
      </c>
      <c r="E2096" t="str">
        <f t="shared" si="799"/>
        <v>_the_benefits_of_media_marketing_for_healthcare_professionals_</v>
      </c>
      <c r="F2096" s="7">
        <f t="shared" si="805"/>
        <v>5.4116460518550396</v>
      </c>
      <c r="G2096">
        <f t="shared" si="800"/>
        <v>48</v>
      </c>
      <c r="H2096" s="11">
        <f t="shared" si="806"/>
        <v>1</v>
      </c>
      <c r="I2096" s="11">
        <f t="shared" si="818"/>
        <v>0</v>
      </c>
      <c r="J2096" s="11">
        <f t="shared" si="818"/>
        <v>1</v>
      </c>
      <c r="K2096" s="11">
        <f t="shared" si="820"/>
        <v>0</v>
      </c>
      <c r="L2096" s="11">
        <f t="shared" si="820"/>
        <v>0</v>
      </c>
      <c r="M2096" s="11">
        <f t="shared" si="820"/>
        <v>0</v>
      </c>
      <c r="N2096" s="11">
        <f t="shared" si="820"/>
        <v>0</v>
      </c>
      <c r="O2096" s="11">
        <f t="shared" si="820"/>
        <v>0</v>
      </c>
      <c r="P2096" s="11">
        <f t="shared" si="820"/>
        <v>0</v>
      </c>
      <c r="Q2096" s="4" t="str">
        <f t="shared" si="807"/>
        <v>N-101-000000</v>
      </c>
      <c r="R2096">
        <f t="shared" si="808"/>
        <v>419</v>
      </c>
      <c r="S2096" s="8">
        <f t="shared" si="809"/>
        <v>6.5697596378225285</v>
      </c>
      <c r="T2096" s="8">
        <f t="shared" si="810"/>
        <v>6.5697596378225285</v>
      </c>
      <c r="U2096" s="10">
        <f t="shared" si="801"/>
        <v>5.2231771125389832</v>
      </c>
      <c r="V2096" s="10">
        <f t="shared" si="811"/>
        <v>-0.14431102010629077</v>
      </c>
      <c r="W2096" s="10">
        <f t="shared" si="812"/>
        <v>-1.4217461248603156</v>
      </c>
      <c r="X2096" s="10">
        <f t="shared" si="802"/>
        <v>0.18846893931605621</v>
      </c>
      <c r="Y2096" s="22">
        <f t="shared" si="813"/>
        <v>6.7376924224453338</v>
      </c>
      <c r="Z2096" s="22">
        <f t="shared" si="803"/>
        <v>6.5922741434865042</v>
      </c>
      <c r="AA2096" s="22">
        <f t="shared" si="804"/>
        <v>6.5697596378225285</v>
      </c>
      <c r="AB2096" s="35"/>
      <c r="AC2096" s="10"/>
      <c r="AD2096" s="10"/>
    </row>
    <row r="2097" spans="1:30" x14ac:dyDescent="0.25">
      <c r="A2097" t="s">
        <v>4793</v>
      </c>
      <c r="B2097" t="s">
        <v>2179</v>
      </c>
      <c r="C2097" s="1">
        <v>42332</v>
      </c>
      <c r="D2097">
        <v>204</v>
      </c>
      <c r="E2097" t="str">
        <f t="shared" si="799"/>
        <v>_the_benefits_of_streamlining_data_centralization_</v>
      </c>
      <c r="F2097" s="7">
        <f t="shared" si="805"/>
        <v>5.3230099791384085</v>
      </c>
      <c r="G2097">
        <f t="shared" si="800"/>
        <v>57</v>
      </c>
      <c r="H2097" s="11">
        <f t="shared" si="806"/>
        <v>1</v>
      </c>
      <c r="I2097" s="11">
        <f t="shared" si="818"/>
        <v>0</v>
      </c>
      <c r="J2097" s="11">
        <f t="shared" si="818"/>
        <v>1</v>
      </c>
      <c r="K2097" s="11">
        <f t="shared" si="820"/>
        <v>0</v>
      </c>
      <c r="L2097" s="11">
        <f t="shared" si="820"/>
        <v>0</v>
      </c>
      <c r="M2097" s="11">
        <f t="shared" si="820"/>
        <v>0</v>
      </c>
      <c r="N2097" s="11">
        <f t="shared" si="820"/>
        <v>0</v>
      </c>
      <c r="O2097" s="11">
        <f t="shared" si="820"/>
        <v>1</v>
      </c>
      <c r="P2097" s="11">
        <f t="shared" si="820"/>
        <v>0</v>
      </c>
      <c r="Q2097" s="4" t="str">
        <f t="shared" si="807"/>
        <v>N-101-000010</v>
      </c>
      <c r="R2097">
        <f t="shared" si="808"/>
        <v>382</v>
      </c>
      <c r="S2097" s="8">
        <f t="shared" si="809"/>
        <v>6.8802841839920132</v>
      </c>
      <c r="T2097" s="8">
        <f t="shared" si="810"/>
        <v>6.8802841839920132</v>
      </c>
      <c r="U2097" s="10">
        <f t="shared" si="801"/>
        <v>4.9166561186228837</v>
      </c>
      <c r="V2097" s="10">
        <f t="shared" si="811"/>
        <v>0.18424985744159661</v>
      </c>
      <c r="W2097" s="10">
        <f t="shared" si="812"/>
        <v>-1.5103821975769467</v>
      </c>
      <c r="X2097" s="10">
        <f t="shared" si="802"/>
        <v>0.40635386051552441</v>
      </c>
      <c r="Y2097" s="22">
        <f t="shared" si="813"/>
        <v>6.9555773436448023</v>
      </c>
      <c r="Z2097" s="22">
        <f t="shared" si="803"/>
        <v>6.8151536771936527</v>
      </c>
      <c r="AA2097" s="22">
        <f t="shared" si="804"/>
        <v>6.8802841839920132</v>
      </c>
      <c r="AB2097" s="35"/>
      <c r="AC2097" s="10"/>
      <c r="AD2097" s="10"/>
    </row>
    <row r="2098" spans="1:30" x14ac:dyDescent="0.25">
      <c r="A2098" t="s">
        <v>4794</v>
      </c>
      <c r="B2098" t="s">
        <v>2180</v>
      </c>
      <c r="C2098" s="1">
        <v>41711</v>
      </c>
      <c r="D2098">
        <v>16678</v>
      </c>
      <c r="E2098" t="str">
        <f t="shared" si="799"/>
        <v>_the_best_kept_secret_about_linear_and_logistic_regression_</v>
      </c>
      <c r="F2098" s="7">
        <f t="shared" si="805"/>
        <v>9.7219057220771727</v>
      </c>
      <c r="G2098">
        <f t="shared" si="800"/>
        <v>36</v>
      </c>
      <c r="H2098" s="11">
        <f t="shared" si="806"/>
        <v>0</v>
      </c>
      <c r="I2098" s="11">
        <f t="shared" si="818"/>
        <v>0</v>
      </c>
      <c r="J2098" s="11">
        <f t="shared" si="818"/>
        <v>1</v>
      </c>
      <c r="K2098" s="11">
        <f t="shared" si="820"/>
        <v>0</v>
      </c>
      <c r="L2098" s="11">
        <f t="shared" si="820"/>
        <v>0</v>
      </c>
      <c r="M2098" s="11">
        <f t="shared" si="820"/>
        <v>0</v>
      </c>
      <c r="N2098" s="11">
        <f t="shared" si="820"/>
        <v>0</v>
      </c>
      <c r="O2098" s="11">
        <f t="shared" si="820"/>
        <v>0</v>
      </c>
      <c r="P2098" s="11">
        <f t="shared" si="820"/>
        <v>0</v>
      </c>
      <c r="Q2098" s="4" t="str">
        <f t="shared" si="807"/>
        <v>N-001-000000</v>
      </c>
      <c r="R2098">
        <f t="shared" si="808"/>
        <v>313</v>
      </c>
      <c r="S2098" s="8">
        <f t="shared" si="809"/>
        <v>6.8822553953446945</v>
      </c>
      <c r="T2098" s="8">
        <f t="shared" si="810"/>
        <v>6.8822553953446945</v>
      </c>
      <c r="U2098" s="10">
        <f t="shared" si="801"/>
        <v>9.3349697284184199</v>
      </c>
      <c r="V2098" s="10">
        <f t="shared" si="811"/>
        <v>0.15496856831223904</v>
      </c>
      <c r="W2098" s="10">
        <f t="shared" si="812"/>
        <v>2.8885135453618176</v>
      </c>
      <c r="X2098" s="10">
        <f t="shared" si="802"/>
        <v>0.38693599365875281</v>
      </c>
      <c r="Y2098" s="22">
        <f t="shared" si="813"/>
        <v>6.9361594767880304</v>
      </c>
      <c r="Z2098" s="22">
        <f t="shared" si="803"/>
        <v>6.9661540865059681</v>
      </c>
      <c r="AA2098" s="22">
        <f t="shared" si="804"/>
        <v>6.8822553953446945</v>
      </c>
      <c r="AB2098" s="35"/>
      <c r="AC2098" s="10"/>
      <c r="AD2098" s="10"/>
    </row>
    <row r="2099" spans="1:30" x14ac:dyDescent="0.25">
      <c r="A2099" t="s">
        <v>4795</v>
      </c>
      <c r="B2099" t="s">
        <v>2181</v>
      </c>
      <c r="C2099" s="1">
        <v>41518</v>
      </c>
      <c r="D2099">
        <v>2934</v>
      </c>
      <c r="E2099" t="str">
        <f t="shared" si="799"/>
        <v>_the_best_of_open_source_for_big_data_</v>
      </c>
      <c r="F2099" s="7">
        <f t="shared" si="805"/>
        <v>7.9844627322621964</v>
      </c>
      <c r="G2099">
        <f t="shared" si="800"/>
        <v>38</v>
      </c>
      <c r="H2099" s="11">
        <f t="shared" si="806"/>
        <v>0</v>
      </c>
      <c r="I2099" s="11">
        <f t="shared" si="818"/>
        <v>0</v>
      </c>
      <c r="J2099" s="11">
        <f t="shared" si="818"/>
        <v>1</v>
      </c>
      <c r="K2099" s="11">
        <f t="shared" si="820"/>
        <v>0</v>
      </c>
      <c r="L2099" s="11">
        <f t="shared" si="820"/>
        <v>0</v>
      </c>
      <c r="M2099" s="11">
        <f t="shared" si="820"/>
        <v>0</v>
      </c>
      <c r="N2099" s="11">
        <f t="shared" si="820"/>
        <v>0</v>
      </c>
      <c r="O2099" s="11">
        <f t="shared" si="820"/>
        <v>1</v>
      </c>
      <c r="P2099" s="11">
        <f t="shared" si="820"/>
        <v>0</v>
      </c>
      <c r="Q2099" s="4" t="str">
        <f t="shared" si="807"/>
        <v>N-001-000010</v>
      </c>
      <c r="R2099">
        <f t="shared" si="808"/>
        <v>276</v>
      </c>
      <c r="S2099" s="8">
        <f t="shared" si="809"/>
        <v>7.1371246496698326</v>
      </c>
      <c r="T2099" s="8">
        <f t="shared" si="810"/>
        <v>7.1371246496698326</v>
      </c>
      <c r="U2099" s="10">
        <f t="shared" si="801"/>
        <v>7.3796418174039751</v>
      </c>
      <c r="V2099" s="10">
        <f t="shared" si="811"/>
        <v>0.48352944586012636</v>
      </c>
      <c r="W2099" s="10">
        <f t="shared" si="812"/>
        <v>1.1510705555468412</v>
      </c>
      <c r="X2099" s="10">
        <f t="shared" si="802"/>
        <v>0.60482091485822098</v>
      </c>
      <c r="Y2099" s="22">
        <f t="shared" si="813"/>
        <v>7.1540443979874988</v>
      </c>
      <c r="Z2099" s="22">
        <f t="shared" si="803"/>
        <v>7.1890336202131158</v>
      </c>
      <c r="AA2099" s="22">
        <f t="shared" si="804"/>
        <v>7.1371246496698326</v>
      </c>
      <c r="AB2099" s="35"/>
      <c r="AC2099" s="10"/>
      <c r="AD2099" s="10"/>
    </row>
    <row r="2100" spans="1:30" x14ac:dyDescent="0.25">
      <c r="A2100" t="s">
        <v>4796</v>
      </c>
      <c r="B2100" t="s">
        <v>2182</v>
      </c>
      <c r="C2100" s="1">
        <v>41834</v>
      </c>
      <c r="D2100">
        <v>2463</v>
      </c>
      <c r="E2100" t="str">
        <f t="shared" si="799"/>
        <v>_the_best_ways_to_segment_customer_data_</v>
      </c>
      <c r="F2100" s="7">
        <f t="shared" si="805"/>
        <v>7.8095413246534102</v>
      </c>
      <c r="G2100">
        <f t="shared" si="800"/>
        <v>45</v>
      </c>
      <c r="H2100" s="11">
        <f t="shared" si="806"/>
        <v>0</v>
      </c>
      <c r="I2100" s="11">
        <f t="shared" si="818"/>
        <v>0</v>
      </c>
      <c r="J2100" s="11">
        <f t="shared" si="818"/>
        <v>1</v>
      </c>
      <c r="K2100" s="11">
        <f t="shared" si="820"/>
        <v>0</v>
      </c>
      <c r="L2100" s="11">
        <f t="shared" si="820"/>
        <v>0</v>
      </c>
      <c r="M2100" s="11">
        <f t="shared" si="820"/>
        <v>0</v>
      </c>
      <c r="N2100" s="11">
        <f t="shared" si="820"/>
        <v>0</v>
      </c>
      <c r="O2100" s="11">
        <f t="shared" si="820"/>
        <v>1</v>
      </c>
      <c r="P2100" s="11">
        <f t="shared" si="820"/>
        <v>0</v>
      </c>
      <c r="Q2100" s="4" t="str">
        <f t="shared" si="807"/>
        <v>N-001-000010</v>
      </c>
      <c r="R2100">
        <f t="shared" si="808"/>
        <v>276</v>
      </c>
      <c r="S2100" s="8">
        <f t="shared" si="809"/>
        <v>7.1371246496698326</v>
      </c>
      <c r="T2100" s="8">
        <f t="shared" si="810"/>
        <v>7.1371246496698326</v>
      </c>
      <c r="U2100" s="10">
        <f t="shared" si="801"/>
        <v>7.2047204097951889</v>
      </c>
      <c r="V2100" s="10">
        <f t="shared" si="811"/>
        <v>0.48352944586012636</v>
      </c>
      <c r="W2100" s="10">
        <f t="shared" si="812"/>
        <v>0.97614914793805507</v>
      </c>
      <c r="X2100" s="10">
        <f t="shared" si="802"/>
        <v>0.60482091485822098</v>
      </c>
      <c r="Y2100" s="22">
        <f t="shared" si="813"/>
        <v>7.1540443979874988</v>
      </c>
      <c r="Z2100" s="22">
        <f t="shared" si="803"/>
        <v>7.1890336202131158</v>
      </c>
      <c r="AA2100" s="22">
        <f t="shared" si="804"/>
        <v>7.1371246496698326</v>
      </c>
      <c r="AB2100" s="35"/>
      <c r="AC2100" s="10"/>
      <c r="AD2100" s="10"/>
    </row>
    <row r="2101" spans="1:30" x14ac:dyDescent="0.25">
      <c r="A2101" t="s">
        <v>3126</v>
      </c>
      <c r="B2101" t="s">
        <v>510</v>
      </c>
      <c r="C2101" s="1">
        <v>42209</v>
      </c>
      <c r="D2101">
        <v>7211</v>
      </c>
      <c r="E2101" t="str">
        <f t="shared" si="799"/>
        <v>_the_big_'big_data'_question:_hadoop_or_spark?_</v>
      </c>
      <c r="F2101" s="7">
        <f t="shared" si="805"/>
        <v>8.8835015843232075</v>
      </c>
      <c r="G2101">
        <f t="shared" si="800"/>
        <v>101</v>
      </c>
      <c r="H2101" s="11">
        <f t="shared" si="806"/>
        <v>1</v>
      </c>
      <c r="I2101" s="11">
        <f t="shared" si="818"/>
        <v>0</v>
      </c>
      <c r="J2101" s="11">
        <f t="shared" si="818"/>
        <v>1</v>
      </c>
      <c r="K2101" s="11">
        <f t="shared" si="820"/>
        <v>0</v>
      </c>
      <c r="L2101" s="11">
        <f t="shared" si="820"/>
        <v>0</v>
      </c>
      <c r="M2101" s="11">
        <f t="shared" si="820"/>
        <v>0</v>
      </c>
      <c r="N2101" s="11">
        <f t="shared" si="820"/>
        <v>0</v>
      </c>
      <c r="O2101" s="11">
        <f t="shared" si="820"/>
        <v>0</v>
      </c>
      <c r="P2101" s="11">
        <f t="shared" si="820"/>
        <v>0</v>
      </c>
      <c r="Q2101" s="4" t="str">
        <f t="shared" si="807"/>
        <v>N-101-000000</v>
      </c>
      <c r="R2101">
        <f t="shared" si="808"/>
        <v>419</v>
      </c>
      <c r="S2101" s="8">
        <f t="shared" si="809"/>
        <v>6.5697596378225285</v>
      </c>
      <c r="T2101" s="8">
        <f t="shared" si="810"/>
        <v>6.5697596378225285</v>
      </c>
      <c r="U2101" s="10">
        <f t="shared" si="801"/>
        <v>8.6950326450071511</v>
      </c>
      <c r="V2101" s="10">
        <f t="shared" si="811"/>
        <v>-0.14431102010629077</v>
      </c>
      <c r="W2101" s="10">
        <f t="shared" si="812"/>
        <v>2.0501094076078523</v>
      </c>
      <c r="X2101" s="10">
        <f t="shared" si="802"/>
        <v>0.18846893931605621</v>
      </c>
      <c r="Y2101" s="22">
        <f t="shared" si="813"/>
        <v>6.7376924224453338</v>
      </c>
      <c r="Z2101" s="22">
        <f t="shared" si="803"/>
        <v>6.5922741434865042</v>
      </c>
      <c r="AA2101" s="22">
        <f t="shared" si="804"/>
        <v>6.5697596378225285</v>
      </c>
      <c r="AB2101" s="35"/>
      <c r="AC2101" s="10"/>
      <c r="AD2101" s="10"/>
    </row>
    <row r="2102" spans="1:30" x14ac:dyDescent="0.25">
      <c r="A2102" t="s">
        <v>4797</v>
      </c>
      <c r="B2102" t="s">
        <v>2183</v>
      </c>
      <c r="C2102" s="1">
        <v>42119</v>
      </c>
      <c r="D2102">
        <v>274</v>
      </c>
      <c r="E2102" t="str">
        <f t="shared" si="799"/>
        <v>_the_big_data_and_business_intelligence_twins!_to_the_rescue_of_definedbenefits_pension_plans_(dbpp's)_</v>
      </c>
      <c r="F2102" s="7">
        <f t="shared" si="805"/>
        <v>5.6167710976665717</v>
      </c>
      <c r="G2102">
        <f t="shared" si="800"/>
        <v>69</v>
      </c>
      <c r="H2102" s="11">
        <f t="shared" si="806"/>
        <v>1</v>
      </c>
      <c r="I2102" s="11">
        <f t="shared" ref="I2102:J2121" si="821">IF(ISNUMBER(SEARCH(I$1,$B2102)),1,0)</f>
        <v>0</v>
      </c>
      <c r="J2102" s="11">
        <f t="shared" si="821"/>
        <v>1</v>
      </c>
      <c r="K2102" s="11">
        <f t="shared" ref="K2102:P2111" si="822">IF(ISNUMBER(SEARCH(K$1,$E2102)),1,0)</f>
        <v>0</v>
      </c>
      <c r="L2102" s="11">
        <f t="shared" si="822"/>
        <v>0</v>
      </c>
      <c r="M2102" s="11">
        <f t="shared" si="822"/>
        <v>0</v>
      </c>
      <c r="N2102" s="11">
        <f t="shared" si="822"/>
        <v>0</v>
      </c>
      <c r="O2102" s="11">
        <f t="shared" si="822"/>
        <v>1</v>
      </c>
      <c r="P2102" s="11">
        <f t="shared" si="822"/>
        <v>0</v>
      </c>
      <c r="Q2102" s="4" t="str">
        <f t="shared" si="807"/>
        <v>N-101-000010</v>
      </c>
      <c r="R2102">
        <f t="shared" si="808"/>
        <v>382</v>
      </c>
      <c r="S2102" s="8">
        <f t="shared" si="809"/>
        <v>6.8802841839920132</v>
      </c>
      <c r="T2102" s="8">
        <f t="shared" si="810"/>
        <v>6.8802841839920132</v>
      </c>
      <c r="U2102" s="10">
        <f t="shared" si="801"/>
        <v>5.2104172371510469</v>
      </c>
      <c r="V2102" s="10">
        <f t="shared" si="811"/>
        <v>0.18424985744159661</v>
      </c>
      <c r="W2102" s="10">
        <f t="shared" si="812"/>
        <v>-1.2166210790487835</v>
      </c>
      <c r="X2102" s="10">
        <f t="shared" si="802"/>
        <v>0.40635386051552441</v>
      </c>
      <c r="Y2102" s="22">
        <f t="shared" si="813"/>
        <v>6.9555773436448023</v>
      </c>
      <c r="Z2102" s="22">
        <f t="shared" si="803"/>
        <v>6.8151536771936527</v>
      </c>
      <c r="AA2102" s="22">
        <f t="shared" si="804"/>
        <v>6.8802841839920132</v>
      </c>
      <c r="AB2102" s="35"/>
      <c r="AC2102" s="10"/>
      <c r="AD2102" s="10"/>
    </row>
    <row r="2103" spans="1:30" x14ac:dyDescent="0.25">
      <c r="A2103" t="s">
        <v>4798</v>
      </c>
      <c r="B2103" t="s">
        <v>2184</v>
      </c>
      <c r="C2103" s="1">
        <v>42208</v>
      </c>
      <c r="D2103">
        <v>204</v>
      </c>
      <c r="E2103" t="str">
        <f t="shared" si="799"/>
        <v>_the_big_data_contrarians:_the_agora_for_big_data_dialogue_on_linkedin_</v>
      </c>
      <c r="F2103" s="7">
        <f t="shared" si="805"/>
        <v>5.3230099791384085</v>
      </c>
      <c r="G2103">
        <f t="shared" si="800"/>
        <v>30</v>
      </c>
      <c r="H2103" s="11">
        <f t="shared" si="806"/>
        <v>1</v>
      </c>
      <c r="I2103" s="11">
        <f t="shared" si="821"/>
        <v>0</v>
      </c>
      <c r="J2103" s="11">
        <f t="shared" si="821"/>
        <v>1</v>
      </c>
      <c r="K2103" s="11">
        <f t="shared" si="822"/>
        <v>0</v>
      </c>
      <c r="L2103" s="11">
        <f t="shared" si="822"/>
        <v>0</v>
      </c>
      <c r="M2103" s="11">
        <f t="shared" si="822"/>
        <v>0</v>
      </c>
      <c r="N2103" s="11">
        <f t="shared" si="822"/>
        <v>0</v>
      </c>
      <c r="O2103" s="11">
        <f t="shared" si="822"/>
        <v>1</v>
      </c>
      <c r="P2103" s="11">
        <f t="shared" si="822"/>
        <v>0</v>
      </c>
      <c r="Q2103" s="4" t="str">
        <f t="shared" si="807"/>
        <v>N-101-000010</v>
      </c>
      <c r="R2103">
        <f t="shared" si="808"/>
        <v>382</v>
      </c>
      <c r="S2103" s="8">
        <f t="shared" si="809"/>
        <v>6.8802841839920132</v>
      </c>
      <c r="T2103" s="8">
        <f t="shared" si="810"/>
        <v>6.8802841839920132</v>
      </c>
      <c r="U2103" s="10">
        <f t="shared" si="801"/>
        <v>4.9166561186228837</v>
      </c>
      <c r="V2103" s="10">
        <f t="shared" si="811"/>
        <v>0.18424985744159661</v>
      </c>
      <c r="W2103" s="10">
        <f t="shared" si="812"/>
        <v>-1.5103821975769467</v>
      </c>
      <c r="X2103" s="10">
        <f t="shared" si="802"/>
        <v>0.40635386051552441</v>
      </c>
      <c r="Y2103" s="22">
        <f t="shared" si="813"/>
        <v>6.9555773436448023</v>
      </c>
      <c r="Z2103" s="22">
        <f t="shared" si="803"/>
        <v>6.8151536771936527</v>
      </c>
      <c r="AA2103" s="22">
        <f t="shared" si="804"/>
        <v>6.8802841839920132</v>
      </c>
      <c r="AB2103" s="35"/>
      <c r="AC2103" s="10"/>
      <c r="AD2103" s="10"/>
    </row>
    <row r="2104" spans="1:30" x14ac:dyDescent="0.25">
      <c r="A2104" t="s">
        <v>4799</v>
      </c>
      <c r="B2104" t="s">
        <v>2185</v>
      </c>
      <c r="C2104" s="1">
        <v>42296</v>
      </c>
      <c r="D2104">
        <v>149</v>
      </c>
      <c r="E2104" t="str">
        <f t="shared" si="799"/>
        <v>_the_big_data_glossary_-_part_1_</v>
      </c>
      <c r="F2104" s="7">
        <f t="shared" si="805"/>
        <v>5.0106352940962555</v>
      </c>
      <c r="G2104">
        <f t="shared" si="800"/>
        <v>95</v>
      </c>
      <c r="H2104" s="11">
        <f t="shared" si="806"/>
        <v>1</v>
      </c>
      <c r="I2104" s="11">
        <f t="shared" si="821"/>
        <v>0</v>
      </c>
      <c r="J2104" s="11">
        <f t="shared" si="821"/>
        <v>1</v>
      </c>
      <c r="K2104" s="11">
        <f t="shared" si="822"/>
        <v>0</v>
      </c>
      <c r="L2104" s="11">
        <f t="shared" si="822"/>
        <v>0</v>
      </c>
      <c r="M2104" s="11">
        <f t="shared" si="822"/>
        <v>0</v>
      </c>
      <c r="N2104" s="11">
        <f t="shared" si="822"/>
        <v>0</v>
      </c>
      <c r="O2104" s="11">
        <f t="shared" si="822"/>
        <v>1</v>
      </c>
      <c r="P2104" s="11">
        <f t="shared" si="822"/>
        <v>0</v>
      </c>
      <c r="Q2104" s="4" t="str">
        <f t="shared" si="807"/>
        <v>N-101-000010</v>
      </c>
      <c r="R2104">
        <f t="shared" si="808"/>
        <v>382</v>
      </c>
      <c r="S2104" s="8">
        <f t="shared" si="809"/>
        <v>6.8802841839920132</v>
      </c>
      <c r="T2104" s="8">
        <f t="shared" si="810"/>
        <v>6.8802841839920132</v>
      </c>
      <c r="U2104" s="10">
        <f t="shared" si="801"/>
        <v>4.6042814335807307</v>
      </c>
      <c r="V2104" s="10">
        <f t="shared" si="811"/>
        <v>0.18424985744159661</v>
      </c>
      <c r="W2104" s="10">
        <f t="shared" si="812"/>
        <v>-1.8227568826190996</v>
      </c>
      <c r="X2104" s="10">
        <f t="shared" si="802"/>
        <v>0.40635386051552441</v>
      </c>
      <c r="Y2104" s="22">
        <f t="shared" si="813"/>
        <v>6.9555773436448023</v>
      </c>
      <c r="Z2104" s="22">
        <f t="shared" si="803"/>
        <v>6.8151536771936527</v>
      </c>
      <c r="AA2104" s="22">
        <f t="shared" si="804"/>
        <v>6.8802841839920132</v>
      </c>
      <c r="AB2104" s="35"/>
      <c r="AC2104" s="10"/>
      <c r="AD2104" s="10"/>
    </row>
    <row r="2105" spans="1:30" x14ac:dyDescent="0.25">
      <c r="A2105" t="s">
        <v>4800</v>
      </c>
      <c r="B2105" t="s">
        <v>2186</v>
      </c>
      <c r="C2105" s="1">
        <v>41301</v>
      </c>
      <c r="D2105">
        <v>244</v>
      </c>
      <c r="E2105" t="str">
        <f t="shared" si="799"/>
        <v>_the_big_data_tidal_wave_-_how_technology_is_shaping_the_way_finanical_servicescompanies_operate_</v>
      </c>
      <c r="F2105" s="7">
        <f t="shared" si="805"/>
        <v>5.5012582105447274</v>
      </c>
      <c r="G2105">
        <f t="shared" si="800"/>
        <v>53</v>
      </c>
      <c r="H2105" s="11">
        <f t="shared" si="806"/>
        <v>0</v>
      </c>
      <c r="I2105" s="11">
        <f t="shared" si="821"/>
        <v>0</v>
      </c>
      <c r="J2105" s="11">
        <f t="shared" si="821"/>
        <v>1</v>
      </c>
      <c r="K2105" s="11">
        <f t="shared" si="822"/>
        <v>0</v>
      </c>
      <c r="L2105" s="11">
        <f t="shared" si="822"/>
        <v>0</v>
      </c>
      <c r="M2105" s="11">
        <f t="shared" si="822"/>
        <v>0</v>
      </c>
      <c r="N2105" s="11">
        <f t="shared" si="822"/>
        <v>0</v>
      </c>
      <c r="O2105" s="11">
        <f t="shared" si="822"/>
        <v>1</v>
      </c>
      <c r="P2105" s="11">
        <f t="shared" si="822"/>
        <v>0</v>
      </c>
      <c r="Q2105" s="4" t="str">
        <f t="shared" si="807"/>
        <v>N-001-000010</v>
      </c>
      <c r="R2105">
        <f t="shared" si="808"/>
        <v>276</v>
      </c>
      <c r="S2105" s="8">
        <f t="shared" si="809"/>
        <v>7.1371246496698326</v>
      </c>
      <c r="T2105" s="8">
        <f t="shared" si="810"/>
        <v>7.1371246496698326</v>
      </c>
      <c r="U2105" s="10">
        <f t="shared" si="801"/>
        <v>4.8964372956865061</v>
      </c>
      <c r="V2105" s="10">
        <f t="shared" si="811"/>
        <v>0.48352944586012636</v>
      </c>
      <c r="W2105" s="10">
        <f t="shared" si="812"/>
        <v>-1.3321339661706277</v>
      </c>
      <c r="X2105" s="10">
        <f t="shared" si="802"/>
        <v>0.60482091485822098</v>
      </c>
      <c r="Y2105" s="22">
        <f t="shared" si="813"/>
        <v>7.1540443979874988</v>
      </c>
      <c r="Z2105" s="22">
        <f t="shared" si="803"/>
        <v>7.1890336202131158</v>
      </c>
      <c r="AA2105" s="22">
        <f t="shared" si="804"/>
        <v>7.1371246496698326</v>
      </c>
      <c r="AB2105" s="35"/>
      <c r="AC2105" s="10"/>
      <c r="AD2105" s="10"/>
    </row>
    <row r="2106" spans="1:30" x14ac:dyDescent="0.25">
      <c r="A2106" t="s">
        <v>4804</v>
      </c>
      <c r="B2106" t="s">
        <v>2190</v>
      </c>
      <c r="C2106" s="1">
        <v>42351</v>
      </c>
      <c r="D2106">
        <v>430</v>
      </c>
      <c r="E2106" t="str">
        <f t="shared" si="799"/>
        <v>_the_big_value_of_weather_data_in_the_big_data_economy_</v>
      </c>
      <c r="F2106" s="7">
        <f t="shared" si="805"/>
        <v>6.0661080901037474</v>
      </c>
      <c r="G2106">
        <f t="shared" si="800"/>
        <v>29</v>
      </c>
      <c r="H2106" s="11">
        <f t="shared" si="806"/>
        <v>1</v>
      </c>
      <c r="I2106" s="11">
        <f t="shared" si="821"/>
        <v>0</v>
      </c>
      <c r="J2106" s="11">
        <f t="shared" si="821"/>
        <v>1</v>
      </c>
      <c r="K2106" s="11">
        <f t="shared" si="822"/>
        <v>0</v>
      </c>
      <c r="L2106" s="11">
        <f t="shared" si="822"/>
        <v>0</v>
      </c>
      <c r="M2106" s="11">
        <f t="shared" si="822"/>
        <v>0</v>
      </c>
      <c r="N2106" s="11">
        <f t="shared" si="822"/>
        <v>0</v>
      </c>
      <c r="O2106" s="11">
        <f t="shared" si="822"/>
        <v>1</v>
      </c>
      <c r="P2106" s="11">
        <f t="shared" si="822"/>
        <v>0</v>
      </c>
      <c r="Q2106" s="4" t="str">
        <f t="shared" si="807"/>
        <v>N-101-000010</v>
      </c>
      <c r="R2106">
        <f t="shared" si="808"/>
        <v>382</v>
      </c>
      <c r="S2106" s="8">
        <f t="shared" si="809"/>
        <v>6.8802841839920132</v>
      </c>
      <c r="T2106" s="8">
        <f t="shared" si="810"/>
        <v>6.8802841839920132</v>
      </c>
      <c r="U2106" s="10">
        <f t="shared" si="801"/>
        <v>5.6597542295882226</v>
      </c>
      <c r="V2106" s="10">
        <f t="shared" si="811"/>
        <v>0.18424985744159661</v>
      </c>
      <c r="W2106" s="10">
        <f t="shared" si="812"/>
        <v>-0.76728408661160774</v>
      </c>
      <c r="X2106" s="10">
        <f t="shared" si="802"/>
        <v>0.40635386051552441</v>
      </c>
      <c r="Y2106" s="22">
        <f t="shared" si="813"/>
        <v>6.9555773436448023</v>
      </c>
      <c r="Z2106" s="22">
        <f t="shared" si="803"/>
        <v>6.8151536771936527</v>
      </c>
      <c r="AA2106" s="22">
        <f t="shared" si="804"/>
        <v>6.8802841839920132</v>
      </c>
      <c r="AB2106" s="35"/>
      <c r="AC2106" s="10"/>
      <c r="AD2106" s="10"/>
    </row>
    <row r="2107" spans="1:30" x14ac:dyDescent="0.25">
      <c r="A2107" t="s">
        <v>4802</v>
      </c>
      <c r="B2107" t="s">
        <v>2188</v>
      </c>
      <c r="C2107" s="1">
        <v>42275</v>
      </c>
      <c r="D2107">
        <v>789</v>
      </c>
      <c r="E2107" t="str">
        <f t="shared" si="799"/>
        <v>_the_biggest_risks_of_big_data_</v>
      </c>
      <c r="F2107" s="7">
        <f t="shared" si="805"/>
        <v>6.6720329454610674</v>
      </c>
      <c r="G2107">
        <f t="shared" si="800"/>
        <v>53</v>
      </c>
      <c r="H2107" s="11">
        <f t="shared" si="806"/>
        <v>1</v>
      </c>
      <c r="I2107" s="11">
        <f t="shared" si="821"/>
        <v>0</v>
      </c>
      <c r="J2107" s="11">
        <f t="shared" si="821"/>
        <v>1</v>
      </c>
      <c r="K2107" s="11">
        <f t="shared" si="822"/>
        <v>0</v>
      </c>
      <c r="L2107" s="11">
        <f t="shared" si="822"/>
        <v>0</v>
      </c>
      <c r="M2107" s="11">
        <f t="shared" si="822"/>
        <v>0</v>
      </c>
      <c r="N2107" s="11">
        <f t="shared" si="822"/>
        <v>0</v>
      </c>
      <c r="O2107" s="11">
        <f t="shared" si="822"/>
        <v>1</v>
      </c>
      <c r="P2107" s="11">
        <f t="shared" si="822"/>
        <v>0</v>
      </c>
      <c r="Q2107" s="4" t="str">
        <f t="shared" si="807"/>
        <v>N-101-000010</v>
      </c>
      <c r="R2107">
        <f t="shared" si="808"/>
        <v>382</v>
      </c>
      <c r="S2107" s="8">
        <f t="shared" si="809"/>
        <v>6.8802841839920132</v>
      </c>
      <c r="T2107" s="8">
        <f t="shared" si="810"/>
        <v>6.8802841839920132</v>
      </c>
      <c r="U2107" s="10">
        <f t="shared" si="801"/>
        <v>6.2656790849455426</v>
      </c>
      <c r="V2107" s="10">
        <f t="shared" si="811"/>
        <v>0.18424985744159661</v>
      </c>
      <c r="W2107" s="10">
        <f t="shared" si="812"/>
        <v>-0.16135923125428775</v>
      </c>
      <c r="X2107" s="10">
        <f t="shared" si="802"/>
        <v>0.40635386051552441</v>
      </c>
      <c r="Y2107" s="22">
        <f t="shared" si="813"/>
        <v>6.9555773436448023</v>
      </c>
      <c r="Z2107" s="22">
        <f t="shared" si="803"/>
        <v>6.8151536771936527</v>
      </c>
      <c r="AA2107" s="22">
        <f t="shared" si="804"/>
        <v>6.8802841839920132</v>
      </c>
      <c r="AB2107" s="35"/>
      <c r="AC2107" s="10"/>
      <c r="AD2107" s="10"/>
    </row>
    <row r="2108" spans="1:30" x14ac:dyDescent="0.25">
      <c r="A2108" t="s">
        <v>4803</v>
      </c>
      <c r="B2108" t="s">
        <v>2189</v>
      </c>
      <c r="C2108" s="1">
        <v>41570</v>
      </c>
      <c r="D2108">
        <v>186</v>
      </c>
      <c r="E2108" t="str">
        <f t="shared" si="799"/>
        <v>_the_bigobject_-_an_agile_analytic_engine_for_big_data_</v>
      </c>
      <c r="F2108" s="7">
        <f t="shared" si="805"/>
        <v>5.2311086168545868</v>
      </c>
      <c r="G2108">
        <f t="shared" si="800"/>
        <v>49</v>
      </c>
      <c r="H2108" s="11">
        <f t="shared" si="806"/>
        <v>0</v>
      </c>
      <c r="I2108" s="11">
        <f t="shared" si="821"/>
        <v>0</v>
      </c>
      <c r="J2108" s="11">
        <f t="shared" si="821"/>
        <v>1</v>
      </c>
      <c r="K2108" s="11">
        <f t="shared" si="822"/>
        <v>0</v>
      </c>
      <c r="L2108" s="11">
        <f t="shared" si="822"/>
        <v>0</v>
      </c>
      <c r="M2108" s="11">
        <f t="shared" si="822"/>
        <v>0</v>
      </c>
      <c r="N2108" s="11">
        <f t="shared" si="822"/>
        <v>0</v>
      </c>
      <c r="O2108" s="11">
        <f t="shared" si="822"/>
        <v>1</v>
      </c>
      <c r="P2108" s="11">
        <f t="shared" si="822"/>
        <v>1</v>
      </c>
      <c r="Q2108" s="4" t="str">
        <f t="shared" si="807"/>
        <v>N-001-000011</v>
      </c>
      <c r="R2108">
        <f t="shared" si="808"/>
        <v>44</v>
      </c>
      <c r="S2108" s="8">
        <f t="shared" si="809"/>
        <v>7.1577607103781817</v>
      </c>
      <c r="T2108" s="8">
        <f t="shared" si="810"/>
        <v>7.1577607103781817</v>
      </c>
      <c r="U2108" s="10">
        <f t="shared" si="801"/>
        <v>4.8410378451314164</v>
      </c>
      <c r="V2108" s="10">
        <f t="shared" si="811"/>
        <v>0.15969567575084864</v>
      </c>
      <c r="W2108" s="10">
        <f t="shared" si="812"/>
        <v>-1.6022835598607683</v>
      </c>
      <c r="X2108" s="10">
        <f t="shared" si="802"/>
        <v>0.39007077172317028</v>
      </c>
      <c r="Y2108" s="22">
        <f t="shared" si="813"/>
        <v>6.9392942548524479</v>
      </c>
      <c r="Z2108" s="22">
        <f t="shared" si="803"/>
        <v>7.021516746411514</v>
      </c>
      <c r="AA2108" s="22">
        <f t="shared" si="804"/>
        <v>7.1577607103781817</v>
      </c>
      <c r="AB2108" s="35"/>
      <c r="AC2108" s="10"/>
      <c r="AD2108" s="10"/>
    </row>
    <row r="2109" spans="1:30" x14ac:dyDescent="0.25">
      <c r="A2109" t="s">
        <v>4805</v>
      </c>
      <c r="B2109" t="s">
        <v>2191</v>
      </c>
      <c r="C2109" s="1">
        <v>41581</v>
      </c>
      <c r="D2109">
        <v>195</v>
      </c>
      <c r="E2109" t="str">
        <f t="shared" si="799"/>
        <v>_the_book:_big_data,_nosql,_cloud_a_paradigm_shift_</v>
      </c>
      <c r="F2109" s="7">
        <f t="shared" si="805"/>
        <v>5.2781146592305168</v>
      </c>
      <c r="G2109">
        <f t="shared" si="800"/>
        <v>78</v>
      </c>
      <c r="H2109" s="11">
        <f t="shared" si="806"/>
        <v>0</v>
      </c>
      <c r="I2109" s="11">
        <f t="shared" si="821"/>
        <v>0</v>
      </c>
      <c r="J2109" s="11">
        <f t="shared" si="821"/>
        <v>1</v>
      </c>
      <c r="K2109" s="11">
        <f t="shared" si="822"/>
        <v>0</v>
      </c>
      <c r="L2109" s="11">
        <f t="shared" si="822"/>
        <v>0</v>
      </c>
      <c r="M2109" s="11">
        <f t="shared" si="822"/>
        <v>0</v>
      </c>
      <c r="N2109" s="11">
        <f t="shared" si="822"/>
        <v>0</v>
      </c>
      <c r="O2109" s="11">
        <f t="shared" si="822"/>
        <v>0</v>
      </c>
      <c r="P2109" s="11">
        <f t="shared" si="822"/>
        <v>0</v>
      </c>
      <c r="Q2109" s="4" t="str">
        <f t="shared" si="807"/>
        <v>N-001-000000</v>
      </c>
      <c r="R2109">
        <f t="shared" si="808"/>
        <v>313</v>
      </c>
      <c r="S2109" s="8">
        <f t="shared" si="809"/>
        <v>6.8822553953446945</v>
      </c>
      <c r="T2109" s="8">
        <f t="shared" si="810"/>
        <v>6.8822553953446945</v>
      </c>
      <c r="U2109" s="10">
        <f t="shared" si="801"/>
        <v>4.891178665571764</v>
      </c>
      <c r="V2109" s="10">
        <f t="shared" si="811"/>
        <v>0.15496856831223904</v>
      </c>
      <c r="W2109" s="10">
        <f t="shared" si="812"/>
        <v>-1.5552775174848383</v>
      </c>
      <c r="X2109" s="10">
        <f t="shared" si="802"/>
        <v>0.38693599365875281</v>
      </c>
      <c r="Y2109" s="22">
        <f t="shared" si="813"/>
        <v>6.9361594767880304</v>
      </c>
      <c r="Z2109" s="22">
        <f t="shared" si="803"/>
        <v>6.9661540865059681</v>
      </c>
      <c r="AA2109" s="22">
        <f t="shared" si="804"/>
        <v>6.8822553953446945</v>
      </c>
      <c r="AB2109" s="35"/>
      <c r="AC2109" s="10"/>
      <c r="AD2109" s="10"/>
    </row>
    <row r="2110" spans="1:30" x14ac:dyDescent="0.25">
      <c r="A2110" t="s">
        <v>4806</v>
      </c>
      <c r="B2110" t="s">
        <v>2192</v>
      </c>
      <c r="C2110" s="1">
        <v>42250</v>
      </c>
      <c r="D2110">
        <v>260</v>
      </c>
      <c r="E2110" t="str">
        <f t="shared" si="799"/>
        <v>_the_business_translator_-_the_missing_link_to_make_data_science_projects_stick_</v>
      </c>
      <c r="F2110" s="7">
        <f t="shared" si="805"/>
        <v>5.5645204073226937</v>
      </c>
      <c r="G2110">
        <f t="shared" si="800"/>
        <v>41</v>
      </c>
      <c r="H2110" s="11">
        <f t="shared" si="806"/>
        <v>1</v>
      </c>
      <c r="I2110" s="11">
        <f t="shared" si="821"/>
        <v>0</v>
      </c>
      <c r="J2110" s="11">
        <f t="shared" si="821"/>
        <v>1</v>
      </c>
      <c r="K2110" s="11">
        <f t="shared" si="822"/>
        <v>0</v>
      </c>
      <c r="L2110" s="11">
        <f t="shared" si="822"/>
        <v>0</v>
      </c>
      <c r="M2110" s="11">
        <f t="shared" si="822"/>
        <v>0</v>
      </c>
      <c r="N2110" s="11">
        <f t="shared" si="822"/>
        <v>1</v>
      </c>
      <c r="O2110" s="11">
        <f t="shared" si="822"/>
        <v>1</v>
      </c>
      <c r="P2110" s="11">
        <f t="shared" si="822"/>
        <v>0</v>
      </c>
      <c r="Q2110" s="4" t="str">
        <f t="shared" si="807"/>
        <v>N-101-000110</v>
      </c>
      <c r="R2110">
        <f t="shared" si="808"/>
        <v>126</v>
      </c>
      <c r="S2110" s="8">
        <f t="shared" si="809"/>
        <v>7.156085089173656</v>
      </c>
      <c r="T2110" s="8">
        <f t="shared" si="810"/>
        <v>7.156085089173656</v>
      </c>
      <c r="U2110" s="10">
        <f t="shared" si="801"/>
        <v>4.7745037105016843</v>
      </c>
      <c r="V2110" s="10">
        <f t="shared" si="811"/>
        <v>0.76279653926378688</v>
      </c>
      <c r="W2110" s="10">
        <f t="shared" si="812"/>
        <v>-1.2688717693926614</v>
      </c>
      <c r="X2110" s="10">
        <f t="shared" si="802"/>
        <v>0.79001669682100972</v>
      </c>
      <c r="Y2110" s="22">
        <f t="shared" si="813"/>
        <v>7.3392401799502869</v>
      </c>
      <c r="Z2110" s="22">
        <f t="shared" si="803"/>
        <v>7.2265960335864765</v>
      </c>
      <c r="AA2110" s="22">
        <f t="shared" si="804"/>
        <v>7.156085089173656</v>
      </c>
      <c r="AB2110" s="35"/>
      <c r="AC2110" s="10"/>
      <c r="AD2110" s="10"/>
    </row>
    <row r="2111" spans="1:30" x14ac:dyDescent="0.25">
      <c r="A2111" t="s">
        <v>4807</v>
      </c>
      <c r="B2111" t="s">
        <v>2193</v>
      </c>
      <c r="C2111" s="1">
        <v>41957</v>
      </c>
      <c r="D2111">
        <v>536</v>
      </c>
      <c r="E2111" t="str">
        <f t="shared" si="799"/>
        <v>_the_business_value_of_pervasive_analytics_</v>
      </c>
      <c r="F2111" s="7">
        <f t="shared" si="805"/>
        <v>6.2859980945088649</v>
      </c>
      <c r="G2111">
        <f t="shared" si="800"/>
        <v>70</v>
      </c>
      <c r="H2111" s="11">
        <f t="shared" si="806"/>
        <v>0</v>
      </c>
      <c r="I2111" s="11">
        <f t="shared" si="821"/>
        <v>0</v>
      </c>
      <c r="J2111" s="11">
        <f t="shared" si="821"/>
        <v>1</v>
      </c>
      <c r="K2111" s="11">
        <f t="shared" si="822"/>
        <v>0</v>
      </c>
      <c r="L2111" s="11">
        <f t="shared" si="822"/>
        <v>0</v>
      </c>
      <c r="M2111" s="11">
        <f t="shared" si="822"/>
        <v>0</v>
      </c>
      <c r="N2111" s="11">
        <f t="shared" si="822"/>
        <v>0</v>
      </c>
      <c r="O2111" s="11">
        <f t="shared" si="822"/>
        <v>0</v>
      </c>
      <c r="P2111" s="11">
        <f t="shared" si="822"/>
        <v>1</v>
      </c>
      <c r="Q2111" s="4" t="str">
        <f t="shared" si="807"/>
        <v>N-001-000001</v>
      </c>
      <c r="R2111">
        <f t="shared" si="808"/>
        <v>75</v>
      </c>
      <c r="S2111" s="8">
        <f t="shared" si="809"/>
        <v>6.7053553975541869</v>
      </c>
      <c r="T2111" s="8">
        <f t="shared" si="810"/>
        <v>6.7053553975541869</v>
      </c>
      <c r="U2111" s="10">
        <f t="shared" si="801"/>
        <v>6.113812243985163</v>
      </c>
      <c r="V2111" s="10">
        <f t="shared" si="811"/>
        <v>-0.16886520179703862</v>
      </c>
      <c r="W2111" s="10">
        <f t="shared" si="812"/>
        <v>-0.54739408220649022</v>
      </c>
      <c r="X2111" s="10">
        <f t="shared" si="802"/>
        <v>0.17218585052370217</v>
      </c>
      <c r="Y2111" s="22">
        <f t="shared" si="813"/>
        <v>6.7214093336529794</v>
      </c>
      <c r="Z2111" s="22">
        <f t="shared" si="803"/>
        <v>6.7986372127043664</v>
      </c>
      <c r="AA2111" s="22">
        <f t="shared" si="804"/>
        <v>6.7053553975541869</v>
      </c>
      <c r="AB2111" s="35"/>
      <c r="AC2111" s="10"/>
      <c r="AD2111" s="10"/>
    </row>
    <row r="2112" spans="1:30" x14ac:dyDescent="0.25">
      <c r="A2112" t="s">
        <v>4808</v>
      </c>
      <c r="B2112" t="s">
        <v>2194</v>
      </c>
      <c r="C2112" s="1">
        <v>42223</v>
      </c>
      <c r="D2112">
        <v>1759</v>
      </c>
      <c r="E2112" t="str">
        <f t="shared" si="799"/>
        <v>_the_career_opportunity_in_banking_data_scientists_can't_afford_to_miss_</v>
      </c>
      <c r="F2112" s="7">
        <f t="shared" si="805"/>
        <v>7.4730690880321973</v>
      </c>
      <c r="G2112">
        <f t="shared" si="800"/>
        <v>70</v>
      </c>
      <c r="H2112" s="11">
        <f t="shared" si="806"/>
        <v>1</v>
      </c>
      <c r="I2112" s="11">
        <f t="shared" si="821"/>
        <v>0</v>
      </c>
      <c r="J2112" s="11">
        <f t="shared" si="821"/>
        <v>1</v>
      </c>
      <c r="K2112" s="11">
        <f t="shared" ref="K2112:P2121" si="823">IF(ISNUMBER(SEARCH(K$1,$E2112)),1,0)</f>
        <v>0</v>
      </c>
      <c r="L2112" s="11">
        <f t="shared" si="823"/>
        <v>0</v>
      </c>
      <c r="M2112" s="11">
        <f t="shared" si="823"/>
        <v>0</v>
      </c>
      <c r="N2112" s="11">
        <f t="shared" si="823"/>
        <v>0</v>
      </c>
      <c r="O2112" s="11">
        <f t="shared" si="823"/>
        <v>1</v>
      </c>
      <c r="P2112" s="11">
        <f t="shared" si="823"/>
        <v>0</v>
      </c>
      <c r="Q2112" s="4" t="str">
        <f t="shared" si="807"/>
        <v>N-101-000010</v>
      </c>
      <c r="R2112">
        <f t="shared" si="808"/>
        <v>382</v>
      </c>
      <c r="S2112" s="8">
        <f t="shared" si="809"/>
        <v>6.8802841839920132</v>
      </c>
      <c r="T2112" s="8">
        <f t="shared" si="810"/>
        <v>6.8802841839920132</v>
      </c>
      <c r="U2112" s="10">
        <f t="shared" si="801"/>
        <v>7.0667152275166725</v>
      </c>
      <c r="V2112" s="10">
        <f t="shared" si="811"/>
        <v>0.18424985744159661</v>
      </c>
      <c r="W2112" s="10">
        <f t="shared" si="812"/>
        <v>0.63967691131684212</v>
      </c>
      <c r="X2112" s="10">
        <f t="shared" si="802"/>
        <v>0.40635386051552441</v>
      </c>
      <c r="Y2112" s="22">
        <f t="shared" si="813"/>
        <v>6.9555773436448023</v>
      </c>
      <c r="Z2112" s="22">
        <f t="shared" si="803"/>
        <v>6.8151536771936527</v>
      </c>
      <c r="AA2112" s="22">
        <f t="shared" si="804"/>
        <v>6.8802841839920132</v>
      </c>
      <c r="AB2112" s="35"/>
      <c r="AC2112" s="10"/>
      <c r="AD2112" s="10"/>
    </row>
    <row r="2113" spans="1:30" x14ac:dyDescent="0.25">
      <c r="A2113" t="s">
        <v>3767</v>
      </c>
      <c r="B2113" t="s">
        <v>1151</v>
      </c>
      <c r="C2113" s="1">
        <v>42394</v>
      </c>
      <c r="D2113">
        <v>448</v>
      </c>
      <c r="E2113" t="str">
        <f t="shared" si="799"/>
        <v>_the_case_against_a_quick_win_approach_to_predictive_analytics_projects_</v>
      </c>
      <c r="F2113" s="7">
        <f t="shared" si="805"/>
        <v>6.1070228877422545</v>
      </c>
      <c r="G2113">
        <f t="shared" si="800"/>
        <v>67</v>
      </c>
      <c r="H2113" s="11">
        <f t="shared" si="806"/>
        <v>1</v>
      </c>
      <c r="I2113" s="11">
        <f t="shared" si="821"/>
        <v>0</v>
      </c>
      <c r="J2113" s="11">
        <f t="shared" si="821"/>
        <v>1</v>
      </c>
      <c r="K2113" s="11">
        <f t="shared" si="823"/>
        <v>0</v>
      </c>
      <c r="L2113" s="11">
        <f t="shared" si="823"/>
        <v>0</v>
      </c>
      <c r="M2113" s="11">
        <f t="shared" si="823"/>
        <v>0</v>
      </c>
      <c r="N2113" s="11">
        <f t="shared" si="823"/>
        <v>0</v>
      </c>
      <c r="O2113" s="11">
        <f t="shared" si="823"/>
        <v>0</v>
      </c>
      <c r="P2113" s="11">
        <f t="shared" si="823"/>
        <v>1</v>
      </c>
      <c r="Q2113" s="4" t="str">
        <f t="shared" si="807"/>
        <v>N-101-000001</v>
      </c>
      <c r="R2113">
        <f t="shared" si="808"/>
        <v>109</v>
      </c>
      <c r="S2113" s="8">
        <f t="shared" si="809"/>
        <v>6.5598547021339648</v>
      </c>
      <c r="T2113" s="8">
        <f t="shared" si="810"/>
        <v>6.5598547021339648</v>
      </c>
      <c r="U2113" s="10">
        <f t="shared" si="801"/>
        <v>6.1333040915612491</v>
      </c>
      <c r="V2113" s="10">
        <f t="shared" si="811"/>
        <v>-0.46814479021556843</v>
      </c>
      <c r="W2113" s="10">
        <f t="shared" si="812"/>
        <v>-0.7263692889731006</v>
      </c>
      <c r="X2113" s="10">
        <f t="shared" si="802"/>
        <v>-2.6281203818994407E-2</v>
      </c>
      <c r="Y2113" s="22">
        <f t="shared" si="813"/>
        <v>6.5229422793102829</v>
      </c>
      <c r="Z2113" s="22">
        <f t="shared" si="803"/>
        <v>6.4247572696849025</v>
      </c>
      <c r="AA2113" s="22">
        <f t="shared" si="804"/>
        <v>6.5598547021339648</v>
      </c>
      <c r="AB2113" s="35"/>
      <c r="AC2113" s="10"/>
      <c r="AD2113" s="10"/>
    </row>
    <row r="2114" spans="1:30" x14ac:dyDescent="0.25">
      <c r="A2114" t="s">
        <v>4809</v>
      </c>
      <c r="B2114" t="s">
        <v>2195</v>
      </c>
      <c r="C2114" s="1">
        <v>42427</v>
      </c>
      <c r="D2114">
        <v>285</v>
      </c>
      <c r="E2114" t="str">
        <f t="shared" ref="E2114:E2177" si="824">CONCATENATE("_",LOWER(A2114),"_")</f>
        <v>_the_challenge_facing_cloudera_and_hortonworks:_making_big_data_work_</v>
      </c>
      <c r="F2114" s="7">
        <f t="shared" si="805"/>
        <v>5.6559918108198524</v>
      </c>
      <c r="G2114">
        <f t="shared" ref="G2114:G2177" si="825">LEN(A2115)</f>
        <v>60</v>
      </c>
      <c r="H2114" s="11">
        <f t="shared" si="806"/>
        <v>1</v>
      </c>
      <c r="I2114" s="11">
        <f t="shared" si="821"/>
        <v>0</v>
      </c>
      <c r="J2114" s="11">
        <f t="shared" si="821"/>
        <v>1</v>
      </c>
      <c r="K2114" s="11">
        <f t="shared" si="823"/>
        <v>0</v>
      </c>
      <c r="L2114" s="11">
        <f t="shared" si="823"/>
        <v>0</v>
      </c>
      <c r="M2114" s="11">
        <f t="shared" si="823"/>
        <v>0</v>
      </c>
      <c r="N2114" s="11">
        <f t="shared" si="823"/>
        <v>0</v>
      </c>
      <c r="O2114" s="11">
        <f t="shared" si="823"/>
        <v>1</v>
      </c>
      <c r="P2114" s="11">
        <f t="shared" si="823"/>
        <v>0</v>
      </c>
      <c r="Q2114" s="4" t="str">
        <f t="shared" si="807"/>
        <v>N-101-000010</v>
      </c>
      <c r="R2114">
        <f t="shared" si="808"/>
        <v>382</v>
      </c>
      <c r="S2114" s="8">
        <f t="shared" si="809"/>
        <v>6.8802841839920132</v>
      </c>
      <c r="T2114" s="8">
        <f t="shared" si="810"/>
        <v>6.8802841839920132</v>
      </c>
      <c r="U2114" s="10">
        <f t="shared" ref="U2114:U2177" si="826">F2114-$AQ$29*SUMPRODUCT(H2114:P2114,$AH$25:$AP$25)</f>
        <v>5.2496379503043276</v>
      </c>
      <c r="V2114" s="10">
        <f t="shared" si="811"/>
        <v>0.18424985744159661</v>
      </c>
      <c r="W2114" s="10">
        <f t="shared" si="812"/>
        <v>-1.1774003658955028</v>
      </c>
      <c r="X2114" s="10">
        <f t="shared" ref="X2114:X2177" si="827">$AQ$29*SUMPRODUCT(H2114:P2114,$AH$25:$AP$25)</f>
        <v>0.40635386051552441</v>
      </c>
      <c r="Y2114" s="22">
        <f t="shared" si="813"/>
        <v>6.9555773436448023</v>
      </c>
      <c r="Z2114" s="22">
        <f t="shared" ref="Z2114:Z2177" si="828">$AG$36+SUMPRODUCT($AH$36:$AP$36,H2114:P2114)</f>
        <v>6.8151536771936527</v>
      </c>
      <c r="AA2114" s="22">
        <f t="shared" ref="AA2114:AA2177" si="829">IF(R2114&gt;=$AC$2,S2114,Y2114)</f>
        <v>6.8802841839920132</v>
      </c>
      <c r="AB2114" s="35"/>
      <c r="AC2114" s="10"/>
      <c r="AD2114" s="10"/>
    </row>
    <row r="2115" spans="1:30" x14ac:dyDescent="0.25">
      <c r="A2115" t="s">
        <v>4810</v>
      </c>
      <c r="B2115" t="s">
        <v>2196</v>
      </c>
      <c r="C2115" s="1">
        <v>42431</v>
      </c>
      <c r="D2115">
        <v>163</v>
      </c>
      <c r="E2115" t="str">
        <f t="shared" si="824"/>
        <v>_the_changing_future_of_marketing_analytics_software_industry_</v>
      </c>
      <c r="F2115" s="7">
        <f t="shared" ref="F2115:F2178" si="830">LN(1+D2115)</f>
        <v>5.0998664278241987</v>
      </c>
      <c r="G2115">
        <f t="shared" si="825"/>
        <v>61</v>
      </c>
      <c r="H2115" s="11">
        <f t="shared" ref="H2115:H2178" si="831">IF(YEAR(C2115)&gt;2014,1,0)</f>
        <v>1</v>
      </c>
      <c r="I2115" s="11">
        <f t="shared" si="821"/>
        <v>0</v>
      </c>
      <c r="J2115" s="11">
        <f t="shared" si="821"/>
        <v>1</v>
      </c>
      <c r="K2115" s="11">
        <f t="shared" si="823"/>
        <v>0</v>
      </c>
      <c r="L2115" s="11">
        <f t="shared" si="823"/>
        <v>0</v>
      </c>
      <c r="M2115" s="11">
        <f t="shared" si="823"/>
        <v>0</v>
      </c>
      <c r="N2115" s="11">
        <f t="shared" si="823"/>
        <v>0</v>
      </c>
      <c r="O2115" s="11">
        <f t="shared" si="823"/>
        <v>0</v>
      </c>
      <c r="P2115" s="11">
        <f t="shared" si="823"/>
        <v>1</v>
      </c>
      <c r="Q2115" s="4" t="str">
        <f t="shared" ref="Q2115:Q2178" si="832">CONCATENATE("N-",H2115,I2115,J2115,"-",K2115,L2115,M2115,N2115,O2115,P2115)</f>
        <v>N-101-000001</v>
      </c>
      <c r="R2115">
        <f t="shared" ref="R2115:R2178" si="833">COUNTIF(Q:Q,Q2115)</f>
        <v>109</v>
      </c>
      <c r="S2115" s="8">
        <f t="shared" ref="S2115:S2178" si="834">AVERAGEIF(R:R,R2115,F:F)</f>
        <v>6.5598547021339648</v>
      </c>
      <c r="T2115" s="8">
        <f t="shared" ref="T2115:T2178" si="835">IF(R2115&gt;=10,S2115,AVERAGEIF(R:R,"&lt;10",F:F))</f>
        <v>6.5598547021339648</v>
      </c>
      <c r="U2115" s="10">
        <f t="shared" si="826"/>
        <v>5.1261476316431933</v>
      </c>
      <c r="V2115" s="10">
        <f t="shared" ref="V2115:V2178" si="836">SUMPRODUCT(H2115:P2115,$AH$25:$AP$25)-$AQ$28</f>
        <v>-0.46814479021556843</v>
      </c>
      <c r="W2115" s="10">
        <f t="shared" ref="W2115:W2178" si="837">F2115-AVERAGE(F:F)</f>
        <v>-1.7335257488911564</v>
      </c>
      <c r="X2115" s="10">
        <f t="shared" si="827"/>
        <v>-2.6281203818994407E-2</v>
      </c>
      <c r="Y2115" s="22">
        <f t="shared" ref="Y2115:Y2178" si="838">AVERAGE(F:F)-AVERAGE(X:X)+X2115</f>
        <v>6.5229422793102829</v>
      </c>
      <c r="Z2115" s="22">
        <f t="shared" si="828"/>
        <v>6.4247572696849025</v>
      </c>
      <c r="AA2115" s="22">
        <f t="shared" si="829"/>
        <v>6.5598547021339648</v>
      </c>
      <c r="AB2115" s="35"/>
      <c r="AC2115" s="10"/>
      <c r="AD2115" s="10"/>
    </row>
    <row r="2116" spans="1:30" x14ac:dyDescent="0.25">
      <c r="A2116" t="s">
        <v>3420</v>
      </c>
      <c r="B2116" t="s">
        <v>804</v>
      </c>
      <c r="C2116" s="1">
        <v>42017</v>
      </c>
      <c r="D2116">
        <v>469</v>
      </c>
      <c r="E2116" t="str">
        <f t="shared" si="824"/>
        <v>_the_changing_nature_of_predictive_analytics_in_the_enterprise_</v>
      </c>
      <c r="F2116" s="7">
        <f t="shared" si="830"/>
        <v>6.1527326947041043</v>
      </c>
      <c r="G2116">
        <f t="shared" si="825"/>
        <v>49</v>
      </c>
      <c r="H2116" s="11">
        <f t="shared" si="831"/>
        <v>1</v>
      </c>
      <c r="I2116" s="11">
        <f t="shared" si="821"/>
        <v>0</v>
      </c>
      <c r="J2116" s="11">
        <f t="shared" si="821"/>
        <v>1</v>
      </c>
      <c r="K2116" s="11">
        <f t="shared" si="823"/>
        <v>0</v>
      </c>
      <c r="L2116" s="11">
        <f t="shared" si="823"/>
        <v>0</v>
      </c>
      <c r="M2116" s="11">
        <f t="shared" si="823"/>
        <v>0</v>
      </c>
      <c r="N2116" s="11">
        <f t="shared" si="823"/>
        <v>0</v>
      </c>
      <c r="O2116" s="11">
        <f t="shared" si="823"/>
        <v>0</v>
      </c>
      <c r="P2116" s="11">
        <f t="shared" si="823"/>
        <v>1</v>
      </c>
      <c r="Q2116" s="4" t="str">
        <f t="shared" si="832"/>
        <v>N-101-000001</v>
      </c>
      <c r="R2116">
        <f t="shared" si="833"/>
        <v>109</v>
      </c>
      <c r="S2116" s="8">
        <f t="shared" si="834"/>
        <v>6.5598547021339648</v>
      </c>
      <c r="T2116" s="8">
        <f t="shared" si="835"/>
        <v>6.5598547021339648</v>
      </c>
      <c r="U2116" s="10">
        <f t="shared" si="826"/>
        <v>6.1790138985230989</v>
      </c>
      <c r="V2116" s="10">
        <f t="shared" si="836"/>
        <v>-0.46814479021556843</v>
      </c>
      <c r="W2116" s="10">
        <f t="shared" si="837"/>
        <v>-0.68065948201125082</v>
      </c>
      <c r="X2116" s="10">
        <f t="shared" si="827"/>
        <v>-2.6281203818994407E-2</v>
      </c>
      <c r="Y2116" s="22">
        <f t="shared" si="838"/>
        <v>6.5229422793102829</v>
      </c>
      <c r="Z2116" s="22">
        <f t="shared" si="828"/>
        <v>6.4247572696849025</v>
      </c>
      <c r="AA2116" s="22">
        <f t="shared" si="829"/>
        <v>6.5598547021339648</v>
      </c>
      <c r="AB2116" s="35"/>
      <c r="AC2116" s="10"/>
      <c r="AD2116" s="10"/>
    </row>
    <row r="2117" spans="1:30" x14ac:dyDescent="0.25">
      <c r="A2117" t="s">
        <v>4811</v>
      </c>
      <c r="B2117" t="s">
        <v>2197</v>
      </c>
      <c r="C2117" s="1">
        <v>42019</v>
      </c>
      <c r="D2117">
        <v>163</v>
      </c>
      <c r="E2117" t="str">
        <f t="shared" si="824"/>
        <v>_the_cognitive_cost_of_switching_technology_stacks_</v>
      </c>
      <c r="F2117" s="7">
        <f t="shared" si="830"/>
        <v>5.0998664278241987</v>
      </c>
      <c r="G2117">
        <f t="shared" si="825"/>
        <v>77</v>
      </c>
      <c r="H2117" s="11">
        <f t="shared" si="831"/>
        <v>1</v>
      </c>
      <c r="I2117" s="11">
        <f t="shared" si="821"/>
        <v>0</v>
      </c>
      <c r="J2117" s="11">
        <f t="shared" si="821"/>
        <v>1</v>
      </c>
      <c r="K2117" s="11">
        <f t="shared" si="823"/>
        <v>0</v>
      </c>
      <c r="L2117" s="11">
        <f t="shared" si="823"/>
        <v>0</v>
      </c>
      <c r="M2117" s="11">
        <f t="shared" si="823"/>
        <v>0</v>
      </c>
      <c r="N2117" s="11">
        <f t="shared" si="823"/>
        <v>0</v>
      </c>
      <c r="O2117" s="11">
        <f t="shared" si="823"/>
        <v>0</v>
      </c>
      <c r="P2117" s="11">
        <f t="shared" si="823"/>
        <v>0</v>
      </c>
      <c r="Q2117" s="4" t="str">
        <f t="shared" si="832"/>
        <v>N-101-000000</v>
      </c>
      <c r="R2117">
        <f t="shared" si="833"/>
        <v>419</v>
      </c>
      <c r="S2117" s="8">
        <f t="shared" si="834"/>
        <v>6.5697596378225285</v>
      </c>
      <c r="T2117" s="8">
        <f t="shared" si="835"/>
        <v>6.5697596378225285</v>
      </c>
      <c r="U2117" s="10">
        <f t="shared" si="826"/>
        <v>4.9113974885081424</v>
      </c>
      <c r="V2117" s="10">
        <f t="shared" si="836"/>
        <v>-0.14431102010629077</v>
      </c>
      <c r="W2117" s="10">
        <f t="shared" si="837"/>
        <v>-1.7335257488911564</v>
      </c>
      <c r="X2117" s="10">
        <f t="shared" si="827"/>
        <v>0.18846893931605621</v>
      </c>
      <c r="Y2117" s="22">
        <f t="shared" si="838"/>
        <v>6.7376924224453338</v>
      </c>
      <c r="Z2117" s="22">
        <f t="shared" si="828"/>
        <v>6.5922741434865042</v>
      </c>
      <c r="AA2117" s="22">
        <f t="shared" si="829"/>
        <v>6.5697596378225285</v>
      </c>
      <c r="AB2117" s="35"/>
      <c r="AC2117" s="10"/>
      <c r="AD2117" s="10"/>
    </row>
    <row r="2118" spans="1:30" x14ac:dyDescent="0.25">
      <c r="A2118" t="s">
        <v>3054</v>
      </c>
      <c r="B2118" t="s">
        <v>436</v>
      </c>
      <c r="C2118" s="1">
        <v>42423</v>
      </c>
      <c r="D2118">
        <v>652</v>
      </c>
      <c r="E2118" t="str">
        <f t="shared" si="824"/>
        <v>_the_cognitive_era_is_at_your_doorstep:_ibm_spss_predictive_analytics_is_ready_</v>
      </c>
      <c r="F2118" s="7">
        <f t="shared" si="830"/>
        <v>6.481577129276431</v>
      </c>
      <c r="G2118">
        <f t="shared" si="825"/>
        <v>60</v>
      </c>
      <c r="H2118" s="11">
        <f t="shared" si="831"/>
        <v>1</v>
      </c>
      <c r="I2118" s="11">
        <f t="shared" si="821"/>
        <v>1</v>
      </c>
      <c r="J2118" s="11">
        <f t="shared" si="821"/>
        <v>0</v>
      </c>
      <c r="K2118" s="11">
        <f t="shared" si="823"/>
        <v>0</v>
      </c>
      <c r="L2118" s="11">
        <f t="shared" si="823"/>
        <v>0</v>
      </c>
      <c r="M2118" s="11">
        <f t="shared" si="823"/>
        <v>0</v>
      </c>
      <c r="N2118" s="11">
        <f t="shared" si="823"/>
        <v>0</v>
      </c>
      <c r="O2118" s="11">
        <f t="shared" si="823"/>
        <v>0</v>
      </c>
      <c r="P2118" s="11">
        <f t="shared" si="823"/>
        <v>1</v>
      </c>
      <c r="Q2118" s="4" t="str">
        <f t="shared" si="832"/>
        <v>N-110-000001</v>
      </c>
      <c r="R2118">
        <f t="shared" si="833"/>
        <v>34</v>
      </c>
      <c r="S2118" s="8">
        <f t="shared" si="834"/>
        <v>5.7632303215384431</v>
      </c>
      <c r="T2118" s="8">
        <f t="shared" si="835"/>
        <v>5.7632303215384431</v>
      </c>
      <c r="U2118" s="10">
        <f t="shared" si="826"/>
        <v>7.2887019674536884</v>
      </c>
      <c r="V2118" s="10">
        <f t="shared" si="836"/>
        <v>-1.6456226455902563</v>
      </c>
      <c r="W2118" s="10">
        <f t="shared" si="837"/>
        <v>-0.35181504743892411</v>
      </c>
      <c r="X2118" s="10">
        <f t="shared" si="827"/>
        <v>-0.80712483817725755</v>
      </c>
      <c r="Y2118" s="22">
        <f t="shared" si="838"/>
        <v>5.7420986449520202</v>
      </c>
      <c r="Z2118" s="22">
        <f t="shared" si="828"/>
        <v>5.8049157075351516</v>
      </c>
      <c r="AA2118" s="22">
        <f t="shared" si="829"/>
        <v>5.7632303215384431</v>
      </c>
      <c r="AB2118" s="35"/>
      <c r="AC2118" s="10"/>
      <c r="AD2118" s="10"/>
    </row>
    <row r="2119" spans="1:30" x14ac:dyDescent="0.25">
      <c r="A2119" t="s">
        <v>4812</v>
      </c>
      <c r="B2119" t="s">
        <v>2198</v>
      </c>
      <c r="C2119" s="1">
        <v>42340</v>
      </c>
      <c r="D2119">
        <v>611</v>
      </c>
      <c r="E2119" t="str">
        <f t="shared" si="824"/>
        <v>_the_collective_definition_of_data_lake_by_big_data_community_</v>
      </c>
      <c r="F2119" s="7">
        <f t="shared" si="830"/>
        <v>6.4167322825123261</v>
      </c>
      <c r="G2119">
        <f t="shared" si="825"/>
        <v>87</v>
      </c>
      <c r="H2119" s="11">
        <f t="shared" si="831"/>
        <v>1</v>
      </c>
      <c r="I2119" s="11">
        <f t="shared" si="821"/>
        <v>0</v>
      </c>
      <c r="J2119" s="11">
        <f t="shared" si="821"/>
        <v>1</v>
      </c>
      <c r="K2119" s="11">
        <f t="shared" si="823"/>
        <v>0</v>
      </c>
      <c r="L2119" s="11">
        <f t="shared" si="823"/>
        <v>0</v>
      </c>
      <c r="M2119" s="11">
        <f t="shared" si="823"/>
        <v>0</v>
      </c>
      <c r="N2119" s="11">
        <f t="shared" si="823"/>
        <v>0</v>
      </c>
      <c r="O2119" s="11">
        <f t="shared" si="823"/>
        <v>1</v>
      </c>
      <c r="P2119" s="11">
        <f t="shared" si="823"/>
        <v>0</v>
      </c>
      <c r="Q2119" s="4" t="str">
        <f t="shared" si="832"/>
        <v>N-101-000010</v>
      </c>
      <c r="R2119">
        <f t="shared" si="833"/>
        <v>382</v>
      </c>
      <c r="S2119" s="8">
        <f t="shared" si="834"/>
        <v>6.8802841839920132</v>
      </c>
      <c r="T2119" s="8">
        <f t="shared" si="835"/>
        <v>6.8802841839920132</v>
      </c>
      <c r="U2119" s="10">
        <f t="shared" si="826"/>
        <v>6.0103784219968013</v>
      </c>
      <c r="V2119" s="10">
        <f t="shared" si="836"/>
        <v>0.18424985744159661</v>
      </c>
      <c r="W2119" s="10">
        <f t="shared" si="837"/>
        <v>-0.41665989420302907</v>
      </c>
      <c r="X2119" s="10">
        <f t="shared" si="827"/>
        <v>0.40635386051552441</v>
      </c>
      <c r="Y2119" s="22">
        <f t="shared" si="838"/>
        <v>6.9555773436448023</v>
      </c>
      <c r="Z2119" s="22">
        <f t="shared" si="828"/>
        <v>6.8151536771936527</v>
      </c>
      <c r="AA2119" s="22">
        <f t="shared" si="829"/>
        <v>6.8802841839920132</v>
      </c>
      <c r="AB2119" s="35"/>
      <c r="AC2119" s="10"/>
      <c r="AD2119" s="10"/>
    </row>
    <row r="2120" spans="1:30" x14ac:dyDescent="0.25">
      <c r="A2120" t="s">
        <v>3182</v>
      </c>
      <c r="B2120" t="s">
        <v>566</v>
      </c>
      <c r="C2120" s="1">
        <v>42409</v>
      </c>
      <c r="D2120">
        <v>1021</v>
      </c>
      <c r="E2120" t="str">
        <f t="shared" si="824"/>
        <v>_the_company_that_perfects_data_visualization_in_virtual_reality_will_be_thenext_unicorn_</v>
      </c>
      <c r="F2120" s="7">
        <f t="shared" si="830"/>
        <v>6.9295167707636498</v>
      </c>
      <c r="G2120">
        <f t="shared" si="825"/>
        <v>45</v>
      </c>
      <c r="H2120" s="11">
        <f t="shared" si="831"/>
        <v>1</v>
      </c>
      <c r="I2120" s="11">
        <f t="shared" si="821"/>
        <v>0</v>
      </c>
      <c r="J2120" s="11">
        <f t="shared" si="821"/>
        <v>1</v>
      </c>
      <c r="K2120" s="11">
        <f t="shared" si="823"/>
        <v>0</v>
      </c>
      <c r="L2120" s="11">
        <f t="shared" si="823"/>
        <v>0</v>
      </c>
      <c r="M2120" s="11">
        <f t="shared" si="823"/>
        <v>0</v>
      </c>
      <c r="N2120" s="11">
        <f t="shared" si="823"/>
        <v>0</v>
      </c>
      <c r="O2120" s="11">
        <f t="shared" si="823"/>
        <v>1</v>
      </c>
      <c r="P2120" s="11">
        <f t="shared" si="823"/>
        <v>0</v>
      </c>
      <c r="Q2120" s="4" t="str">
        <f t="shared" si="832"/>
        <v>N-101-000010</v>
      </c>
      <c r="R2120">
        <f t="shared" si="833"/>
        <v>382</v>
      </c>
      <c r="S2120" s="8">
        <f t="shared" si="834"/>
        <v>6.8802841839920132</v>
      </c>
      <c r="T2120" s="8">
        <f t="shared" si="835"/>
        <v>6.8802841839920132</v>
      </c>
      <c r="U2120" s="10">
        <f t="shared" si="826"/>
        <v>6.523162910248125</v>
      </c>
      <c r="V2120" s="10">
        <f t="shared" si="836"/>
        <v>0.18424985744159661</v>
      </c>
      <c r="W2120" s="10">
        <f t="shared" si="837"/>
        <v>9.6124594048294654E-2</v>
      </c>
      <c r="X2120" s="10">
        <f t="shared" si="827"/>
        <v>0.40635386051552441</v>
      </c>
      <c r="Y2120" s="22">
        <f t="shared" si="838"/>
        <v>6.9555773436448023</v>
      </c>
      <c r="Z2120" s="22">
        <f t="shared" si="828"/>
        <v>6.8151536771936527</v>
      </c>
      <c r="AA2120" s="22">
        <f t="shared" si="829"/>
        <v>6.8802841839920132</v>
      </c>
      <c r="AB2120" s="35"/>
      <c r="AC2120" s="10"/>
      <c r="AD2120" s="10"/>
    </row>
    <row r="2121" spans="1:30" x14ac:dyDescent="0.25">
      <c r="A2121" t="s">
        <v>2896</v>
      </c>
      <c r="B2121" t="s">
        <v>278</v>
      </c>
      <c r="C2121" s="1">
        <v>42377</v>
      </c>
      <c r="D2121">
        <v>547</v>
      </c>
      <c r="E2121" t="str">
        <f t="shared" si="824"/>
        <v>_the_current_state_of_machine_intelligence_2.0_</v>
      </c>
      <c r="F2121" s="7">
        <f t="shared" si="830"/>
        <v>6.3062752869480159</v>
      </c>
      <c r="G2121">
        <f t="shared" si="825"/>
        <v>21</v>
      </c>
      <c r="H2121" s="11">
        <f t="shared" si="831"/>
        <v>1</v>
      </c>
      <c r="I2121" s="11">
        <f t="shared" si="821"/>
        <v>1</v>
      </c>
      <c r="J2121" s="11">
        <f t="shared" si="821"/>
        <v>0</v>
      </c>
      <c r="K2121" s="11">
        <f t="shared" si="823"/>
        <v>0</v>
      </c>
      <c r="L2121" s="11">
        <f t="shared" si="823"/>
        <v>0</v>
      </c>
      <c r="M2121" s="11">
        <f t="shared" si="823"/>
        <v>0</v>
      </c>
      <c r="N2121" s="11">
        <f t="shared" si="823"/>
        <v>0</v>
      </c>
      <c r="O2121" s="11">
        <f t="shared" si="823"/>
        <v>0</v>
      </c>
      <c r="P2121" s="11">
        <f t="shared" si="823"/>
        <v>0</v>
      </c>
      <c r="Q2121" s="4" t="str">
        <f t="shared" si="832"/>
        <v>N-110-000000</v>
      </c>
      <c r="R2121">
        <f t="shared" si="833"/>
        <v>84</v>
      </c>
      <c r="S2121" s="8">
        <f t="shared" si="834"/>
        <v>6.1102020039575136</v>
      </c>
      <c r="T2121" s="8">
        <f t="shared" si="835"/>
        <v>6.1102020039575136</v>
      </c>
      <c r="U2121" s="10">
        <f t="shared" si="826"/>
        <v>6.8986499819902232</v>
      </c>
      <c r="V2121" s="10">
        <f t="shared" si="836"/>
        <v>-1.3217888754809786</v>
      </c>
      <c r="W2121" s="10">
        <f t="shared" si="837"/>
        <v>-0.52711688976733928</v>
      </c>
      <c r="X2121" s="10">
        <f t="shared" si="827"/>
        <v>-0.59237469504220686</v>
      </c>
      <c r="Y2121" s="22">
        <f t="shared" si="838"/>
        <v>5.9568487880870702</v>
      </c>
      <c r="Z2121" s="22">
        <f t="shared" si="828"/>
        <v>5.9724325813367543</v>
      </c>
      <c r="AA2121" s="22">
        <f t="shared" si="829"/>
        <v>6.1102020039575136</v>
      </c>
      <c r="AB2121" s="35"/>
      <c r="AC2121" s="10"/>
      <c r="AD2121" s="10"/>
    </row>
    <row r="2122" spans="1:30" x14ac:dyDescent="0.25">
      <c r="A2122" t="s">
        <v>4813</v>
      </c>
      <c r="B2122" t="s">
        <v>2199</v>
      </c>
      <c r="C2122" s="1">
        <v>42457</v>
      </c>
      <c r="D2122">
        <v>611</v>
      </c>
      <c r="E2122" t="str">
        <f t="shared" si="824"/>
        <v>_the_curse_of_#dataviz_</v>
      </c>
      <c r="F2122" s="7">
        <f t="shared" si="830"/>
        <v>6.4167322825123261</v>
      </c>
      <c r="G2122">
        <f t="shared" si="825"/>
        <v>36</v>
      </c>
      <c r="H2122" s="11">
        <f t="shared" si="831"/>
        <v>1</v>
      </c>
      <c r="I2122" s="11">
        <f t="shared" ref="I2122:J2141" si="839">IF(ISNUMBER(SEARCH(I$1,$B2122)),1,0)</f>
        <v>0</v>
      </c>
      <c r="J2122" s="11">
        <f t="shared" si="839"/>
        <v>1</v>
      </c>
      <c r="K2122" s="11">
        <f t="shared" ref="K2122:P2131" si="840">IF(ISNUMBER(SEARCH(K$1,$E2122)),1,0)</f>
        <v>0</v>
      </c>
      <c r="L2122" s="11">
        <f t="shared" si="840"/>
        <v>0</v>
      </c>
      <c r="M2122" s="11">
        <f t="shared" si="840"/>
        <v>0</v>
      </c>
      <c r="N2122" s="11">
        <f t="shared" si="840"/>
        <v>0</v>
      </c>
      <c r="O2122" s="11">
        <f t="shared" si="840"/>
        <v>0</v>
      </c>
      <c r="P2122" s="11">
        <f t="shared" si="840"/>
        <v>0</v>
      </c>
      <c r="Q2122" s="4" t="str">
        <f t="shared" si="832"/>
        <v>N-101-000000</v>
      </c>
      <c r="R2122">
        <f t="shared" si="833"/>
        <v>419</v>
      </c>
      <c r="S2122" s="8">
        <f t="shared" si="834"/>
        <v>6.5697596378225285</v>
      </c>
      <c r="T2122" s="8">
        <f t="shared" si="835"/>
        <v>6.5697596378225285</v>
      </c>
      <c r="U2122" s="10">
        <f t="shared" si="826"/>
        <v>6.2282633431962697</v>
      </c>
      <c r="V2122" s="10">
        <f t="shared" si="836"/>
        <v>-0.14431102010629077</v>
      </c>
      <c r="W2122" s="10">
        <f t="shared" si="837"/>
        <v>-0.41665989420302907</v>
      </c>
      <c r="X2122" s="10">
        <f t="shared" si="827"/>
        <v>0.18846893931605621</v>
      </c>
      <c r="Y2122" s="22">
        <f t="shared" si="838"/>
        <v>6.7376924224453338</v>
      </c>
      <c r="Z2122" s="22">
        <f t="shared" si="828"/>
        <v>6.5922741434865042</v>
      </c>
      <c r="AA2122" s="22">
        <f t="shared" si="829"/>
        <v>6.5697596378225285</v>
      </c>
      <c r="AB2122" s="35"/>
      <c r="AC2122" s="10"/>
      <c r="AD2122" s="10"/>
    </row>
    <row r="2123" spans="1:30" x14ac:dyDescent="0.25">
      <c r="A2123" t="s">
        <v>4815</v>
      </c>
      <c r="B2123" t="s">
        <v>2201</v>
      </c>
      <c r="C2123" s="1">
        <v>41289</v>
      </c>
      <c r="D2123">
        <v>2444</v>
      </c>
      <c r="E2123" t="str">
        <f t="shared" si="824"/>
        <v>_the_curse_of_the_bell_curve_-_part_2_</v>
      </c>
      <c r="F2123" s="7">
        <f t="shared" si="830"/>
        <v>7.8018004019089728</v>
      </c>
      <c r="G2123">
        <f t="shared" si="825"/>
        <v>34</v>
      </c>
      <c r="H2123" s="11">
        <f t="shared" si="831"/>
        <v>0</v>
      </c>
      <c r="I2123" s="11">
        <f t="shared" si="839"/>
        <v>0</v>
      </c>
      <c r="J2123" s="11">
        <f t="shared" si="839"/>
        <v>1</v>
      </c>
      <c r="K2123" s="11">
        <f t="shared" si="840"/>
        <v>0</v>
      </c>
      <c r="L2123" s="11">
        <f t="shared" si="840"/>
        <v>0</v>
      </c>
      <c r="M2123" s="11">
        <f t="shared" si="840"/>
        <v>0</v>
      </c>
      <c r="N2123" s="11">
        <f t="shared" si="840"/>
        <v>0</v>
      </c>
      <c r="O2123" s="11">
        <f t="shared" si="840"/>
        <v>0</v>
      </c>
      <c r="P2123" s="11">
        <f t="shared" si="840"/>
        <v>0</v>
      </c>
      <c r="Q2123" s="4" t="str">
        <f t="shared" si="832"/>
        <v>N-001-000000</v>
      </c>
      <c r="R2123">
        <f t="shared" si="833"/>
        <v>313</v>
      </c>
      <c r="S2123" s="8">
        <f t="shared" si="834"/>
        <v>6.8822553953446945</v>
      </c>
      <c r="T2123" s="8">
        <f t="shared" si="835"/>
        <v>6.8822553953446945</v>
      </c>
      <c r="U2123" s="10">
        <f t="shared" si="826"/>
        <v>7.41486440825022</v>
      </c>
      <c r="V2123" s="10">
        <f t="shared" si="836"/>
        <v>0.15496856831223904</v>
      </c>
      <c r="W2123" s="10">
        <f t="shared" si="837"/>
        <v>0.96840822519361769</v>
      </c>
      <c r="X2123" s="10">
        <f t="shared" si="827"/>
        <v>0.38693599365875281</v>
      </c>
      <c r="Y2123" s="22">
        <f t="shared" si="838"/>
        <v>6.9361594767880304</v>
      </c>
      <c r="Z2123" s="22">
        <f t="shared" si="828"/>
        <v>6.9661540865059681</v>
      </c>
      <c r="AA2123" s="22">
        <f t="shared" si="829"/>
        <v>6.8822553953446945</v>
      </c>
      <c r="AB2123" s="35"/>
      <c r="AC2123" s="10"/>
      <c r="AD2123" s="10"/>
    </row>
    <row r="2124" spans="1:30" x14ac:dyDescent="0.25">
      <c r="A2124" t="s">
        <v>4814</v>
      </c>
      <c r="B2124" t="s">
        <v>2200</v>
      </c>
      <c r="C2124" s="1">
        <v>41277</v>
      </c>
      <c r="D2124">
        <v>2567</v>
      </c>
      <c r="E2124" t="str">
        <f t="shared" si="824"/>
        <v>_the_curse_of_the_bell_curve_part_1_</v>
      </c>
      <c r="F2124" s="7">
        <f t="shared" si="830"/>
        <v>7.850882664809852</v>
      </c>
      <c r="G2124">
        <f t="shared" si="825"/>
        <v>41</v>
      </c>
      <c r="H2124" s="11">
        <f t="shared" si="831"/>
        <v>0</v>
      </c>
      <c r="I2124" s="11">
        <f t="shared" si="839"/>
        <v>0</v>
      </c>
      <c r="J2124" s="11">
        <f t="shared" si="839"/>
        <v>1</v>
      </c>
      <c r="K2124" s="11">
        <f t="shared" si="840"/>
        <v>0</v>
      </c>
      <c r="L2124" s="11">
        <f t="shared" si="840"/>
        <v>0</v>
      </c>
      <c r="M2124" s="11">
        <f t="shared" si="840"/>
        <v>0</v>
      </c>
      <c r="N2124" s="11">
        <f t="shared" si="840"/>
        <v>0</v>
      </c>
      <c r="O2124" s="11">
        <f t="shared" si="840"/>
        <v>0</v>
      </c>
      <c r="P2124" s="11">
        <f t="shared" si="840"/>
        <v>0</v>
      </c>
      <c r="Q2124" s="4" t="str">
        <f t="shared" si="832"/>
        <v>N-001-000000</v>
      </c>
      <c r="R2124">
        <f t="shared" si="833"/>
        <v>313</v>
      </c>
      <c r="S2124" s="8">
        <f t="shared" si="834"/>
        <v>6.8822553953446945</v>
      </c>
      <c r="T2124" s="8">
        <f t="shared" si="835"/>
        <v>6.8822553953446945</v>
      </c>
      <c r="U2124" s="10">
        <f t="shared" si="826"/>
        <v>7.4639466711510991</v>
      </c>
      <c r="V2124" s="10">
        <f t="shared" si="836"/>
        <v>0.15496856831223904</v>
      </c>
      <c r="W2124" s="10">
        <f t="shared" si="837"/>
        <v>1.0174904880944968</v>
      </c>
      <c r="X2124" s="10">
        <f t="shared" si="827"/>
        <v>0.38693599365875281</v>
      </c>
      <c r="Y2124" s="22">
        <f t="shared" si="838"/>
        <v>6.9361594767880304</v>
      </c>
      <c r="Z2124" s="22">
        <f t="shared" si="828"/>
        <v>6.9661540865059681</v>
      </c>
      <c r="AA2124" s="22">
        <f t="shared" si="829"/>
        <v>6.8822553953446945</v>
      </c>
      <c r="AB2124" s="35"/>
      <c r="AC2124" s="10"/>
      <c r="AD2124" s="10"/>
    </row>
    <row r="2125" spans="1:30" x14ac:dyDescent="0.25">
      <c r="A2125" t="s">
        <v>4816</v>
      </c>
      <c r="B2125" t="s">
        <v>2202</v>
      </c>
      <c r="C2125" s="1">
        <v>41757</v>
      </c>
      <c r="D2125">
        <v>1344</v>
      </c>
      <c r="E2125" t="str">
        <f t="shared" si="824"/>
        <v>_the_dangers_of_the_"talent_shortage"_myth_</v>
      </c>
      <c r="F2125" s="7">
        <f t="shared" si="830"/>
        <v>7.2041492920359396</v>
      </c>
      <c r="G2125">
        <f t="shared" si="825"/>
        <v>25</v>
      </c>
      <c r="H2125" s="11">
        <f t="shared" si="831"/>
        <v>0</v>
      </c>
      <c r="I2125" s="11">
        <f t="shared" si="839"/>
        <v>0</v>
      </c>
      <c r="J2125" s="11">
        <f t="shared" si="839"/>
        <v>1</v>
      </c>
      <c r="K2125" s="11">
        <f t="shared" si="840"/>
        <v>0</v>
      </c>
      <c r="L2125" s="11">
        <f t="shared" si="840"/>
        <v>0</v>
      </c>
      <c r="M2125" s="11">
        <f t="shared" si="840"/>
        <v>0</v>
      </c>
      <c r="N2125" s="11">
        <f t="shared" si="840"/>
        <v>0</v>
      </c>
      <c r="O2125" s="11">
        <f t="shared" si="840"/>
        <v>0</v>
      </c>
      <c r="P2125" s="11">
        <f t="shared" si="840"/>
        <v>0</v>
      </c>
      <c r="Q2125" s="4" t="str">
        <f t="shared" si="832"/>
        <v>N-001-000000</v>
      </c>
      <c r="R2125">
        <f t="shared" si="833"/>
        <v>313</v>
      </c>
      <c r="S2125" s="8">
        <f t="shared" si="834"/>
        <v>6.8822553953446945</v>
      </c>
      <c r="T2125" s="8">
        <f t="shared" si="835"/>
        <v>6.8822553953446945</v>
      </c>
      <c r="U2125" s="10">
        <f t="shared" si="826"/>
        <v>6.8172132983771867</v>
      </c>
      <c r="V2125" s="10">
        <f t="shared" si="836"/>
        <v>0.15496856831223904</v>
      </c>
      <c r="W2125" s="10">
        <f t="shared" si="837"/>
        <v>0.37075711532058442</v>
      </c>
      <c r="X2125" s="10">
        <f t="shared" si="827"/>
        <v>0.38693599365875281</v>
      </c>
      <c r="Y2125" s="22">
        <f t="shared" si="838"/>
        <v>6.9361594767880304</v>
      </c>
      <c r="Z2125" s="22">
        <f t="shared" si="828"/>
        <v>6.9661540865059681</v>
      </c>
      <c r="AA2125" s="22">
        <f t="shared" si="829"/>
        <v>6.8822553953446945</v>
      </c>
      <c r="AB2125" s="35"/>
      <c r="AC2125" s="10"/>
      <c r="AD2125" s="10"/>
    </row>
    <row r="2126" spans="1:30" x14ac:dyDescent="0.25">
      <c r="A2126" t="s">
        <v>4817</v>
      </c>
      <c r="B2126" t="s">
        <v>2203</v>
      </c>
      <c r="C2126" s="1">
        <v>42248</v>
      </c>
      <c r="D2126">
        <v>743</v>
      </c>
      <c r="E2126" t="str">
        <f t="shared" si="824"/>
        <v>_the_dark_side_of_big_data_</v>
      </c>
      <c r="F2126" s="7">
        <f t="shared" si="830"/>
        <v>6.6120410348330916</v>
      </c>
      <c r="G2126">
        <f t="shared" si="825"/>
        <v>45</v>
      </c>
      <c r="H2126" s="11">
        <f t="shared" si="831"/>
        <v>1</v>
      </c>
      <c r="I2126" s="11">
        <f t="shared" si="839"/>
        <v>0</v>
      </c>
      <c r="J2126" s="11">
        <f t="shared" si="839"/>
        <v>1</v>
      </c>
      <c r="K2126" s="11">
        <f t="shared" si="840"/>
        <v>0</v>
      </c>
      <c r="L2126" s="11">
        <f t="shared" si="840"/>
        <v>0</v>
      </c>
      <c r="M2126" s="11">
        <f t="shared" si="840"/>
        <v>0</v>
      </c>
      <c r="N2126" s="11">
        <f t="shared" si="840"/>
        <v>0</v>
      </c>
      <c r="O2126" s="11">
        <f t="shared" si="840"/>
        <v>1</v>
      </c>
      <c r="P2126" s="11">
        <f t="shared" si="840"/>
        <v>0</v>
      </c>
      <c r="Q2126" s="4" t="str">
        <f t="shared" si="832"/>
        <v>N-101-000010</v>
      </c>
      <c r="R2126">
        <f t="shared" si="833"/>
        <v>382</v>
      </c>
      <c r="S2126" s="8">
        <f t="shared" si="834"/>
        <v>6.8802841839920132</v>
      </c>
      <c r="T2126" s="8">
        <f t="shared" si="835"/>
        <v>6.8802841839920132</v>
      </c>
      <c r="U2126" s="10">
        <f t="shared" si="826"/>
        <v>6.2056871743175668</v>
      </c>
      <c r="V2126" s="10">
        <f t="shared" si="836"/>
        <v>0.18424985744159661</v>
      </c>
      <c r="W2126" s="10">
        <f t="shared" si="837"/>
        <v>-0.22135114188226357</v>
      </c>
      <c r="X2126" s="10">
        <f t="shared" si="827"/>
        <v>0.40635386051552441</v>
      </c>
      <c r="Y2126" s="22">
        <f t="shared" si="838"/>
        <v>6.9555773436448023</v>
      </c>
      <c r="Z2126" s="22">
        <f t="shared" si="828"/>
        <v>6.8151536771936527</v>
      </c>
      <c r="AA2126" s="22">
        <f t="shared" si="829"/>
        <v>6.8802841839920132</v>
      </c>
      <c r="AB2126" s="35"/>
      <c r="AC2126" s="10"/>
      <c r="AD2126" s="10"/>
    </row>
    <row r="2127" spans="1:30" x14ac:dyDescent="0.25">
      <c r="A2127" t="s">
        <v>4818</v>
      </c>
      <c r="B2127" t="s">
        <v>2204</v>
      </c>
      <c r="C2127" s="1">
        <v>42268</v>
      </c>
      <c r="D2127">
        <v>1425</v>
      </c>
      <c r="E2127" t="str">
        <f t="shared" si="824"/>
        <v>_the_data_analytics_landscape_-_a_crystal_ball_</v>
      </c>
      <c r="F2127" s="7">
        <f t="shared" si="830"/>
        <v>7.2626286009742413</v>
      </c>
      <c r="G2127">
        <f t="shared" si="825"/>
        <v>12</v>
      </c>
      <c r="H2127" s="11">
        <f t="shared" si="831"/>
        <v>1</v>
      </c>
      <c r="I2127" s="11">
        <f t="shared" si="839"/>
        <v>0</v>
      </c>
      <c r="J2127" s="11">
        <f t="shared" si="839"/>
        <v>1</v>
      </c>
      <c r="K2127" s="11">
        <f t="shared" si="840"/>
        <v>0</v>
      </c>
      <c r="L2127" s="11">
        <f t="shared" si="840"/>
        <v>0</v>
      </c>
      <c r="M2127" s="11">
        <f t="shared" si="840"/>
        <v>0</v>
      </c>
      <c r="N2127" s="11">
        <f t="shared" si="840"/>
        <v>0</v>
      </c>
      <c r="O2127" s="11">
        <f t="shared" si="840"/>
        <v>1</v>
      </c>
      <c r="P2127" s="11">
        <f t="shared" si="840"/>
        <v>1</v>
      </c>
      <c r="Q2127" s="4" t="str">
        <f t="shared" si="832"/>
        <v>N-101-000011</v>
      </c>
      <c r="R2127">
        <f t="shared" si="833"/>
        <v>56</v>
      </c>
      <c r="S2127" s="8">
        <f t="shared" si="834"/>
        <v>6.7077203067055775</v>
      </c>
      <c r="T2127" s="8">
        <f t="shared" si="835"/>
        <v>6.7077203067055775</v>
      </c>
      <c r="U2127" s="10">
        <f t="shared" si="826"/>
        <v>7.0710248835937675</v>
      </c>
      <c r="V2127" s="10">
        <f t="shared" si="836"/>
        <v>-0.13958391266768105</v>
      </c>
      <c r="W2127" s="10">
        <f t="shared" si="837"/>
        <v>0.4292364242588862</v>
      </c>
      <c r="X2127" s="10">
        <f t="shared" si="827"/>
        <v>0.19160371738047377</v>
      </c>
      <c r="Y2127" s="22">
        <f t="shared" si="838"/>
        <v>6.7408272005097514</v>
      </c>
      <c r="Z2127" s="22">
        <f t="shared" si="828"/>
        <v>6.647636803392051</v>
      </c>
      <c r="AA2127" s="22">
        <f t="shared" si="829"/>
        <v>6.7077203067055775</v>
      </c>
      <c r="AB2127" s="35"/>
      <c r="AC2127" s="10"/>
      <c r="AD2127" s="10"/>
    </row>
    <row r="2128" spans="1:30" x14ac:dyDescent="0.25">
      <c r="A2128" t="s">
        <v>4819</v>
      </c>
      <c r="B2128" t="s">
        <v>2205</v>
      </c>
      <c r="C2128" s="1">
        <v>41624</v>
      </c>
      <c r="D2128">
        <v>896</v>
      </c>
      <c r="E2128" t="str">
        <f t="shared" si="824"/>
        <v>_the_data_bug_</v>
      </c>
      <c r="F2128" s="7">
        <f t="shared" si="830"/>
        <v>6.799055862058796</v>
      </c>
      <c r="G2128">
        <f t="shared" si="825"/>
        <v>30</v>
      </c>
      <c r="H2128" s="11">
        <f t="shared" si="831"/>
        <v>0</v>
      </c>
      <c r="I2128" s="11">
        <f t="shared" si="839"/>
        <v>0</v>
      </c>
      <c r="J2128" s="11">
        <f t="shared" si="839"/>
        <v>1</v>
      </c>
      <c r="K2128" s="11">
        <f t="shared" si="840"/>
        <v>0</v>
      </c>
      <c r="L2128" s="11">
        <f t="shared" si="840"/>
        <v>0</v>
      </c>
      <c r="M2128" s="11">
        <f t="shared" si="840"/>
        <v>0</v>
      </c>
      <c r="N2128" s="11">
        <f t="shared" si="840"/>
        <v>0</v>
      </c>
      <c r="O2128" s="11">
        <f t="shared" si="840"/>
        <v>1</v>
      </c>
      <c r="P2128" s="11">
        <f t="shared" si="840"/>
        <v>0</v>
      </c>
      <c r="Q2128" s="4" t="str">
        <f t="shared" si="832"/>
        <v>N-001-000010</v>
      </c>
      <c r="R2128">
        <f t="shared" si="833"/>
        <v>276</v>
      </c>
      <c r="S2128" s="8">
        <f t="shared" si="834"/>
        <v>7.1371246496698326</v>
      </c>
      <c r="T2128" s="8">
        <f t="shared" si="835"/>
        <v>7.1371246496698326</v>
      </c>
      <c r="U2128" s="10">
        <f t="shared" si="826"/>
        <v>6.1942349472005747</v>
      </c>
      <c r="V2128" s="10">
        <f t="shared" si="836"/>
        <v>0.48352944586012636</v>
      </c>
      <c r="W2128" s="10">
        <f t="shared" si="837"/>
        <v>-3.4336314656559175E-2</v>
      </c>
      <c r="X2128" s="10">
        <f t="shared" si="827"/>
        <v>0.60482091485822098</v>
      </c>
      <c r="Y2128" s="22">
        <f t="shared" si="838"/>
        <v>7.1540443979874988</v>
      </c>
      <c r="Z2128" s="22">
        <f t="shared" si="828"/>
        <v>7.1890336202131158</v>
      </c>
      <c r="AA2128" s="22">
        <f t="shared" si="829"/>
        <v>7.1371246496698326</v>
      </c>
      <c r="AB2128" s="35"/>
      <c r="AC2128" s="10"/>
      <c r="AD2128" s="10"/>
    </row>
    <row r="2129" spans="1:30" x14ac:dyDescent="0.25">
      <c r="A2129" t="s">
        <v>3214</v>
      </c>
      <c r="B2129" t="s">
        <v>598</v>
      </c>
      <c r="C2129" s="1">
        <v>42466</v>
      </c>
      <c r="D2129">
        <v>41</v>
      </c>
      <c r="E2129" t="str">
        <f t="shared" si="824"/>
        <v>_the_data_quality_tipping_point_</v>
      </c>
      <c r="F2129" s="7">
        <f t="shared" si="830"/>
        <v>3.7376696182833684</v>
      </c>
      <c r="G2129">
        <f t="shared" si="825"/>
        <v>25</v>
      </c>
      <c r="H2129" s="11">
        <f t="shared" si="831"/>
        <v>1</v>
      </c>
      <c r="I2129" s="11">
        <f t="shared" si="839"/>
        <v>0</v>
      </c>
      <c r="J2129" s="11">
        <f t="shared" si="839"/>
        <v>1</v>
      </c>
      <c r="K2129" s="11">
        <f t="shared" si="840"/>
        <v>0</v>
      </c>
      <c r="L2129" s="11">
        <f t="shared" si="840"/>
        <v>0</v>
      </c>
      <c r="M2129" s="11">
        <f t="shared" si="840"/>
        <v>0</v>
      </c>
      <c r="N2129" s="11">
        <f t="shared" si="840"/>
        <v>0</v>
      </c>
      <c r="O2129" s="11">
        <f t="shared" si="840"/>
        <v>1</v>
      </c>
      <c r="P2129" s="11">
        <f t="shared" si="840"/>
        <v>0</v>
      </c>
      <c r="Q2129" s="4" t="str">
        <f t="shared" si="832"/>
        <v>N-101-000010</v>
      </c>
      <c r="R2129">
        <f t="shared" si="833"/>
        <v>382</v>
      </c>
      <c r="S2129" s="8">
        <f t="shared" si="834"/>
        <v>6.8802841839920132</v>
      </c>
      <c r="T2129" s="8">
        <f t="shared" si="835"/>
        <v>6.8802841839920132</v>
      </c>
      <c r="U2129" s="10">
        <f t="shared" si="826"/>
        <v>3.3313157577678441</v>
      </c>
      <c r="V2129" s="10">
        <f t="shared" si="836"/>
        <v>0.18424985744159661</v>
      </c>
      <c r="W2129" s="10">
        <f t="shared" si="837"/>
        <v>-3.0957225584319867</v>
      </c>
      <c r="X2129" s="10">
        <f t="shared" si="827"/>
        <v>0.40635386051552441</v>
      </c>
      <c r="Y2129" s="22">
        <f t="shared" si="838"/>
        <v>6.9555773436448023</v>
      </c>
      <c r="Z2129" s="22">
        <f t="shared" si="828"/>
        <v>6.8151536771936527</v>
      </c>
      <c r="AA2129" s="22">
        <f t="shared" si="829"/>
        <v>6.8802841839920132</v>
      </c>
      <c r="AB2129" s="35"/>
      <c r="AC2129" s="10"/>
      <c r="AD2129" s="10"/>
    </row>
    <row r="2130" spans="1:30" x14ac:dyDescent="0.25">
      <c r="A2130" t="s">
        <v>4823</v>
      </c>
      <c r="B2130" t="s">
        <v>2209</v>
      </c>
      <c r="C2130" s="1">
        <v>41746</v>
      </c>
      <c r="D2130">
        <v>2322</v>
      </c>
      <c r="E2130" t="str">
        <f t="shared" si="824"/>
        <v>_the_data_science_alphabet_</v>
      </c>
      <c r="F2130" s="7">
        <f t="shared" si="830"/>
        <v>7.7506147327704094</v>
      </c>
      <c r="G2130">
        <f t="shared" si="825"/>
        <v>28</v>
      </c>
      <c r="H2130" s="11">
        <f t="shared" si="831"/>
        <v>0</v>
      </c>
      <c r="I2130" s="11">
        <f t="shared" si="839"/>
        <v>0</v>
      </c>
      <c r="J2130" s="11">
        <f t="shared" si="839"/>
        <v>1</v>
      </c>
      <c r="K2130" s="11">
        <f t="shared" si="840"/>
        <v>0</v>
      </c>
      <c r="L2130" s="11">
        <f t="shared" si="840"/>
        <v>0</v>
      </c>
      <c r="M2130" s="11">
        <f t="shared" si="840"/>
        <v>0</v>
      </c>
      <c r="N2130" s="11">
        <f t="shared" si="840"/>
        <v>1</v>
      </c>
      <c r="O2130" s="11">
        <f t="shared" si="840"/>
        <v>1</v>
      </c>
      <c r="P2130" s="11">
        <f t="shared" si="840"/>
        <v>0</v>
      </c>
      <c r="Q2130" s="4" t="str">
        <f t="shared" si="832"/>
        <v>N-001-000110</v>
      </c>
      <c r="R2130">
        <f t="shared" si="833"/>
        <v>130</v>
      </c>
      <c r="S2130" s="8">
        <f t="shared" si="834"/>
        <v>7.6818150714618501</v>
      </c>
      <c r="T2130" s="8">
        <f t="shared" si="835"/>
        <v>7.6818150714618501</v>
      </c>
      <c r="U2130" s="10">
        <f t="shared" si="826"/>
        <v>6.7621309816067035</v>
      </c>
      <c r="V2130" s="10">
        <f t="shared" si="836"/>
        <v>1.0620761276823165</v>
      </c>
      <c r="W2130" s="10">
        <f t="shared" si="837"/>
        <v>0.91722255605505421</v>
      </c>
      <c r="X2130" s="10">
        <f t="shared" si="827"/>
        <v>0.98848375116370624</v>
      </c>
      <c r="Y2130" s="22">
        <f t="shared" si="838"/>
        <v>7.5377072342929834</v>
      </c>
      <c r="Z2130" s="22">
        <f t="shared" si="828"/>
        <v>7.6004759766059404</v>
      </c>
      <c r="AA2130" s="22">
        <f t="shared" si="829"/>
        <v>7.6818150714618501</v>
      </c>
      <c r="AB2130" s="35"/>
      <c r="AC2130" s="10"/>
      <c r="AD2130" s="10"/>
    </row>
    <row r="2131" spans="1:30" x14ac:dyDescent="0.25">
      <c r="A2131" t="s">
        <v>4824</v>
      </c>
      <c r="B2131" t="s">
        <v>2210</v>
      </c>
      <c r="C2131" s="1">
        <v>41647</v>
      </c>
      <c r="D2131">
        <v>855</v>
      </c>
      <c r="E2131" t="str">
        <f t="shared" si="824"/>
        <v>_the_data_science_association_</v>
      </c>
      <c r="F2131" s="7">
        <f t="shared" si="830"/>
        <v>6.752270376141742</v>
      </c>
      <c r="G2131">
        <f t="shared" si="825"/>
        <v>50</v>
      </c>
      <c r="H2131" s="11">
        <f t="shared" si="831"/>
        <v>0</v>
      </c>
      <c r="I2131" s="11">
        <f t="shared" si="839"/>
        <v>0</v>
      </c>
      <c r="J2131" s="11">
        <f t="shared" si="839"/>
        <v>1</v>
      </c>
      <c r="K2131" s="11">
        <f t="shared" si="840"/>
        <v>0</v>
      </c>
      <c r="L2131" s="11">
        <f t="shared" si="840"/>
        <v>0</v>
      </c>
      <c r="M2131" s="11">
        <f t="shared" si="840"/>
        <v>0</v>
      </c>
      <c r="N2131" s="11">
        <f t="shared" si="840"/>
        <v>1</v>
      </c>
      <c r="O2131" s="11">
        <f t="shared" si="840"/>
        <v>1</v>
      </c>
      <c r="P2131" s="11">
        <f t="shared" si="840"/>
        <v>0</v>
      </c>
      <c r="Q2131" s="4" t="str">
        <f t="shared" si="832"/>
        <v>N-001-000110</v>
      </c>
      <c r="R2131">
        <f t="shared" si="833"/>
        <v>130</v>
      </c>
      <c r="S2131" s="8">
        <f t="shared" si="834"/>
        <v>7.6818150714618501</v>
      </c>
      <c r="T2131" s="8">
        <f t="shared" si="835"/>
        <v>7.6818150714618501</v>
      </c>
      <c r="U2131" s="10">
        <f t="shared" si="826"/>
        <v>5.7637866249780361</v>
      </c>
      <c r="V2131" s="10">
        <f t="shared" si="836"/>
        <v>1.0620761276823165</v>
      </c>
      <c r="W2131" s="10">
        <f t="shared" si="837"/>
        <v>-8.1121800573613179E-2</v>
      </c>
      <c r="X2131" s="10">
        <f t="shared" si="827"/>
        <v>0.98848375116370624</v>
      </c>
      <c r="Y2131" s="22">
        <f t="shared" si="838"/>
        <v>7.5377072342929834</v>
      </c>
      <c r="Z2131" s="22">
        <f t="shared" si="828"/>
        <v>7.6004759766059404</v>
      </c>
      <c r="AA2131" s="22">
        <f t="shared" si="829"/>
        <v>7.6818150714618501</v>
      </c>
      <c r="AB2131" s="35"/>
      <c r="AC2131" s="10"/>
      <c r="AD2131" s="10"/>
    </row>
    <row r="2132" spans="1:30" x14ac:dyDescent="0.25">
      <c r="A2132" t="s">
        <v>4825</v>
      </c>
      <c r="B2132" t="s">
        <v>2211</v>
      </c>
      <c r="C2132" s="1">
        <v>42087</v>
      </c>
      <c r="D2132">
        <v>6640</v>
      </c>
      <c r="E2132" t="str">
        <f t="shared" si="824"/>
        <v>_the_data_science_ecosystem_in_one_tidy_infographic_</v>
      </c>
      <c r="F2132" s="7">
        <f t="shared" si="830"/>
        <v>8.8010178335407137</v>
      </c>
      <c r="G2132">
        <f t="shared" si="825"/>
        <v>25</v>
      </c>
      <c r="H2132" s="11">
        <f t="shared" si="831"/>
        <v>1</v>
      </c>
      <c r="I2132" s="11">
        <f t="shared" si="839"/>
        <v>0</v>
      </c>
      <c r="J2132" s="11">
        <f t="shared" si="839"/>
        <v>1</v>
      </c>
      <c r="K2132" s="11">
        <f t="shared" ref="K2132:P2141" si="841">IF(ISNUMBER(SEARCH(K$1,$E2132)),1,0)</f>
        <v>0</v>
      </c>
      <c r="L2132" s="11">
        <f t="shared" si="841"/>
        <v>0</v>
      </c>
      <c r="M2132" s="11">
        <f t="shared" si="841"/>
        <v>0</v>
      </c>
      <c r="N2132" s="11">
        <f t="shared" si="841"/>
        <v>1</v>
      </c>
      <c r="O2132" s="11">
        <f t="shared" si="841"/>
        <v>1</v>
      </c>
      <c r="P2132" s="11">
        <f t="shared" si="841"/>
        <v>0</v>
      </c>
      <c r="Q2132" s="4" t="str">
        <f t="shared" si="832"/>
        <v>N-101-000110</v>
      </c>
      <c r="R2132">
        <f t="shared" si="833"/>
        <v>126</v>
      </c>
      <c r="S2132" s="8">
        <f t="shared" si="834"/>
        <v>7.156085089173656</v>
      </c>
      <c r="T2132" s="8">
        <f t="shared" si="835"/>
        <v>7.156085089173656</v>
      </c>
      <c r="U2132" s="10">
        <f t="shared" si="826"/>
        <v>8.0110011367197043</v>
      </c>
      <c r="V2132" s="10">
        <f t="shared" si="836"/>
        <v>0.76279653926378688</v>
      </c>
      <c r="W2132" s="10">
        <f t="shared" si="837"/>
        <v>1.9676256568253585</v>
      </c>
      <c r="X2132" s="10">
        <f t="shared" si="827"/>
        <v>0.79001669682100972</v>
      </c>
      <c r="Y2132" s="22">
        <f t="shared" si="838"/>
        <v>7.3392401799502869</v>
      </c>
      <c r="Z2132" s="22">
        <f t="shared" si="828"/>
        <v>7.2265960335864765</v>
      </c>
      <c r="AA2132" s="22">
        <f t="shared" si="829"/>
        <v>7.156085089173656</v>
      </c>
      <c r="AB2132" s="35"/>
      <c r="AC2132" s="10"/>
      <c r="AD2132" s="10"/>
    </row>
    <row r="2133" spans="1:30" x14ac:dyDescent="0.25">
      <c r="A2133" t="s">
        <v>3870</v>
      </c>
      <c r="B2133" t="s">
        <v>1254</v>
      </c>
      <c r="C2133" s="1">
        <v>41597</v>
      </c>
      <c r="D2133">
        <v>6017</v>
      </c>
      <c r="E2133" t="str">
        <f t="shared" si="824"/>
        <v>_the_data_science_equation_</v>
      </c>
      <c r="F2133" s="7">
        <f t="shared" si="830"/>
        <v>8.7025102571899904</v>
      </c>
      <c r="G2133">
        <f t="shared" si="825"/>
        <v>40</v>
      </c>
      <c r="H2133" s="11">
        <f t="shared" si="831"/>
        <v>0</v>
      </c>
      <c r="I2133" s="11">
        <f t="shared" si="839"/>
        <v>0</v>
      </c>
      <c r="J2133" s="11">
        <f t="shared" si="839"/>
        <v>1</v>
      </c>
      <c r="K2133" s="11">
        <f t="shared" si="841"/>
        <v>0</v>
      </c>
      <c r="L2133" s="11">
        <f t="shared" si="841"/>
        <v>0</v>
      </c>
      <c r="M2133" s="11">
        <f t="shared" si="841"/>
        <v>0</v>
      </c>
      <c r="N2133" s="11">
        <f t="shared" si="841"/>
        <v>1</v>
      </c>
      <c r="O2133" s="11">
        <f t="shared" si="841"/>
        <v>1</v>
      </c>
      <c r="P2133" s="11">
        <f t="shared" si="841"/>
        <v>0</v>
      </c>
      <c r="Q2133" s="4" t="str">
        <f t="shared" si="832"/>
        <v>N-001-000110</v>
      </c>
      <c r="R2133">
        <f t="shared" si="833"/>
        <v>130</v>
      </c>
      <c r="S2133" s="8">
        <f t="shared" si="834"/>
        <v>7.6818150714618501</v>
      </c>
      <c r="T2133" s="8">
        <f t="shared" si="835"/>
        <v>7.6818150714618501</v>
      </c>
      <c r="U2133" s="10">
        <f t="shared" si="826"/>
        <v>7.7140265060262845</v>
      </c>
      <c r="V2133" s="10">
        <f t="shared" si="836"/>
        <v>1.0620761276823165</v>
      </c>
      <c r="W2133" s="10">
        <f t="shared" si="837"/>
        <v>1.8691180804746352</v>
      </c>
      <c r="X2133" s="10">
        <f t="shared" si="827"/>
        <v>0.98848375116370624</v>
      </c>
      <c r="Y2133" s="22">
        <f t="shared" si="838"/>
        <v>7.5377072342929834</v>
      </c>
      <c r="Z2133" s="22">
        <f t="shared" si="828"/>
        <v>7.6004759766059404</v>
      </c>
      <c r="AA2133" s="22">
        <f t="shared" si="829"/>
        <v>7.6818150714618501</v>
      </c>
      <c r="AB2133" s="35"/>
      <c r="AC2133" s="10"/>
      <c r="AD2133" s="10"/>
    </row>
    <row r="2134" spans="1:30" x14ac:dyDescent="0.25">
      <c r="A2134" t="s">
        <v>4826</v>
      </c>
      <c r="B2134" t="s">
        <v>2212</v>
      </c>
      <c r="C2134" s="1">
        <v>42325</v>
      </c>
      <c r="D2134">
        <v>5988</v>
      </c>
      <c r="E2134" t="str">
        <f t="shared" si="824"/>
        <v>_the_data_science_industry:_who_does_what_</v>
      </c>
      <c r="F2134" s="7">
        <f t="shared" si="830"/>
        <v>8.6976797322644632</v>
      </c>
      <c r="G2134">
        <f t="shared" si="825"/>
        <v>54</v>
      </c>
      <c r="H2134" s="11">
        <f t="shared" si="831"/>
        <v>1</v>
      </c>
      <c r="I2134" s="11">
        <f t="shared" si="839"/>
        <v>0</v>
      </c>
      <c r="J2134" s="11">
        <f t="shared" si="839"/>
        <v>1</v>
      </c>
      <c r="K2134" s="11">
        <f t="shared" si="841"/>
        <v>0</v>
      </c>
      <c r="L2134" s="11">
        <f t="shared" si="841"/>
        <v>0</v>
      </c>
      <c r="M2134" s="11">
        <f t="shared" si="841"/>
        <v>0</v>
      </c>
      <c r="N2134" s="11">
        <f t="shared" si="841"/>
        <v>1</v>
      </c>
      <c r="O2134" s="11">
        <f t="shared" si="841"/>
        <v>1</v>
      </c>
      <c r="P2134" s="11">
        <f t="shared" si="841"/>
        <v>0</v>
      </c>
      <c r="Q2134" s="4" t="str">
        <f t="shared" si="832"/>
        <v>N-101-000110</v>
      </c>
      <c r="R2134">
        <f t="shared" si="833"/>
        <v>126</v>
      </c>
      <c r="S2134" s="8">
        <f t="shared" si="834"/>
        <v>7.156085089173656</v>
      </c>
      <c r="T2134" s="8">
        <f t="shared" si="835"/>
        <v>7.156085089173656</v>
      </c>
      <c r="U2134" s="10">
        <f t="shared" si="826"/>
        <v>7.9076630354434538</v>
      </c>
      <c r="V2134" s="10">
        <f t="shared" si="836"/>
        <v>0.76279653926378688</v>
      </c>
      <c r="W2134" s="10">
        <f t="shared" si="837"/>
        <v>1.8642875555491081</v>
      </c>
      <c r="X2134" s="10">
        <f t="shared" si="827"/>
        <v>0.79001669682100972</v>
      </c>
      <c r="Y2134" s="22">
        <f t="shared" si="838"/>
        <v>7.3392401799502869</v>
      </c>
      <c r="Z2134" s="22">
        <f t="shared" si="828"/>
        <v>7.2265960335864765</v>
      </c>
      <c r="AA2134" s="22">
        <f t="shared" si="829"/>
        <v>7.156085089173656</v>
      </c>
      <c r="AB2134" s="35"/>
      <c r="AC2134" s="10"/>
      <c r="AD2134" s="10"/>
    </row>
    <row r="2135" spans="1:30" x14ac:dyDescent="0.25">
      <c r="A2135" t="s">
        <v>4827</v>
      </c>
      <c r="B2135" t="s">
        <v>2213</v>
      </c>
      <c r="C2135" s="1">
        <v>42319</v>
      </c>
      <c r="D2135">
        <v>2094</v>
      </c>
      <c r="E2135" t="str">
        <f t="shared" si="824"/>
        <v>_the_data_science_industry:_who_does_what_(infographic)_</v>
      </c>
      <c r="F2135" s="7">
        <f t="shared" si="830"/>
        <v>7.6473088323562379</v>
      </c>
      <c r="G2135">
        <f t="shared" si="825"/>
        <v>34</v>
      </c>
      <c r="H2135" s="11">
        <f t="shared" si="831"/>
        <v>1</v>
      </c>
      <c r="I2135" s="11">
        <f t="shared" si="839"/>
        <v>0</v>
      </c>
      <c r="J2135" s="11">
        <f t="shared" si="839"/>
        <v>1</v>
      </c>
      <c r="K2135" s="11">
        <f t="shared" si="841"/>
        <v>0</v>
      </c>
      <c r="L2135" s="11">
        <f t="shared" si="841"/>
        <v>0</v>
      </c>
      <c r="M2135" s="11">
        <f t="shared" si="841"/>
        <v>0</v>
      </c>
      <c r="N2135" s="11">
        <f t="shared" si="841"/>
        <v>1</v>
      </c>
      <c r="O2135" s="11">
        <f t="shared" si="841"/>
        <v>1</v>
      </c>
      <c r="P2135" s="11">
        <f t="shared" si="841"/>
        <v>0</v>
      </c>
      <c r="Q2135" s="4" t="str">
        <f t="shared" si="832"/>
        <v>N-101-000110</v>
      </c>
      <c r="R2135">
        <f t="shared" si="833"/>
        <v>126</v>
      </c>
      <c r="S2135" s="8">
        <f t="shared" si="834"/>
        <v>7.156085089173656</v>
      </c>
      <c r="T2135" s="8">
        <f t="shared" si="835"/>
        <v>7.156085089173656</v>
      </c>
      <c r="U2135" s="10">
        <f t="shared" si="826"/>
        <v>6.8572921355352285</v>
      </c>
      <c r="V2135" s="10">
        <f t="shared" si="836"/>
        <v>0.76279653926378688</v>
      </c>
      <c r="W2135" s="10">
        <f t="shared" si="837"/>
        <v>0.81391665564088278</v>
      </c>
      <c r="X2135" s="10">
        <f t="shared" si="827"/>
        <v>0.79001669682100972</v>
      </c>
      <c r="Y2135" s="22">
        <f t="shared" si="838"/>
        <v>7.3392401799502869</v>
      </c>
      <c r="Z2135" s="22">
        <f t="shared" si="828"/>
        <v>7.2265960335864765</v>
      </c>
      <c r="AA2135" s="22">
        <f t="shared" si="829"/>
        <v>7.156085089173656</v>
      </c>
      <c r="AB2135" s="35"/>
      <c r="AC2135" s="10"/>
      <c r="AD2135" s="10"/>
    </row>
    <row r="2136" spans="1:30" x14ac:dyDescent="0.25">
      <c r="A2136" t="s">
        <v>3113</v>
      </c>
      <c r="B2136" t="s">
        <v>497</v>
      </c>
      <c r="C2136" s="1">
        <v>41991</v>
      </c>
      <c r="D2136">
        <v>9450</v>
      </c>
      <c r="E2136" t="str">
        <f t="shared" si="824"/>
        <v>_the_data_science_project_lifecycle_</v>
      </c>
      <c r="F2136" s="7">
        <f t="shared" si="830"/>
        <v>9.1538758349950555</v>
      </c>
      <c r="G2136">
        <f t="shared" si="825"/>
        <v>32</v>
      </c>
      <c r="H2136" s="11">
        <f t="shared" si="831"/>
        <v>0</v>
      </c>
      <c r="I2136" s="11">
        <f t="shared" si="839"/>
        <v>0</v>
      </c>
      <c r="J2136" s="11">
        <f t="shared" si="839"/>
        <v>1</v>
      </c>
      <c r="K2136" s="11">
        <f t="shared" si="841"/>
        <v>0</v>
      </c>
      <c r="L2136" s="11">
        <f t="shared" si="841"/>
        <v>0</v>
      </c>
      <c r="M2136" s="11">
        <f t="shared" si="841"/>
        <v>0</v>
      </c>
      <c r="N2136" s="11">
        <f t="shared" si="841"/>
        <v>1</v>
      </c>
      <c r="O2136" s="11">
        <f t="shared" si="841"/>
        <v>1</v>
      </c>
      <c r="P2136" s="11">
        <f t="shared" si="841"/>
        <v>0</v>
      </c>
      <c r="Q2136" s="4" t="str">
        <f t="shared" si="832"/>
        <v>N-001-000110</v>
      </c>
      <c r="R2136">
        <f t="shared" si="833"/>
        <v>130</v>
      </c>
      <c r="S2136" s="8">
        <f t="shared" si="834"/>
        <v>7.6818150714618501</v>
      </c>
      <c r="T2136" s="8">
        <f t="shared" si="835"/>
        <v>7.6818150714618501</v>
      </c>
      <c r="U2136" s="10">
        <f t="shared" si="826"/>
        <v>8.1653920838313496</v>
      </c>
      <c r="V2136" s="10">
        <f t="shared" si="836"/>
        <v>1.0620761276823165</v>
      </c>
      <c r="W2136" s="10">
        <f t="shared" si="837"/>
        <v>2.3204836582797004</v>
      </c>
      <c r="X2136" s="10">
        <f t="shared" si="827"/>
        <v>0.98848375116370624</v>
      </c>
      <c r="Y2136" s="22">
        <f t="shared" si="838"/>
        <v>7.5377072342929834</v>
      </c>
      <c r="Z2136" s="22">
        <f t="shared" si="828"/>
        <v>7.6004759766059404</v>
      </c>
      <c r="AA2136" s="22">
        <f t="shared" si="829"/>
        <v>7.6818150714618501</v>
      </c>
      <c r="AB2136" s="35"/>
      <c r="AC2136" s="10"/>
      <c r="AD2136" s="10"/>
    </row>
    <row r="2137" spans="1:30" x14ac:dyDescent="0.25">
      <c r="A2137" t="s">
        <v>4828</v>
      </c>
      <c r="B2137" t="s">
        <v>2214</v>
      </c>
      <c r="C2137" s="1">
        <v>41789</v>
      </c>
      <c r="D2137">
        <v>1642</v>
      </c>
      <c r="E2137" t="str">
        <f t="shared" si="824"/>
        <v>_the_data_science_research_center_</v>
      </c>
      <c r="F2137" s="7">
        <f t="shared" si="830"/>
        <v>7.4042791180372678</v>
      </c>
      <c r="G2137">
        <f t="shared" si="825"/>
        <v>49</v>
      </c>
      <c r="H2137" s="11">
        <f t="shared" si="831"/>
        <v>0</v>
      </c>
      <c r="I2137" s="11">
        <f t="shared" si="839"/>
        <v>0</v>
      </c>
      <c r="J2137" s="11">
        <f t="shared" si="839"/>
        <v>1</v>
      </c>
      <c r="K2137" s="11">
        <f t="shared" si="841"/>
        <v>0</v>
      </c>
      <c r="L2137" s="11">
        <f t="shared" si="841"/>
        <v>0</v>
      </c>
      <c r="M2137" s="11">
        <f t="shared" si="841"/>
        <v>0</v>
      </c>
      <c r="N2137" s="11">
        <f t="shared" si="841"/>
        <v>1</v>
      </c>
      <c r="O2137" s="11">
        <f t="shared" si="841"/>
        <v>1</v>
      </c>
      <c r="P2137" s="11">
        <f t="shared" si="841"/>
        <v>0</v>
      </c>
      <c r="Q2137" s="4" t="str">
        <f t="shared" si="832"/>
        <v>N-001-000110</v>
      </c>
      <c r="R2137">
        <f t="shared" si="833"/>
        <v>130</v>
      </c>
      <c r="S2137" s="8">
        <f t="shared" si="834"/>
        <v>7.6818150714618501</v>
      </c>
      <c r="T2137" s="8">
        <f t="shared" si="835"/>
        <v>7.6818150714618501</v>
      </c>
      <c r="U2137" s="10">
        <f t="shared" si="826"/>
        <v>6.4157953668735619</v>
      </c>
      <c r="V2137" s="10">
        <f t="shared" si="836"/>
        <v>1.0620761276823165</v>
      </c>
      <c r="W2137" s="10">
        <f t="shared" si="837"/>
        <v>0.57088694132191264</v>
      </c>
      <c r="X2137" s="10">
        <f t="shared" si="827"/>
        <v>0.98848375116370624</v>
      </c>
      <c r="Y2137" s="22">
        <f t="shared" si="838"/>
        <v>7.5377072342929834</v>
      </c>
      <c r="Z2137" s="22">
        <f t="shared" si="828"/>
        <v>7.6004759766059404</v>
      </c>
      <c r="AA2137" s="22">
        <f t="shared" si="829"/>
        <v>7.6818150714618501</v>
      </c>
      <c r="AB2137" s="35"/>
      <c r="AC2137" s="10"/>
      <c r="AD2137" s="10"/>
    </row>
    <row r="2138" spans="1:30" x14ac:dyDescent="0.25">
      <c r="A2138" t="s">
        <v>4829</v>
      </c>
      <c r="B2138" t="s">
        <v>2215</v>
      </c>
      <c r="C2138" s="1">
        <v>41723</v>
      </c>
      <c r="D2138">
        <v>4440</v>
      </c>
      <c r="E2138" t="str">
        <f t="shared" si="824"/>
        <v>_the_data_science_toolkit_-_my_boot_camp_ciriculum_</v>
      </c>
      <c r="F2138" s="7">
        <f t="shared" si="830"/>
        <v>8.3986348552921015</v>
      </c>
      <c r="G2138">
        <f t="shared" si="825"/>
        <v>83</v>
      </c>
      <c r="H2138" s="11">
        <f t="shared" si="831"/>
        <v>0</v>
      </c>
      <c r="I2138" s="11">
        <f t="shared" si="839"/>
        <v>0</v>
      </c>
      <c r="J2138" s="11">
        <f t="shared" si="839"/>
        <v>1</v>
      </c>
      <c r="K2138" s="11">
        <f t="shared" si="841"/>
        <v>0</v>
      </c>
      <c r="L2138" s="11">
        <f t="shared" si="841"/>
        <v>0</v>
      </c>
      <c r="M2138" s="11">
        <f t="shared" si="841"/>
        <v>0</v>
      </c>
      <c r="N2138" s="11">
        <f t="shared" si="841"/>
        <v>1</v>
      </c>
      <c r="O2138" s="11">
        <f t="shared" si="841"/>
        <v>1</v>
      </c>
      <c r="P2138" s="11">
        <f t="shared" si="841"/>
        <v>0</v>
      </c>
      <c r="Q2138" s="4" t="str">
        <f t="shared" si="832"/>
        <v>N-001-000110</v>
      </c>
      <c r="R2138">
        <f t="shared" si="833"/>
        <v>130</v>
      </c>
      <c r="S2138" s="8">
        <f t="shared" si="834"/>
        <v>7.6818150714618501</v>
      </c>
      <c r="T2138" s="8">
        <f t="shared" si="835"/>
        <v>7.6818150714618501</v>
      </c>
      <c r="U2138" s="10">
        <f t="shared" si="826"/>
        <v>7.4101511041283956</v>
      </c>
      <c r="V2138" s="10">
        <f t="shared" si="836"/>
        <v>1.0620761276823165</v>
      </c>
      <c r="W2138" s="10">
        <f t="shared" si="837"/>
        <v>1.5652426785767464</v>
      </c>
      <c r="X2138" s="10">
        <f t="shared" si="827"/>
        <v>0.98848375116370624</v>
      </c>
      <c r="Y2138" s="22">
        <f t="shared" si="838"/>
        <v>7.5377072342929834</v>
      </c>
      <c r="Z2138" s="22">
        <f t="shared" si="828"/>
        <v>7.6004759766059404</v>
      </c>
      <c r="AA2138" s="22">
        <f t="shared" si="829"/>
        <v>7.6818150714618501</v>
      </c>
      <c r="AB2138" s="35"/>
      <c r="AC2138" s="10"/>
      <c r="AD2138" s="10"/>
    </row>
    <row r="2139" spans="1:30" x14ac:dyDescent="0.25">
      <c r="A2139" t="s">
        <v>4053</v>
      </c>
      <c r="B2139" t="s">
        <v>1437</v>
      </c>
      <c r="C2139" s="1">
        <v>41664</v>
      </c>
      <c r="D2139">
        <v>11371</v>
      </c>
      <c r="E2139" t="str">
        <f t="shared" si="824"/>
        <v>_the_data_science_toolkit_-_taking_your_first_steps_towards_becoming_a_datascientist_</v>
      </c>
      <c r="F2139" s="7">
        <f t="shared" si="830"/>
        <v>9.3389094727708901</v>
      </c>
      <c r="G2139">
        <f t="shared" si="825"/>
        <v>49</v>
      </c>
      <c r="H2139" s="11">
        <f t="shared" si="831"/>
        <v>0</v>
      </c>
      <c r="I2139" s="11">
        <f t="shared" si="839"/>
        <v>0</v>
      </c>
      <c r="J2139" s="11">
        <f t="shared" si="839"/>
        <v>1</v>
      </c>
      <c r="K2139" s="11">
        <f t="shared" si="841"/>
        <v>0</v>
      </c>
      <c r="L2139" s="11">
        <f t="shared" si="841"/>
        <v>0</v>
      </c>
      <c r="M2139" s="11">
        <f t="shared" si="841"/>
        <v>0</v>
      </c>
      <c r="N2139" s="11">
        <f t="shared" si="841"/>
        <v>1</v>
      </c>
      <c r="O2139" s="11">
        <f t="shared" si="841"/>
        <v>1</v>
      </c>
      <c r="P2139" s="11">
        <f t="shared" si="841"/>
        <v>0</v>
      </c>
      <c r="Q2139" s="4" t="str">
        <f t="shared" si="832"/>
        <v>N-001-000110</v>
      </c>
      <c r="R2139">
        <f t="shared" si="833"/>
        <v>130</v>
      </c>
      <c r="S2139" s="8">
        <f t="shared" si="834"/>
        <v>7.6818150714618501</v>
      </c>
      <c r="T2139" s="8">
        <f t="shared" si="835"/>
        <v>7.6818150714618501</v>
      </c>
      <c r="U2139" s="10">
        <f t="shared" si="826"/>
        <v>8.3504257216071842</v>
      </c>
      <c r="V2139" s="10">
        <f t="shared" si="836"/>
        <v>1.0620761276823165</v>
      </c>
      <c r="W2139" s="10">
        <f t="shared" si="837"/>
        <v>2.505517296055535</v>
      </c>
      <c r="X2139" s="10">
        <f t="shared" si="827"/>
        <v>0.98848375116370624</v>
      </c>
      <c r="Y2139" s="22">
        <f t="shared" si="838"/>
        <v>7.5377072342929834</v>
      </c>
      <c r="Z2139" s="22">
        <f t="shared" si="828"/>
        <v>7.6004759766059404</v>
      </c>
      <c r="AA2139" s="22">
        <f t="shared" si="829"/>
        <v>7.6818150714618501</v>
      </c>
      <c r="AB2139" s="35"/>
      <c r="AC2139" s="10"/>
      <c r="AD2139" s="10"/>
    </row>
    <row r="2140" spans="1:30" x14ac:dyDescent="0.25">
      <c r="A2140" t="s">
        <v>4830</v>
      </c>
      <c r="B2140" t="s">
        <v>2216</v>
      </c>
      <c r="C2140" s="1">
        <v>41695</v>
      </c>
      <c r="D2140">
        <v>2541</v>
      </c>
      <c r="E2140" t="str">
        <f t="shared" si="824"/>
        <v>_the_data_science_toolkit_-_the_future_web_toolkit_</v>
      </c>
      <c r="F2140" s="7">
        <f t="shared" si="830"/>
        <v>7.8407064517493996</v>
      </c>
      <c r="G2140">
        <f t="shared" si="825"/>
        <v>39</v>
      </c>
      <c r="H2140" s="11">
        <f t="shared" si="831"/>
        <v>0</v>
      </c>
      <c r="I2140" s="11">
        <f t="shared" si="839"/>
        <v>0</v>
      </c>
      <c r="J2140" s="11">
        <f t="shared" si="839"/>
        <v>1</v>
      </c>
      <c r="K2140" s="11">
        <f t="shared" si="841"/>
        <v>0</v>
      </c>
      <c r="L2140" s="11">
        <f t="shared" si="841"/>
        <v>0</v>
      </c>
      <c r="M2140" s="11">
        <f t="shared" si="841"/>
        <v>0</v>
      </c>
      <c r="N2140" s="11">
        <f t="shared" si="841"/>
        <v>1</v>
      </c>
      <c r="O2140" s="11">
        <f t="shared" si="841"/>
        <v>1</v>
      </c>
      <c r="P2140" s="11">
        <f t="shared" si="841"/>
        <v>0</v>
      </c>
      <c r="Q2140" s="4" t="str">
        <f t="shared" si="832"/>
        <v>N-001-000110</v>
      </c>
      <c r="R2140">
        <f t="shared" si="833"/>
        <v>130</v>
      </c>
      <c r="S2140" s="8">
        <f t="shared" si="834"/>
        <v>7.6818150714618501</v>
      </c>
      <c r="T2140" s="8">
        <f t="shared" si="835"/>
        <v>7.6818150714618501</v>
      </c>
      <c r="U2140" s="10">
        <f t="shared" si="826"/>
        <v>6.8522227005856937</v>
      </c>
      <c r="V2140" s="10">
        <f t="shared" si="836"/>
        <v>1.0620761276823165</v>
      </c>
      <c r="W2140" s="10">
        <f t="shared" si="837"/>
        <v>1.0073142750340445</v>
      </c>
      <c r="X2140" s="10">
        <f t="shared" si="827"/>
        <v>0.98848375116370624</v>
      </c>
      <c r="Y2140" s="22">
        <f t="shared" si="838"/>
        <v>7.5377072342929834</v>
      </c>
      <c r="Z2140" s="22">
        <f t="shared" si="828"/>
        <v>7.6004759766059404</v>
      </c>
      <c r="AA2140" s="22">
        <f t="shared" si="829"/>
        <v>7.6818150714618501</v>
      </c>
      <c r="AB2140" s="35"/>
      <c r="AC2140" s="10"/>
      <c r="AD2140" s="10"/>
    </row>
    <row r="2141" spans="1:30" x14ac:dyDescent="0.25">
      <c r="A2141" t="s">
        <v>4831</v>
      </c>
      <c r="B2141" t="s">
        <v>2217</v>
      </c>
      <c r="C2141" s="1">
        <v>41734</v>
      </c>
      <c r="D2141">
        <v>6232</v>
      </c>
      <c r="E2141" t="str">
        <f t="shared" si="824"/>
        <v>_the_data_science_venn_diagram_revisited_</v>
      </c>
      <c r="F2141" s="7">
        <f t="shared" si="830"/>
        <v>8.7376130368088507</v>
      </c>
      <c r="G2141">
        <f t="shared" si="825"/>
        <v>38</v>
      </c>
      <c r="H2141" s="11">
        <f t="shared" si="831"/>
        <v>0</v>
      </c>
      <c r="I2141" s="11">
        <f t="shared" si="839"/>
        <v>0</v>
      </c>
      <c r="J2141" s="11">
        <f t="shared" si="839"/>
        <v>1</v>
      </c>
      <c r="K2141" s="11">
        <f t="shared" si="841"/>
        <v>0</v>
      </c>
      <c r="L2141" s="11">
        <f t="shared" si="841"/>
        <v>0</v>
      </c>
      <c r="M2141" s="11">
        <f t="shared" si="841"/>
        <v>0</v>
      </c>
      <c r="N2141" s="11">
        <f t="shared" si="841"/>
        <v>1</v>
      </c>
      <c r="O2141" s="11">
        <f t="shared" si="841"/>
        <v>1</v>
      </c>
      <c r="P2141" s="11">
        <f t="shared" si="841"/>
        <v>0</v>
      </c>
      <c r="Q2141" s="4" t="str">
        <f t="shared" si="832"/>
        <v>N-001-000110</v>
      </c>
      <c r="R2141">
        <f t="shared" si="833"/>
        <v>130</v>
      </c>
      <c r="S2141" s="8">
        <f t="shared" si="834"/>
        <v>7.6818150714618501</v>
      </c>
      <c r="T2141" s="8">
        <f t="shared" si="835"/>
        <v>7.6818150714618501</v>
      </c>
      <c r="U2141" s="10">
        <f t="shared" si="826"/>
        <v>7.7491292856451448</v>
      </c>
      <c r="V2141" s="10">
        <f t="shared" si="836"/>
        <v>1.0620761276823165</v>
      </c>
      <c r="W2141" s="10">
        <f t="shared" si="837"/>
        <v>1.9042208600934956</v>
      </c>
      <c r="X2141" s="10">
        <f t="shared" si="827"/>
        <v>0.98848375116370624</v>
      </c>
      <c r="Y2141" s="22">
        <f t="shared" si="838"/>
        <v>7.5377072342929834</v>
      </c>
      <c r="Z2141" s="22">
        <f t="shared" si="828"/>
        <v>7.6004759766059404</v>
      </c>
      <c r="AA2141" s="22">
        <f t="shared" si="829"/>
        <v>7.6818150714618501</v>
      </c>
      <c r="AB2141" s="35"/>
      <c r="AC2141" s="10"/>
      <c r="AD2141" s="10"/>
    </row>
    <row r="2142" spans="1:30" x14ac:dyDescent="0.25">
      <c r="A2142" t="s">
        <v>2897</v>
      </c>
      <c r="B2142" t="s">
        <v>279</v>
      </c>
      <c r="C2142" s="1">
        <v>41710</v>
      </c>
      <c r="D2142">
        <v>774</v>
      </c>
      <c r="E2142" t="str">
        <f t="shared" si="824"/>
        <v>_the_data_science_way_of_loosing_weight_</v>
      </c>
      <c r="F2142" s="7">
        <f t="shared" si="830"/>
        <v>6.6528630293533473</v>
      </c>
      <c r="G2142">
        <f t="shared" si="825"/>
        <v>40</v>
      </c>
      <c r="H2142" s="11">
        <f t="shared" si="831"/>
        <v>0</v>
      </c>
      <c r="I2142" s="11">
        <f t="shared" ref="I2142:J2161" si="842">IF(ISNUMBER(SEARCH(I$1,$B2142)),1,0)</f>
        <v>1</v>
      </c>
      <c r="J2142" s="11">
        <f t="shared" si="842"/>
        <v>0</v>
      </c>
      <c r="K2142" s="11">
        <f t="shared" ref="K2142:P2151" si="843">IF(ISNUMBER(SEARCH(K$1,$E2142)),1,0)</f>
        <v>0</v>
      </c>
      <c r="L2142" s="11">
        <f t="shared" si="843"/>
        <v>0</v>
      </c>
      <c r="M2142" s="11">
        <f t="shared" si="843"/>
        <v>0</v>
      </c>
      <c r="N2142" s="11">
        <f t="shared" si="843"/>
        <v>1</v>
      </c>
      <c r="O2142" s="11">
        <f t="shared" si="843"/>
        <v>1</v>
      </c>
      <c r="P2142" s="11">
        <f t="shared" si="843"/>
        <v>0</v>
      </c>
      <c r="Q2142" s="4" t="str">
        <f t="shared" si="832"/>
        <v>N-010-000110</v>
      </c>
      <c r="R2142">
        <f t="shared" si="833"/>
        <v>30</v>
      </c>
      <c r="S2142" s="8">
        <f t="shared" si="834"/>
        <v>6.8313617432708362</v>
      </c>
      <c r="T2142" s="8">
        <f t="shared" si="835"/>
        <v>6.8313617432708362</v>
      </c>
      <c r="U2142" s="10">
        <f t="shared" si="826"/>
        <v>6.4452229125479041</v>
      </c>
      <c r="V2142" s="10">
        <f t="shared" si="836"/>
        <v>-0.11540172769237117</v>
      </c>
      <c r="W2142" s="10">
        <f t="shared" si="837"/>
        <v>-0.18052914736200787</v>
      </c>
      <c r="X2142" s="10">
        <f t="shared" si="827"/>
        <v>0.20764011680544309</v>
      </c>
      <c r="Y2142" s="22">
        <f t="shared" si="838"/>
        <v>6.7568635999347206</v>
      </c>
      <c r="Z2142" s="22">
        <f t="shared" si="828"/>
        <v>6.9806344144561896</v>
      </c>
      <c r="AA2142" s="22">
        <f t="shared" si="829"/>
        <v>6.8313617432708362</v>
      </c>
      <c r="AB2142" s="35"/>
      <c r="AC2142" s="10"/>
      <c r="AD2142" s="10"/>
    </row>
    <row r="2143" spans="1:30" x14ac:dyDescent="0.25">
      <c r="A2143" t="s">
        <v>4836</v>
      </c>
      <c r="B2143" t="s">
        <v>2222</v>
      </c>
      <c r="C2143" s="1">
        <v>41457</v>
      </c>
      <c r="D2143">
        <v>570</v>
      </c>
      <c r="E2143" t="str">
        <f t="shared" si="824"/>
        <v>_the_data_scientist:_elusive_or_illusive?_</v>
      </c>
      <c r="F2143" s="7">
        <f t="shared" si="830"/>
        <v>6.3473892096560105</v>
      </c>
      <c r="G2143">
        <f t="shared" si="825"/>
        <v>26</v>
      </c>
      <c r="H2143" s="11">
        <f t="shared" si="831"/>
        <v>0</v>
      </c>
      <c r="I2143" s="11">
        <f t="shared" si="842"/>
        <v>0</v>
      </c>
      <c r="J2143" s="11">
        <f t="shared" si="842"/>
        <v>1</v>
      </c>
      <c r="K2143" s="11">
        <f t="shared" si="843"/>
        <v>0</v>
      </c>
      <c r="L2143" s="11">
        <f t="shared" si="843"/>
        <v>0</v>
      </c>
      <c r="M2143" s="11">
        <f t="shared" si="843"/>
        <v>0</v>
      </c>
      <c r="N2143" s="11">
        <f t="shared" si="843"/>
        <v>0</v>
      </c>
      <c r="O2143" s="11">
        <f t="shared" si="843"/>
        <v>1</v>
      </c>
      <c r="P2143" s="11">
        <f t="shared" si="843"/>
        <v>0</v>
      </c>
      <c r="Q2143" s="4" t="str">
        <f t="shared" si="832"/>
        <v>N-001-000010</v>
      </c>
      <c r="R2143">
        <f t="shared" si="833"/>
        <v>276</v>
      </c>
      <c r="S2143" s="8">
        <f t="shared" si="834"/>
        <v>7.1371246496698326</v>
      </c>
      <c r="T2143" s="8">
        <f t="shared" si="835"/>
        <v>7.1371246496698326</v>
      </c>
      <c r="U2143" s="10">
        <f t="shared" si="826"/>
        <v>5.7425682947977892</v>
      </c>
      <c r="V2143" s="10">
        <f t="shared" si="836"/>
        <v>0.48352944586012636</v>
      </c>
      <c r="W2143" s="10">
        <f t="shared" si="837"/>
        <v>-0.48600296705934465</v>
      </c>
      <c r="X2143" s="10">
        <f t="shared" si="827"/>
        <v>0.60482091485822098</v>
      </c>
      <c r="Y2143" s="22">
        <f t="shared" si="838"/>
        <v>7.1540443979874988</v>
      </c>
      <c r="Z2143" s="22">
        <f t="shared" si="828"/>
        <v>7.1890336202131158</v>
      </c>
      <c r="AA2143" s="22">
        <f t="shared" si="829"/>
        <v>7.1371246496698326</v>
      </c>
      <c r="AB2143" s="35"/>
      <c r="AC2143" s="10"/>
      <c r="AD2143" s="10"/>
    </row>
    <row r="2144" spans="1:30" x14ac:dyDescent="0.25">
      <c r="A2144" t="s">
        <v>4833</v>
      </c>
      <c r="B2144" t="s">
        <v>2219</v>
      </c>
      <c r="C2144" s="1">
        <v>41724</v>
      </c>
      <c r="D2144">
        <v>1877</v>
      </c>
      <c r="E2144" t="str">
        <f t="shared" si="824"/>
        <v>_the_data_scientist_at_work_</v>
      </c>
      <c r="F2144" s="7">
        <f t="shared" si="830"/>
        <v>7.5379626597682083</v>
      </c>
      <c r="G2144">
        <f t="shared" si="825"/>
        <v>44</v>
      </c>
      <c r="H2144" s="11">
        <f t="shared" si="831"/>
        <v>0</v>
      </c>
      <c r="I2144" s="11">
        <f t="shared" si="842"/>
        <v>0</v>
      </c>
      <c r="J2144" s="11">
        <f t="shared" si="842"/>
        <v>1</v>
      </c>
      <c r="K2144" s="11">
        <f t="shared" si="843"/>
        <v>0</v>
      </c>
      <c r="L2144" s="11">
        <f t="shared" si="843"/>
        <v>0</v>
      </c>
      <c r="M2144" s="11">
        <f t="shared" si="843"/>
        <v>0</v>
      </c>
      <c r="N2144" s="11">
        <f t="shared" si="843"/>
        <v>0</v>
      </c>
      <c r="O2144" s="11">
        <f t="shared" si="843"/>
        <v>1</v>
      </c>
      <c r="P2144" s="11">
        <f t="shared" si="843"/>
        <v>0</v>
      </c>
      <c r="Q2144" s="4" t="str">
        <f t="shared" si="832"/>
        <v>N-001-000010</v>
      </c>
      <c r="R2144">
        <f t="shared" si="833"/>
        <v>276</v>
      </c>
      <c r="S2144" s="8">
        <f t="shared" si="834"/>
        <v>7.1371246496698326</v>
      </c>
      <c r="T2144" s="8">
        <f t="shared" si="835"/>
        <v>7.1371246496698326</v>
      </c>
      <c r="U2144" s="10">
        <f t="shared" si="826"/>
        <v>6.933141744909987</v>
      </c>
      <c r="V2144" s="10">
        <f t="shared" si="836"/>
        <v>0.48352944586012636</v>
      </c>
      <c r="W2144" s="10">
        <f t="shared" si="837"/>
        <v>0.70457048305285319</v>
      </c>
      <c r="X2144" s="10">
        <f t="shared" si="827"/>
        <v>0.60482091485822098</v>
      </c>
      <c r="Y2144" s="22">
        <f t="shared" si="838"/>
        <v>7.1540443979874988</v>
      </c>
      <c r="Z2144" s="22">
        <f t="shared" si="828"/>
        <v>7.1890336202131158</v>
      </c>
      <c r="AA2144" s="22">
        <f t="shared" si="829"/>
        <v>7.1371246496698326</v>
      </c>
      <c r="AB2144" s="35"/>
      <c r="AC2144" s="10"/>
      <c r="AD2144" s="10"/>
    </row>
    <row r="2145" spans="1:30" x14ac:dyDescent="0.25">
      <c r="A2145" t="s">
        <v>4835</v>
      </c>
      <c r="B2145" t="s">
        <v>2221</v>
      </c>
      <c r="C2145" s="1">
        <v>41395</v>
      </c>
      <c r="D2145">
        <v>41</v>
      </c>
      <c r="E2145" t="str">
        <f t="shared" si="824"/>
        <v>_the_data_scientist_conversation_continues..._</v>
      </c>
      <c r="F2145" s="7">
        <f t="shared" si="830"/>
        <v>3.7376696182833684</v>
      </c>
      <c r="G2145">
        <f t="shared" si="825"/>
        <v>53</v>
      </c>
      <c r="H2145" s="11">
        <f t="shared" si="831"/>
        <v>0</v>
      </c>
      <c r="I2145" s="11">
        <f t="shared" si="842"/>
        <v>0</v>
      </c>
      <c r="J2145" s="11">
        <f t="shared" si="842"/>
        <v>1</v>
      </c>
      <c r="K2145" s="11">
        <f t="shared" si="843"/>
        <v>0</v>
      </c>
      <c r="L2145" s="11">
        <f t="shared" si="843"/>
        <v>0</v>
      </c>
      <c r="M2145" s="11">
        <f t="shared" si="843"/>
        <v>0</v>
      </c>
      <c r="N2145" s="11">
        <f t="shared" si="843"/>
        <v>0</v>
      </c>
      <c r="O2145" s="11">
        <f t="shared" si="843"/>
        <v>1</v>
      </c>
      <c r="P2145" s="11">
        <f t="shared" si="843"/>
        <v>0</v>
      </c>
      <c r="Q2145" s="4" t="str">
        <f t="shared" si="832"/>
        <v>N-001-000010</v>
      </c>
      <c r="R2145">
        <f t="shared" si="833"/>
        <v>276</v>
      </c>
      <c r="S2145" s="8">
        <f t="shared" si="834"/>
        <v>7.1371246496698326</v>
      </c>
      <c r="T2145" s="8">
        <f t="shared" si="835"/>
        <v>7.1371246496698326</v>
      </c>
      <c r="U2145" s="10">
        <f t="shared" si="826"/>
        <v>3.1328487034251475</v>
      </c>
      <c r="V2145" s="10">
        <f t="shared" si="836"/>
        <v>0.48352944586012636</v>
      </c>
      <c r="W2145" s="10">
        <f t="shared" si="837"/>
        <v>-3.0957225584319867</v>
      </c>
      <c r="X2145" s="10">
        <f t="shared" si="827"/>
        <v>0.60482091485822098</v>
      </c>
      <c r="Y2145" s="22">
        <f t="shared" si="838"/>
        <v>7.1540443979874988</v>
      </c>
      <c r="Z2145" s="22">
        <f t="shared" si="828"/>
        <v>7.1890336202131158</v>
      </c>
      <c r="AA2145" s="22">
        <f t="shared" si="829"/>
        <v>7.1371246496698326</v>
      </c>
      <c r="AB2145" s="35"/>
      <c r="AC2145" s="10"/>
      <c r="AD2145" s="10"/>
    </row>
    <row r="2146" spans="1:30" x14ac:dyDescent="0.25">
      <c r="A2146" t="s">
        <v>4837</v>
      </c>
      <c r="B2146" t="s">
        <v>2223</v>
      </c>
      <c r="C2146" s="1">
        <v>41154</v>
      </c>
      <c r="D2146">
        <v>1996</v>
      </c>
      <c r="E2146" t="str">
        <f t="shared" si="824"/>
        <v>_the_data_scientist_will_be_replaced_by_tools_|_forbes_</v>
      </c>
      <c r="F2146" s="7">
        <f t="shared" si="830"/>
        <v>7.5994013334158153</v>
      </c>
      <c r="G2146">
        <f t="shared" si="825"/>
        <v>48</v>
      </c>
      <c r="H2146" s="11">
        <f t="shared" si="831"/>
        <v>0</v>
      </c>
      <c r="I2146" s="11">
        <f t="shared" si="842"/>
        <v>0</v>
      </c>
      <c r="J2146" s="11">
        <f t="shared" si="842"/>
        <v>1</v>
      </c>
      <c r="K2146" s="11">
        <f t="shared" si="843"/>
        <v>0</v>
      </c>
      <c r="L2146" s="11">
        <f t="shared" si="843"/>
        <v>0</v>
      </c>
      <c r="M2146" s="11">
        <f t="shared" si="843"/>
        <v>0</v>
      </c>
      <c r="N2146" s="11">
        <f t="shared" si="843"/>
        <v>0</v>
      </c>
      <c r="O2146" s="11">
        <f t="shared" si="843"/>
        <v>1</v>
      </c>
      <c r="P2146" s="11">
        <f t="shared" si="843"/>
        <v>0</v>
      </c>
      <c r="Q2146" s="4" t="str">
        <f t="shared" si="832"/>
        <v>N-001-000010</v>
      </c>
      <c r="R2146">
        <f t="shared" si="833"/>
        <v>276</v>
      </c>
      <c r="S2146" s="8">
        <f t="shared" si="834"/>
        <v>7.1371246496698326</v>
      </c>
      <c r="T2146" s="8">
        <f t="shared" si="835"/>
        <v>7.1371246496698326</v>
      </c>
      <c r="U2146" s="10">
        <f t="shared" si="826"/>
        <v>6.9945804185575939</v>
      </c>
      <c r="V2146" s="10">
        <f t="shared" si="836"/>
        <v>0.48352944586012636</v>
      </c>
      <c r="W2146" s="10">
        <f t="shared" si="837"/>
        <v>0.7660091567004601</v>
      </c>
      <c r="X2146" s="10">
        <f t="shared" si="827"/>
        <v>0.60482091485822098</v>
      </c>
      <c r="Y2146" s="22">
        <f t="shared" si="838"/>
        <v>7.1540443979874988</v>
      </c>
      <c r="Z2146" s="22">
        <f t="shared" si="828"/>
        <v>7.1890336202131158</v>
      </c>
      <c r="AA2146" s="22">
        <f t="shared" si="829"/>
        <v>7.1371246496698326</v>
      </c>
      <c r="AB2146" s="35"/>
      <c r="AC2146" s="10"/>
      <c r="AD2146" s="10"/>
    </row>
    <row r="2147" spans="1:30" x14ac:dyDescent="0.25">
      <c r="A2147" t="s">
        <v>4838</v>
      </c>
      <c r="B2147" t="s">
        <v>2224</v>
      </c>
      <c r="C2147" s="1">
        <v>41326</v>
      </c>
      <c r="D2147">
        <v>2322</v>
      </c>
      <c r="E2147" t="str">
        <f t="shared" si="824"/>
        <v>_the_data_supply_chain_and_master_data_management_</v>
      </c>
      <c r="F2147" s="7">
        <f t="shared" si="830"/>
        <v>7.7506147327704094</v>
      </c>
      <c r="G2147">
        <f t="shared" si="825"/>
        <v>46</v>
      </c>
      <c r="H2147" s="11">
        <f t="shared" si="831"/>
        <v>0</v>
      </c>
      <c r="I2147" s="11">
        <f t="shared" si="842"/>
        <v>0</v>
      </c>
      <c r="J2147" s="11">
        <f t="shared" si="842"/>
        <v>1</v>
      </c>
      <c r="K2147" s="11">
        <f t="shared" si="843"/>
        <v>0</v>
      </c>
      <c r="L2147" s="11">
        <f t="shared" si="843"/>
        <v>0</v>
      </c>
      <c r="M2147" s="11">
        <f t="shared" si="843"/>
        <v>0</v>
      </c>
      <c r="N2147" s="11">
        <f t="shared" si="843"/>
        <v>0</v>
      </c>
      <c r="O2147" s="11">
        <f t="shared" si="843"/>
        <v>1</v>
      </c>
      <c r="P2147" s="11">
        <f t="shared" si="843"/>
        <v>0</v>
      </c>
      <c r="Q2147" s="4" t="str">
        <f t="shared" si="832"/>
        <v>N-001-000010</v>
      </c>
      <c r="R2147">
        <f t="shared" si="833"/>
        <v>276</v>
      </c>
      <c r="S2147" s="8">
        <f t="shared" si="834"/>
        <v>7.1371246496698326</v>
      </c>
      <c r="T2147" s="8">
        <f t="shared" si="835"/>
        <v>7.1371246496698326</v>
      </c>
      <c r="U2147" s="10">
        <f t="shared" si="826"/>
        <v>7.145793817912188</v>
      </c>
      <c r="V2147" s="10">
        <f t="shared" si="836"/>
        <v>0.48352944586012636</v>
      </c>
      <c r="W2147" s="10">
        <f t="shared" si="837"/>
        <v>0.91722255605505421</v>
      </c>
      <c r="X2147" s="10">
        <f t="shared" si="827"/>
        <v>0.60482091485822098</v>
      </c>
      <c r="Y2147" s="22">
        <f t="shared" si="838"/>
        <v>7.1540443979874988</v>
      </c>
      <c r="Z2147" s="22">
        <f t="shared" si="828"/>
        <v>7.1890336202131158</v>
      </c>
      <c r="AA2147" s="22">
        <f t="shared" si="829"/>
        <v>7.1371246496698326</v>
      </c>
      <c r="AB2147" s="35"/>
      <c r="AC2147" s="10"/>
      <c r="AD2147" s="10"/>
    </row>
    <row r="2148" spans="1:30" x14ac:dyDescent="0.25">
      <c r="A2148" t="s">
        <v>4839</v>
      </c>
      <c r="B2148" t="s">
        <v>2225</v>
      </c>
      <c r="C2148" s="1">
        <v>41650</v>
      </c>
      <c r="D2148">
        <v>1222</v>
      </c>
      <c r="E2148" t="str">
        <f t="shared" si="824"/>
        <v>_the_data_triangle:_a_simple_framework_for_data_</v>
      </c>
      <c r="F2148" s="7">
        <f t="shared" si="830"/>
        <v>7.1090621356871724</v>
      </c>
      <c r="G2148">
        <f t="shared" si="825"/>
        <v>27</v>
      </c>
      <c r="H2148" s="11">
        <f t="shared" si="831"/>
        <v>0</v>
      </c>
      <c r="I2148" s="11">
        <f t="shared" si="842"/>
        <v>0</v>
      </c>
      <c r="J2148" s="11">
        <f t="shared" si="842"/>
        <v>1</v>
      </c>
      <c r="K2148" s="11">
        <f t="shared" si="843"/>
        <v>0</v>
      </c>
      <c r="L2148" s="11">
        <f t="shared" si="843"/>
        <v>0</v>
      </c>
      <c r="M2148" s="11">
        <f t="shared" si="843"/>
        <v>0</v>
      </c>
      <c r="N2148" s="11">
        <f t="shared" si="843"/>
        <v>0</v>
      </c>
      <c r="O2148" s="11">
        <f t="shared" si="843"/>
        <v>1</v>
      </c>
      <c r="P2148" s="11">
        <f t="shared" si="843"/>
        <v>0</v>
      </c>
      <c r="Q2148" s="4" t="str">
        <f t="shared" si="832"/>
        <v>N-001-000010</v>
      </c>
      <c r="R2148">
        <f t="shared" si="833"/>
        <v>276</v>
      </c>
      <c r="S2148" s="8">
        <f t="shared" si="834"/>
        <v>7.1371246496698326</v>
      </c>
      <c r="T2148" s="8">
        <f t="shared" si="835"/>
        <v>7.1371246496698326</v>
      </c>
      <c r="U2148" s="10">
        <f t="shared" si="826"/>
        <v>6.5042412208289511</v>
      </c>
      <c r="V2148" s="10">
        <f t="shared" si="836"/>
        <v>0.48352944586012636</v>
      </c>
      <c r="W2148" s="10">
        <f t="shared" si="837"/>
        <v>0.27566995897181723</v>
      </c>
      <c r="X2148" s="10">
        <f t="shared" si="827"/>
        <v>0.60482091485822098</v>
      </c>
      <c r="Y2148" s="22">
        <f t="shared" si="838"/>
        <v>7.1540443979874988</v>
      </c>
      <c r="Z2148" s="22">
        <f t="shared" si="828"/>
        <v>7.1890336202131158</v>
      </c>
      <c r="AA2148" s="22">
        <f t="shared" si="829"/>
        <v>7.1371246496698326</v>
      </c>
      <c r="AB2148" s="35"/>
      <c r="AC2148" s="10"/>
      <c r="AD2148" s="10"/>
    </row>
    <row r="2149" spans="1:30" x14ac:dyDescent="0.25">
      <c r="A2149" t="s">
        <v>4820</v>
      </c>
      <c r="B2149" t="s">
        <v>2206</v>
      </c>
      <c r="C2149" s="1">
        <v>42332</v>
      </c>
      <c r="D2149">
        <v>149</v>
      </c>
      <c r="E2149" t="str">
        <f t="shared" si="824"/>
        <v>_the_data-driven_weekly_#1.3_</v>
      </c>
      <c r="F2149" s="7">
        <f t="shared" si="830"/>
        <v>5.0106352940962555</v>
      </c>
      <c r="G2149">
        <f t="shared" si="825"/>
        <v>27</v>
      </c>
      <c r="H2149" s="11">
        <f t="shared" si="831"/>
        <v>1</v>
      </c>
      <c r="I2149" s="11">
        <f t="shared" si="842"/>
        <v>0</v>
      </c>
      <c r="J2149" s="11">
        <f t="shared" si="842"/>
        <v>1</v>
      </c>
      <c r="K2149" s="11">
        <f t="shared" si="843"/>
        <v>0</v>
      </c>
      <c r="L2149" s="11">
        <f t="shared" si="843"/>
        <v>0</v>
      </c>
      <c r="M2149" s="11">
        <f t="shared" si="843"/>
        <v>0</v>
      </c>
      <c r="N2149" s="11">
        <f t="shared" si="843"/>
        <v>0</v>
      </c>
      <c r="O2149" s="11">
        <f t="shared" si="843"/>
        <v>0</v>
      </c>
      <c r="P2149" s="11">
        <f t="shared" si="843"/>
        <v>0</v>
      </c>
      <c r="Q2149" s="4" t="str">
        <f t="shared" si="832"/>
        <v>N-101-000000</v>
      </c>
      <c r="R2149">
        <f t="shared" si="833"/>
        <v>419</v>
      </c>
      <c r="S2149" s="8">
        <f t="shared" si="834"/>
        <v>6.5697596378225285</v>
      </c>
      <c r="T2149" s="8">
        <f t="shared" si="835"/>
        <v>6.5697596378225285</v>
      </c>
      <c r="U2149" s="10">
        <f t="shared" si="826"/>
        <v>4.8221663547801992</v>
      </c>
      <c r="V2149" s="10">
        <f t="shared" si="836"/>
        <v>-0.14431102010629077</v>
      </c>
      <c r="W2149" s="10">
        <f t="shared" si="837"/>
        <v>-1.8227568826190996</v>
      </c>
      <c r="X2149" s="10">
        <f t="shared" si="827"/>
        <v>0.18846893931605621</v>
      </c>
      <c r="Y2149" s="22">
        <f t="shared" si="838"/>
        <v>6.7376924224453338</v>
      </c>
      <c r="Z2149" s="22">
        <f t="shared" si="828"/>
        <v>6.5922741434865042</v>
      </c>
      <c r="AA2149" s="22">
        <f t="shared" si="829"/>
        <v>6.5697596378225285</v>
      </c>
      <c r="AB2149" s="35"/>
      <c r="AC2149" s="10"/>
      <c r="AD2149" s="10"/>
    </row>
    <row r="2150" spans="1:30" x14ac:dyDescent="0.25">
      <c r="A2150" t="s">
        <v>4821</v>
      </c>
      <c r="B2150" t="s">
        <v>2207</v>
      </c>
      <c r="C2150" s="1">
        <v>42354</v>
      </c>
      <c r="D2150">
        <v>335</v>
      </c>
      <c r="E2150" t="str">
        <f t="shared" si="824"/>
        <v>_the_data-driven_weekly_#1.6_</v>
      </c>
      <c r="F2150" s="7">
        <f t="shared" si="830"/>
        <v>5.8171111599632042</v>
      </c>
      <c r="G2150">
        <f t="shared" si="825"/>
        <v>37</v>
      </c>
      <c r="H2150" s="11">
        <f t="shared" si="831"/>
        <v>1</v>
      </c>
      <c r="I2150" s="11">
        <f t="shared" si="842"/>
        <v>0</v>
      </c>
      <c r="J2150" s="11">
        <f t="shared" si="842"/>
        <v>1</v>
      </c>
      <c r="K2150" s="11">
        <f t="shared" si="843"/>
        <v>0</v>
      </c>
      <c r="L2150" s="11">
        <f t="shared" si="843"/>
        <v>0</v>
      </c>
      <c r="M2150" s="11">
        <f t="shared" si="843"/>
        <v>0</v>
      </c>
      <c r="N2150" s="11">
        <f t="shared" si="843"/>
        <v>0</v>
      </c>
      <c r="O2150" s="11">
        <f t="shared" si="843"/>
        <v>0</v>
      </c>
      <c r="P2150" s="11">
        <f t="shared" si="843"/>
        <v>0</v>
      </c>
      <c r="Q2150" s="4" t="str">
        <f t="shared" si="832"/>
        <v>N-101-000000</v>
      </c>
      <c r="R2150">
        <f t="shared" si="833"/>
        <v>419</v>
      </c>
      <c r="S2150" s="8">
        <f t="shared" si="834"/>
        <v>6.5697596378225285</v>
      </c>
      <c r="T2150" s="8">
        <f t="shared" si="835"/>
        <v>6.5697596378225285</v>
      </c>
      <c r="U2150" s="10">
        <f t="shared" si="826"/>
        <v>5.6286422206471478</v>
      </c>
      <c r="V2150" s="10">
        <f t="shared" si="836"/>
        <v>-0.14431102010629077</v>
      </c>
      <c r="W2150" s="10">
        <f t="shared" si="837"/>
        <v>-1.016281016752151</v>
      </c>
      <c r="X2150" s="10">
        <f t="shared" si="827"/>
        <v>0.18846893931605621</v>
      </c>
      <c r="Y2150" s="22">
        <f t="shared" si="838"/>
        <v>6.7376924224453338</v>
      </c>
      <c r="Z2150" s="22">
        <f t="shared" si="828"/>
        <v>6.5922741434865042</v>
      </c>
      <c r="AA2150" s="22">
        <f t="shared" si="829"/>
        <v>6.5697596378225285</v>
      </c>
      <c r="AB2150" s="35"/>
      <c r="AC2150" s="10"/>
      <c r="AD2150" s="10"/>
    </row>
    <row r="2151" spans="1:30" x14ac:dyDescent="0.25">
      <c r="A2151" t="s">
        <v>4840</v>
      </c>
      <c r="B2151" t="s">
        <v>2226</v>
      </c>
      <c r="C2151" s="1">
        <v>41568</v>
      </c>
      <c r="D2151">
        <v>611</v>
      </c>
      <c r="E2151" t="str">
        <f t="shared" si="824"/>
        <v>_the_datification_of_life_and_business_</v>
      </c>
      <c r="F2151" s="7">
        <f t="shared" si="830"/>
        <v>6.4167322825123261</v>
      </c>
      <c r="G2151">
        <f t="shared" si="825"/>
        <v>48</v>
      </c>
      <c r="H2151" s="11">
        <f t="shared" si="831"/>
        <v>0</v>
      </c>
      <c r="I2151" s="11">
        <f t="shared" si="842"/>
        <v>0</v>
      </c>
      <c r="J2151" s="11">
        <f t="shared" si="842"/>
        <v>1</v>
      </c>
      <c r="K2151" s="11">
        <f t="shared" si="843"/>
        <v>0</v>
      </c>
      <c r="L2151" s="11">
        <f t="shared" si="843"/>
        <v>0</v>
      </c>
      <c r="M2151" s="11">
        <f t="shared" si="843"/>
        <v>0</v>
      </c>
      <c r="N2151" s="11">
        <f t="shared" si="843"/>
        <v>0</v>
      </c>
      <c r="O2151" s="11">
        <f t="shared" si="843"/>
        <v>0</v>
      </c>
      <c r="P2151" s="11">
        <f t="shared" si="843"/>
        <v>0</v>
      </c>
      <c r="Q2151" s="4" t="str">
        <f t="shared" si="832"/>
        <v>N-001-000000</v>
      </c>
      <c r="R2151">
        <f t="shared" si="833"/>
        <v>313</v>
      </c>
      <c r="S2151" s="8">
        <f t="shared" si="834"/>
        <v>6.8822553953446945</v>
      </c>
      <c r="T2151" s="8">
        <f t="shared" si="835"/>
        <v>6.8822553953446945</v>
      </c>
      <c r="U2151" s="10">
        <f t="shared" si="826"/>
        <v>6.0297962888535732</v>
      </c>
      <c r="V2151" s="10">
        <f t="shared" si="836"/>
        <v>0.15496856831223904</v>
      </c>
      <c r="W2151" s="10">
        <f t="shared" si="837"/>
        <v>-0.41665989420302907</v>
      </c>
      <c r="X2151" s="10">
        <f t="shared" si="827"/>
        <v>0.38693599365875281</v>
      </c>
      <c r="Y2151" s="22">
        <f t="shared" si="838"/>
        <v>6.9361594767880304</v>
      </c>
      <c r="Z2151" s="22">
        <f t="shared" si="828"/>
        <v>6.9661540865059681</v>
      </c>
      <c r="AA2151" s="22">
        <f t="shared" si="829"/>
        <v>6.8822553953446945</v>
      </c>
      <c r="AB2151" s="35"/>
      <c r="AC2151" s="10"/>
      <c r="AD2151" s="10"/>
    </row>
    <row r="2152" spans="1:30" x14ac:dyDescent="0.25">
      <c r="A2152" t="s">
        <v>4841</v>
      </c>
      <c r="B2152" t="s">
        <v>2227</v>
      </c>
      <c r="C2152" s="1">
        <v>41753</v>
      </c>
      <c r="D2152">
        <v>2811</v>
      </c>
      <c r="E2152" t="str">
        <f t="shared" si="824"/>
        <v>_the_deadly_data_science_sin_of_confirmation_bias_</v>
      </c>
      <c r="F2152" s="7">
        <f t="shared" si="830"/>
        <v>7.9416512529305558</v>
      </c>
      <c r="G2152">
        <f t="shared" si="825"/>
        <v>48</v>
      </c>
      <c r="H2152" s="11">
        <f t="shared" si="831"/>
        <v>0</v>
      </c>
      <c r="I2152" s="11">
        <f t="shared" si="842"/>
        <v>0</v>
      </c>
      <c r="J2152" s="11">
        <f t="shared" si="842"/>
        <v>1</v>
      </c>
      <c r="K2152" s="11">
        <f t="shared" ref="K2152:P2161" si="844">IF(ISNUMBER(SEARCH(K$1,$E2152)),1,0)</f>
        <v>0</v>
      </c>
      <c r="L2152" s="11">
        <f t="shared" si="844"/>
        <v>0</v>
      </c>
      <c r="M2152" s="11">
        <f t="shared" si="844"/>
        <v>0</v>
      </c>
      <c r="N2152" s="11">
        <f t="shared" si="844"/>
        <v>1</v>
      </c>
      <c r="O2152" s="11">
        <f t="shared" si="844"/>
        <v>1</v>
      </c>
      <c r="P2152" s="11">
        <f t="shared" si="844"/>
        <v>0</v>
      </c>
      <c r="Q2152" s="4" t="str">
        <f t="shared" si="832"/>
        <v>N-001-000110</v>
      </c>
      <c r="R2152">
        <f t="shared" si="833"/>
        <v>130</v>
      </c>
      <c r="S2152" s="8">
        <f t="shared" si="834"/>
        <v>7.6818150714618501</v>
      </c>
      <c r="T2152" s="8">
        <f t="shared" si="835"/>
        <v>7.6818150714618501</v>
      </c>
      <c r="U2152" s="10">
        <f t="shared" si="826"/>
        <v>6.9531675017668499</v>
      </c>
      <c r="V2152" s="10">
        <f t="shared" si="836"/>
        <v>1.0620761276823165</v>
      </c>
      <c r="W2152" s="10">
        <f t="shared" si="837"/>
        <v>1.1082590762152007</v>
      </c>
      <c r="X2152" s="10">
        <f t="shared" si="827"/>
        <v>0.98848375116370624</v>
      </c>
      <c r="Y2152" s="22">
        <f t="shared" si="838"/>
        <v>7.5377072342929834</v>
      </c>
      <c r="Z2152" s="22">
        <f t="shared" si="828"/>
        <v>7.6004759766059404</v>
      </c>
      <c r="AA2152" s="22">
        <f t="shared" si="829"/>
        <v>7.6818150714618501</v>
      </c>
      <c r="AB2152" s="35"/>
      <c r="AC2152" s="10"/>
      <c r="AD2152" s="10"/>
    </row>
    <row r="2153" spans="1:30" x14ac:dyDescent="0.25">
      <c r="A2153" t="s">
        <v>4842</v>
      </c>
      <c r="B2153" t="s">
        <v>2228</v>
      </c>
      <c r="C2153" s="1">
        <v>42437</v>
      </c>
      <c r="D2153">
        <v>11650</v>
      </c>
      <c r="E2153" t="str">
        <f t="shared" si="824"/>
        <v>_the_death_of_the_statistical_tests_of_hypotheses_</v>
      </c>
      <c r="F2153" s="7">
        <f t="shared" si="830"/>
        <v>9.3631472922199404</v>
      </c>
      <c r="G2153">
        <f t="shared" si="825"/>
        <v>45</v>
      </c>
      <c r="H2153" s="11">
        <f t="shared" si="831"/>
        <v>1</v>
      </c>
      <c r="I2153" s="11">
        <f t="shared" si="842"/>
        <v>0</v>
      </c>
      <c r="J2153" s="11">
        <f t="shared" si="842"/>
        <v>1</v>
      </c>
      <c r="K2153" s="11">
        <f t="shared" si="844"/>
        <v>0</v>
      </c>
      <c r="L2153" s="11">
        <f t="shared" si="844"/>
        <v>0</v>
      </c>
      <c r="M2153" s="11">
        <f t="shared" si="844"/>
        <v>0</v>
      </c>
      <c r="N2153" s="11">
        <f t="shared" si="844"/>
        <v>0</v>
      </c>
      <c r="O2153" s="11">
        <f t="shared" si="844"/>
        <v>0</v>
      </c>
      <c r="P2153" s="11">
        <f t="shared" si="844"/>
        <v>0</v>
      </c>
      <c r="Q2153" s="4" t="str">
        <f t="shared" si="832"/>
        <v>N-101-000000</v>
      </c>
      <c r="R2153">
        <f t="shared" si="833"/>
        <v>419</v>
      </c>
      <c r="S2153" s="8">
        <f t="shared" si="834"/>
        <v>6.5697596378225285</v>
      </c>
      <c r="T2153" s="8">
        <f t="shared" si="835"/>
        <v>6.5697596378225285</v>
      </c>
      <c r="U2153" s="10">
        <f t="shared" si="826"/>
        <v>9.174678352903884</v>
      </c>
      <c r="V2153" s="10">
        <f t="shared" si="836"/>
        <v>-0.14431102010629077</v>
      </c>
      <c r="W2153" s="10">
        <f t="shared" si="837"/>
        <v>2.5297551155045852</v>
      </c>
      <c r="X2153" s="10">
        <f t="shared" si="827"/>
        <v>0.18846893931605621</v>
      </c>
      <c r="Y2153" s="22">
        <f t="shared" si="838"/>
        <v>6.7376924224453338</v>
      </c>
      <c r="Z2153" s="22">
        <f t="shared" si="828"/>
        <v>6.5922741434865042</v>
      </c>
      <c r="AA2153" s="22">
        <f t="shared" si="829"/>
        <v>6.5697596378225285</v>
      </c>
      <c r="AB2153" s="35"/>
      <c r="AC2153" s="10"/>
      <c r="AD2153" s="10"/>
    </row>
    <row r="2154" spans="1:30" x14ac:dyDescent="0.25">
      <c r="A2154" t="s">
        <v>3055</v>
      </c>
      <c r="B2154" t="s">
        <v>437</v>
      </c>
      <c r="C2154" s="1">
        <v>42486</v>
      </c>
      <c r="D2154">
        <v>127</v>
      </c>
      <c r="E2154" t="str">
        <f t="shared" si="824"/>
        <v>_the_definitive_guide_to_tableau_&amp;amp;_alteryx_</v>
      </c>
      <c r="F2154" s="7">
        <f t="shared" si="830"/>
        <v>4.8520302639196169</v>
      </c>
      <c r="G2154">
        <f t="shared" si="825"/>
        <v>45</v>
      </c>
      <c r="H2154" s="11">
        <f t="shared" si="831"/>
        <v>1</v>
      </c>
      <c r="I2154" s="11">
        <f t="shared" si="842"/>
        <v>1</v>
      </c>
      <c r="J2154" s="11">
        <f t="shared" si="842"/>
        <v>0</v>
      </c>
      <c r="K2154" s="11">
        <f t="shared" si="844"/>
        <v>0</v>
      </c>
      <c r="L2154" s="11">
        <f t="shared" si="844"/>
        <v>0</v>
      </c>
      <c r="M2154" s="11">
        <f t="shared" si="844"/>
        <v>0</v>
      </c>
      <c r="N2154" s="11">
        <f t="shared" si="844"/>
        <v>0</v>
      </c>
      <c r="O2154" s="11">
        <f t="shared" si="844"/>
        <v>0</v>
      </c>
      <c r="P2154" s="11">
        <f t="shared" si="844"/>
        <v>0</v>
      </c>
      <c r="Q2154" s="4" t="str">
        <f t="shared" si="832"/>
        <v>N-110-000000</v>
      </c>
      <c r="R2154">
        <f t="shared" si="833"/>
        <v>84</v>
      </c>
      <c r="S2154" s="8">
        <f t="shared" si="834"/>
        <v>6.1102020039575136</v>
      </c>
      <c r="T2154" s="8">
        <f t="shared" si="835"/>
        <v>6.1102020039575136</v>
      </c>
      <c r="U2154" s="10">
        <f t="shared" si="826"/>
        <v>5.4444049589618242</v>
      </c>
      <c r="V2154" s="10">
        <f t="shared" si="836"/>
        <v>-1.3217888754809786</v>
      </c>
      <c r="W2154" s="10">
        <f t="shared" si="837"/>
        <v>-1.9813619127957383</v>
      </c>
      <c r="X2154" s="10">
        <f t="shared" si="827"/>
        <v>-0.59237469504220686</v>
      </c>
      <c r="Y2154" s="22">
        <f t="shared" si="838"/>
        <v>5.9568487880870702</v>
      </c>
      <c r="Z2154" s="22">
        <f t="shared" si="828"/>
        <v>5.9724325813367543</v>
      </c>
      <c r="AA2154" s="22">
        <f t="shared" si="829"/>
        <v>6.1102020039575136</v>
      </c>
      <c r="AB2154" s="35"/>
      <c r="AC2154" s="10"/>
      <c r="AD2154" s="10"/>
    </row>
    <row r="2155" spans="1:30" x14ac:dyDescent="0.25">
      <c r="A2155" t="s">
        <v>5229</v>
      </c>
      <c r="B2155" t="s">
        <v>2617</v>
      </c>
      <c r="C2155" s="1">
        <v>41863</v>
      </c>
      <c r="D2155">
        <v>326</v>
      </c>
      <c r="E2155" t="str">
        <f t="shared" si="824"/>
        <v>_the_difference_between_analytics_and_big_data_</v>
      </c>
      <c r="F2155" s="7">
        <f t="shared" si="830"/>
        <v>5.7899601708972535</v>
      </c>
      <c r="G2155">
        <f t="shared" si="825"/>
        <v>31</v>
      </c>
      <c r="H2155" s="11">
        <f t="shared" si="831"/>
        <v>0</v>
      </c>
      <c r="I2155" s="11">
        <f t="shared" si="842"/>
        <v>0</v>
      </c>
      <c r="J2155" s="11">
        <f t="shared" si="842"/>
        <v>0</v>
      </c>
      <c r="K2155" s="11">
        <f t="shared" si="844"/>
        <v>0</v>
      </c>
      <c r="L2155" s="11">
        <f t="shared" si="844"/>
        <v>0</v>
      </c>
      <c r="M2155" s="11">
        <f t="shared" si="844"/>
        <v>0</v>
      </c>
      <c r="N2155" s="11">
        <f t="shared" si="844"/>
        <v>0</v>
      </c>
      <c r="O2155" s="11">
        <f t="shared" si="844"/>
        <v>1</v>
      </c>
      <c r="P2155" s="11">
        <f t="shared" si="844"/>
        <v>1</v>
      </c>
      <c r="Q2155" s="4" t="str">
        <f t="shared" si="832"/>
        <v>N-000-000011</v>
      </c>
      <c r="R2155">
        <f t="shared" si="833"/>
        <v>3</v>
      </c>
      <c r="S2155" s="8">
        <f t="shared" si="834"/>
        <v>7.1733051535383199</v>
      </c>
      <c r="T2155" s="8">
        <f t="shared" si="835"/>
        <v>7.3546782491486216</v>
      </c>
      <c r="U2155" s="10">
        <f t="shared" si="826"/>
        <v>5.7868253928328359</v>
      </c>
      <c r="V2155" s="10">
        <f t="shared" si="836"/>
        <v>-0.42378678339095399</v>
      </c>
      <c r="W2155" s="10">
        <f t="shared" si="837"/>
        <v>-1.0434320058181017</v>
      </c>
      <c r="X2155" s="10">
        <f t="shared" si="827"/>
        <v>3.1347780644175468E-3</v>
      </c>
      <c r="Y2155" s="22">
        <f t="shared" si="838"/>
        <v>6.552358261193695</v>
      </c>
      <c r="Z2155" s="22">
        <f t="shared" si="828"/>
        <v>6.6650402906939288</v>
      </c>
      <c r="AA2155" s="22">
        <f t="shared" si="829"/>
        <v>6.552358261193695</v>
      </c>
      <c r="AB2155" s="35"/>
      <c r="AC2155" s="10"/>
      <c r="AD2155" s="10"/>
    </row>
    <row r="2156" spans="1:30" x14ac:dyDescent="0.25">
      <c r="A2156" t="s">
        <v>2898</v>
      </c>
      <c r="B2156" t="s">
        <v>280</v>
      </c>
      <c r="C2156" s="1">
        <v>41787</v>
      </c>
      <c r="D2156">
        <v>536</v>
      </c>
      <c r="E2156" t="str">
        <f t="shared" si="824"/>
        <v>_the_digital_metrics_field_guide_</v>
      </c>
      <c r="F2156" s="7">
        <f t="shared" si="830"/>
        <v>6.2859980945088649</v>
      </c>
      <c r="G2156">
        <f t="shared" si="825"/>
        <v>68</v>
      </c>
      <c r="H2156" s="11">
        <f t="shared" si="831"/>
        <v>0</v>
      </c>
      <c r="I2156" s="11">
        <f t="shared" si="842"/>
        <v>1</v>
      </c>
      <c r="J2156" s="11">
        <f t="shared" si="842"/>
        <v>0</v>
      </c>
      <c r="K2156" s="11">
        <f t="shared" si="844"/>
        <v>0</v>
      </c>
      <c r="L2156" s="11">
        <f t="shared" si="844"/>
        <v>0</v>
      </c>
      <c r="M2156" s="11">
        <f t="shared" si="844"/>
        <v>0</v>
      </c>
      <c r="N2156" s="11">
        <f t="shared" si="844"/>
        <v>0</v>
      </c>
      <c r="O2156" s="11">
        <f t="shared" si="844"/>
        <v>0</v>
      </c>
      <c r="P2156" s="11">
        <f t="shared" si="844"/>
        <v>0</v>
      </c>
      <c r="Q2156" s="4" t="str">
        <f t="shared" si="832"/>
        <v>N-010-000000</v>
      </c>
      <c r="R2156">
        <f t="shared" si="833"/>
        <v>99</v>
      </c>
      <c r="S2156" s="8">
        <f t="shared" si="834"/>
        <v>6.480946823676728</v>
      </c>
      <c r="T2156" s="8">
        <f t="shared" si="835"/>
        <v>6.480946823676728</v>
      </c>
      <c r="U2156" s="10">
        <f t="shared" si="826"/>
        <v>6.6799057352083748</v>
      </c>
      <c r="V2156" s="10">
        <f t="shared" si="836"/>
        <v>-1.0225092870624488</v>
      </c>
      <c r="W2156" s="10">
        <f t="shared" si="837"/>
        <v>-0.54739408220649022</v>
      </c>
      <c r="X2156" s="10">
        <f t="shared" si="827"/>
        <v>-0.39390764069951029</v>
      </c>
      <c r="Y2156" s="22">
        <f t="shared" si="838"/>
        <v>6.1553158424297676</v>
      </c>
      <c r="Z2156" s="22">
        <f t="shared" si="828"/>
        <v>6.3463125243562173</v>
      </c>
      <c r="AA2156" s="22">
        <f t="shared" si="829"/>
        <v>6.480946823676728</v>
      </c>
      <c r="AB2156" s="35"/>
      <c r="AC2156" s="10"/>
      <c r="AD2156" s="10"/>
    </row>
    <row r="2157" spans="1:30" x14ac:dyDescent="0.25">
      <c r="A2157" t="s">
        <v>2899</v>
      </c>
      <c r="B2157" t="s">
        <v>281</v>
      </c>
      <c r="C2157" s="1">
        <v>41987</v>
      </c>
      <c r="D2157">
        <v>2489</v>
      </c>
      <c r="E2157" t="str">
        <f t="shared" si="824"/>
        <v>_the_downfall_of_the_"modern_education_system"_-_a_brief_perspective!_</v>
      </c>
      <c r="F2157" s="7">
        <f t="shared" si="830"/>
        <v>7.8200379894587533</v>
      </c>
      <c r="G2157">
        <f t="shared" si="825"/>
        <v>60</v>
      </c>
      <c r="H2157" s="11">
        <f t="shared" si="831"/>
        <v>0</v>
      </c>
      <c r="I2157" s="11">
        <f t="shared" si="842"/>
        <v>1</v>
      </c>
      <c r="J2157" s="11">
        <f t="shared" si="842"/>
        <v>0</v>
      </c>
      <c r="K2157" s="11">
        <f t="shared" si="844"/>
        <v>0</v>
      </c>
      <c r="L2157" s="11">
        <f t="shared" si="844"/>
        <v>0</v>
      </c>
      <c r="M2157" s="11">
        <f t="shared" si="844"/>
        <v>0</v>
      </c>
      <c r="N2157" s="11">
        <f t="shared" si="844"/>
        <v>0</v>
      </c>
      <c r="O2157" s="11">
        <f t="shared" si="844"/>
        <v>0</v>
      </c>
      <c r="P2157" s="11">
        <f t="shared" si="844"/>
        <v>0</v>
      </c>
      <c r="Q2157" s="4" t="str">
        <f t="shared" si="832"/>
        <v>N-010-000000</v>
      </c>
      <c r="R2157">
        <f t="shared" si="833"/>
        <v>99</v>
      </c>
      <c r="S2157" s="8">
        <f t="shared" si="834"/>
        <v>6.480946823676728</v>
      </c>
      <c r="T2157" s="8">
        <f t="shared" si="835"/>
        <v>6.480946823676728</v>
      </c>
      <c r="U2157" s="10">
        <f t="shared" si="826"/>
        <v>8.2139456301582641</v>
      </c>
      <c r="V2157" s="10">
        <f t="shared" si="836"/>
        <v>-1.0225092870624488</v>
      </c>
      <c r="W2157" s="10">
        <f t="shared" si="837"/>
        <v>0.98664581274339813</v>
      </c>
      <c r="X2157" s="10">
        <f t="shared" si="827"/>
        <v>-0.39390764069951029</v>
      </c>
      <c r="Y2157" s="22">
        <f t="shared" si="838"/>
        <v>6.1553158424297676</v>
      </c>
      <c r="Z2157" s="22">
        <f t="shared" si="828"/>
        <v>6.3463125243562173</v>
      </c>
      <c r="AA2157" s="22">
        <f t="shared" si="829"/>
        <v>6.480946823676728</v>
      </c>
      <c r="AB2157" s="35"/>
      <c r="AC2157" s="10"/>
      <c r="AD2157" s="10"/>
    </row>
    <row r="2158" spans="1:30" x14ac:dyDescent="0.25">
      <c r="A2158" t="s">
        <v>4843</v>
      </c>
      <c r="B2158" t="s">
        <v>2229</v>
      </c>
      <c r="C2158" s="1">
        <v>42101</v>
      </c>
      <c r="D2158">
        <v>692</v>
      </c>
      <c r="E2158" t="str">
        <f t="shared" si="824"/>
        <v>_the_easy_way_big_data_can_be_accessed_with_data-as-a-service_</v>
      </c>
      <c r="F2158" s="7">
        <f t="shared" si="830"/>
        <v>6.5410299991899032</v>
      </c>
      <c r="G2158">
        <f t="shared" si="825"/>
        <v>41</v>
      </c>
      <c r="H2158" s="11">
        <f t="shared" si="831"/>
        <v>1</v>
      </c>
      <c r="I2158" s="11">
        <f t="shared" si="842"/>
        <v>0</v>
      </c>
      <c r="J2158" s="11">
        <f t="shared" si="842"/>
        <v>1</v>
      </c>
      <c r="K2158" s="11">
        <f t="shared" si="844"/>
        <v>0</v>
      </c>
      <c r="L2158" s="11">
        <f t="shared" si="844"/>
        <v>0</v>
      </c>
      <c r="M2158" s="11">
        <f t="shared" si="844"/>
        <v>0</v>
      </c>
      <c r="N2158" s="11">
        <f t="shared" si="844"/>
        <v>0</v>
      </c>
      <c r="O2158" s="11">
        <f t="shared" si="844"/>
        <v>1</v>
      </c>
      <c r="P2158" s="11">
        <f t="shared" si="844"/>
        <v>0</v>
      </c>
      <c r="Q2158" s="4" t="str">
        <f t="shared" si="832"/>
        <v>N-101-000010</v>
      </c>
      <c r="R2158">
        <f t="shared" si="833"/>
        <v>382</v>
      </c>
      <c r="S2158" s="8">
        <f t="shared" si="834"/>
        <v>6.8802841839920132</v>
      </c>
      <c r="T2158" s="8">
        <f t="shared" si="835"/>
        <v>6.8802841839920132</v>
      </c>
      <c r="U2158" s="10">
        <f t="shared" si="826"/>
        <v>6.1346761386743784</v>
      </c>
      <c r="V2158" s="10">
        <f t="shared" si="836"/>
        <v>0.18424985744159661</v>
      </c>
      <c r="W2158" s="10">
        <f t="shared" si="837"/>
        <v>-0.29236217752545191</v>
      </c>
      <c r="X2158" s="10">
        <f t="shared" si="827"/>
        <v>0.40635386051552441</v>
      </c>
      <c r="Y2158" s="22">
        <f t="shared" si="838"/>
        <v>6.9555773436448023</v>
      </c>
      <c r="Z2158" s="22">
        <f t="shared" si="828"/>
        <v>6.8151536771936527</v>
      </c>
      <c r="AA2158" s="22">
        <f t="shared" si="829"/>
        <v>6.8802841839920132</v>
      </c>
      <c r="AB2158" s="35"/>
      <c r="AC2158" s="10"/>
      <c r="AD2158" s="10"/>
    </row>
    <row r="2159" spans="1:30" x14ac:dyDescent="0.25">
      <c r="A2159" t="s">
        <v>4844</v>
      </c>
      <c r="B2159" t="s">
        <v>2230</v>
      </c>
      <c r="C2159" s="1">
        <v>41192</v>
      </c>
      <c r="D2159">
        <v>815</v>
      </c>
      <c r="E2159" t="str">
        <f t="shared" si="824"/>
        <v>_the_emerging_data_stack_and_mobile_access_</v>
      </c>
      <c r="F2159" s="7">
        <f t="shared" si="830"/>
        <v>6.7044143549641069</v>
      </c>
      <c r="G2159">
        <f t="shared" si="825"/>
        <v>36</v>
      </c>
      <c r="H2159" s="11">
        <f t="shared" si="831"/>
        <v>0</v>
      </c>
      <c r="I2159" s="11">
        <f t="shared" si="842"/>
        <v>0</v>
      </c>
      <c r="J2159" s="11">
        <f t="shared" si="842"/>
        <v>1</v>
      </c>
      <c r="K2159" s="11">
        <f t="shared" si="844"/>
        <v>0</v>
      </c>
      <c r="L2159" s="11">
        <f t="shared" si="844"/>
        <v>0</v>
      </c>
      <c r="M2159" s="11">
        <f t="shared" si="844"/>
        <v>0</v>
      </c>
      <c r="N2159" s="11">
        <f t="shared" si="844"/>
        <v>0</v>
      </c>
      <c r="O2159" s="11">
        <f t="shared" si="844"/>
        <v>1</v>
      </c>
      <c r="P2159" s="11">
        <f t="shared" si="844"/>
        <v>0</v>
      </c>
      <c r="Q2159" s="4" t="str">
        <f t="shared" si="832"/>
        <v>N-001-000010</v>
      </c>
      <c r="R2159">
        <f t="shared" si="833"/>
        <v>276</v>
      </c>
      <c r="S2159" s="8">
        <f t="shared" si="834"/>
        <v>7.1371246496698326</v>
      </c>
      <c r="T2159" s="8">
        <f t="shared" si="835"/>
        <v>7.1371246496698326</v>
      </c>
      <c r="U2159" s="10">
        <f t="shared" si="826"/>
        <v>6.0995934401058856</v>
      </c>
      <c r="V2159" s="10">
        <f t="shared" si="836"/>
        <v>0.48352944586012636</v>
      </c>
      <c r="W2159" s="10">
        <f t="shared" si="837"/>
        <v>-0.12897782175124828</v>
      </c>
      <c r="X2159" s="10">
        <f t="shared" si="827"/>
        <v>0.60482091485822098</v>
      </c>
      <c r="Y2159" s="22">
        <f t="shared" si="838"/>
        <v>7.1540443979874988</v>
      </c>
      <c r="Z2159" s="22">
        <f t="shared" si="828"/>
        <v>7.1890336202131158</v>
      </c>
      <c r="AA2159" s="22">
        <f t="shared" si="829"/>
        <v>7.1371246496698326</v>
      </c>
      <c r="AB2159" s="35"/>
      <c r="AC2159" s="10"/>
      <c r="AD2159" s="10"/>
    </row>
    <row r="2160" spans="1:30" x14ac:dyDescent="0.25">
      <c r="A2160" t="s">
        <v>4834</v>
      </c>
      <c r="B2160" t="s">
        <v>2220</v>
      </c>
      <c r="C2160" s="1">
        <v>41913</v>
      </c>
      <c r="D2160">
        <v>12057</v>
      </c>
      <c r="E2160" t="str">
        <f t="shared" si="824"/>
        <v>_the_end_of_the_data_scientist_bubble_</v>
      </c>
      <c r="F2160" s="7">
        <f t="shared" si="830"/>
        <v>9.3974836190493516</v>
      </c>
      <c r="G2160">
        <f t="shared" si="825"/>
        <v>38</v>
      </c>
      <c r="H2160" s="11">
        <f t="shared" si="831"/>
        <v>0</v>
      </c>
      <c r="I2160" s="11">
        <f t="shared" si="842"/>
        <v>0</v>
      </c>
      <c r="J2160" s="11">
        <f t="shared" si="842"/>
        <v>1</v>
      </c>
      <c r="K2160" s="11">
        <f t="shared" si="844"/>
        <v>0</v>
      </c>
      <c r="L2160" s="11">
        <f t="shared" si="844"/>
        <v>0</v>
      </c>
      <c r="M2160" s="11">
        <f t="shared" si="844"/>
        <v>0</v>
      </c>
      <c r="N2160" s="11">
        <f t="shared" si="844"/>
        <v>0</v>
      </c>
      <c r="O2160" s="11">
        <f t="shared" si="844"/>
        <v>1</v>
      </c>
      <c r="P2160" s="11">
        <f t="shared" si="844"/>
        <v>0</v>
      </c>
      <c r="Q2160" s="4" t="str">
        <f t="shared" si="832"/>
        <v>N-001-000010</v>
      </c>
      <c r="R2160">
        <f t="shared" si="833"/>
        <v>276</v>
      </c>
      <c r="S2160" s="8">
        <f t="shared" si="834"/>
        <v>7.1371246496698326</v>
      </c>
      <c r="T2160" s="8">
        <f t="shared" si="835"/>
        <v>7.1371246496698326</v>
      </c>
      <c r="U2160" s="10">
        <f t="shared" si="826"/>
        <v>8.7926627041911303</v>
      </c>
      <c r="V2160" s="10">
        <f t="shared" si="836"/>
        <v>0.48352944586012636</v>
      </c>
      <c r="W2160" s="10">
        <f t="shared" si="837"/>
        <v>2.5640914423339964</v>
      </c>
      <c r="X2160" s="10">
        <f t="shared" si="827"/>
        <v>0.60482091485822098</v>
      </c>
      <c r="Y2160" s="22">
        <f t="shared" si="838"/>
        <v>7.1540443979874988</v>
      </c>
      <c r="Z2160" s="22">
        <f t="shared" si="828"/>
        <v>7.1890336202131158</v>
      </c>
      <c r="AA2160" s="22">
        <f t="shared" si="829"/>
        <v>7.1371246496698326</v>
      </c>
      <c r="AB2160" s="35"/>
      <c r="AC2160" s="10"/>
      <c r="AD2160" s="10"/>
    </row>
    <row r="2161" spans="1:30" x14ac:dyDescent="0.25">
      <c r="A2161" t="s">
        <v>4846</v>
      </c>
      <c r="B2161" t="s">
        <v>2232</v>
      </c>
      <c r="C2161" s="1">
        <v>42076</v>
      </c>
      <c r="D2161">
        <v>978</v>
      </c>
      <c r="E2161" t="str">
        <f t="shared" si="824"/>
        <v>_the_evolution_of_a_data-driven_startup_</v>
      </c>
      <c r="F2161" s="7">
        <f t="shared" si="830"/>
        <v>6.8865316425305103</v>
      </c>
      <c r="G2161">
        <f t="shared" si="825"/>
        <v>30</v>
      </c>
      <c r="H2161" s="11">
        <f t="shared" si="831"/>
        <v>1</v>
      </c>
      <c r="I2161" s="11">
        <f t="shared" si="842"/>
        <v>0</v>
      </c>
      <c r="J2161" s="11">
        <f t="shared" si="842"/>
        <v>1</v>
      </c>
      <c r="K2161" s="11">
        <f t="shared" si="844"/>
        <v>0</v>
      </c>
      <c r="L2161" s="11">
        <f t="shared" si="844"/>
        <v>0</v>
      </c>
      <c r="M2161" s="11">
        <f t="shared" si="844"/>
        <v>0</v>
      </c>
      <c r="N2161" s="11">
        <f t="shared" si="844"/>
        <v>0</v>
      </c>
      <c r="O2161" s="11">
        <f t="shared" si="844"/>
        <v>0</v>
      </c>
      <c r="P2161" s="11">
        <f t="shared" si="844"/>
        <v>0</v>
      </c>
      <c r="Q2161" s="4" t="str">
        <f t="shared" si="832"/>
        <v>N-101-000000</v>
      </c>
      <c r="R2161">
        <f t="shared" si="833"/>
        <v>419</v>
      </c>
      <c r="S2161" s="8">
        <f t="shared" si="834"/>
        <v>6.5697596378225285</v>
      </c>
      <c r="T2161" s="8">
        <f t="shared" si="835"/>
        <v>6.5697596378225285</v>
      </c>
      <c r="U2161" s="10">
        <f t="shared" si="826"/>
        <v>6.698062703214454</v>
      </c>
      <c r="V2161" s="10">
        <f t="shared" si="836"/>
        <v>-0.14431102010629077</v>
      </c>
      <c r="W2161" s="10">
        <f t="shared" si="837"/>
        <v>5.3139465815155162E-2</v>
      </c>
      <c r="X2161" s="10">
        <f t="shared" si="827"/>
        <v>0.18846893931605621</v>
      </c>
      <c r="Y2161" s="22">
        <f t="shared" si="838"/>
        <v>6.7376924224453338</v>
      </c>
      <c r="Z2161" s="22">
        <f t="shared" si="828"/>
        <v>6.5922741434865042</v>
      </c>
      <c r="AA2161" s="22">
        <f t="shared" si="829"/>
        <v>6.5697596378225285</v>
      </c>
      <c r="AB2161" s="35"/>
      <c r="AC2161" s="10"/>
      <c r="AD2161" s="10"/>
    </row>
    <row r="2162" spans="1:30" x14ac:dyDescent="0.25">
      <c r="A2162" t="s">
        <v>4847</v>
      </c>
      <c r="B2162" t="s">
        <v>2233</v>
      </c>
      <c r="C2162" s="1">
        <v>41371</v>
      </c>
      <c r="D2162">
        <v>3254</v>
      </c>
      <c r="E2162" t="str">
        <f t="shared" si="824"/>
        <v>_the_face_of_the_new_university_</v>
      </c>
      <c r="F2162" s="7">
        <f t="shared" si="830"/>
        <v>8.0879475546426693</v>
      </c>
      <c r="G2162">
        <f t="shared" si="825"/>
        <v>42</v>
      </c>
      <c r="H2162" s="11">
        <f t="shared" si="831"/>
        <v>0</v>
      </c>
      <c r="I2162" s="11">
        <f t="shared" ref="I2162:J2181" si="845">IF(ISNUMBER(SEARCH(I$1,$B2162)),1,0)</f>
        <v>0</v>
      </c>
      <c r="J2162" s="11">
        <f t="shared" si="845"/>
        <v>1</v>
      </c>
      <c r="K2162" s="11">
        <f t="shared" ref="K2162:P2171" si="846">IF(ISNUMBER(SEARCH(K$1,$E2162)),1,0)</f>
        <v>0</v>
      </c>
      <c r="L2162" s="11">
        <f t="shared" si="846"/>
        <v>0</v>
      </c>
      <c r="M2162" s="11">
        <f t="shared" si="846"/>
        <v>0</v>
      </c>
      <c r="N2162" s="11">
        <f t="shared" si="846"/>
        <v>0</v>
      </c>
      <c r="O2162" s="11">
        <f t="shared" si="846"/>
        <v>0</v>
      </c>
      <c r="P2162" s="11">
        <f t="shared" si="846"/>
        <v>0</v>
      </c>
      <c r="Q2162" s="4" t="str">
        <f t="shared" si="832"/>
        <v>N-001-000000</v>
      </c>
      <c r="R2162">
        <f t="shared" si="833"/>
        <v>313</v>
      </c>
      <c r="S2162" s="8">
        <f t="shared" si="834"/>
        <v>6.8822553953446945</v>
      </c>
      <c r="T2162" s="8">
        <f t="shared" si="835"/>
        <v>6.8822553953446945</v>
      </c>
      <c r="U2162" s="10">
        <f t="shared" si="826"/>
        <v>7.7010115609839165</v>
      </c>
      <c r="V2162" s="10">
        <f t="shared" si="836"/>
        <v>0.15496856831223904</v>
      </c>
      <c r="W2162" s="10">
        <f t="shared" si="837"/>
        <v>1.2545553779273142</v>
      </c>
      <c r="X2162" s="10">
        <f t="shared" si="827"/>
        <v>0.38693599365875281</v>
      </c>
      <c r="Y2162" s="22">
        <f t="shared" si="838"/>
        <v>6.9361594767880304</v>
      </c>
      <c r="Z2162" s="22">
        <f t="shared" si="828"/>
        <v>6.9661540865059681</v>
      </c>
      <c r="AA2162" s="22">
        <f t="shared" si="829"/>
        <v>6.8822553953446945</v>
      </c>
      <c r="AB2162" s="35"/>
      <c r="AC2162" s="10"/>
      <c r="AD2162" s="10"/>
    </row>
    <row r="2163" spans="1:30" x14ac:dyDescent="0.25">
      <c r="A2163" t="s">
        <v>4848</v>
      </c>
      <c r="B2163" t="s">
        <v>2234</v>
      </c>
      <c r="C2163" s="1">
        <v>41087</v>
      </c>
      <c r="D2163">
        <v>409</v>
      </c>
      <c r="E2163" t="str">
        <f t="shared" si="824"/>
        <v>_the_fallacy_of_the_data_scientist_shortage_</v>
      </c>
      <c r="F2163" s="7">
        <f t="shared" si="830"/>
        <v>6.0161571596983539</v>
      </c>
      <c r="G2163">
        <f t="shared" si="825"/>
        <v>63</v>
      </c>
      <c r="H2163" s="11">
        <f t="shared" si="831"/>
        <v>0</v>
      </c>
      <c r="I2163" s="11">
        <f t="shared" si="845"/>
        <v>0</v>
      </c>
      <c r="J2163" s="11">
        <f t="shared" si="845"/>
        <v>1</v>
      </c>
      <c r="K2163" s="11">
        <f t="shared" si="846"/>
        <v>0</v>
      </c>
      <c r="L2163" s="11">
        <f t="shared" si="846"/>
        <v>0</v>
      </c>
      <c r="M2163" s="11">
        <f t="shared" si="846"/>
        <v>0</v>
      </c>
      <c r="N2163" s="11">
        <f t="shared" si="846"/>
        <v>0</v>
      </c>
      <c r="O2163" s="11">
        <f t="shared" si="846"/>
        <v>1</v>
      </c>
      <c r="P2163" s="11">
        <f t="shared" si="846"/>
        <v>0</v>
      </c>
      <c r="Q2163" s="4" t="str">
        <f t="shared" si="832"/>
        <v>N-001-000010</v>
      </c>
      <c r="R2163">
        <f t="shared" si="833"/>
        <v>276</v>
      </c>
      <c r="S2163" s="8">
        <f t="shared" si="834"/>
        <v>7.1371246496698326</v>
      </c>
      <c r="T2163" s="8">
        <f t="shared" si="835"/>
        <v>7.1371246496698326</v>
      </c>
      <c r="U2163" s="10">
        <f t="shared" si="826"/>
        <v>5.4113362448401325</v>
      </c>
      <c r="V2163" s="10">
        <f t="shared" si="836"/>
        <v>0.48352944586012636</v>
      </c>
      <c r="W2163" s="10">
        <f t="shared" si="837"/>
        <v>-0.8172350170170013</v>
      </c>
      <c r="X2163" s="10">
        <f t="shared" si="827"/>
        <v>0.60482091485822098</v>
      </c>
      <c r="Y2163" s="22">
        <f t="shared" si="838"/>
        <v>7.1540443979874988</v>
      </c>
      <c r="Z2163" s="22">
        <f t="shared" si="828"/>
        <v>7.1890336202131158</v>
      </c>
      <c r="AA2163" s="22">
        <f t="shared" si="829"/>
        <v>7.1371246496698326</v>
      </c>
      <c r="AB2163" s="35"/>
      <c r="AC2163" s="10"/>
      <c r="AD2163" s="10"/>
    </row>
    <row r="2164" spans="1:30" x14ac:dyDescent="0.25">
      <c r="A2164" t="s">
        <v>4849</v>
      </c>
      <c r="B2164" t="s">
        <v>2235</v>
      </c>
      <c r="C2164" s="1">
        <v>41836</v>
      </c>
      <c r="D2164">
        <v>4807</v>
      </c>
      <c r="E2164" t="str">
        <f t="shared" si="824"/>
        <v>_the_fastest_growing_data_science_/_big_data_profiles_on_twitter_</v>
      </c>
      <c r="F2164" s="7">
        <f t="shared" si="830"/>
        <v>8.4780364762150437</v>
      </c>
      <c r="G2164">
        <f t="shared" si="825"/>
        <v>56</v>
      </c>
      <c r="H2164" s="11">
        <f t="shared" si="831"/>
        <v>0</v>
      </c>
      <c r="I2164" s="11">
        <f t="shared" si="845"/>
        <v>0</v>
      </c>
      <c r="J2164" s="11">
        <f t="shared" si="845"/>
        <v>1</v>
      </c>
      <c r="K2164" s="11">
        <f t="shared" si="846"/>
        <v>0</v>
      </c>
      <c r="L2164" s="11">
        <f t="shared" si="846"/>
        <v>0</v>
      </c>
      <c r="M2164" s="11">
        <f t="shared" si="846"/>
        <v>0</v>
      </c>
      <c r="N2164" s="11">
        <f t="shared" si="846"/>
        <v>1</v>
      </c>
      <c r="O2164" s="11">
        <f t="shared" si="846"/>
        <v>1</v>
      </c>
      <c r="P2164" s="11">
        <f t="shared" si="846"/>
        <v>0</v>
      </c>
      <c r="Q2164" s="4" t="str">
        <f t="shared" si="832"/>
        <v>N-001-000110</v>
      </c>
      <c r="R2164">
        <f t="shared" si="833"/>
        <v>130</v>
      </c>
      <c r="S2164" s="8">
        <f t="shared" si="834"/>
        <v>7.6818150714618501</v>
      </c>
      <c r="T2164" s="8">
        <f t="shared" si="835"/>
        <v>7.6818150714618501</v>
      </c>
      <c r="U2164" s="10">
        <f t="shared" si="826"/>
        <v>7.4895527250513378</v>
      </c>
      <c r="V2164" s="10">
        <f t="shared" si="836"/>
        <v>1.0620761276823165</v>
      </c>
      <c r="W2164" s="10">
        <f t="shared" si="837"/>
        <v>1.6446442994996886</v>
      </c>
      <c r="X2164" s="10">
        <f t="shared" si="827"/>
        <v>0.98848375116370624</v>
      </c>
      <c r="Y2164" s="22">
        <f t="shared" si="838"/>
        <v>7.5377072342929834</v>
      </c>
      <c r="Z2164" s="22">
        <f t="shared" si="828"/>
        <v>7.6004759766059404</v>
      </c>
      <c r="AA2164" s="22">
        <f t="shared" si="829"/>
        <v>7.6818150714618501</v>
      </c>
      <c r="AB2164" s="35"/>
      <c r="AC2164" s="10"/>
      <c r="AD2164" s="10"/>
    </row>
    <row r="2165" spans="1:30" x14ac:dyDescent="0.25">
      <c r="A2165" t="s">
        <v>4850</v>
      </c>
      <c r="B2165" t="s">
        <v>2236</v>
      </c>
      <c r="C2165" s="1">
        <v>42446</v>
      </c>
      <c r="D2165">
        <v>244</v>
      </c>
      <c r="E2165" t="str">
        <f t="shared" si="824"/>
        <v>_the_future_is_what_happens_when_people_embrace_open_data_</v>
      </c>
      <c r="F2165" s="7">
        <f t="shared" si="830"/>
        <v>5.5012582105447274</v>
      </c>
      <c r="G2165">
        <f t="shared" si="825"/>
        <v>56</v>
      </c>
      <c r="H2165" s="11">
        <f t="shared" si="831"/>
        <v>1</v>
      </c>
      <c r="I2165" s="11">
        <f t="shared" si="845"/>
        <v>0</v>
      </c>
      <c r="J2165" s="11">
        <f t="shared" si="845"/>
        <v>1</v>
      </c>
      <c r="K2165" s="11">
        <f t="shared" si="846"/>
        <v>0</v>
      </c>
      <c r="L2165" s="11">
        <f t="shared" si="846"/>
        <v>0</v>
      </c>
      <c r="M2165" s="11">
        <f t="shared" si="846"/>
        <v>0</v>
      </c>
      <c r="N2165" s="11">
        <f t="shared" si="846"/>
        <v>0</v>
      </c>
      <c r="O2165" s="11">
        <f t="shared" si="846"/>
        <v>1</v>
      </c>
      <c r="P2165" s="11">
        <f t="shared" si="846"/>
        <v>0</v>
      </c>
      <c r="Q2165" s="4" t="str">
        <f t="shared" si="832"/>
        <v>N-101-000010</v>
      </c>
      <c r="R2165">
        <f t="shared" si="833"/>
        <v>382</v>
      </c>
      <c r="S2165" s="8">
        <f t="shared" si="834"/>
        <v>6.8802841839920132</v>
      </c>
      <c r="T2165" s="8">
        <f t="shared" si="835"/>
        <v>6.8802841839920132</v>
      </c>
      <c r="U2165" s="10">
        <f t="shared" si="826"/>
        <v>5.0949043500292026</v>
      </c>
      <c r="V2165" s="10">
        <f t="shared" si="836"/>
        <v>0.18424985744159661</v>
      </c>
      <c r="W2165" s="10">
        <f t="shared" si="837"/>
        <v>-1.3321339661706277</v>
      </c>
      <c r="X2165" s="10">
        <f t="shared" si="827"/>
        <v>0.40635386051552441</v>
      </c>
      <c r="Y2165" s="22">
        <f t="shared" si="838"/>
        <v>6.9555773436448023</v>
      </c>
      <c r="Z2165" s="22">
        <f t="shared" si="828"/>
        <v>6.8151536771936527</v>
      </c>
      <c r="AA2165" s="22">
        <f t="shared" si="829"/>
        <v>6.8802841839920132</v>
      </c>
      <c r="AB2165" s="35"/>
      <c r="AC2165" s="10"/>
      <c r="AD2165" s="10"/>
    </row>
    <row r="2166" spans="1:30" x14ac:dyDescent="0.25">
      <c r="A2166" t="s">
        <v>4851</v>
      </c>
      <c r="B2166" t="s">
        <v>2237</v>
      </c>
      <c r="C2166" s="1">
        <v>42327</v>
      </c>
      <c r="D2166">
        <v>855</v>
      </c>
      <c r="E2166" t="str">
        <f t="shared" si="824"/>
        <v>_the_future_of_analytics_depends_on_ibm_-_and_vice_versa!_</v>
      </c>
      <c r="F2166" s="7">
        <f t="shared" si="830"/>
        <v>6.752270376141742</v>
      </c>
      <c r="G2166">
        <f t="shared" si="825"/>
        <v>45</v>
      </c>
      <c r="H2166" s="11">
        <f t="shared" si="831"/>
        <v>1</v>
      </c>
      <c r="I2166" s="11">
        <f t="shared" si="845"/>
        <v>0</v>
      </c>
      <c r="J2166" s="11">
        <f t="shared" si="845"/>
        <v>1</v>
      </c>
      <c r="K2166" s="11">
        <f t="shared" si="846"/>
        <v>0</v>
      </c>
      <c r="L2166" s="11">
        <f t="shared" si="846"/>
        <v>0</v>
      </c>
      <c r="M2166" s="11">
        <f t="shared" si="846"/>
        <v>0</v>
      </c>
      <c r="N2166" s="11">
        <f t="shared" si="846"/>
        <v>0</v>
      </c>
      <c r="O2166" s="11">
        <f t="shared" si="846"/>
        <v>0</v>
      </c>
      <c r="P2166" s="11">
        <f t="shared" si="846"/>
        <v>1</v>
      </c>
      <c r="Q2166" s="4" t="str">
        <f t="shared" si="832"/>
        <v>N-101-000001</v>
      </c>
      <c r="R2166">
        <f t="shared" si="833"/>
        <v>109</v>
      </c>
      <c r="S2166" s="8">
        <f t="shared" si="834"/>
        <v>6.5598547021339648</v>
      </c>
      <c r="T2166" s="8">
        <f t="shared" si="835"/>
        <v>6.5598547021339648</v>
      </c>
      <c r="U2166" s="10">
        <f t="shared" si="826"/>
        <v>6.7785515799607365</v>
      </c>
      <c r="V2166" s="10">
        <f t="shared" si="836"/>
        <v>-0.46814479021556843</v>
      </c>
      <c r="W2166" s="10">
        <f t="shared" si="837"/>
        <v>-8.1121800573613179E-2</v>
      </c>
      <c r="X2166" s="10">
        <f t="shared" si="827"/>
        <v>-2.6281203818994407E-2</v>
      </c>
      <c r="Y2166" s="22">
        <f t="shared" si="838"/>
        <v>6.5229422793102829</v>
      </c>
      <c r="Z2166" s="22">
        <f t="shared" si="828"/>
        <v>6.4247572696849025</v>
      </c>
      <c r="AA2166" s="22">
        <f t="shared" si="829"/>
        <v>6.5598547021339648</v>
      </c>
      <c r="AB2166" s="35"/>
      <c r="AC2166" s="10"/>
      <c r="AD2166" s="10"/>
    </row>
    <row r="2167" spans="1:30" x14ac:dyDescent="0.25">
      <c r="A2167" t="s">
        <v>4852</v>
      </c>
      <c r="B2167" t="s">
        <v>2238</v>
      </c>
      <c r="C2167" s="1">
        <v>42383</v>
      </c>
      <c r="D2167">
        <v>896</v>
      </c>
      <c r="E2167" t="str">
        <f t="shared" si="824"/>
        <v>_the_future_of_artificial_intelligence_is_here_</v>
      </c>
      <c r="F2167" s="7">
        <f t="shared" si="830"/>
        <v>6.799055862058796</v>
      </c>
      <c r="G2167">
        <f t="shared" si="825"/>
        <v>42</v>
      </c>
      <c r="H2167" s="11">
        <f t="shared" si="831"/>
        <v>1</v>
      </c>
      <c r="I2167" s="11">
        <f t="shared" si="845"/>
        <v>0</v>
      </c>
      <c r="J2167" s="11">
        <f t="shared" si="845"/>
        <v>1</v>
      </c>
      <c r="K2167" s="11">
        <f t="shared" si="846"/>
        <v>0</v>
      </c>
      <c r="L2167" s="11">
        <f t="shared" si="846"/>
        <v>0</v>
      </c>
      <c r="M2167" s="11">
        <f t="shared" si="846"/>
        <v>0</v>
      </c>
      <c r="N2167" s="11">
        <f t="shared" si="846"/>
        <v>0</v>
      </c>
      <c r="O2167" s="11">
        <f t="shared" si="846"/>
        <v>0</v>
      </c>
      <c r="P2167" s="11">
        <f t="shared" si="846"/>
        <v>0</v>
      </c>
      <c r="Q2167" s="4" t="str">
        <f t="shared" si="832"/>
        <v>N-101-000000</v>
      </c>
      <c r="R2167">
        <f t="shared" si="833"/>
        <v>419</v>
      </c>
      <c r="S2167" s="8">
        <f t="shared" si="834"/>
        <v>6.5697596378225285</v>
      </c>
      <c r="T2167" s="8">
        <f t="shared" si="835"/>
        <v>6.5697596378225285</v>
      </c>
      <c r="U2167" s="10">
        <f t="shared" si="826"/>
        <v>6.6105869227427396</v>
      </c>
      <c r="V2167" s="10">
        <f t="shared" si="836"/>
        <v>-0.14431102010629077</v>
      </c>
      <c r="W2167" s="10">
        <f t="shared" si="837"/>
        <v>-3.4336314656559175E-2</v>
      </c>
      <c r="X2167" s="10">
        <f t="shared" si="827"/>
        <v>0.18846893931605621</v>
      </c>
      <c r="Y2167" s="22">
        <f t="shared" si="838"/>
        <v>6.7376924224453338</v>
      </c>
      <c r="Z2167" s="22">
        <f t="shared" si="828"/>
        <v>6.5922741434865042</v>
      </c>
      <c r="AA2167" s="22">
        <f t="shared" si="829"/>
        <v>6.5697596378225285</v>
      </c>
      <c r="AB2167" s="35"/>
      <c r="AC2167" s="10"/>
      <c r="AD2167" s="10"/>
    </row>
    <row r="2168" spans="1:30" x14ac:dyDescent="0.25">
      <c r="A2168" t="s">
        <v>2900</v>
      </c>
      <c r="B2168" t="s">
        <v>282</v>
      </c>
      <c r="C2168" s="1">
        <v>41120</v>
      </c>
      <c r="D2168">
        <v>570</v>
      </c>
      <c r="E2168" t="str">
        <f t="shared" si="824"/>
        <v>_the_future_of_big_data:_good,_bad_or_ugly?_</v>
      </c>
      <c r="F2168" s="7">
        <f t="shared" si="830"/>
        <v>6.3473892096560105</v>
      </c>
      <c r="G2168">
        <f t="shared" si="825"/>
        <v>35</v>
      </c>
      <c r="H2168" s="11">
        <f t="shared" si="831"/>
        <v>0</v>
      </c>
      <c r="I2168" s="11">
        <f t="shared" si="845"/>
        <v>1</v>
      </c>
      <c r="J2168" s="11">
        <f t="shared" si="845"/>
        <v>0</v>
      </c>
      <c r="K2168" s="11">
        <f t="shared" si="846"/>
        <v>0</v>
      </c>
      <c r="L2168" s="11">
        <f t="shared" si="846"/>
        <v>0</v>
      </c>
      <c r="M2168" s="11">
        <f t="shared" si="846"/>
        <v>0</v>
      </c>
      <c r="N2168" s="11">
        <f t="shared" si="846"/>
        <v>0</v>
      </c>
      <c r="O2168" s="11">
        <f t="shared" si="846"/>
        <v>0</v>
      </c>
      <c r="P2168" s="11">
        <f t="shared" si="846"/>
        <v>0</v>
      </c>
      <c r="Q2168" s="4" t="str">
        <f t="shared" si="832"/>
        <v>N-010-000000</v>
      </c>
      <c r="R2168">
        <f t="shared" si="833"/>
        <v>99</v>
      </c>
      <c r="S2168" s="8">
        <f t="shared" si="834"/>
        <v>6.480946823676728</v>
      </c>
      <c r="T2168" s="8">
        <f t="shared" si="835"/>
        <v>6.480946823676728</v>
      </c>
      <c r="U2168" s="10">
        <f t="shared" si="826"/>
        <v>6.7412968503555204</v>
      </c>
      <c r="V2168" s="10">
        <f t="shared" si="836"/>
        <v>-1.0225092870624488</v>
      </c>
      <c r="W2168" s="10">
        <f t="shared" si="837"/>
        <v>-0.48600296705934465</v>
      </c>
      <c r="X2168" s="10">
        <f t="shared" si="827"/>
        <v>-0.39390764069951029</v>
      </c>
      <c r="Y2168" s="22">
        <f t="shared" si="838"/>
        <v>6.1553158424297676</v>
      </c>
      <c r="Z2168" s="22">
        <f t="shared" si="828"/>
        <v>6.3463125243562173</v>
      </c>
      <c r="AA2168" s="22">
        <f t="shared" si="829"/>
        <v>6.480946823676728</v>
      </c>
      <c r="AB2168" s="35"/>
      <c r="AC2168" s="10"/>
      <c r="AD2168" s="10"/>
    </row>
    <row r="2169" spans="1:30" x14ac:dyDescent="0.25">
      <c r="A2169" t="s">
        <v>4853</v>
      </c>
      <c r="B2169" t="s">
        <v>2239</v>
      </c>
      <c r="C2169" s="1">
        <v>41989</v>
      </c>
      <c r="D2169">
        <v>1173</v>
      </c>
      <c r="E2169" t="str">
        <f t="shared" si="824"/>
        <v>_the_future_of_big_data_is_wearables_</v>
      </c>
      <c r="F2169" s="7">
        <f t="shared" si="830"/>
        <v>7.0681720003880422</v>
      </c>
      <c r="G2169">
        <f t="shared" si="825"/>
        <v>26</v>
      </c>
      <c r="H2169" s="11">
        <f t="shared" si="831"/>
        <v>0</v>
      </c>
      <c r="I2169" s="11">
        <f t="shared" si="845"/>
        <v>0</v>
      </c>
      <c r="J2169" s="11">
        <f t="shared" si="845"/>
        <v>1</v>
      </c>
      <c r="K2169" s="11">
        <f t="shared" si="846"/>
        <v>0</v>
      </c>
      <c r="L2169" s="11">
        <f t="shared" si="846"/>
        <v>0</v>
      </c>
      <c r="M2169" s="11">
        <f t="shared" si="846"/>
        <v>0</v>
      </c>
      <c r="N2169" s="11">
        <f t="shared" si="846"/>
        <v>0</v>
      </c>
      <c r="O2169" s="11">
        <f t="shared" si="846"/>
        <v>1</v>
      </c>
      <c r="P2169" s="11">
        <f t="shared" si="846"/>
        <v>0</v>
      </c>
      <c r="Q2169" s="4" t="str">
        <f t="shared" si="832"/>
        <v>N-001-000010</v>
      </c>
      <c r="R2169">
        <f t="shared" si="833"/>
        <v>276</v>
      </c>
      <c r="S2169" s="8">
        <f t="shared" si="834"/>
        <v>7.1371246496698326</v>
      </c>
      <c r="T2169" s="8">
        <f t="shared" si="835"/>
        <v>7.1371246496698326</v>
      </c>
      <c r="U2169" s="10">
        <f t="shared" si="826"/>
        <v>6.4633510855298208</v>
      </c>
      <c r="V2169" s="10">
        <f t="shared" si="836"/>
        <v>0.48352944586012636</v>
      </c>
      <c r="W2169" s="10">
        <f t="shared" si="837"/>
        <v>0.23477982367268702</v>
      </c>
      <c r="X2169" s="10">
        <f t="shared" si="827"/>
        <v>0.60482091485822098</v>
      </c>
      <c r="Y2169" s="22">
        <f t="shared" si="838"/>
        <v>7.1540443979874988</v>
      </c>
      <c r="Z2169" s="22">
        <f t="shared" si="828"/>
        <v>7.1890336202131158</v>
      </c>
      <c r="AA2169" s="22">
        <f t="shared" si="829"/>
        <v>7.1371246496698326</v>
      </c>
      <c r="AB2169" s="35"/>
      <c r="AC2169" s="10"/>
      <c r="AD2169" s="10"/>
    </row>
    <row r="2170" spans="1:30" x14ac:dyDescent="0.25">
      <c r="A2170" t="s">
        <v>4854</v>
      </c>
      <c r="B2170" t="s">
        <v>2240</v>
      </c>
      <c r="C2170" s="1">
        <v>42330</v>
      </c>
      <c r="D2170">
        <v>570</v>
      </c>
      <c r="E2170" t="str">
        <f t="shared" si="824"/>
        <v>_the_global_crime_landscape_</v>
      </c>
      <c r="F2170" s="7">
        <f t="shared" si="830"/>
        <v>6.3473892096560105</v>
      </c>
      <c r="G2170">
        <f t="shared" si="825"/>
        <v>38</v>
      </c>
      <c r="H2170" s="11">
        <f t="shared" si="831"/>
        <v>1</v>
      </c>
      <c r="I2170" s="11">
        <f t="shared" si="845"/>
        <v>0</v>
      </c>
      <c r="J2170" s="11">
        <f t="shared" si="845"/>
        <v>1</v>
      </c>
      <c r="K2170" s="11">
        <f t="shared" si="846"/>
        <v>0</v>
      </c>
      <c r="L2170" s="11">
        <f t="shared" si="846"/>
        <v>0</v>
      </c>
      <c r="M2170" s="11">
        <f t="shared" si="846"/>
        <v>0</v>
      </c>
      <c r="N2170" s="11">
        <f t="shared" si="846"/>
        <v>0</v>
      </c>
      <c r="O2170" s="11">
        <f t="shared" si="846"/>
        <v>0</v>
      </c>
      <c r="P2170" s="11">
        <f t="shared" si="846"/>
        <v>0</v>
      </c>
      <c r="Q2170" s="4" t="str">
        <f t="shared" si="832"/>
        <v>N-101-000000</v>
      </c>
      <c r="R2170">
        <f t="shared" si="833"/>
        <v>419</v>
      </c>
      <c r="S2170" s="8">
        <f t="shared" si="834"/>
        <v>6.5697596378225285</v>
      </c>
      <c r="T2170" s="8">
        <f t="shared" si="835"/>
        <v>6.5697596378225285</v>
      </c>
      <c r="U2170" s="10">
        <f t="shared" si="826"/>
        <v>6.1589202703399542</v>
      </c>
      <c r="V2170" s="10">
        <f t="shared" si="836"/>
        <v>-0.14431102010629077</v>
      </c>
      <c r="W2170" s="10">
        <f t="shared" si="837"/>
        <v>-0.48600296705934465</v>
      </c>
      <c r="X2170" s="10">
        <f t="shared" si="827"/>
        <v>0.18846893931605621</v>
      </c>
      <c r="Y2170" s="22">
        <f t="shared" si="838"/>
        <v>6.7376924224453338</v>
      </c>
      <c r="Z2170" s="22">
        <f t="shared" si="828"/>
        <v>6.5922741434865042</v>
      </c>
      <c r="AA2170" s="22">
        <f t="shared" si="829"/>
        <v>6.5697596378225285</v>
      </c>
      <c r="AB2170" s="35"/>
      <c r="AC2170" s="10"/>
      <c r="AD2170" s="10"/>
    </row>
    <row r="2171" spans="1:30" x14ac:dyDescent="0.25">
      <c r="A2171" t="s">
        <v>4855</v>
      </c>
      <c r="B2171" t="s">
        <v>2241</v>
      </c>
      <c r="C2171" s="1">
        <v>41314</v>
      </c>
      <c r="D2171">
        <v>7780</v>
      </c>
      <c r="E2171" t="str">
        <f t="shared" si="824"/>
        <v>_the_graveyard_of_programming_languages_</v>
      </c>
      <c r="F2171" s="7">
        <f t="shared" si="830"/>
        <v>8.9594401436169306</v>
      </c>
      <c r="G2171">
        <f t="shared" si="825"/>
        <v>63</v>
      </c>
      <c r="H2171" s="11">
        <f t="shared" si="831"/>
        <v>0</v>
      </c>
      <c r="I2171" s="11">
        <f t="shared" si="845"/>
        <v>0</v>
      </c>
      <c r="J2171" s="11">
        <f t="shared" si="845"/>
        <v>1</v>
      </c>
      <c r="K2171" s="11">
        <f t="shared" si="846"/>
        <v>0</v>
      </c>
      <c r="L2171" s="11">
        <f t="shared" si="846"/>
        <v>0</v>
      </c>
      <c r="M2171" s="11">
        <f t="shared" si="846"/>
        <v>0</v>
      </c>
      <c r="N2171" s="11">
        <f t="shared" si="846"/>
        <v>0</v>
      </c>
      <c r="O2171" s="11">
        <f t="shared" si="846"/>
        <v>0</v>
      </c>
      <c r="P2171" s="11">
        <f t="shared" si="846"/>
        <v>0</v>
      </c>
      <c r="Q2171" s="4" t="str">
        <f t="shared" si="832"/>
        <v>N-001-000000</v>
      </c>
      <c r="R2171">
        <f t="shared" si="833"/>
        <v>313</v>
      </c>
      <c r="S2171" s="8">
        <f t="shared" si="834"/>
        <v>6.8822553953446945</v>
      </c>
      <c r="T2171" s="8">
        <f t="shared" si="835"/>
        <v>6.8822553953446945</v>
      </c>
      <c r="U2171" s="10">
        <f t="shared" si="826"/>
        <v>8.5725041499581778</v>
      </c>
      <c r="V2171" s="10">
        <f t="shared" si="836"/>
        <v>0.15496856831223904</v>
      </c>
      <c r="W2171" s="10">
        <f t="shared" si="837"/>
        <v>2.1260479669015755</v>
      </c>
      <c r="X2171" s="10">
        <f t="shared" si="827"/>
        <v>0.38693599365875281</v>
      </c>
      <c r="Y2171" s="22">
        <f t="shared" si="838"/>
        <v>6.9361594767880304</v>
      </c>
      <c r="Z2171" s="22">
        <f t="shared" si="828"/>
        <v>6.9661540865059681</v>
      </c>
      <c r="AA2171" s="22">
        <f t="shared" si="829"/>
        <v>6.8822553953446945</v>
      </c>
      <c r="AB2171" s="35"/>
      <c r="AC2171" s="10"/>
      <c r="AD2171" s="10"/>
    </row>
    <row r="2172" spans="1:30" x14ac:dyDescent="0.25">
      <c r="A2172" t="s">
        <v>3144</v>
      </c>
      <c r="B2172" t="s">
        <v>528</v>
      </c>
      <c r="C2172" s="1">
        <v>42348</v>
      </c>
      <c r="D2172">
        <v>169</v>
      </c>
      <c r="E2172" t="str">
        <f t="shared" si="824"/>
        <v>_the_great_escape:_health,_wealth,_and_the_origins_of_inequality_</v>
      </c>
      <c r="F2172" s="7">
        <f t="shared" si="830"/>
        <v>5.1357984370502621</v>
      </c>
      <c r="G2172">
        <f t="shared" si="825"/>
        <v>56</v>
      </c>
      <c r="H2172" s="11">
        <f t="shared" si="831"/>
        <v>1</v>
      </c>
      <c r="I2172" s="11">
        <f t="shared" si="845"/>
        <v>0</v>
      </c>
      <c r="J2172" s="11">
        <f t="shared" si="845"/>
        <v>1</v>
      </c>
      <c r="K2172" s="11">
        <f t="shared" ref="K2172:P2181" si="847">IF(ISNUMBER(SEARCH(K$1,$E2172)),1,0)</f>
        <v>0</v>
      </c>
      <c r="L2172" s="11">
        <f t="shared" si="847"/>
        <v>0</v>
      </c>
      <c r="M2172" s="11">
        <f t="shared" si="847"/>
        <v>0</v>
      </c>
      <c r="N2172" s="11">
        <f t="shared" si="847"/>
        <v>0</v>
      </c>
      <c r="O2172" s="11">
        <f t="shared" si="847"/>
        <v>0</v>
      </c>
      <c r="P2172" s="11">
        <f t="shared" si="847"/>
        <v>0</v>
      </c>
      <c r="Q2172" s="4" t="str">
        <f t="shared" si="832"/>
        <v>N-101-000000</v>
      </c>
      <c r="R2172">
        <f t="shared" si="833"/>
        <v>419</v>
      </c>
      <c r="S2172" s="8">
        <f t="shared" si="834"/>
        <v>6.5697596378225285</v>
      </c>
      <c r="T2172" s="8">
        <f t="shared" si="835"/>
        <v>6.5697596378225285</v>
      </c>
      <c r="U2172" s="10">
        <f t="shared" si="826"/>
        <v>4.9473294977342057</v>
      </c>
      <c r="V2172" s="10">
        <f t="shared" si="836"/>
        <v>-0.14431102010629077</v>
      </c>
      <c r="W2172" s="10">
        <f t="shared" si="837"/>
        <v>-1.6975937396650931</v>
      </c>
      <c r="X2172" s="10">
        <f t="shared" si="827"/>
        <v>0.18846893931605621</v>
      </c>
      <c r="Y2172" s="22">
        <f t="shared" si="838"/>
        <v>6.7376924224453338</v>
      </c>
      <c r="Z2172" s="22">
        <f t="shared" si="828"/>
        <v>6.5922741434865042</v>
      </c>
      <c r="AA2172" s="22">
        <f t="shared" si="829"/>
        <v>6.5697596378225285</v>
      </c>
      <c r="AB2172" s="35"/>
      <c r="AC2172" s="10"/>
      <c r="AD2172" s="10"/>
    </row>
    <row r="2173" spans="1:30" x14ac:dyDescent="0.25">
      <c r="A2173" t="s">
        <v>4856</v>
      </c>
      <c r="B2173" t="s">
        <v>2242</v>
      </c>
      <c r="C2173" s="1">
        <v>41951</v>
      </c>
      <c r="D2173">
        <v>2362</v>
      </c>
      <c r="E2173" t="str">
        <f t="shared" si="824"/>
        <v>_the_growth_of_data_science_over_the_last_two_years:_300%_</v>
      </c>
      <c r="F2173" s="7">
        <f t="shared" si="830"/>
        <v>7.7676872771869077</v>
      </c>
      <c r="G2173">
        <f t="shared" si="825"/>
        <v>45</v>
      </c>
      <c r="H2173" s="11">
        <f t="shared" si="831"/>
        <v>0</v>
      </c>
      <c r="I2173" s="11">
        <f t="shared" si="845"/>
        <v>0</v>
      </c>
      <c r="J2173" s="11">
        <f t="shared" si="845"/>
        <v>1</v>
      </c>
      <c r="K2173" s="11">
        <f t="shared" si="847"/>
        <v>0</v>
      </c>
      <c r="L2173" s="11">
        <f t="shared" si="847"/>
        <v>0</v>
      </c>
      <c r="M2173" s="11">
        <f t="shared" si="847"/>
        <v>0</v>
      </c>
      <c r="N2173" s="11">
        <f t="shared" si="847"/>
        <v>1</v>
      </c>
      <c r="O2173" s="11">
        <f t="shared" si="847"/>
        <v>1</v>
      </c>
      <c r="P2173" s="11">
        <f t="shared" si="847"/>
        <v>0</v>
      </c>
      <c r="Q2173" s="4" t="str">
        <f t="shared" si="832"/>
        <v>N-001-000110</v>
      </c>
      <c r="R2173">
        <f t="shared" si="833"/>
        <v>130</v>
      </c>
      <c r="S2173" s="8">
        <f t="shared" si="834"/>
        <v>7.6818150714618501</v>
      </c>
      <c r="T2173" s="8">
        <f t="shared" si="835"/>
        <v>7.6818150714618501</v>
      </c>
      <c r="U2173" s="10">
        <f t="shared" si="826"/>
        <v>6.7792035260232018</v>
      </c>
      <c r="V2173" s="10">
        <f t="shared" si="836"/>
        <v>1.0620761276823165</v>
      </c>
      <c r="W2173" s="10">
        <f t="shared" si="837"/>
        <v>0.93429510047155251</v>
      </c>
      <c r="X2173" s="10">
        <f t="shared" si="827"/>
        <v>0.98848375116370624</v>
      </c>
      <c r="Y2173" s="22">
        <f t="shared" si="838"/>
        <v>7.5377072342929834</v>
      </c>
      <c r="Z2173" s="22">
        <f t="shared" si="828"/>
        <v>7.6004759766059404</v>
      </c>
      <c r="AA2173" s="22">
        <f t="shared" si="829"/>
        <v>7.6818150714618501</v>
      </c>
      <c r="AB2173" s="35"/>
      <c r="AC2173" s="10"/>
      <c r="AD2173" s="10"/>
    </row>
    <row r="2174" spans="1:30" x14ac:dyDescent="0.25">
      <c r="A2174" t="s">
        <v>4858</v>
      </c>
      <c r="B2174" t="s">
        <v>2244</v>
      </c>
      <c r="C2174" s="1">
        <v>42494</v>
      </c>
      <c r="D2174">
        <v>8297</v>
      </c>
      <c r="E2174" t="str">
        <f t="shared" si="824"/>
        <v>_the_guide_to_learning_python_for_data_science_</v>
      </c>
      <c r="F2174" s="7">
        <f t="shared" si="830"/>
        <v>9.0237698008928131</v>
      </c>
      <c r="G2174">
        <f t="shared" si="825"/>
        <v>32</v>
      </c>
      <c r="H2174" s="11">
        <f t="shared" si="831"/>
        <v>1</v>
      </c>
      <c r="I2174" s="11">
        <f t="shared" si="845"/>
        <v>0</v>
      </c>
      <c r="J2174" s="11">
        <f t="shared" si="845"/>
        <v>1</v>
      </c>
      <c r="K2174" s="11">
        <f t="shared" si="847"/>
        <v>1</v>
      </c>
      <c r="L2174" s="11">
        <f t="shared" si="847"/>
        <v>0</v>
      </c>
      <c r="M2174" s="11">
        <f t="shared" si="847"/>
        <v>0</v>
      </c>
      <c r="N2174" s="11">
        <f t="shared" si="847"/>
        <v>1</v>
      </c>
      <c r="O2174" s="11">
        <f t="shared" si="847"/>
        <v>1</v>
      </c>
      <c r="P2174" s="11">
        <f t="shared" si="847"/>
        <v>0</v>
      </c>
      <c r="Q2174" s="4" t="str">
        <f t="shared" si="832"/>
        <v>N-101-100110</v>
      </c>
      <c r="R2174">
        <f t="shared" si="833"/>
        <v>4</v>
      </c>
      <c r="S2174" s="8">
        <f t="shared" si="834"/>
        <v>8.7956964301092686</v>
      </c>
      <c r="T2174" s="8">
        <f t="shared" si="835"/>
        <v>7.3546782491486216</v>
      </c>
      <c r="U2174" s="10">
        <f t="shared" si="826"/>
        <v>7.2935347033791089</v>
      </c>
      <c r="V2174" s="10">
        <f t="shared" si="836"/>
        <v>2.1806045322063334</v>
      </c>
      <c r="W2174" s="10">
        <f t="shared" si="837"/>
        <v>2.190377624177458</v>
      </c>
      <c r="X2174" s="10">
        <f t="shared" si="827"/>
        <v>1.7302350975137042</v>
      </c>
      <c r="Y2174" s="22">
        <f t="shared" si="838"/>
        <v>8.2794585806429808</v>
      </c>
      <c r="Z2174" s="22">
        <f t="shared" si="828"/>
        <v>8.7125332646551108</v>
      </c>
      <c r="AA2174" s="22">
        <f t="shared" si="829"/>
        <v>8.2794585806429808</v>
      </c>
      <c r="AB2174" s="35"/>
      <c r="AC2174" s="10"/>
      <c r="AD2174" s="10"/>
    </row>
    <row r="2175" spans="1:30" x14ac:dyDescent="0.25">
      <c r="A2175" t="s">
        <v>4859</v>
      </c>
      <c r="B2175" t="s">
        <v>2245</v>
      </c>
      <c r="C2175" s="1">
        <v>41721</v>
      </c>
      <c r="D2175">
        <v>1589</v>
      </c>
      <c r="E2175" t="str">
        <f t="shared" si="824"/>
        <v>_the_haboob_clouds_hadoops_future_</v>
      </c>
      <c r="F2175" s="7">
        <f t="shared" si="830"/>
        <v>7.3714892952142774</v>
      </c>
      <c r="G2175">
        <f t="shared" si="825"/>
        <v>65</v>
      </c>
      <c r="H2175" s="11">
        <f t="shared" si="831"/>
        <v>0</v>
      </c>
      <c r="I2175" s="11">
        <f t="shared" si="845"/>
        <v>0</v>
      </c>
      <c r="J2175" s="11">
        <f t="shared" si="845"/>
        <v>1</v>
      </c>
      <c r="K2175" s="11">
        <f t="shared" si="847"/>
        <v>0</v>
      </c>
      <c r="L2175" s="11">
        <f t="shared" si="847"/>
        <v>0</v>
      </c>
      <c r="M2175" s="11">
        <f t="shared" si="847"/>
        <v>0</v>
      </c>
      <c r="N2175" s="11">
        <f t="shared" si="847"/>
        <v>0</v>
      </c>
      <c r="O2175" s="11">
        <f t="shared" si="847"/>
        <v>0</v>
      </c>
      <c r="P2175" s="11">
        <f t="shared" si="847"/>
        <v>0</v>
      </c>
      <c r="Q2175" s="4" t="str">
        <f t="shared" si="832"/>
        <v>N-001-000000</v>
      </c>
      <c r="R2175">
        <f t="shared" si="833"/>
        <v>313</v>
      </c>
      <c r="S2175" s="8">
        <f t="shared" si="834"/>
        <v>6.8822553953446945</v>
      </c>
      <c r="T2175" s="8">
        <f t="shared" si="835"/>
        <v>6.8822553953446945</v>
      </c>
      <c r="U2175" s="10">
        <f t="shared" si="826"/>
        <v>6.9845533015555246</v>
      </c>
      <c r="V2175" s="10">
        <f t="shared" si="836"/>
        <v>0.15496856831223904</v>
      </c>
      <c r="W2175" s="10">
        <f t="shared" si="837"/>
        <v>0.53809711849892228</v>
      </c>
      <c r="X2175" s="10">
        <f t="shared" si="827"/>
        <v>0.38693599365875281</v>
      </c>
      <c r="Y2175" s="22">
        <f t="shared" si="838"/>
        <v>6.9361594767880304</v>
      </c>
      <c r="Z2175" s="22">
        <f t="shared" si="828"/>
        <v>6.9661540865059681</v>
      </c>
      <c r="AA2175" s="22">
        <f t="shared" si="829"/>
        <v>6.8822553953446945</v>
      </c>
      <c r="AB2175" s="35"/>
      <c r="AC2175" s="10"/>
      <c r="AD2175" s="10"/>
    </row>
    <row r="2176" spans="1:30" x14ac:dyDescent="0.25">
      <c r="A2176" t="s">
        <v>4860</v>
      </c>
      <c r="B2176" t="s">
        <v>2246</v>
      </c>
      <c r="C2176" s="1">
        <v>42333</v>
      </c>
      <c r="D2176">
        <v>1407</v>
      </c>
      <c r="E2176" t="str">
        <f t="shared" si="824"/>
        <v>_the_hadoop_ecosystem:_hdfs,_yarn,_hive,_pig,_hbase_and_growing..._</v>
      </c>
      <c r="F2176" s="7">
        <f t="shared" si="830"/>
        <v>7.2499255367179876</v>
      </c>
      <c r="G2176">
        <f t="shared" si="825"/>
        <v>28</v>
      </c>
      <c r="H2176" s="11">
        <f t="shared" si="831"/>
        <v>1</v>
      </c>
      <c r="I2176" s="11">
        <f t="shared" si="845"/>
        <v>0</v>
      </c>
      <c r="J2176" s="11">
        <f t="shared" si="845"/>
        <v>1</v>
      </c>
      <c r="K2176" s="11">
        <f t="shared" si="847"/>
        <v>0</v>
      </c>
      <c r="L2176" s="11">
        <f t="shared" si="847"/>
        <v>0</v>
      </c>
      <c r="M2176" s="11">
        <f t="shared" si="847"/>
        <v>0</v>
      </c>
      <c r="N2176" s="11">
        <f t="shared" si="847"/>
        <v>0</v>
      </c>
      <c r="O2176" s="11">
        <f t="shared" si="847"/>
        <v>0</v>
      </c>
      <c r="P2176" s="11">
        <f t="shared" si="847"/>
        <v>0</v>
      </c>
      <c r="Q2176" s="4" t="str">
        <f t="shared" si="832"/>
        <v>N-101-000000</v>
      </c>
      <c r="R2176">
        <f t="shared" si="833"/>
        <v>419</v>
      </c>
      <c r="S2176" s="8">
        <f t="shared" si="834"/>
        <v>6.5697596378225285</v>
      </c>
      <c r="T2176" s="8">
        <f t="shared" si="835"/>
        <v>6.5697596378225285</v>
      </c>
      <c r="U2176" s="10">
        <f t="shared" si="826"/>
        <v>7.0614565974019312</v>
      </c>
      <c r="V2176" s="10">
        <f t="shared" si="836"/>
        <v>-0.14431102010629077</v>
      </c>
      <c r="W2176" s="10">
        <f t="shared" si="837"/>
        <v>0.41653336000263241</v>
      </c>
      <c r="X2176" s="10">
        <f t="shared" si="827"/>
        <v>0.18846893931605621</v>
      </c>
      <c r="Y2176" s="22">
        <f t="shared" si="838"/>
        <v>6.7376924224453338</v>
      </c>
      <c r="Z2176" s="22">
        <f t="shared" si="828"/>
        <v>6.5922741434865042</v>
      </c>
      <c r="AA2176" s="22">
        <f t="shared" si="829"/>
        <v>6.5697596378225285</v>
      </c>
      <c r="AB2176" s="35"/>
      <c r="AC2176" s="10"/>
      <c r="AD2176" s="10"/>
    </row>
    <row r="2177" spans="1:30" x14ac:dyDescent="0.25">
      <c r="A2177" t="s">
        <v>4861</v>
      </c>
      <c r="B2177" t="s">
        <v>2247</v>
      </c>
      <c r="C2177" s="1">
        <v>42141</v>
      </c>
      <c r="D2177">
        <v>6294</v>
      </c>
      <c r="E2177" t="str">
        <f t="shared" si="824"/>
        <v>_the_handbook_of_data_science_</v>
      </c>
      <c r="F2177" s="7">
        <f t="shared" si="830"/>
        <v>8.7475109464784477</v>
      </c>
      <c r="G2177">
        <f t="shared" si="825"/>
        <v>79</v>
      </c>
      <c r="H2177" s="11">
        <f t="shared" si="831"/>
        <v>1</v>
      </c>
      <c r="I2177" s="11">
        <f t="shared" si="845"/>
        <v>0</v>
      </c>
      <c r="J2177" s="11">
        <f t="shared" si="845"/>
        <v>1</v>
      </c>
      <c r="K2177" s="11">
        <f t="shared" si="847"/>
        <v>0</v>
      </c>
      <c r="L2177" s="11">
        <f t="shared" si="847"/>
        <v>0</v>
      </c>
      <c r="M2177" s="11">
        <f t="shared" si="847"/>
        <v>0</v>
      </c>
      <c r="N2177" s="11">
        <f t="shared" si="847"/>
        <v>1</v>
      </c>
      <c r="O2177" s="11">
        <f t="shared" si="847"/>
        <v>1</v>
      </c>
      <c r="P2177" s="11">
        <f t="shared" si="847"/>
        <v>0</v>
      </c>
      <c r="Q2177" s="4" t="str">
        <f t="shared" si="832"/>
        <v>N-101-000110</v>
      </c>
      <c r="R2177">
        <f t="shared" si="833"/>
        <v>126</v>
      </c>
      <c r="S2177" s="8">
        <f t="shared" si="834"/>
        <v>7.156085089173656</v>
      </c>
      <c r="T2177" s="8">
        <f t="shared" si="835"/>
        <v>7.156085089173656</v>
      </c>
      <c r="U2177" s="10">
        <f t="shared" si="826"/>
        <v>7.9574942496574383</v>
      </c>
      <c r="V2177" s="10">
        <f t="shared" si="836"/>
        <v>0.76279653926378688</v>
      </c>
      <c r="W2177" s="10">
        <f t="shared" si="837"/>
        <v>1.9141187697630926</v>
      </c>
      <c r="X2177" s="10">
        <f t="shared" si="827"/>
        <v>0.79001669682100972</v>
      </c>
      <c r="Y2177" s="22">
        <f t="shared" si="838"/>
        <v>7.3392401799502869</v>
      </c>
      <c r="Z2177" s="22">
        <f t="shared" si="828"/>
        <v>7.2265960335864765</v>
      </c>
      <c r="AA2177" s="22">
        <f t="shared" si="829"/>
        <v>7.156085089173656</v>
      </c>
      <c r="AB2177" s="35"/>
      <c r="AC2177" s="10"/>
      <c r="AD2177" s="10"/>
    </row>
    <row r="2178" spans="1:30" x14ac:dyDescent="0.25">
      <c r="A2178" t="s">
        <v>4862</v>
      </c>
      <c r="B2178" t="s">
        <v>2248</v>
      </c>
      <c r="C2178" s="1">
        <v>41187</v>
      </c>
      <c r="D2178">
        <v>611</v>
      </c>
      <c r="E2178" t="str">
        <f t="shared" ref="E2178:E2241" si="848">CONCATENATE("_",LOWER(A2178),"_")</f>
        <v>_the_hastings_effect:_how_the_netflix_big_data_approach_is_transformingeducation_</v>
      </c>
      <c r="F2178" s="7">
        <f t="shared" si="830"/>
        <v>6.4167322825123261</v>
      </c>
      <c r="G2178">
        <f t="shared" ref="G2178:G2241" si="849">LEN(A2179)</f>
        <v>34</v>
      </c>
      <c r="H2178" s="11">
        <f t="shared" si="831"/>
        <v>0</v>
      </c>
      <c r="I2178" s="11">
        <f t="shared" si="845"/>
        <v>0</v>
      </c>
      <c r="J2178" s="11">
        <f t="shared" si="845"/>
        <v>1</v>
      </c>
      <c r="K2178" s="11">
        <f t="shared" si="847"/>
        <v>0</v>
      </c>
      <c r="L2178" s="11">
        <f t="shared" si="847"/>
        <v>0</v>
      </c>
      <c r="M2178" s="11">
        <f t="shared" si="847"/>
        <v>0</v>
      </c>
      <c r="N2178" s="11">
        <f t="shared" si="847"/>
        <v>0</v>
      </c>
      <c r="O2178" s="11">
        <f t="shared" si="847"/>
        <v>1</v>
      </c>
      <c r="P2178" s="11">
        <f t="shared" si="847"/>
        <v>0</v>
      </c>
      <c r="Q2178" s="4" t="str">
        <f t="shared" si="832"/>
        <v>N-001-000010</v>
      </c>
      <c r="R2178">
        <f t="shared" si="833"/>
        <v>276</v>
      </c>
      <c r="S2178" s="8">
        <f t="shared" si="834"/>
        <v>7.1371246496698326</v>
      </c>
      <c r="T2178" s="8">
        <f t="shared" si="835"/>
        <v>7.1371246496698326</v>
      </c>
      <c r="U2178" s="10">
        <f t="shared" ref="U2178:U2241" si="850">F2178-$AQ$29*SUMPRODUCT(H2178:P2178,$AH$25:$AP$25)</f>
        <v>5.8119113676541048</v>
      </c>
      <c r="V2178" s="10">
        <f t="shared" si="836"/>
        <v>0.48352944586012636</v>
      </c>
      <c r="W2178" s="10">
        <f t="shared" si="837"/>
        <v>-0.41665989420302907</v>
      </c>
      <c r="X2178" s="10">
        <f t="shared" ref="X2178:X2241" si="851">$AQ$29*SUMPRODUCT(H2178:P2178,$AH$25:$AP$25)</f>
        <v>0.60482091485822098</v>
      </c>
      <c r="Y2178" s="22">
        <f t="shared" si="838"/>
        <v>7.1540443979874988</v>
      </c>
      <c r="Z2178" s="22">
        <f t="shared" ref="Z2178:Z2241" si="852">$AG$36+SUMPRODUCT($AH$36:$AP$36,H2178:P2178)</f>
        <v>7.1890336202131158</v>
      </c>
      <c r="AA2178" s="22">
        <f t="shared" ref="AA2178:AA2241" si="853">IF(R2178&gt;=$AC$2,S2178,Y2178)</f>
        <v>7.1371246496698326</v>
      </c>
      <c r="AB2178" s="35"/>
      <c r="AC2178" s="10"/>
      <c r="AD2178" s="10"/>
    </row>
    <row r="2179" spans="1:30" x14ac:dyDescent="0.25">
      <c r="A2179" t="s">
        <v>4863</v>
      </c>
      <c r="B2179" t="s">
        <v>2249</v>
      </c>
      <c r="C2179" s="1">
        <v>42348</v>
      </c>
      <c r="D2179">
        <v>156</v>
      </c>
      <c r="E2179" t="str">
        <f t="shared" si="848"/>
        <v>_the_hillary_clinton_email_explorer_</v>
      </c>
      <c r="F2179" s="7">
        <f t="shared" ref="F2179:F2242" si="854">LN(1+D2179)</f>
        <v>5.0562458053483077</v>
      </c>
      <c r="G2179">
        <f t="shared" si="849"/>
        <v>24</v>
      </c>
      <c r="H2179" s="11">
        <f t="shared" ref="H2179:H2242" si="855">IF(YEAR(C2179)&gt;2014,1,0)</f>
        <v>1</v>
      </c>
      <c r="I2179" s="11">
        <f t="shared" si="845"/>
        <v>0</v>
      </c>
      <c r="J2179" s="11">
        <f t="shared" si="845"/>
        <v>1</v>
      </c>
      <c r="K2179" s="11">
        <f t="shared" si="847"/>
        <v>0</v>
      </c>
      <c r="L2179" s="11">
        <f t="shared" si="847"/>
        <v>0</v>
      </c>
      <c r="M2179" s="11">
        <f t="shared" si="847"/>
        <v>0</v>
      </c>
      <c r="N2179" s="11">
        <f t="shared" si="847"/>
        <v>0</v>
      </c>
      <c r="O2179" s="11">
        <f t="shared" si="847"/>
        <v>0</v>
      </c>
      <c r="P2179" s="11">
        <f t="shared" si="847"/>
        <v>0</v>
      </c>
      <c r="Q2179" s="4" t="str">
        <f t="shared" ref="Q2179:Q2242" si="856">CONCATENATE("N-",H2179,I2179,J2179,"-",K2179,L2179,M2179,N2179,O2179,P2179)</f>
        <v>N-101-000000</v>
      </c>
      <c r="R2179">
        <f t="shared" ref="R2179:R2242" si="857">COUNTIF(Q:Q,Q2179)</f>
        <v>419</v>
      </c>
      <c r="S2179" s="8">
        <f t="shared" ref="S2179:S2242" si="858">AVERAGEIF(R:R,R2179,F:F)</f>
        <v>6.5697596378225285</v>
      </c>
      <c r="T2179" s="8">
        <f t="shared" ref="T2179:T2242" si="859">IF(R2179&gt;=10,S2179,AVERAGEIF(R:R,"&lt;10",F:F))</f>
        <v>6.5697596378225285</v>
      </c>
      <c r="U2179" s="10">
        <f t="shared" si="850"/>
        <v>4.8677768660322513</v>
      </c>
      <c r="V2179" s="10">
        <f t="shared" ref="V2179:V2242" si="860">SUMPRODUCT(H2179:P2179,$AH$25:$AP$25)-$AQ$28</f>
        <v>-0.14431102010629077</v>
      </c>
      <c r="W2179" s="10">
        <f t="shared" ref="W2179:W2242" si="861">F2179-AVERAGE(F:F)</f>
        <v>-1.7771463713670475</v>
      </c>
      <c r="X2179" s="10">
        <f t="shared" si="851"/>
        <v>0.18846893931605621</v>
      </c>
      <c r="Y2179" s="22">
        <f t="shared" ref="Y2179:Y2242" si="862">AVERAGE(F:F)-AVERAGE(X:X)+X2179</f>
        <v>6.7376924224453338</v>
      </c>
      <c r="Z2179" s="22">
        <f t="shared" si="852"/>
        <v>6.5922741434865042</v>
      </c>
      <c r="AA2179" s="22">
        <f t="shared" si="853"/>
        <v>6.5697596378225285</v>
      </c>
      <c r="AB2179" s="35"/>
      <c r="AC2179" s="10"/>
      <c r="AD2179" s="10"/>
    </row>
    <row r="2180" spans="1:30" x14ac:dyDescent="0.25">
      <c r="A2180" t="s">
        <v>4864</v>
      </c>
      <c r="B2180" t="s">
        <v>2250</v>
      </c>
      <c r="C2180" s="1">
        <v>42100</v>
      </c>
      <c r="D2180">
        <v>163</v>
      </c>
      <c r="E2180" t="str">
        <f t="shared" si="848"/>
        <v>_the_hot_hand_rises_again_</v>
      </c>
      <c r="F2180" s="7">
        <f t="shared" si="854"/>
        <v>5.0998664278241987</v>
      </c>
      <c r="G2180">
        <f t="shared" si="849"/>
        <v>50</v>
      </c>
      <c r="H2180" s="11">
        <f t="shared" si="855"/>
        <v>1</v>
      </c>
      <c r="I2180" s="11">
        <f t="shared" si="845"/>
        <v>0</v>
      </c>
      <c r="J2180" s="11">
        <f t="shared" si="845"/>
        <v>1</v>
      </c>
      <c r="K2180" s="11">
        <f t="shared" si="847"/>
        <v>0</v>
      </c>
      <c r="L2180" s="11">
        <f t="shared" si="847"/>
        <v>0</v>
      </c>
      <c r="M2180" s="11">
        <f t="shared" si="847"/>
        <v>0</v>
      </c>
      <c r="N2180" s="11">
        <f t="shared" si="847"/>
        <v>0</v>
      </c>
      <c r="O2180" s="11">
        <f t="shared" si="847"/>
        <v>0</v>
      </c>
      <c r="P2180" s="11">
        <f t="shared" si="847"/>
        <v>0</v>
      </c>
      <c r="Q2180" s="4" t="str">
        <f t="shared" si="856"/>
        <v>N-101-000000</v>
      </c>
      <c r="R2180">
        <f t="shared" si="857"/>
        <v>419</v>
      </c>
      <c r="S2180" s="8">
        <f t="shared" si="858"/>
        <v>6.5697596378225285</v>
      </c>
      <c r="T2180" s="8">
        <f t="shared" si="859"/>
        <v>6.5697596378225285</v>
      </c>
      <c r="U2180" s="10">
        <f t="shared" si="850"/>
        <v>4.9113974885081424</v>
      </c>
      <c r="V2180" s="10">
        <f t="shared" si="860"/>
        <v>-0.14431102010629077</v>
      </c>
      <c r="W2180" s="10">
        <f t="shared" si="861"/>
        <v>-1.7335257488911564</v>
      </c>
      <c r="X2180" s="10">
        <f t="shared" si="851"/>
        <v>0.18846893931605621</v>
      </c>
      <c r="Y2180" s="22">
        <f t="shared" si="862"/>
        <v>6.7376924224453338</v>
      </c>
      <c r="Z2180" s="22">
        <f t="shared" si="852"/>
        <v>6.5922741434865042</v>
      </c>
      <c r="AA2180" s="22">
        <f t="shared" si="853"/>
        <v>6.5697596378225285</v>
      </c>
      <c r="AB2180" s="35"/>
      <c r="AC2180" s="10"/>
      <c r="AD2180" s="10"/>
    </row>
    <row r="2181" spans="1:30" x14ac:dyDescent="0.25">
      <c r="A2181" t="s">
        <v>4865</v>
      </c>
      <c r="B2181" t="s">
        <v>2251</v>
      </c>
      <c r="C2181" s="1">
        <v>42101</v>
      </c>
      <c r="D2181">
        <v>1507</v>
      </c>
      <c r="E2181" t="str">
        <f t="shared" si="848"/>
        <v>_the_hype_around_graph_databases_and_why_it_matters_</v>
      </c>
      <c r="F2181" s="7">
        <f t="shared" si="854"/>
        <v>7.3185395485679017</v>
      </c>
      <c r="G2181">
        <f t="shared" si="849"/>
        <v>39</v>
      </c>
      <c r="H2181" s="11">
        <f t="shared" si="855"/>
        <v>1</v>
      </c>
      <c r="I2181" s="11">
        <f t="shared" si="845"/>
        <v>0</v>
      </c>
      <c r="J2181" s="11">
        <f t="shared" si="845"/>
        <v>1</v>
      </c>
      <c r="K2181" s="11">
        <f t="shared" si="847"/>
        <v>0</v>
      </c>
      <c r="L2181" s="11">
        <f t="shared" si="847"/>
        <v>0</v>
      </c>
      <c r="M2181" s="11">
        <f t="shared" si="847"/>
        <v>0</v>
      </c>
      <c r="N2181" s="11">
        <f t="shared" si="847"/>
        <v>0</v>
      </c>
      <c r="O2181" s="11">
        <f t="shared" si="847"/>
        <v>0</v>
      </c>
      <c r="P2181" s="11">
        <f t="shared" si="847"/>
        <v>0</v>
      </c>
      <c r="Q2181" s="4" t="str">
        <f t="shared" si="856"/>
        <v>N-101-000000</v>
      </c>
      <c r="R2181">
        <f t="shared" si="857"/>
        <v>419</v>
      </c>
      <c r="S2181" s="8">
        <f t="shared" si="858"/>
        <v>6.5697596378225285</v>
      </c>
      <c r="T2181" s="8">
        <f t="shared" si="859"/>
        <v>6.5697596378225285</v>
      </c>
      <c r="U2181" s="10">
        <f t="shared" si="850"/>
        <v>7.1300706092518453</v>
      </c>
      <c r="V2181" s="10">
        <f t="shared" si="860"/>
        <v>-0.14431102010629077</v>
      </c>
      <c r="W2181" s="10">
        <f t="shared" si="861"/>
        <v>0.48514737185254653</v>
      </c>
      <c r="X2181" s="10">
        <f t="shared" si="851"/>
        <v>0.18846893931605621</v>
      </c>
      <c r="Y2181" s="22">
        <f t="shared" si="862"/>
        <v>6.7376924224453338</v>
      </c>
      <c r="Z2181" s="22">
        <f t="shared" si="852"/>
        <v>6.5922741434865042</v>
      </c>
      <c r="AA2181" s="22">
        <f t="shared" si="853"/>
        <v>6.5697596378225285</v>
      </c>
      <c r="AB2181" s="35"/>
      <c r="AC2181" s="10"/>
      <c r="AD2181" s="10"/>
    </row>
    <row r="2182" spans="1:30" x14ac:dyDescent="0.25">
      <c r="A2182" t="s">
        <v>4866</v>
      </c>
      <c r="B2182" t="s">
        <v>2252</v>
      </c>
      <c r="C2182" s="1">
        <v>42023</v>
      </c>
      <c r="D2182">
        <v>3268</v>
      </c>
      <c r="E2182" t="str">
        <f t="shared" si="848"/>
        <v>_the_impact_of_asking_the_wrong_question_</v>
      </c>
      <c r="F2182" s="7">
        <f t="shared" si="854"/>
        <v>8.0922394067242109</v>
      </c>
      <c r="G2182">
        <f t="shared" si="849"/>
        <v>64</v>
      </c>
      <c r="H2182" s="11">
        <f t="shared" si="855"/>
        <v>1</v>
      </c>
      <c r="I2182" s="11">
        <f t="shared" ref="I2182:J2201" si="863">IF(ISNUMBER(SEARCH(I$1,$B2182)),1,0)</f>
        <v>0</v>
      </c>
      <c r="J2182" s="11">
        <f t="shared" si="863"/>
        <v>1</v>
      </c>
      <c r="K2182" s="11">
        <f t="shared" ref="K2182:P2191" si="864">IF(ISNUMBER(SEARCH(K$1,$E2182)),1,0)</f>
        <v>0</v>
      </c>
      <c r="L2182" s="11">
        <f t="shared" si="864"/>
        <v>0</v>
      </c>
      <c r="M2182" s="11">
        <f t="shared" si="864"/>
        <v>0</v>
      </c>
      <c r="N2182" s="11">
        <f t="shared" si="864"/>
        <v>0</v>
      </c>
      <c r="O2182" s="11">
        <f t="shared" si="864"/>
        <v>0</v>
      </c>
      <c r="P2182" s="11">
        <f t="shared" si="864"/>
        <v>0</v>
      </c>
      <c r="Q2182" s="4" t="str">
        <f t="shared" si="856"/>
        <v>N-101-000000</v>
      </c>
      <c r="R2182">
        <f t="shared" si="857"/>
        <v>419</v>
      </c>
      <c r="S2182" s="8">
        <f t="shared" si="858"/>
        <v>6.5697596378225285</v>
      </c>
      <c r="T2182" s="8">
        <f t="shared" si="859"/>
        <v>6.5697596378225285</v>
      </c>
      <c r="U2182" s="10">
        <f t="shared" si="850"/>
        <v>7.9037704674081546</v>
      </c>
      <c r="V2182" s="10">
        <f t="shared" si="860"/>
        <v>-0.14431102010629077</v>
      </c>
      <c r="W2182" s="10">
        <f t="shared" si="861"/>
        <v>1.2588472300088558</v>
      </c>
      <c r="X2182" s="10">
        <f t="shared" si="851"/>
        <v>0.18846893931605621</v>
      </c>
      <c r="Y2182" s="22">
        <f t="shared" si="862"/>
        <v>6.7376924224453338</v>
      </c>
      <c r="Z2182" s="22">
        <f t="shared" si="852"/>
        <v>6.5922741434865042</v>
      </c>
      <c r="AA2182" s="22">
        <f t="shared" si="853"/>
        <v>6.5697596378225285</v>
      </c>
      <c r="AB2182" s="35"/>
      <c r="AC2182" s="10"/>
      <c r="AD2182" s="10"/>
    </row>
    <row r="2183" spans="1:30" x14ac:dyDescent="0.25">
      <c r="A2183" t="s">
        <v>4867</v>
      </c>
      <c r="B2183" t="s">
        <v>2253</v>
      </c>
      <c r="C2183" s="1">
        <v>41319</v>
      </c>
      <c r="D2183">
        <v>1056</v>
      </c>
      <c r="E2183" t="str">
        <f t="shared" si="848"/>
        <v>_the_impact_of_big_data_analytics_on_healthcare_&amp;amp;_your_health_</v>
      </c>
      <c r="F2183" s="7">
        <f t="shared" si="854"/>
        <v>6.9631899858702377</v>
      </c>
      <c r="G2183">
        <f t="shared" si="849"/>
        <v>49</v>
      </c>
      <c r="H2183" s="11">
        <f t="shared" si="855"/>
        <v>0</v>
      </c>
      <c r="I2183" s="11">
        <f t="shared" si="863"/>
        <v>0</v>
      </c>
      <c r="J2183" s="11">
        <f t="shared" si="863"/>
        <v>1</v>
      </c>
      <c r="K2183" s="11">
        <f t="shared" si="864"/>
        <v>0</v>
      </c>
      <c r="L2183" s="11">
        <f t="shared" si="864"/>
        <v>0</v>
      </c>
      <c r="M2183" s="11">
        <f t="shared" si="864"/>
        <v>0</v>
      </c>
      <c r="N2183" s="11">
        <f t="shared" si="864"/>
        <v>0</v>
      </c>
      <c r="O2183" s="11">
        <f t="shared" si="864"/>
        <v>1</v>
      </c>
      <c r="P2183" s="11">
        <f t="shared" si="864"/>
        <v>1</v>
      </c>
      <c r="Q2183" s="4" t="str">
        <f t="shared" si="856"/>
        <v>N-001-000011</v>
      </c>
      <c r="R2183">
        <f t="shared" si="857"/>
        <v>44</v>
      </c>
      <c r="S2183" s="8">
        <f t="shared" si="858"/>
        <v>7.1577607103781817</v>
      </c>
      <c r="T2183" s="8">
        <f t="shared" si="859"/>
        <v>7.1577607103781817</v>
      </c>
      <c r="U2183" s="10">
        <f t="shared" si="850"/>
        <v>6.5731192141470673</v>
      </c>
      <c r="V2183" s="10">
        <f t="shared" si="860"/>
        <v>0.15969567575084864</v>
      </c>
      <c r="W2183" s="10">
        <f t="shared" si="861"/>
        <v>0.12979780915488259</v>
      </c>
      <c r="X2183" s="10">
        <f t="shared" si="851"/>
        <v>0.39007077172317028</v>
      </c>
      <c r="Y2183" s="22">
        <f t="shared" si="862"/>
        <v>6.9392942548524479</v>
      </c>
      <c r="Z2183" s="22">
        <f t="shared" si="852"/>
        <v>7.021516746411514</v>
      </c>
      <c r="AA2183" s="22">
        <f t="shared" si="853"/>
        <v>7.1577607103781817</v>
      </c>
      <c r="AB2183" s="35"/>
      <c r="AC2183" s="10"/>
      <c r="AD2183" s="10"/>
    </row>
    <row r="2184" spans="1:30" x14ac:dyDescent="0.25">
      <c r="A2184" t="s">
        <v>4868</v>
      </c>
      <c r="B2184" t="s">
        <v>2254</v>
      </c>
      <c r="C2184" s="1">
        <v>41304</v>
      </c>
      <c r="D2184">
        <v>3678</v>
      </c>
      <c r="E2184" t="str">
        <f t="shared" si="848"/>
        <v>_the_internet_of_things,_data_science_and_big_data_</v>
      </c>
      <c r="F2184" s="7">
        <f t="shared" si="854"/>
        <v>8.210396255104774</v>
      </c>
      <c r="G2184">
        <f t="shared" si="849"/>
        <v>53</v>
      </c>
      <c r="H2184" s="11">
        <f t="shared" si="855"/>
        <v>0</v>
      </c>
      <c r="I2184" s="11">
        <f t="shared" si="863"/>
        <v>0</v>
      </c>
      <c r="J2184" s="11">
        <f t="shared" si="863"/>
        <v>1</v>
      </c>
      <c r="K2184" s="11">
        <f t="shared" si="864"/>
        <v>0</v>
      </c>
      <c r="L2184" s="11">
        <f t="shared" si="864"/>
        <v>0</v>
      </c>
      <c r="M2184" s="11">
        <f t="shared" si="864"/>
        <v>0</v>
      </c>
      <c r="N2184" s="11">
        <f t="shared" si="864"/>
        <v>1</v>
      </c>
      <c r="O2184" s="11">
        <f t="shared" si="864"/>
        <v>1</v>
      </c>
      <c r="P2184" s="11">
        <f t="shared" si="864"/>
        <v>0</v>
      </c>
      <c r="Q2184" s="4" t="str">
        <f t="shared" si="856"/>
        <v>N-001-000110</v>
      </c>
      <c r="R2184">
        <f t="shared" si="857"/>
        <v>130</v>
      </c>
      <c r="S2184" s="8">
        <f t="shared" si="858"/>
        <v>7.6818150714618501</v>
      </c>
      <c r="T2184" s="8">
        <f t="shared" si="859"/>
        <v>7.6818150714618501</v>
      </c>
      <c r="U2184" s="10">
        <f t="shared" si="850"/>
        <v>7.2219125039410681</v>
      </c>
      <c r="V2184" s="10">
        <f t="shared" si="860"/>
        <v>1.0620761276823165</v>
      </c>
      <c r="W2184" s="10">
        <f t="shared" si="861"/>
        <v>1.3770040783894189</v>
      </c>
      <c r="X2184" s="10">
        <f t="shared" si="851"/>
        <v>0.98848375116370624</v>
      </c>
      <c r="Y2184" s="22">
        <f t="shared" si="862"/>
        <v>7.5377072342929834</v>
      </c>
      <c r="Z2184" s="22">
        <f t="shared" si="852"/>
        <v>7.6004759766059404</v>
      </c>
      <c r="AA2184" s="22">
        <f t="shared" si="853"/>
        <v>7.6818150714618501</v>
      </c>
      <c r="AB2184" s="35"/>
      <c r="AC2184" s="10"/>
      <c r="AD2184" s="10"/>
    </row>
    <row r="2185" spans="1:30" x14ac:dyDescent="0.25">
      <c r="A2185" t="s">
        <v>4869</v>
      </c>
      <c r="B2185" t="s">
        <v>2255</v>
      </c>
      <c r="C2185" s="1">
        <v>42356</v>
      </c>
      <c r="D2185">
        <v>937</v>
      </c>
      <c r="E2185" t="str">
        <f t="shared" si="848"/>
        <v>_the_internet_of_things_is_really_only_about_one_thing_</v>
      </c>
      <c r="F2185" s="7">
        <f t="shared" si="854"/>
        <v>6.8437499490062246</v>
      </c>
      <c r="G2185">
        <f t="shared" si="849"/>
        <v>34</v>
      </c>
      <c r="H2185" s="11">
        <f t="shared" si="855"/>
        <v>1</v>
      </c>
      <c r="I2185" s="11">
        <f t="shared" si="863"/>
        <v>0</v>
      </c>
      <c r="J2185" s="11">
        <f t="shared" si="863"/>
        <v>1</v>
      </c>
      <c r="K2185" s="11">
        <f t="shared" si="864"/>
        <v>0</v>
      </c>
      <c r="L2185" s="11">
        <f t="shared" si="864"/>
        <v>0</v>
      </c>
      <c r="M2185" s="11">
        <f t="shared" si="864"/>
        <v>0</v>
      </c>
      <c r="N2185" s="11">
        <f t="shared" si="864"/>
        <v>0</v>
      </c>
      <c r="O2185" s="11">
        <f t="shared" si="864"/>
        <v>0</v>
      </c>
      <c r="P2185" s="11">
        <f t="shared" si="864"/>
        <v>0</v>
      </c>
      <c r="Q2185" s="4" t="str">
        <f t="shared" si="856"/>
        <v>N-101-000000</v>
      </c>
      <c r="R2185">
        <f t="shared" si="857"/>
        <v>419</v>
      </c>
      <c r="S2185" s="8">
        <f t="shared" si="858"/>
        <v>6.5697596378225285</v>
      </c>
      <c r="T2185" s="8">
        <f t="shared" si="859"/>
        <v>6.5697596378225285</v>
      </c>
      <c r="U2185" s="10">
        <f t="shared" si="850"/>
        <v>6.6552810096901682</v>
      </c>
      <c r="V2185" s="10">
        <f t="shared" si="860"/>
        <v>-0.14431102010629077</v>
      </c>
      <c r="W2185" s="10">
        <f t="shared" si="861"/>
        <v>1.0357772290869427E-2</v>
      </c>
      <c r="X2185" s="10">
        <f t="shared" si="851"/>
        <v>0.18846893931605621</v>
      </c>
      <c r="Y2185" s="22">
        <f t="shared" si="862"/>
        <v>6.7376924224453338</v>
      </c>
      <c r="Z2185" s="22">
        <f t="shared" si="852"/>
        <v>6.5922741434865042</v>
      </c>
      <c r="AA2185" s="22">
        <f t="shared" si="853"/>
        <v>6.5697596378225285</v>
      </c>
      <c r="AB2185" s="35"/>
      <c r="AC2185" s="10"/>
      <c r="AD2185" s="10"/>
    </row>
    <row r="2186" spans="1:30" x14ac:dyDescent="0.25">
      <c r="A2186" t="s">
        <v>3056</v>
      </c>
      <c r="B2186" t="s">
        <v>438</v>
      </c>
      <c r="C2186" s="1">
        <v>42411</v>
      </c>
      <c r="D2186">
        <v>204</v>
      </c>
      <c r="E2186" t="str">
        <f t="shared" si="848"/>
        <v>_the_internet_of_things_opportunity_</v>
      </c>
      <c r="F2186" s="7">
        <f t="shared" si="854"/>
        <v>5.3230099791384085</v>
      </c>
      <c r="G2186">
        <f t="shared" si="849"/>
        <v>65</v>
      </c>
      <c r="H2186" s="11">
        <f t="shared" si="855"/>
        <v>1</v>
      </c>
      <c r="I2186" s="11">
        <f t="shared" si="863"/>
        <v>1</v>
      </c>
      <c r="J2186" s="11">
        <f t="shared" si="863"/>
        <v>0</v>
      </c>
      <c r="K2186" s="11">
        <f t="shared" si="864"/>
        <v>0</v>
      </c>
      <c r="L2186" s="11">
        <f t="shared" si="864"/>
        <v>0</v>
      </c>
      <c r="M2186" s="11">
        <f t="shared" si="864"/>
        <v>0</v>
      </c>
      <c r="N2186" s="11">
        <f t="shared" si="864"/>
        <v>0</v>
      </c>
      <c r="O2186" s="11">
        <f t="shared" si="864"/>
        <v>0</v>
      </c>
      <c r="P2186" s="11">
        <f t="shared" si="864"/>
        <v>0</v>
      </c>
      <c r="Q2186" s="4" t="str">
        <f t="shared" si="856"/>
        <v>N-110-000000</v>
      </c>
      <c r="R2186">
        <f t="shared" si="857"/>
        <v>84</v>
      </c>
      <c r="S2186" s="8">
        <f t="shared" si="858"/>
        <v>6.1102020039575136</v>
      </c>
      <c r="T2186" s="8">
        <f t="shared" si="859"/>
        <v>6.1102020039575136</v>
      </c>
      <c r="U2186" s="10">
        <f t="shared" si="850"/>
        <v>5.9153846741806149</v>
      </c>
      <c r="V2186" s="10">
        <f t="shared" si="860"/>
        <v>-1.3217888754809786</v>
      </c>
      <c r="W2186" s="10">
        <f t="shared" si="861"/>
        <v>-1.5103821975769467</v>
      </c>
      <c r="X2186" s="10">
        <f t="shared" si="851"/>
        <v>-0.59237469504220686</v>
      </c>
      <c r="Y2186" s="22">
        <f t="shared" si="862"/>
        <v>5.9568487880870702</v>
      </c>
      <c r="Z2186" s="22">
        <f t="shared" si="852"/>
        <v>5.9724325813367543</v>
      </c>
      <c r="AA2186" s="22">
        <f t="shared" si="853"/>
        <v>6.1102020039575136</v>
      </c>
      <c r="AB2186" s="35"/>
      <c r="AC2186" s="10"/>
      <c r="AD2186" s="10"/>
    </row>
    <row r="2187" spans="1:30" x14ac:dyDescent="0.25">
      <c r="A2187" t="s">
        <v>4870</v>
      </c>
      <c r="B2187" t="s">
        <v>2256</v>
      </c>
      <c r="C2187" s="1">
        <v>42068</v>
      </c>
      <c r="D2187">
        <v>1263</v>
      </c>
      <c r="E2187" t="str">
        <f t="shared" si="848"/>
        <v>_the_interview_with_yann_lecun_of_facebook_artificial_intelligence_</v>
      </c>
      <c r="F2187" s="7">
        <f t="shared" si="854"/>
        <v>7.1420365747068031</v>
      </c>
      <c r="G2187">
        <f t="shared" si="849"/>
        <v>71</v>
      </c>
      <c r="H2187" s="11">
        <f t="shared" si="855"/>
        <v>1</v>
      </c>
      <c r="I2187" s="11">
        <f t="shared" si="863"/>
        <v>0</v>
      </c>
      <c r="J2187" s="11">
        <f t="shared" si="863"/>
        <v>1</v>
      </c>
      <c r="K2187" s="11">
        <f t="shared" si="864"/>
        <v>0</v>
      </c>
      <c r="L2187" s="11">
        <f t="shared" si="864"/>
        <v>0</v>
      </c>
      <c r="M2187" s="11">
        <f t="shared" si="864"/>
        <v>0</v>
      </c>
      <c r="N2187" s="11">
        <f t="shared" si="864"/>
        <v>0</v>
      </c>
      <c r="O2187" s="11">
        <f t="shared" si="864"/>
        <v>0</v>
      </c>
      <c r="P2187" s="11">
        <f t="shared" si="864"/>
        <v>0</v>
      </c>
      <c r="Q2187" s="4" t="str">
        <f t="shared" si="856"/>
        <v>N-101-000000</v>
      </c>
      <c r="R2187">
        <f t="shared" si="857"/>
        <v>419</v>
      </c>
      <c r="S2187" s="8">
        <f t="shared" si="858"/>
        <v>6.5697596378225285</v>
      </c>
      <c r="T2187" s="8">
        <f t="shared" si="859"/>
        <v>6.5697596378225285</v>
      </c>
      <c r="U2187" s="10">
        <f t="shared" si="850"/>
        <v>6.9535676353907467</v>
      </c>
      <c r="V2187" s="10">
        <f t="shared" si="860"/>
        <v>-0.14431102010629077</v>
      </c>
      <c r="W2187" s="10">
        <f t="shared" si="861"/>
        <v>0.30864439799144794</v>
      </c>
      <c r="X2187" s="10">
        <f t="shared" si="851"/>
        <v>0.18846893931605621</v>
      </c>
      <c r="Y2187" s="22">
        <f t="shared" si="862"/>
        <v>6.7376924224453338</v>
      </c>
      <c r="Z2187" s="22">
        <f t="shared" si="852"/>
        <v>6.5922741434865042</v>
      </c>
      <c r="AA2187" s="22">
        <f t="shared" si="853"/>
        <v>6.5697596378225285</v>
      </c>
      <c r="AB2187" s="35"/>
      <c r="AC2187" s="10"/>
      <c r="AD2187" s="10"/>
    </row>
    <row r="2188" spans="1:30" x14ac:dyDescent="0.25">
      <c r="A2188" t="s">
        <v>4871</v>
      </c>
      <c r="B2188" t="s">
        <v>2257</v>
      </c>
      <c r="C2188" s="1">
        <v>41015</v>
      </c>
      <c r="D2188">
        <v>334</v>
      </c>
      <c r="E2188" t="str">
        <f t="shared" si="848"/>
        <v>_the_key_factor_to_optimize_analytic_recruiting,_based_on_job_board_data_</v>
      </c>
      <c r="F2188" s="7">
        <f t="shared" si="854"/>
        <v>5.8141305318250662</v>
      </c>
      <c r="G2188">
        <f t="shared" si="849"/>
        <v>142</v>
      </c>
      <c r="H2188" s="11">
        <f t="shared" si="855"/>
        <v>0</v>
      </c>
      <c r="I2188" s="11">
        <f t="shared" si="863"/>
        <v>0</v>
      </c>
      <c r="J2188" s="11">
        <f t="shared" si="863"/>
        <v>1</v>
      </c>
      <c r="K2188" s="11">
        <f t="shared" si="864"/>
        <v>0</v>
      </c>
      <c r="L2188" s="11">
        <f t="shared" si="864"/>
        <v>0</v>
      </c>
      <c r="M2188" s="11">
        <f t="shared" si="864"/>
        <v>0</v>
      </c>
      <c r="N2188" s="11">
        <f t="shared" si="864"/>
        <v>0</v>
      </c>
      <c r="O2188" s="11">
        <f t="shared" si="864"/>
        <v>1</v>
      </c>
      <c r="P2188" s="11">
        <f t="shared" si="864"/>
        <v>1</v>
      </c>
      <c r="Q2188" s="4" t="str">
        <f t="shared" si="856"/>
        <v>N-001-000011</v>
      </c>
      <c r="R2188">
        <f t="shared" si="857"/>
        <v>44</v>
      </c>
      <c r="S2188" s="8">
        <f t="shared" si="858"/>
        <v>7.1577607103781817</v>
      </c>
      <c r="T2188" s="8">
        <f t="shared" si="859"/>
        <v>7.1577607103781817</v>
      </c>
      <c r="U2188" s="10">
        <f t="shared" si="850"/>
        <v>5.4240597601018958</v>
      </c>
      <c r="V2188" s="10">
        <f t="shared" si="860"/>
        <v>0.15969567575084864</v>
      </c>
      <c r="W2188" s="10">
        <f t="shared" si="861"/>
        <v>-1.0192616448902889</v>
      </c>
      <c r="X2188" s="10">
        <f t="shared" si="851"/>
        <v>0.39007077172317028</v>
      </c>
      <c r="Y2188" s="22">
        <f t="shared" si="862"/>
        <v>6.9392942548524479</v>
      </c>
      <c r="Z2188" s="22">
        <f t="shared" si="852"/>
        <v>7.021516746411514</v>
      </c>
      <c r="AA2188" s="22">
        <f t="shared" si="853"/>
        <v>7.1577607103781817</v>
      </c>
      <c r="AB2188" s="35"/>
      <c r="AC2188" s="10"/>
      <c r="AD2188" s="10"/>
    </row>
    <row r="2189" spans="1:30" x14ac:dyDescent="0.25">
      <c r="A2189" t="s">
        <v>5188</v>
      </c>
      <c r="B2189" t="s">
        <v>2574</v>
      </c>
      <c r="C2189" s="1">
        <v>41801</v>
      </c>
      <c r="D2189">
        <v>530</v>
      </c>
      <c r="E2189" t="str">
        <f t="shared" si="848"/>
        <v>_the_kpmg_lighthouse_for_advanced_data_&amp;amp;_analytics_is_hiring_data_scientist/_software_engineer_/_domain_expert._contact_me:_jpapp@kpmg.com._</v>
      </c>
      <c r="F2189" s="7">
        <f t="shared" si="854"/>
        <v>6.2747620212419388</v>
      </c>
      <c r="G2189">
        <f t="shared" si="849"/>
        <v>68</v>
      </c>
      <c r="H2189" s="11">
        <f t="shared" si="855"/>
        <v>0</v>
      </c>
      <c r="I2189" s="11">
        <f t="shared" si="863"/>
        <v>0</v>
      </c>
      <c r="J2189" s="11">
        <f t="shared" si="863"/>
        <v>0</v>
      </c>
      <c r="K2189" s="11">
        <f t="shared" si="864"/>
        <v>0</v>
      </c>
      <c r="L2189" s="11">
        <f t="shared" si="864"/>
        <v>0</v>
      </c>
      <c r="M2189" s="11">
        <f t="shared" si="864"/>
        <v>0</v>
      </c>
      <c r="N2189" s="11">
        <f t="shared" si="864"/>
        <v>0</v>
      </c>
      <c r="O2189" s="11">
        <f t="shared" si="864"/>
        <v>1</v>
      </c>
      <c r="P2189" s="11">
        <f t="shared" si="864"/>
        <v>1</v>
      </c>
      <c r="Q2189" s="4" t="str">
        <f t="shared" si="856"/>
        <v>N-000-000011</v>
      </c>
      <c r="R2189">
        <f t="shared" si="857"/>
        <v>3</v>
      </c>
      <c r="S2189" s="8">
        <f t="shared" si="858"/>
        <v>7.1733051535383199</v>
      </c>
      <c r="T2189" s="8">
        <f t="shared" si="859"/>
        <v>7.3546782491486216</v>
      </c>
      <c r="U2189" s="10">
        <f t="shared" si="850"/>
        <v>6.2716272431775213</v>
      </c>
      <c r="V2189" s="10">
        <f t="shared" si="860"/>
        <v>-0.42378678339095399</v>
      </c>
      <c r="W2189" s="10">
        <f t="shared" si="861"/>
        <v>-0.55863015547341632</v>
      </c>
      <c r="X2189" s="10">
        <f t="shared" si="851"/>
        <v>3.1347780644175468E-3</v>
      </c>
      <c r="Y2189" s="22">
        <f t="shared" si="862"/>
        <v>6.552358261193695</v>
      </c>
      <c r="Z2189" s="22">
        <f t="shared" si="852"/>
        <v>6.6650402906939288</v>
      </c>
      <c r="AA2189" s="22">
        <f t="shared" si="853"/>
        <v>6.552358261193695</v>
      </c>
      <c r="AB2189" s="35"/>
      <c r="AC2189" s="10"/>
      <c r="AD2189" s="10"/>
    </row>
    <row r="2190" spans="1:30" x14ac:dyDescent="0.25">
      <c r="A2190" t="s">
        <v>4872</v>
      </c>
      <c r="B2190" t="s">
        <v>2258</v>
      </c>
      <c r="C2190" s="1">
        <v>41851</v>
      </c>
      <c r="D2190">
        <v>2893</v>
      </c>
      <c r="E2190" t="str">
        <f t="shared" si="848"/>
        <v>_the_law_of_series:_why_4_plane_crashing_in_6_months_is_a_coincidence_</v>
      </c>
      <c r="F2190" s="7">
        <f t="shared" si="854"/>
        <v>7.9703949071914293</v>
      </c>
      <c r="G2190">
        <f t="shared" si="849"/>
        <v>47</v>
      </c>
      <c r="H2190" s="11">
        <f t="shared" si="855"/>
        <v>0</v>
      </c>
      <c r="I2190" s="11">
        <f t="shared" si="863"/>
        <v>0</v>
      </c>
      <c r="J2190" s="11">
        <f t="shared" si="863"/>
        <v>1</v>
      </c>
      <c r="K2190" s="11">
        <f t="shared" si="864"/>
        <v>0</v>
      </c>
      <c r="L2190" s="11">
        <f t="shared" si="864"/>
        <v>0</v>
      </c>
      <c r="M2190" s="11">
        <f t="shared" si="864"/>
        <v>0</v>
      </c>
      <c r="N2190" s="11">
        <f t="shared" si="864"/>
        <v>0</v>
      </c>
      <c r="O2190" s="11">
        <f t="shared" si="864"/>
        <v>0</v>
      </c>
      <c r="P2190" s="11">
        <f t="shared" si="864"/>
        <v>0</v>
      </c>
      <c r="Q2190" s="4" t="str">
        <f t="shared" si="856"/>
        <v>N-001-000000</v>
      </c>
      <c r="R2190">
        <f t="shared" si="857"/>
        <v>313</v>
      </c>
      <c r="S2190" s="8">
        <f t="shared" si="858"/>
        <v>6.8822553953446945</v>
      </c>
      <c r="T2190" s="8">
        <f t="shared" si="859"/>
        <v>6.8822553953446945</v>
      </c>
      <c r="U2190" s="10">
        <f t="shared" si="850"/>
        <v>7.5834589135326764</v>
      </c>
      <c r="V2190" s="10">
        <f t="shared" si="860"/>
        <v>0.15496856831223904</v>
      </c>
      <c r="W2190" s="10">
        <f t="shared" si="861"/>
        <v>1.1370027304760741</v>
      </c>
      <c r="X2190" s="10">
        <f t="shared" si="851"/>
        <v>0.38693599365875281</v>
      </c>
      <c r="Y2190" s="22">
        <f t="shared" si="862"/>
        <v>6.9361594767880304</v>
      </c>
      <c r="Z2190" s="22">
        <f t="shared" si="852"/>
        <v>6.9661540865059681</v>
      </c>
      <c r="AA2190" s="22">
        <f t="shared" si="853"/>
        <v>6.8822553953446945</v>
      </c>
      <c r="AB2190" s="35"/>
      <c r="AC2190" s="10"/>
      <c r="AD2190" s="10"/>
    </row>
    <row r="2191" spans="1:30" x14ac:dyDescent="0.25">
      <c r="A2191" t="s">
        <v>4873</v>
      </c>
      <c r="B2191" t="s">
        <v>2259</v>
      </c>
      <c r="C2191" s="1">
        <v>42452</v>
      </c>
      <c r="D2191">
        <v>482</v>
      </c>
      <c r="E2191" t="str">
        <f t="shared" si="848"/>
        <v>_the_life_of_a_data_scientist_(_data_land_scape)_</v>
      </c>
      <c r="F2191" s="7">
        <f t="shared" si="854"/>
        <v>6.1800166536525722</v>
      </c>
      <c r="G2191">
        <f t="shared" si="849"/>
        <v>57</v>
      </c>
      <c r="H2191" s="11">
        <f t="shared" si="855"/>
        <v>1</v>
      </c>
      <c r="I2191" s="11">
        <f t="shared" si="863"/>
        <v>0</v>
      </c>
      <c r="J2191" s="11">
        <f t="shared" si="863"/>
        <v>1</v>
      </c>
      <c r="K2191" s="11">
        <f t="shared" si="864"/>
        <v>0</v>
      </c>
      <c r="L2191" s="11">
        <f t="shared" si="864"/>
        <v>0</v>
      </c>
      <c r="M2191" s="11">
        <f t="shared" si="864"/>
        <v>0</v>
      </c>
      <c r="N2191" s="11">
        <f t="shared" si="864"/>
        <v>0</v>
      </c>
      <c r="O2191" s="11">
        <f t="shared" si="864"/>
        <v>1</v>
      </c>
      <c r="P2191" s="11">
        <f t="shared" si="864"/>
        <v>0</v>
      </c>
      <c r="Q2191" s="4" t="str">
        <f t="shared" si="856"/>
        <v>N-101-000010</v>
      </c>
      <c r="R2191">
        <f t="shared" si="857"/>
        <v>382</v>
      </c>
      <c r="S2191" s="8">
        <f t="shared" si="858"/>
        <v>6.8802841839920132</v>
      </c>
      <c r="T2191" s="8">
        <f t="shared" si="859"/>
        <v>6.8802841839920132</v>
      </c>
      <c r="U2191" s="10">
        <f t="shared" si="850"/>
        <v>5.7736627931370474</v>
      </c>
      <c r="V2191" s="10">
        <f t="shared" si="860"/>
        <v>0.18424985744159661</v>
      </c>
      <c r="W2191" s="10">
        <f t="shared" si="861"/>
        <v>-0.6533755230627829</v>
      </c>
      <c r="X2191" s="10">
        <f t="shared" si="851"/>
        <v>0.40635386051552441</v>
      </c>
      <c r="Y2191" s="22">
        <f t="shared" si="862"/>
        <v>6.9555773436448023</v>
      </c>
      <c r="Z2191" s="22">
        <f t="shared" si="852"/>
        <v>6.8151536771936527</v>
      </c>
      <c r="AA2191" s="22">
        <f t="shared" si="853"/>
        <v>6.8802841839920132</v>
      </c>
      <c r="AB2191" s="35"/>
      <c r="AC2191" s="10"/>
      <c r="AD2191" s="10"/>
    </row>
    <row r="2192" spans="1:30" x14ac:dyDescent="0.25">
      <c r="A2192" t="s">
        <v>3183</v>
      </c>
      <c r="B2192" t="s">
        <v>567</v>
      </c>
      <c r="C2192" s="1">
        <v>42409</v>
      </c>
      <c r="D2192">
        <v>1644</v>
      </c>
      <c r="E2192" t="str">
        <f t="shared" si="848"/>
        <v>_the_lipstick_robot_-_a_great_way_to_explain_deep_learning_</v>
      </c>
      <c r="F2192" s="7">
        <f t="shared" si="854"/>
        <v>7.4054956631994724</v>
      </c>
      <c r="G2192">
        <f t="shared" si="849"/>
        <v>29</v>
      </c>
      <c r="H2192" s="11">
        <f t="shared" si="855"/>
        <v>1</v>
      </c>
      <c r="I2192" s="11">
        <f t="shared" si="863"/>
        <v>0</v>
      </c>
      <c r="J2192" s="11">
        <f t="shared" si="863"/>
        <v>1</v>
      </c>
      <c r="K2192" s="11">
        <f t="shared" ref="K2192:P2201" si="865">IF(ISNUMBER(SEARCH(K$1,$E2192)),1,0)</f>
        <v>0</v>
      </c>
      <c r="L2192" s="11">
        <f t="shared" si="865"/>
        <v>0</v>
      </c>
      <c r="M2192" s="11">
        <f t="shared" si="865"/>
        <v>0</v>
      </c>
      <c r="N2192" s="11">
        <f t="shared" si="865"/>
        <v>0</v>
      </c>
      <c r="O2192" s="11">
        <f t="shared" si="865"/>
        <v>0</v>
      </c>
      <c r="P2192" s="11">
        <f t="shared" si="865"/>
        <v>0</v>
      </c>
      <c r="Q2192" s="4" t="str">
        <f t="shared" si="856"/>
        <v>N-101-000000</v>
      </c>
      <c r="R2192">
        <f t="shared" si="857"/>
        <v>419</v>
      </c>
      <c r="S2192" s="8">
        <f t="shared" si="858"/>
        <v>6.5697596378225285</v>
      </c>
      <c r="T2192" s="8">
        <f t="shared" si="859"/>
        <v>6.5697596378225285</v>
      </c>
      <c r="U2192" s="10">
        <f t="shared" si="850"/>
        <v>7.217026723883416</v>
      </c>
      <c r="V2192" s="10">
        <f t="shared" si="860"/>
        <v>-0.14431102010629077</v>
      </c>
      <c r="W2192" s="10">
        <f t="shared" si="861"/>
        <v>0.57210348648411724</v>
      </c>
      <c r="X2192" s="10">
        <f t="shared" si="851"/>
        <v>0.18846893931605621</v>
      </c>
      <c r="Y2192" s="22">
        <f t="shared" si="862"/>
        <v>6.7376924224453338</v>
      </c>
      <c r="Z2192" s="22">
        <f t="shared" si="852"/>
        <v>6.5922741434865042</v>
      </c>
      <c r="AA2192" s="22">
        <f t="shared" si="853"/>
        <v>6.5697596378225285</v>
      </c>
      <c r="AB2192" s="35"/>
      <c r="AC2192" s="10"/>
      <c r="AD2192" s="10"/>
    </row>
    <row r="2193" spans="1:30" x14ac:dyDescent="0.25">
      <c r="A2193" t="s">
        <v>3057</v>
      </c>
      <c r="B2193" t="s">
        <v>439</v>
      </c>
      <c r="C2193" s="1">
        <v>42477</v>
      </c>
      <c r="D2193">
        <v>244</v>
      </c>
      <c r="E2193" t="str">
        <f t="shared" si="848"/>
        <v>_the_london_data_festival_2016_</v>
      </c>
      <c r="F2193" s="7">
        <f t="shared" si="854"/>
        <v>5.5012582105447274</v>
      </c>
      <c r="G2193">
        <f t="shared" si="849"/>
        <v>30</v>
      </c>
      <c r="H2193" s="11">
        <f t="shared" si="855"/>
        <v>1</v>
      </c>
      <c r="I2193" s="11">
        <f t="shared" si="863"/>
        <v>1</v>
      </c>
      <c r="J2193" s="11">
        <f t="shared" si="863"/>
        <v>0</v>
      </c>
      <c r="K2193" s="11">
        <f t="shared" si="865"/>
        <v>0</v>
      </c>
      <c r="L2193" s="11">
        <f t="shared" si="865"/>
        <v>0</v>
      </c>
      <c r="M2193" s="11">
        <f t="shared" si="865"/>
        <v>0</v>
      </c>
      <c r="N2193" s="11">
        <f t="shared" si="865"/>
        <v>0</v>
      </c>
      <c r="O2193" s="11">
        <f t="shared" si="865"/>
        <v>1</v>
      </c>
      <c r="P2193" s="11">
        <f t="shared" si="865"/>
        <v>0</v>
      </c>
      <c r="Q2193" s="4" t="str">
        <f t="shared" si="856"/>
        <v>N-110-000010</v>
      </c>
      <c r="R2193">
        <f t="shared" si="857"/>
        <v>58</v>
      </c>
      <c r="S2193" s="8">
        <f t="shared" si="858"/>
        <v>5.7492453157171877</v>
      </c>
      <c r="T2193" s="8">
        <f t="shared" si="859"/>
        <v>5.7492453157171877</v>
      </c>
      <c r="U2193" s="10">
        <f t="shared" si="850"/>
        <v>5.8757479843874663</v>
      </c>
      <c r="V2193" s="10">
        <f t="shared" si="860"/>
        <v>-0.99322799793309102</v>
      </c>
      <c r="W2193" s="10">
        <f t="shared" si="861"/>
        <v>-1.3321339661706277</v>
      </c>
      <c r="X2193" s="10">
        <f t="shared" si="851"/>
        <v>-0.37448977384273863</v>
      </c>
      <c r="Y2193" s="22">
        <f t="shared" si="862"/>
        <v>6.1747337092865386</v>
      </c>
      <c r="Z2193" s="22">
        <f t="shared" si="852"/>
        <v>6.1953121150439019</v>
      </c>
      <c r="AA2193" s="22">
        <f t="shared" si="853"/>
        <v>5.7492453157171877</v>
      </c>
      <c r="AB2193" s="35"/>
      <c r="AC2193" s="10"/>
      <c r="AD2193" s="10"/>
    </row>
    <row r="2194" spans="1:30" x14ac:dyDescent="0.25">
      <c r="A2194" t="s">
        <v>2901</v>
      </c>
      <c r="B2194" t="s">
        <v>283</v>
      </c>
      <c r="C2194" s="1">
        <v>42124</v>
      </c>
      <c r="D2194">
        <v>2541</v>
      </c>
      <c r="E2194" t="str">
        <f t="shared" si="848"/>
        <v>_the_lowest_paid_data_scientist_</v>
      </c>
      <c r="F2194" s="7">
        <f t="shared" si="854"/>
        <v>7.8407064517493996</v>
      </c>
      <c r="G2194">
        <f t="shared" si="849"/>
        <v>113</v>
      </c>
      <c r="H2194" s="11">
        <f t="shared" si="855"/>
        <v>1</v>
      </c>
      <c r="I2194" s="11">
        <f t="shared" si="863"/>
        <v>1</v>
      </c>
      <c r="J2194" s="11">
        <f t="shared" si="863"/>
        <v>0</v>
      </c>
      <c r="K2194" s="11">
        <f t="shared" si="865"/>
        <v>0</v>
      </c>
      <c r="L2194" s="11">
        <f t="shared" si="865"/>
        <v>0</v>
      </c>
      <c r="M2194" s="11">
        <f t="shared" si="865"/>
        <v>0</v>
      </c>
      <c r="N2194" s="11">
        <f t="shared" si="865"/>
        <v>0</v>
      </c>
      <c r="O2194" s="11">
        <f t="shared" si="865"/>
        <v>1</v>
      </c>
      <c r="P2194" s="11">
        <f t="shared" si="865"/>
        <v>0</v>
      </c>
      <c r="Q2194" s="4" t="str">
        <f t="shared" si="856"/>
        <v>N-110-000010</v>
      </c>
      <c r="R2194">
        <f t="shared" si="857"/>
        <v>58</v>
      </c>
      <c r="S2194" s="8">
        <f t="shared" si="858"/>
        <v>5.7492453157171877</v>
      </c>
      <c r="T2194" s="8">
        <f t="shared" si="859"/>
        <v>5.7492453157171877</v>
      </c>
      <c r="U2194" s="10">
        <f t="shared" si="850"/>
        <v>8.2151962255921376</v>
      </c>
      <c r="V2194" s="10">
        <f t="shared" si="860"/>
        <v>-0.99322799793309102</v>
      </c>
      <c r="W2194" s="10">
        <f t="shared" si="861"/>
        <v>1.0073142750340445</v>
      </c>
      <c r="X2194" s="10">
        <f t="shared" si="851"/>
        <v>-0.37448977384273863</v>
      </c>
      <c r="Y2194" s="22">
        <f t="shared" si="862"/>
        <v>6.1747337092865386</v>
      </c>
      <c r="Z2194" s="22">
        <f t="shared" si="852"/>
        <v>6.1953121150439019</v>
      </c>
      <c r="AA2194" s="22">
        <f t="shared" si="853"/>
        <v>5.7492453157171877</v>
      </c>
      <c r="AB2194" s="35"/>
      <c r="AC2194" s="10"/>
      <c r="AD2194" s="10"/>
    </row>
    <row r="2195" spans="1:30" x14ac:dyDescent="0.25">
      <c r="A2195" t="s">
        <v>4874</v>
      </c>
      <c r="B2195" t="s">
        <v>2260</v>
      </c>
      <c r="C2195" s="1">
        <v>41527</v>
      </c>
      <c r="D2195">
        <v>1181</v>
      </c>
      <c r="E2195" t="str">
        <f t="shared" si="848"/>
        <v>_the_merging_of_social_media,_big_data,_perpetually_connected_consumers_andai..._nirvana,_or_the_end_of_free-will?_</v>
      </c>
      <c r="F2195" s="7">
        <f t="shared" si="854"/>
        <v>7.0749631979660439</v>
      </c>
      <c r="G2195">
        <f t="shared" si="849"/>
        <v>45</v>
      </c>
      <c r="H2195" s="11">
        <f t="shared" si="855"/>
        <v>0</v>
      </c>
      <c r="I2195" s="11">
        <f t="shared" si="863"/>
        <v>0</v>
      </c>
      <c r="J2195" s="11">
        <f t="shared" si="863"/>
        <v>1</v>
      </c>
      <c r="K2195" s="11">
        <f t="shared" si="865"/>
        <v>0</v>
      </c>
      <c r="L2195" s="11">
        <f t="shared" si="865"/>
        <v>0</v>
      </c>
      <c r="M2195" s="11">
        <f t="shared" si="865"/>
        <v>0</v>
      </c>
      <c r="N2195" s="11">
        <f t="shared" si="865"/>
        <v>0</v>
      </c>
      <c r="O2195" s="11">
        <f t="shared" si="865"/>
        <v>0</v>
      </c>
      <c r="P2195" s="11">
        <f t="shared" si="865"/>
        <v>0</v>
      </c>
      <c r="Q2195" s="4" t="str">
        <f t="shared" si="856"/>
        <v>N-001-000000</v>
      </c>
      <c r="R2195">
        <f t="shared" si="857"/>
        <v>313</v>
      </c>
      <c r="S2195" s="8">
        <f t="shared" si="858"/>
        <v>6.8822553953446945</v>
      </c>
      <c r="T2195" s="8">
        <f t="shared" si="859"/>
        <v>6.8822553953446945</v>
      </c>
      <c r="U2195" s="10">
        <f t="shared" si="850"/>
        <v>6.688027204307291</v>
      </c>
      <c r="V2195" s="10">
        <f t="shared" si="860"/>
        <v>0.15496856831223904</v>
      </c>
      <c r="W2195" s="10">
        <f t="shared" si="861"/>
        <v>0.24157102125068874</v>
      </c>
      <c r="X2195" s="10">
        <f t="shared" si="851"/>
        <v>0.38693599365875281</v>
      </c>
      <c r="Y2195" s="22">
        <f t="shared" si="862"/>
        <v>6.9361594767880304</v>
      </c>
      <c r="Z2195" s="22">
        <f t="shared" si="852"/>
        <v>6.9661540865059681</v>
      </c>
      <c r="AA2195" s="22">
        <f t="shared" si="853"/>
        <v>6.8822553953446945</v>
      </c>
      <c r="AB2195" s="35"/>
      <c r="AC2195" s="10"/>
      <c r="AD2195" s="10"/>
    </row>
    <row r="2196" spans="1:30" x14ac:dyDescent="0.25">
      <c r="A2196" t="s">
        <v>3167</v>
      </c>
      <c r="B2196" t="s">
        <v>551</v>
      </c>
      <c r="C2196" s="1">
        <v>42395</v>
      </c>
      <c r="D2196">
        <v>381</v>
      </c>
      <c r="E2196" t="str">
        <f t="shared" si="848"/>
        <v>_the_misanthrope's_vain_struggle_with_big_data_</v>
      </c>
      <c r="F2196" s="7">
        <f t="shared" si="854"/>
        <v>5.9454206086065753</v>
      </c>
      <c r="G2196">
        <f t="shared" si="849"/>
        <v>25</v>
      </c>
      <c r="H2196" s="11">
        <f t="shared" si="855"/>
        <v>1</v>
      </c>
      <c r="I2196" s="11">
        <f t="shared" si="863"/>
        <v>0</v>
      </c>
      <c r="J2196" s="11">
        <f t="shared" si="863"/>
        <v>1</v>
      </c>
      <c r="K2196" s="11">
        <f t="shared" si="865"/>
        <v>0</v>
      </c>
      <c r="L2196" s="11">
        <f t="shared" si="865"/>
        <v>0</v>
      </c>
      <c r="M2196" s="11">
        <f t="shared" si="865"/>
        <v>0</v>
      </c>
      <c r="N2196" s="11">
        <f t="shared" si="865"/>
        <v>0</v>
      </c>
      <c r="O2196" s="11">
        <f t="shared" si="865"/>
        <v>1</v>
      </c>
      <c r="P2196" s="11">
        <f t="shared" si="865"/>
        <v>0</v>
      </c>
      <c r="Q2196" s="4" t="str">
        <f t="shared" si="856"/>
        <v>N-101-000010</v>
      </c>
      <c r="R2196">
        <f t="shared" si="857"/>
        <v>382</v>
      </c>
      <c r="S2196" s="8">
        <f t="shared" si="858"/>
        <v>6.8802841839920132</v>
      </c>
      <c r="T2196" s="8">
        <f t="shared" si="859"/>
        <v>6.8802841839920132</v>
      </c>
      <c r="U2196" s="10">
        <f t="shared" si="850"/>
        <v>5.5390667480910505</v>
      </c>
      <c r="V2196" s="10">
        <f t="shared" si="860"/>
        <v>0.18424985744159661</v>
      </c>
      <c r="W2196" s="10">
        <f t="shared" si="861"/>
        <v>-0.88797156810877986</v>
      </c>
      <c r="X2196" s="10">
        <f t="shared" si="851"/>
        <v>0.40635386051552441</v>
      </c>
      <c r="Y2196" s="22">
        <f t="shared" si="862"/>
        <v>6.9555773436448023</v>
      </c>
      <c r="Z2196" s="22">
        <f t="shared" si="852"/>
        <v>6.8151536771936527</v>
      </c>
      <c r="AA2196" s="22">
        <f t="shared" si="853"/>
        <v>6.8802841839920132</v>
      </c>
      <c r="AB2196" s="35"/>
      <c r="AC2196" s="10"/>
      <c r="AD2196" s="10"/>
    </row>
    <row r="2197" spans="1:30" x14ac:dyDescent="0.25">
      <c r="A2197" t="s">
        <v>4875</v>
      </c>
      <c r="B2197" t="s">
        <v>2261</v>
      </c>
      <c r="C2197" s="1">
        <v>41892</v>
      </c>
      <c r="D2197">
        <v>407</v>
      </c>
      <c r="E2197" t="str">
        <f t="shared" si="848"/>
        <v>_the_month_in_data_science_</v>
      </c>
      <c r="F2197" s="7">
        <f t="shared" si="854"/>
        <v>6.0112671744041615</v>
      </c>
      <c r="G2197">
        <f t="shared" si="849"/>
        <v>40</v>
      </c>
      <c r="H2197" s="11">
        <f t="shared" si="855"/>
        <v>0</v>
      </c>
      <c r="I2197" s="11">
        <f t="shared" si="863"/>
        <v>0</v>
      </c>
      <c r="J2197" s="11">
        <f t="shared" si="863"/>
        <v>1</v>
      </c>
      <c r="K2197" s="11">
        <f t="shared" si="865"/>
        <v>0</v>
      </c>
      <c r="L2197" s="11">
        <f t="shared" si="865"/>
        <v>0</v>
      </c>
      <c r="M2197" s="11">
        <f t="shared" si="865"/>
        <v>0</v>
      </c>
      <c r="N2197" s="11">
        <f t="shared" si="865"/>
        <v>1</v>
      </c>
      <c r="O2197" s="11">
        <f t="shared" si="865"/>
        <v>1</v>
      </c>
      <c r="P2197" s="11">
        <f t="shared" si="865"/>
        <v>0</v>
      </c>
      <c r="Q2197" s="4" t="str">
        <f t="shared" si="856"/>
        <v>N-001-000110</v>
      </c>
      <c r="R2197">
        <f t="shared" si="857"/>
        <v>130</v>
      </c>
      <c r="S2197" s="8">
        <f t="shared" si="858"/>
        <v>7.6818150714618501</v>
      </c>
      <c r="T2197" s="8">
        <f t="shared" si="859"/>
        <v>7.6818150714618501</v>
      </c>
      <c r="U2197" s="10">
        <f t="shared" si="850"/>
        <v>5.0227834232404556</v>
      </c>
      <c r="V2197" s="10">
        <f t="shared" si="860"/>
        <v>1.0620761276823165</v>
      </c>
      <c r="W2197" s="10">
        <f t="shared" si="861"/>
        <v>-0.82212500231119368</v>
      </c>
      <c r="X2197" s="10">
        <f t="shared" si="851"/>
        <v>0.98848375116370624</v>
      </c>
      <c r="Y2197" s="22">
        <f t="shared" si="862"/>
        <v>7.5377072342929834</v>
      </c>
      <c r="Z2197" s="22">
        <f t="shared" si="852"/>
        <v>7.6004759766059404</v>
      </c>
      <c r="AA2197" s="22">
        <f t="shared" si="853"/>
        <v>7.6818150714618501</v>
      </c>
      <c r="AB2197" s="35"/>
      <c r="AC2197" s="10"/>
      <c r="AD2197" s="10"/>
    </row>
    <row r="2198" spans="1:30" x14ac:dyDescent="0.25">
      <c r="A2198" t="s">
        <v>4876</v>
      </c>
      <c r="B2198" t="s">
        <v>2262</v>
      </c>
      <c r="C2198" s="1">
        <v>41872</v>
      </c>
      <c r="D2198">
        <v>1589</v>
      </c>
      <c r="E2198" t="str">
        <f t="shared" si="848"/>
        <v>_the_most_expensive_data_science_textbook_</v>
      </c>
      <c r="F2198" s="7">
        <f t="shared" si="854"/>
        <v>7.3714892952142774</v>
      </c>
      <c r="G2198">
        <f t="shared" si="849"/>
        <v>35</v>
      </c>
      <c r="H2198" s="11">
        <f t="shared" si="855"/>
        <v>0</v>
      </c>
      <c r="I2198" s="11">
        <f t="shared" si="863"/>
        <v>0</v>
      </c>
      <c r="J2198" s="11">
        <f t="shared" si="863"/>
        <v>1</v>
      </c>
      <c r="K2198" s="11">
        <f t="shared" si="865"/>
        <v>0</v>
      </c>
      <c r="L2198" s="11">
        <f t="shared" si="865"/>
        <v>0</v>
      </c>
      <c r="M2198" s="11">
        <f t="shared" si="865"/>
        <v>0</v>
      </c>
      <c r="N2198" s="11">
        <f t="shared" si="865"/>
        <v>1</v>
      </c>
      <c r="O2198" s="11">
        <f t="shared" si="865"/>
        <v>1</v>
      </c>
      <c r="P2198" s="11">
        <f t="shared" si="865"/>
        <v>0</v>
      </c>
      <c r="Q2198" s="4" t="str">
        <f t="shared" si="856"/>
        <v>N-001-000110</v>
      </c>
      <c r="R2198">
        <f t="shared" si="857"/>
        <v>130</v>
      </c>
      <c r="S2198" s="8">
        <f t="shared" si="858"/>
        <v>7.6818150714618501</v>
      </c>
      <c r="T2198" s="8">
        <f t="shared" si="859"/>
        <v>7.6818150714618501</v>
      </c>
      <c r="U2198" s="10">
        <f t="shared" si="850"/>
        <v>6.3830055440505715</v>
      </c>
      <c r="V2198" s="10">
        <f t="shared" si="860"/>
        <v>1.0620761276823165</v>
      </c>
      <c r="W2198" s="10">
        <f t="shared" si="861"/>
        <v>0.53809711849892228</v>
      </c>
      <c r="X2198" s="10">
        <f t="shared" si="851"/>
        <v>0.98848375116370624</v>
      </c>
      <c r="Y2198" s="22">
        <f t="shared" si="862"/>
        <v>7.5377072342929834</v>
      </c>
      <c r="Z2198" s="22">
        <f t="shared" si="852"/>
        <v>7.6004759766059404</v>
      </c>
      <c r="AA2198" s="22">
        <f t="shared" si="853"/>
        <v>7.6818150714618501</v>
      </c>
      <c r="AB2198" s="35"/>
      <c r="AC2198" s="10"/>
      <c r="AD2198" s="10"/>
    </row>
    <row r="2199" spans="1:30" x14ac:dyDescent="0.25">
      <c r="A2199" t="s">
        <v>4877</v>
      </c>
      <c r="B2199" t="s">
        <v>2263</v>
      </c>
      <c r="C2199" s="1">
        <v>41705</v>
      </c>
      <c r="D2199">
        <v>668</v>
      </c>
      <c r="E2199" t="str">
        <f t="shared" si="848"/>
        <v>_the_multiple_facets_of_data_science_</v>
      </c>
      <c r="F2199" s="7">
        <f t="shared" si="854"/>
        <v>6.5057840601282289</v>
      </c>
      <c r="G2199">
        <f t="shared" si="849"/>
        <v>36</v>
      </c>
      <c r="H2199" s="11">
        <f t="shared" si="855"/>
        <v>0</v>
      </c>
      <c r="I2199" s="11">
        <f t="shared" si="863"/>
        <v>0</v>
      </c>
      <c r="J2199" s="11">
        <f t="shared" si="863"/>
        <v>1</v>
      </c>
      <c r="K2199" s="11">
        <f t="shared" si="865"/>
        <v>0</v>
      </c>
      <c r="L2199" s="11">
        <f t="shared" si="865"/>
        <v>0</v>
      </c>
      <c r="M2199" s="11">
        <f t="shared" si="865"/>
        <v>0</v>
      </c>
      <c r="N2199" s="11">
        <f t="shared" si="865"/>
        <v>1</v>
      </c>
      <c r="O2199" s="11">
        <f t="shared" si="865"/>
        <v>1</v>
      </c>
      <c r="P2199" s="11">
        <f t="shared" si="865"/>
        <v>0</v>
      </c>
      <c r="Q2199" s="4" t="str">
        <f t="shared" si="856"/>
        <v>N-001-000110</v>
      </c>
      <c r="R2199">
        <f t="shared" si="857"/>
        <v>130</v>
      </c>
      <c r="S2199" s="8">
        <f t="shared" si="858"/>
        <v>7.6818150714618501</v>
      </c>
      <c r="T2199" s="8">
        <f t="shared" si="859"/>
        <v>7.6818150714618501</v>
      </c>
      <c r="U2199" s="10">
        <f t="shared" si="850"/>
        <v>5.5173003089645229</v>
      </c>
      <c r="V2199" s="10">
        <f t="shared" si="860"/>
        <v>1.0620761276823165</v>
      </c>
      <c r="W2199" s="10">
        <f t="shared" si="861"/>
        <v>-0.3276081165871263</v>
      </c>
      <c r="X2199" s="10">
        <f t="shared" si="851"/>
        <v>0.98848375116370624</v>
      </c>
      <c r="Y2199" s="22">
        <f t="shared" si="862"/>
        <v>7.5377072342929834</v>
      </c>
      <c r="Z2199" s="22">
        <f t="shared" si="852"/>
        <v>7.6004759766059404</v>
      </c>
      <c r="AA2199" s="22">
        <f t="shared" si="853"/>
        <v>7.6818150714618501</v>
      </c>
      <c r="AB2199" s="35"/>
      <c r="AC2199" s="10"/>
      <c r="AD2199" s="10"/>
    </row>
    <row r="2200" spans="1:30" x14ac:dyDescent="0.25">
      <c r="A2200" t="s">
        <v>4878</v>
      </c>
      <c r="B2200" t="s">
        <v>2264</v>
      </c>
      <c r="C2200" s="1">
        <v>42415</v>
      </c>
      <c r="D2200">
        <v>2580</v>
      </c>
      <c r="E2200" t="str">
        <f t="shared" si="848"/>
        <v>_the_naive_bayes_classifier_explained_</v>
      </c>
      <c r="F2200" s="7">
        <f t="shared" si="854"/>
        <v>7.8559321997186142</v>
      </c>
      <c r="G2200">
        <f t="shared" si="849"/>
        <v>51</v>
      </c>
      <c r="H2200" s="11">
        <f t="shared" si="855"/>
        <v>1</v>
      </c>
      <c r="I2200" s="11">
        <f t="shared" si="863"/>
        <v>0</v>
      </c>
      <c r="J2200" s="11">
        <f t="shared" si="863"/>
        <v>1</v>
      </c>
      <c r="K2200" s="11">
        <f t="shared" si="865"/>
        <v>0</v>
      </c>
      <c r="L2200" s="11">
        <f t="shared" si="865"/>
        <v>0</v>
      </c>
      <c r="M2200" s="11">
        <f t="shared" si="865"/>
        <v>0</v>
      </c>
      <c r="N2200" s="11">
        <f t="shared" si="865"/>
        <v>0</v>
      </c>
      <c r="O2200" s="11">
        <f t="shared" si="865"/>
        <v>0</v>
      </c>
      <c r="P2200" s="11">
        <f t="shared" si="865"/>
        <v>0</v>
      </c>
      <c r="Q2200" s="4" t="str">
        <f t="shared" si="856"/>
        <v>N-101-000000</v>
      </c>
      <c r="R2200">
        <f t="shared" si="857"/>
        <v>419</v>
      </c>
      <c r="S2200" s="8">
        <f t="shared" si="858"/>
        <v>6.5697596378225285</v>
      </c>
      <c r="T2200" s="8">
        <f t="shared" si="859"/>
        <v>6.5697596378225285</v>
      </c>
      <c r="U2200" s="10">
        <f t="shared" si="850"/>
        <v>7.6674632604025579</v>
      </c>
      <c r="V2200" s="10">
        <f t="shared" si="860"/>
        <v>-0.14431102010629077</v>
      </c>
      <c r="W2200" s="10">
        <f t="shared" si="861"/>
        <v>1.0225400230032591</v>
      </c>
      <c r="X2200" s="10">
        <f t="shared" si="851"/>
        <v>0.18846893931605621</v>
      </c>
      <c r="Y2200" s="22">
        <f t="shared" si="862"/>
        <v>6.7376924224453338</v>
      </c>
      <c r="Z2200" s="22">
        <f t="shared" si="852"/>
        <v>6.5922741434865042</v>
      </c>
      <c r="AA2200" s="22">
        <f t="shared" si="853"/>
        <v>6.5697596378225285</v>
      </c>
      <c r="AB2200" s="35"/>
      <c r="AC2200" s="10"/>
      <c r="AD2200" s="10"/>
    </row>
    <row r="2201" spans="1:30" x14ac:dyDescent="0.25">
      <c r="A2201" t="s">
        <v>4879</v>
      </c>
      <c r="B2201" t="s">
        <v>2265</v>
      </c>
      <c r="C2201" s="1">
        <v>41313</v>
      </c>
      <c r="D2201">
        <v>489</v>
      </c>
      <c r="E2201" t="str">
        <f t="shared" si="848"/>
        <v>_the_need_for_a_product-centric_approach_to_big_data_</v>
      </c>
      <c r="F2201" s="7">
        <f t="shared" si="854"/>
        <v>6.1944053911046719</v>
      </c>
      <c r="G2201">
        <f t="shared" si="849"/>
        <v>65</v>
      </c>
      <c r="H2201" s="11">
        <f t="shared" si="855"/>
        <v>0</v>
      </c>
      <c r="I2201" s="11">
        <f t="shared" si="863"/>
        <v>0</v>
      </c>
      <c r="J2201" s="11">
        <f t="shared" si="863"/>
        <v>1</v>
      </c>
      <c r="K2201" s="11">
        <f t="shared" si="865"/>
        <v>0</v>
      </c>
      <c r="L2201" s="11">
        <f t="shared" si="865"/>
        <v>0</v>
      </c>
      <c r="M2201" s="11">
        <f t="shared" si="865"/>
        <v>0</v>
      </c>
      <c r="N2201" s="11">
        <f t="shared" si="865"/>
        <v>0</v>
      </c>
      <c r="O2201" s="11">
        <f t="shared" si="865"/>
        <v>1</v>
      </c>
      <c r="P2201" s="11">
        <f t="shared" si="865"/>
        <v>0</v>
      </c>
      <c r="Q2201" s="4" t="str">
        <f t="shared" si="856"/>
        <v>N-001-000010</v>
      </c>
      <c r="R2201">
        <f t="shared" si="857"/>
        <v>276</v>
      </c>
      <c r="S2201" s="8">
        <f t="shared" si="858"/>
        <v>7.1371246496698326</v>
      </c>
      <c r="T2201" s="8">
        <f t="shared" si="859"/>
        <v>7.1371246496698326</v>
      </c>
      <c r="U2201" s="10">
        <f t="shared" si="850"/>
        <v>5.5895844762464506</v>
      </c>
      <c r="V2201" s="10">
        <f t="shared" si="860"/>
        <v>0.48352944586012636</v>
      </c>
      <c r="W2201" s="10">
        <f t="shared" si="861"/>
        <v>-0.63898678561068323</v>
      </c>
      <c r="X2201" s="10">
        <f t="shared" si="851"/>
        <v>0.60482091485822098</v>
      </c>
      <c r="Y2201" s="22">
        <f t="shared" si="862"/>
        <v>7.1540443979874988</v>
      </c>
      <c r="Z2201" s="22">
        <f t="shared" si="852"/>
        <v>7.1890336202131158</v>
      </c>
      <c r="AA2201" s="22">
        <f t="shared" si="853"/>
        <v>7.1371246496698326</v>
      </c>
      <c r="AB2201" s="35"/>
      <c r="AC2201" s="10"/>
      <c r="AD2201" s="10"/>
    </row>
    <row r="2202" spans="1:30" x14ac:dyDescent="0.25">
      <c r="A2202" t="s">
        <v>4880</v>
      </c>
      <c r="B2202" t="s">
        <v>2266</v>
      </c>
      <c r="C2202" s="1">
        <v>42313</v>
      </c>
      <c r="D2202">
        <v>469</v>
      </c>
      <c r="E2202" t="str">
        <f t="shared" si="848"/>
        <v>_the_need_for_speed:_in-memory_and_the_marriage_of_rdbms_and_nosql_</v>
      </c>
      <c r="F2202" s="7">
        <f t="shared" si="854"/>
        <v>6.1527326947041043</v>
      </c>
      <c r="G2202">
        <f t="shared" si="849"/>
        <v>43</v>
      </c>
      <c r="H2202" s="11">
        <f t="shared" si="855"/>
        <v>1</v>
      </c>
      <c r="I2202" s="11">
        <f t="shared" ref="I2202:J2221" si="866">IF(ISNUMBER(SEARCH(I$1,$B2202)),1,0)</f>
        <v>0</v>
      </c>
      <c r="J2202" s="11">
        <f t="shared" si="866"/>
        <v>1</v>
      </c>
      <c r="K2202" s="11">
        <f t="shared" ref="K2202:P2211" si="867">IF(ISNUMBER(SEARCH(K$1,$E2202)),1,0)</f>
        <v>0</v>
      </c>
      <c r="L2202" s="11">
        <f t="shared" si="867"/>
        <v>0</v>
      </c>
      <c r="M2202" s="11">
        <f t="shared" si="867"/>
        <v>0</v>
      </c>
      <c r="N2202" s="11">
        <f t="shared" si="867"/>
        <v>0</v>
      </c>
      <c r="O2202" s="11">
        <f t="shared" si="867"/>
        <v>0</v>
      </c>
      <c r="P2202" s="11">
        <f t="shared" si="867"/>
        <v>0</v>
      </c>
      <c r="Q2202" s="4" t="str">
        <f t="shared" si="856"/>
        <v>N-101-000000</v>
      </c>
      <c r="R2202">
        <f t="shared" si="857"/>
        <v>419</v>
      </c>
      <c r="S2202" s="8">
        <f t="shared" si="858"/>
        <v>6.5697596378225285</v>
      </c>
      <c r="T2202" s="8">
        <f t="shared" si="859"/>
        <v>6.5697596378225285</v>
      </c>
      <c r="U2202" s="10">
        <f t="shared" si="850"/>
        <v>5.964263755388048</v>
      </c>
      <c r="V2202" s="10">
        <f t="shared" si="860"/>
        <v>-0.14431102010629077</v>
      </c>
      <c r="W2202" s="10">
        <f t="shared" si="861"/>
        <v>-0.68065948201125082</v>
      </c>
      <c r="X2202" s="10">
        <f t="shared" si="851"/>
        <v>0.18846893931605621</v>
      </c>
      <c r="Y2202" s="22">
        <f t="shared" si="862"/>
        <v>6.7376924224453338</v>
      </c>
      <c r="Z2202" s="22">
        <f t="shared" si="852"/>
        <v>6.5922741434865042</v>
      </c>
      <c r="AA2202" s="22">
        <f t="shared" si="853"/>
        <v>6.5697596378225285</v>
      </c>
      <c r="AB2202" s="35"/>
      <c r="AC2202" s="10"/>
      <c r="AD2202" s="10"/>
    </row>
    <row r="2203" spans="1:30" x14ac:dyDescent="0.25">
      <c r="A2203" t="s">
        <v>4881</v>
      </c>
      <c r="B2203" t="s">
        <v>2267</v>
      </c>
      <c r="C2203" s="1">
        <v>42486</v>
      </c>
      <c r="D2203">
        <v>2892</v>
      </c>
      <c r="E2203" t="str">
        <f t="shared" si="848"/>
        <v>_the_new_rules_for_becoming_a_data_scientist_</v>
      </c>
      <c r="F2203" s="7">
        <f t="shared" si="854"/>
        <v>7.9700493049761354</v>
      </c>
      <c r="G2203">
        <f t="shared" si="849"/>
        <v>37</v>
      </c>
      <c r="H2203" s="11">
        <f t="shared" si="855"/>
        <v>1</v>
      </c>
      <c r="I2203" s="11">
        <f t="shared" si="866"/>
        <v>0</v>
      </c>
      <c r="J2203" s="11">
        <f t="shared" si="866"/>
        <v>1</v>
      </c>
      <c r="K2203" s="11">
        <f t="shared" si="867"/>
        <v>0</v>
      </c>
      <c r="L2203" s="11">
        <f t="shared" si="867"/>
        <v>0</v>
      </c>
      <c r="M2203" s="11">
        <f t="shared" si="867"/>
        <v>0</v>
      </c>
      <c r="N2203" s="11">
        <f t="shared" si="867"/>
        <v>0</v>
      </c>
      <c r="O2203" s="11">
        <f t="shared" si="867"/>
        <v>1</v>
      </c>
      <c r="P2203" s="11">
        <f t="shared" si="867"/>
        <v>0</v>
      </c>
      <c r="Q2203" s="4" t="str">
        <f t="shared" si="856"/>
        <v>N-101-000010</v>
      </c>
      <c r="R2203">
        <f t="shared" si="857"/>
        <v>382</v>
      </c>
      <c r="S2203" s="8">
        <f t="shared" si="858"/>
        <v>6.8802841839920132</v>
      </c>
      <c r="T2203" s="8">
        <f t="shared" si="859"/>
        <v>6.8802841839920132</v>
      </c>
      <c r="U2203" s="10">
        <f t="shared" si="850"/>
        <v>7.5636954444606106</v>
      </c>
      <c r="V2203" s="10">
        <f t="shared" si="860"/>
        <v>0.18424985744159661</v>
      </c>
      <c r="W2203" s="10">
        <f t="shared" si="861"/>
        <v>1.1366571282607802</v>
      </c>
      <c r="X2203" s="10">
        <f t="shared" si="851"/>
        <v>0.40635386051552441</v>
      </c>
      <c r="Y2203" s="22">
        <f t="shared" si="862"/>
        <v>6.9555773436448023</v>
      </c>
      <c r="Z2203" s="22">
        <f t="shared" si="852"/>
        <v>6.8151536771936527</v>
      </c>
      <c r="AA2203" s="22">
        <f t="shared" si="853"/>
        <v>6.8802841839920132</v>
      </c>
      <c r="AB2203" s="35"/>
      <c r="AC2203" s="10"/>
      <c r="AD2203" s="10"/>
    </row>
    <row r="2204" spans="1:30" x14ac:dyDescent="0.25">
      <c r="A2204" t="s">
        <v>4882</v>
      </c>
      <c r="B2204" t="s">
        <v>2268</v>
      </c>
      <c r="C2204" s="1">
        <v>42205</v>
      </c>
      <c r="D2204">
        <v>1914</v>
      </c>
      <c r="E2204" t="str">
        <f t="shared" si="848"/>
        <v>_the_next_big_thing_in_big_data:_bdaas_</v>
      </c>
      <c r="F2204" s="7">
        <f t="shared" si="854"/>
        <v>7.5574729016147462</v>
      </c>
      <c r="G2204">
        <f t="shared" si="849"/>
        <v>55</v>
      </c>
      <c r="H2204" s="11">
        <f t="shared" si="855"/>
        <v>1</v>
      </c>
      <c r="I2204" s="11">
        <f t="shared" si="866"/>
        <v>0</v>
      </c>
      <c r="J2204" s="11">
        <f t="shared" si="866"/>
        <v>1</v>
      </c>
      <c r="K2204" s="11">
        <f t="shared" si="867"/>
        <v>0</v>
      </c>
      <c r="L2204" s="11">
        <f t="shared" si="867"/>
        <v>0</v>
      </c>
      <c r="M2204" s="11">
        <f t="shared" si="867"/>
        <v>0</v>
      </c>
      <c r="N2204" s="11">
        <f t="shared" si="867"/>
        <v>0</v>
      </c>
      <c r="O2204" s="11">
        <f t="shared" si="867"/>
        <v>0</v>
      </c>
      <c r="P2204" s="11">
        <f t="shared" si="867"/>
        <v>0</v>
      </c>
      <c r="Q2204" s="4" t="str">
        <f t="shared" si="856"/>
        <v>N-101-000000</v>
      </c>
      <c r="R2204">
        <f t="shared" si="857"/>
        <v>419</v>
      </c>
      <c r="S2204" s="8">
        <f t="shared" si="858"/>
        <v>6.5697596378225285</v>
      </c>
      <c r="T2204" s="8">
        <f t="shared" si="859"/>
        <v>6.5697596378225285</v>
      </c>
      <c r="U2204" s="10">
        <f t="shared" si="850"/>
        <v>7.3690039622986898</v>
      </c>
      <c r="V2204" s="10">
        <f t="shared" si="860"/>
        <v>-0.14431102010629077</v>
      </c>
      <c r="W2204" s="10">
        <f t="shared" si="861"/>
        <v>0.72408072489939102</v>
      </c>
      <c r="X2204" s="10">
        <f t="shared" si="851"/>
        <v>0.18846893931605621</v>
      </c>
      <c r="Y2204" s="22">
        <f t="shared" si="862"/>
        <v>6.7376924224453338</v>
      </c>
      <c r="Z2204" s="22">
        <f t="shared" si="852"/>
        <v>6.5922741434865042</v>
      </c>
      <c r="AA2204" s="22">
        <f t="shared" si="853"/>
        <v>6.5697596378225285</v>
      </c>
      <c r="AB2204" s="35"/>
      <c r="AC2204" s="10"/>
      <c r="AD2204" s="10"/>
    </row>
    <row r="2205" spans="1:30" x14ac:dyDescent="0.25">
      <c r="A2205" t="s">
        <v>4883</v>
      </c>
      <c r="B2205" t="s">
        <v>2269</v>
      </c>
      <c r="C2205" s="1">
        <v>41436</v>
      </c>
      <c r="D2205">
        <v>821</v>
      </c>
      <c r="E2205" t="str">
        <f t="shared" si="848"/>
        <v>_the_nsa_data_privacy_scandal:_a_different_point_of_view_</v>
      </c>
      <c r="F2205" s="7">
        <f t="shared" si="854"/>
        <v>6.7117403950561796</v>
      </c>
      <c r="G2205">
        <f t="shared" si="849"/>
        <v>82</v>
      </c>
      <c r="H2205" s="11">
        <f t="shared" si="855"/>
        <v>0</v>
      </c>
      <c r="I2205" s="11">
        <f t="shared" si="866"/>
        <v>0</v>
      </c>
      <c r="J2205" s="11">
        <f t="shared" si="866"/>
        <v>1</v>
      </c>
      <c r="K2205" s="11">
        <f t="shared" si="867"/>
        <v>0</v>
      </c>
      <c r="L2205" s="11">
        <f t="shared" si="867"/>
        <v>0</v>
      </c>
      <c r="M2205" s="11">
        <f t="shared" si="867"/>
        <v>0</v>
      </c>
      <c r="N2205" s="11">
        <f t="shared" si="867"/>
        <v>0</v>
      </c>
      <c r="O2205" s="11">
        <f t="shared" si="867"/>
        <v>1</v>
      </c>
      <c r="P2205" s="11">
        <f t="shared" si="867"/>
        <v>0</v>
      </c>
      <c r="Q2205" s="4" t="str">
        <f t="shared" si="856"/>
        <v>N-001-000010</v>
      </c>
      <c r="R2205">
        <f t="shared" si="857"/>
        <v>276</v>
      </c>
      <c r="S2205" s="8">
        <f t="shared" si="858"/>
        <v>7.1371246496698326</v>
      </c>
      <c r="T2205" s="8">
        <f t="shared" si="859"/>
        <v>7.1371246496698326</v>
      </c>
      <c r="U2205" s="10">
        <f t="shared" si="850"/>
        <v>6.1069194801979583</v>
      </c>
      <c r="V2205" s="10">
        <f t="shared" si="860"/>
        <v>0.48352944586012636</v>
      </c>
      <c r="W2205" s="10">
        <f t="shared" si="861"/>
        <v>-0.12165178165917556</v>
      </c>
      <c r="X2205" s="10">
        <f t="shared" si="851"/>
        <v>0.60482091485822098</v>
      </c>
      <c r="Y2205" s="22">
        <f t="shared" si="862"/>
        <v>7.1540443979874988</v>
      </c>
      <c r="Z2205" s="22">
        <f t="shared" si="852"/>
        <v>7.1890336202131158</v>
      </c>
      <c r="AA2205" s="22">
        <f t="shared" si="853"/>
        <v>7.1371246496698326</v>
      </c>
      <c r="AB2205" s="35"/>
      <c r="AC2205" s="10"/>
      <c r="AD2205" s="10"/>
    </row>
    <row r="2206" spans="1:30" x14ac:dyDescent="0.25">
      <c r="A2206" t="s">
        <v>4884</v>
      </c>
      <c r="B2206" t="s">
        <v>2270</v>
      </c>
      <c r="C2206" s="1">
        <v>42053</v>
      </c>
      <c r="D2206">
        <v>570</v>
      </c>
      <c r="E2206" t="str">
        <f t="shared" si="848"/>
        <v>_the_one_thing_we_can_agree_on_as_political_polling_begins:_understandingstatistics_</v>
      </c>
      <c r="F2206" s="7">
        <f t="shared" si="854"/>
        <v>6.3473892096560105</v>
      </c>
      <c r="G2206">
        <f t="shared" si="849"/>
        <v>43</v>
      </c>
      <c r="H2206" s="11">
        <f t="shared" si="855"/>
        <v>1</v>
      </c>
      <c r="I2206" s="11">
        <f t="shared" si="866"/>
        <v>0</v>
      </c>
      <c r="J2206" s="11">
        <f t="shared" si="866"/>
        <v>1</v>
      </c>
      <c r="K2206" s="11">
        <f t="shared" si="867"/>
        <v>0</v>
      </c>
      <c r="L2206" s="11">
        <f t="shared" si="867"/>
        <v>0</v>
      </c>
      <c r="M2206" s="11">
        <f t="shared" si="867"/>
        <v>0</v>
      </c>
      <c r="N2206" s="11">
        <f t="shared" si="867"/>
        <v>0</v>
      </c>
      <c r="O2206" s="11">
        <f t="shared" si="867"/>
        <v>0</v>
      </c>
      <c r="P2206" s="11">
        <f t="shared" si="867"/>
        <v>0</v>
      </c>
      <c r="Q2206" s="4" t="str">
        <f t="shared" si="856"/>
        <v>N-101-000000</v>
      </c>
      <c r="R2206">
        <f t="shared" si="857"/>
        <v>419</v>
      </c>
      <c r="S2206" s="8">
        <f t="shared" si="858"/>
        <v>6.5697596378225285</v>
      </c>
      <c r="T2206" s="8">
        <f t="shared" si="859"/>
        <v>6.5697596378225285</v>
      </c>
      <c r="U2206" s="10">
        <f t="shared" si="850"/>
        <v>6.1589202703399542</v>
      </c>
      <c r="V2206" s="10">
        <f t="shared" si="860"/>
        <v>-0.14431102010629077</v>
      </c>
      <c r="W2206" s="10">
        <f t="shared" si="861"/>
        <v>-0.48600296705934465</v>
      </c>
      <c r="X2206" s="10">
        <f t="shared" si="851"/>
        <v>0.18846893931605621</v>
      </c>
      <c r="Y2206" s="22">
        <f t="shared" si="862"/>
        <v>6.7376924224453338</v>
      </c>
      <c r="Z2206" s="22">
        <f t="shared" si="852"/>
        <v>6.5922741434865042</v>
      </c>
      <c r="AA2206" s="22">
        <f t="shared" si="853"/>
        <v>6.5697596378225285</v>
      </c>
      <c r="AB2206" s="35"/>
      <c r="AC2206" s="10"/>
      <c r="AD2206" s="10"/>
    </row>
    <row r="2207" spans="1:30" x14ac:dyDescent="0.25">
      <c r="A2207" t="s">
        <v>4885</v>
      </c>
      <c r="B2207" t="s">
        <v>2271</v>
      </c>
      <c r="C2207" s="1">
        <v>41956</v>
      </c>
      <c r="D2207">
        <v>18127</v>
      </c>
      <c r="E2207" t="str">
        <f t="shared" si="848"/>
        <v>_the_only_skill_you_should_be_concerned_with_</v>
      </c>
      <c r="F2207" s="7">
        <f t="shared" si="854"/>
        <v>9.8052129832677881</v>
      </c>
      <c r="G2207">
        <f t="shared" si="849"/>
        <v>70</v>
      </c>
      <c r="H2207" s="11">
        <f t="shared" si="855"/>
        <v>0</v>
      </c>
      <c r="I2207" s="11">
        <f t="shared" si="866"/>
        <v>0</v>
      </c>
      <c r="J2207" s="11">
        <f t="shared" si="866"/>
        <v>1</v>
      </c>
      <c r="K2207" s="11">
        <f t="shared" si="867"/>
        <v>0</v>
      </c>
      <c r="L2207" s="11">
        <f t="shared" si="867"/>
        <v>0</v>
      </c>
      <c r="M2207" s="11">
        <f t="shared" si="867"/>
        <v>0</v>
      </c>
      <c r="N2207" s="11">
        <f t="shared" si="867"/>
        <v>0</v>
      </c>
      <c r="O2207" s="11">
        <f t="shared" si="867"/>
        <v>0</v>
      </c>
      <c r="P2207" s="11">
        <f t="shared" si="867"/>
        <v>0</v>
      </c>
      <c r="Q2207" s="4" t="str">
        <f t="shared" si="856"/>
        <v>N-001-000000</v>
      </c>
      <c r="R2207">
        <f t="shared" si="857"/>
        <v>313</v>
      </c>
      <c r="S2207" s="8">
        <f t="shared" si="858"/>
        <v>6.8822553953446945</v>
      </c>
      <c r="T2207" s="8">
        <f t="shared" si="859"/>
        <v>6.8822553953446945</v>
      </c>
      <c r="U2207" s="10">
        <f t="shared" si="850"/>
        <v>9.4182769896090353</v>
      </c>
      <c r="V2207" s="10">
        <f t="shared" si="860"/>
        <v>0.15496856831223904</v>
      </c>
      <c r="W2207" s="10">
        <f t="shared" si="861"/>
        <v>2.971820806552433</v>
      </c>
      <c r="X2207" s="10">
        <f t="shared" si="851"/>
        <v>0.38693599365875281</v>
      </c>
      <c r="Y2207" s="22">
        <f t="shared" si="862"/>
        <v>6.9361594767880304</v>
      </c>
      <c r="Z2207" s="22">
        <f t="shared" si="852"/>
        <v>6.9661540865059681</v>
      </c>
      <c r="AA2207" s="22">
        <f t="shared" si="853"/>
        <v>6.8822553953446945</v>
      </c>
      <c r="AB2207" s="35"/>
      <c r="AC2207" s="10"/>
      <c r="AD2207" s="10"/>
    </row>
    <row r="2208" spans="1:30" x14ac:dyDescent="0.25">
      <c r="A2208" t="s">
        <v>3216</v>
      </c>
      <c r="B2208" t="s">
        <v>600</v>
      </c>
      <c r="C2208" s="1">
        <v>42467</v>
      </c>
      <c r="D2208">
        <v>244</v>
      </c>
      <c r="E2208" t="str">
        <f t="shared" si="848"/>
        <v>_the_panama_papers_-_how_did_they_pull_off_history's_biggest_data_leak?_</v>
      </c>
      <c r="F2208" s="7">
        <f t="shared" si="854"/>
        <v>5.5012582105447274</v>
      </c>
      <c r="G2208">
        <f t="shared" si="849"/>
        <v>76</v>
      </c>
      <c r="H2208" s="11">
        <f t="shared" si="855"/>
        <v>1</v>
      </c>
      <c r="I2208" s="11">
        <f t="shared" si="866"/>
        <v>0</v>
      </c>
      <c r="J2208" s="11">
        <f t="shared" si="866"/>
        <v>1</v>
      </c>
      <c r="K2208" s="11">
        <f t="shared" si="867"/>
        <v>0</v>
      </c>
      <c r="L2208" s="11">
        <f t="shared" si="867"/>
        <v>0</v>
      </c>
      <c r="M2208" s="11">
        <f t="shared" si="867"/>
        <v>0</v>
      </c>
      <c r="N2208" s="11">
        <f t="shared" si="867"/>
        <v>0</v>
      </c>
      <c r="O2208" s="11">
        <f t="shared" si="867"/>
        <v>1</v>
      </c>
      <c r="P2208" s="11">
        <f t="shared" si="867"/>
        <v>0</v>
      </c>
      <c r="Q2208" s="4" t="str">
        <f t="shared" si="856"/>
        <v>N-101-000010</v>
      </c>
      <c r="R2208">
        <f t="shared" si="857"/>
        <v>382</v>
      </c>
      <c r="S2208" s="8">
        <f t="shared" si="858"/>
        <v>6.8802841839920132</v>
      </c>
      <c r="T2208" s="8">
        <f t="shared" si="859"/>
        <v>6.8802841839920132</v>
      </c>
      <c r="U2208" s="10">
        <f t="shared" si="850"/>
        <v>5.0949043500292026</v>
      </c>
      <c r="V2208" s="10">
        <f t="shared" si="860"/>
        <v>0.18424985744159661</v>
      </c>
      <c r="W2208" s="10">
        <f t="shared" si="861"/>
        <v>-1.3321339661706277</v>
      </c>
      <c r="X2208" s="10">
        <f t="shared" si="851"/>
        <v>0.40635386051552441</v>
      </c>
      <c r="Y2208" s="22">
        <f t="shared" si="862"/>
        <v>6.9555773436448023</v>
      </c>
      <c r="Z2208" s="22">
        <f t="shared" si="852"/>
        <v>6.8151536771936527</v>
      </c>
      <c r="AA2208" s="22">
        <f t="shared" si="853"/>
        <v>6.8802841839920132</v>
      </c>
      <c r="AB2208" s="35"/>
      <c r="AC2208" s="10"/>
      <c r="AD2208" s="10"/>
    </row>
    <row r="2209" spans="1:30" x14ac:dyDescent="0.25">
      <c r="A2209" t="s">
        <v>4886</v>
      </c>
      <c r="B2209" t="s">
        <v>2272</v>
      </c>
      <c r="C2209" s="1">
        <v>42084</v>
      </c>
      <c r="D2209">
        <v>1181</v>
      </c>
      <c r="E2209" t="str">
        <f t="shared" si="848"/>
        <v>_the_past_(entity-attribute-value)_vs_the_future_(sign,_signifier,_signified)_</v>
      </c>
      <c r="F2209" s="7">
        <f t="shared" si="854"/>
        <v>7.0749631979660439</v>
      </c>
      <c r="G2209">
        <f t="shared" si="849"/>
        <v>61</v>
      </c>
      <c r="H2209" s="11">
        <f t="shared" si="855"/>
        <v>1</v>
      </c>
      <c r="I2209" s="11">
        <f t="shared" si="866"/>
        <v>0</v>
      </c>
      <c r="J2209" s="11">
        <f t="shared" si="866"/>
        <v>1</v>
      </c>
      <c r="K2209" s="11">
        <f t="shared" si="867"/>
        <v>0</v>
      </c>
      <c r="L2209" s="11">
        <f t="shared" si="867"/>
        <v>0</v>
      </c>
      <c r="M2209" s="11">
        <f t="shared" si="867"/>
        <v>0</v>
      </c>
      <c r="N2209" s="11">
        <f t="shared" si="867"/>
        <v>0</v>
      </c>
      <c r="O2209" s="11">
        <f t="shared" si="867"/>
        <v>0</v>
      </c>
      <c r="P2209" s="11">
        <f t="shared" si="867"/>
        <v>0</v>
      </c>
      <c r="Q2209" s="4" t="str">
        <f t="shared" si="856"/>
        <v>N-101-000000</v>
      </c>
      <c r="R2209">
        <f t="shared" si="857"/>
        <v>419</v>
      </c>
      <c r="S2209" s="8">
        <f t="shared" si="858"/>
        <v>6.5697596378225285</v>
      </c>
      <c r="T2209" s="8">
        <f t="shared" si="859"/>
        <v>6.5697596378225285</v>
      </c>
      <c r="U2209" s="10">
        <f t="shared" si="850"/>
        <v>6.8864942586499875</v>
      </c>
      <c r="V2209" s="10">
        <f t="shared" si="860"/>
        <v>-0.14431102010629077</v>
      </c>
      <c r="W2209" s="10">
        <f t="shared" si="861"/>
        <v>0.24157102125068874</v>
      </c>
      <c r="X2209" s="10">
        <f t="shared" si="851"/>
        <v>0.18846893931605621</v>
      </c>
      <c r="Y2209" s="22">
        <f t="shared" si="862"/>
        <v>6.7376924224453338</v>
      </c>
      <c r="Z2209" s="22">
        <f t="shared" si="852"/>
        <v>6.5922741434865042</v>
      </c>
      <c r="AA2209" s="22">
        <f t="shared" si="853"/>
        <v>6.5697596378225285</v>
      </c>
      <c r="AB2209" s="35"/>
      <c r="AC2209" s="10"/>
      <c r="AD2209" s="10"/>
    </row>
    <row r="2210" spans="1:30" x14ac:dyDescent="0.25">
      <c r="A2210" t="s">
        <v>5230</v>
      </c>
      <c r="B2210" t="s">
        <v>2618</v>
      </c>
      <c r="C2210" s="1">
        <v>42381</v>
      </c>
      <c r="D2210">
        <v>626</v>
      </c>
      <c r="E2210" t="str">
        <f t="shared" si="848"/>
        <v>_the_past_present_and_future_of_data_science_a_live_roundtable_</v>
      </c>
      <c r="F2210" s="7">
        <f t="shared" si="854"/>
        <v>6.4409465406329209</v>
      </c>
      <c r="G2210">
        <f t="shared" si="849"/>
        <v>35</v>
      </c>
      <c r="H2210" s="11">
        <f t="shared" si="855"/>
        <v>1</v>
      </c>
      <c r="I2210" s="11">
        <f t="shared" si="866"/>
        <v>0</v>
      </c>
      <c r="J2210" s="11">
        <f t="shared" si="866"/>
        <v>0</v>
      </c>
      <c r="K2210" s="11">
        <f t="shared" si="867"/>
        <v>0</v>
      </c>
      <c r="L2210" s="11">
        <f t="shared" si="867"/>
        <v>0</v>
      </c>
      <c r="M2210" s="11">
        <f t="shared" si="867"/>
        <v>0</v>
      </c>
      <c r="N2210" s="11">
        <f t="shared" si="867"/>
        <v>1</v>
      </c>
      <c r="O2210" s="11">
        <f t="shared" si="867"/>
        <v>1</v>
      </c>
      <c r="P2210" s="11">
        <f t="shared" si="867"/>
        <v>0</v>
      </c>
      <c r="Q2210" s="4" t="str">
        <f t="shared" si="856"/>
        <v>N-100-000110</v>
      </c>
      <c r="R2210">
        <f t="shared" si="857"/>
        <v>1</v>
      </c>
      <c r="S2210" s="8">
        <f t="shared" si="858"/>
        <v>7.020854558086981</v>
      </c>
      <c r="T2210" s="8">
        <f t="shared" si="859"/>
        <v>7.3546782491486216</v>
      </c>
      <c r="U2210" s="10">
        <f t="shared" si="850"/>
        <v>6.0378658374706644</v>
      </c>
      <c r="V2210" s="10">
        <f t="shared" si="860"/>
        <v>0.17931408012198402</v>
      </c>
      <c r="W2210" s="10">
        <f t="shared" si="861"/>
        <v>-0.39244563608243421</v>
      </c>
      <c r="X2210" s="10">
        <f t="shared" si="851"/>
        <v>0.40308070316225686</v>
      </c>
      <c r="Y2210" s="22">
        <f t="shared" si="862"/>
        <v>6.952304186291534</v>
      </c>
      <c r="Z2210" s="22">
        <f t="shared" si="852"/>
        <v>6.8701195778688913</v>
      </c>
      <c r="AA2210" s="22">
        <f t="shared" si="853"/>
        <v>6.952304186291534</v>
      </c>
      <c r="AB2210" s="35"/>
      <c r="AC2210" s="10"/>
      <c r="AD2210" s="10"/>
    </row>
    <row r="2211" spans="1:30" x14ac:dyDescent="0.25">
      <c r="A2211" t="s">
        <v>4887</v>
      </c>
      <c r="B2211" t="s">
        <v>2273</v>
      </c>
      <c r="C2211" s="1">
        <v>42465</v>
      </c>
      <c r="D2211">
        <v>122</v>
      </c>
      <c r="E2211" t="str">
        <f t="shared" si="848"/>
        <v>_the_path_to_analytics_enlightenment_</v>
      </c>
      <c r="F2211" s="7">
        <f t="shared" si="854"/>
        <v>4.8121843553724171</v>
      </c>
      <c r="G2211">
        <f t="shared" si="849"/>
        <v>72</v>
      </c>
      <c r="H2211" s="11">
        <f t="shared" si="855"/>
        <v>1</v>
      </c>
      <c r="I2211" s="11">
        <f t="shared" si="866"/>
        <v>0</v>
      </c>
      <c r="J2211" s="11">
        <f t="shared" si="866"/>
        <v>1</v>
      </c>
      <c r="K2211" s="11">
        <f t="shared" si="867"/>
        <v>0</v>
      </c>
      <c r="L2211" s="11">
        <f t="shared" si="867"/>
        <v>0</v>
      </c>
      <c r="M2211" s="11">
        <f t="shared" si="867"/>
        <v>0</v>
      </c>
      <c r="N2211" s="11">
        <f t="shared" si="867"/>
        <v>0</v>
      </c>
      <c r="O2211" s="11">
        <f t="shared" si="867"/>
        <v>0</v>
      </c>
      <c r="P2211" s="11">
        <f t="shared" si="867"/>
        <v>1</v>
      </c>
      <c r="Q2211" s="4" t="str">
        <f t="shared" si="856"/>
        <v>N-101-000001</v>
      </c>
      <c r="R2211">
        <f t="shared" si="857"/>
        <v>109</v>
      </c>
      <c r="S2211" s="8">
        <f t="shared" si="858"/>
        <v>6.5598547021339648</v>
      </c>
      <c r="T2211" s="8">
        <f t="shared" si="859"/>
        <v>6.5598547021339648</v>
      </c>
      <c r="U2211" s="10">
        <f t="shared" si="850"/>
        <v>4.8384655591914116</v>
      </c>
      <c r="V2211" s="10">
        <f t="shared" si="860"/>
        <v>-0.46814479021556843</v>
      </c>
      <c r="W2211" s="10">
        <f t="shared" si="861"/>
        <v>-2.0212078213429381</v>
      </c>
      <c r="X2211" s="10">
        <f t="shared" si="851"/>
        <v>-2.6281203818994407E-2</v>
      </c>
      <c r="Y2211" s="22">
        <f t="shared" si="862"/>
        <v>6.5229422793102829</v>
      </c>
      <c r="Z2211" s="22">
        <f t="shared" si="852"/>
        <v>6.4247572696849025</v>
      </c>
      <c r="AA2211" s="22">
        <f t="shared" si="853"/>
        <v>6.5598547021339648</v>
      </c>
      <c r="AB2211" s="35"/>
      <c r="AC2211" s="10"/>
      <c r="AD2211" s="10"/>
    </row>
    <row r="2212" spans="1:30" x14ac:dyDescent="0.25">
      <c r="A2212" t="s">
        <v>4888</v>
      </c>
      <c r="B2212" t="s">
        <v>2274</v>
      </c>
      <c r="C2212" s="1">
        <v>41204</v>
      </c>
      <c r="D2212">
        <v>244</v>
      </c>
      <c r="E2212" t="str">
        <f t="shared" si="848"/>
        <v>_the_perfect_storm_-_missed_opportunites_with_mobile_and_big_weather_data_</v>
      </c>
      <c r="F2212" s="7">
        <f t="shared" si="854"/>
        <v>5.5012582105447274</v>
      </c>
      <c r="G2212">
        <f t="shared" si="849"/>
        <v>64</v>
      </c>
      <c r="H2212" s="11">
        <f t="shared" si="855"/>
        <v>0</v>
      </c>
      <c r="I2212" s="11">
        <f t="shared" si="866"/>
        <v>0</v>
      </c>
      <c r="J2212" s="11">
        <f t="shared" si="866"/>
        <v>1</v>
      </c>
      <c r="K2212" s="11">
        <f t="shared" ref="K2212:P2221" si="868">IF(ISNUMBER(SEARCH(K$1,$E2212)),1,0)</f>
        <v>0</v>
      </c>
      <c r="L2212" s="11">
        <f t="shared" si="868"/>
        <v>0</v>
      </c>
      <c r="M2212" s="11">
        <f t="shared" si="868"/>
        <v>0</v>
      </c>
      <c r="N2212" s="11">
        <f t="shared" si="868"/>
        <v>0</v>
      </c>
      <c r="O2212" s="11">
        <f t="shared" si="868"/>
        <v>1</v>
      </c>
      <c r="P2212" s="11">
        <f t="shared" si="868"/>
        <v>0</v>
      </c>
      <c r="Q2212" s="4" t="str">
        <f t="shared" si="856"/>
        <v>N-001-000010</v>
      </c>
      <c r="R2212">
        <f t="shared" si="857"/>
        <v>276</v>
      </c>
      <c r="S2212" s="8">
        <f t="shared" si="858"/>
        <v>7.1371246496698326</v>
      </c>
      <c r="T2212" s="8">
        <f t="shared" si="859"/>
        <v>7.1371246496698326</v>
      </c>
      <c r="U2212" s="10">
        <f t="shared" si="850"/>
        <v>4.8964372956865061</v>
      </c>
      <c r="V2212" s="10">
        <f t="shared" si="860"/>
        <v>0.48352944586012636</v>
      </c>
      <c r="W2212" s="10">
        <f t="shared" si="861"/>
        <v>-1.3321339661706277</v>
      </c>
      <c r="X2212" s="10">
        <f t="shared" si="851"/>
        <v>0.60482091485822098</v>
      </c>
      <c r="Y2212" s="22">
        <f t="shared" si="862"/>
        <v>7.1540443979874988</v>
      </c>
      <c r="Z2212" s="22">
        <f t="shared" si="852"/>
        <v>7.1890336202131158</v>
      </c>
      <c r="AA2212" s="22">
        <f t="shared" si="853"/>
        <v>7.1371246496698326</v>
      </c>
      <c r="AB2212" s="35"/>
      <c r="AC2212" s="10"/>
      <c r="AD2212" s="10"/>
    </row>
    <row r="2213" spans="1:30" x14ac:dyDescent="0.25">
      <c r="A2213" t="s">
        <v>4889</v>
      </c>
      <c r="B2213" t="s">
        <v>2275</v>
      </c>
      <c r="C2213" s="1">
        <v>41887</v>
      </c>
      <c r="D2213">
        <v>692</v>
      </c>
      <c r="E2213" t="str">
        <f t="shared" si="848"/>
        <v>_the_poisson_pill_-_just_what_if_we_can_go_beyond_the_"what_ifs"?_</v>
      </c>
      <c r="F2213" s="7">
        <f t="shared" si="854"/>
        <v>6.5410299991899032</v>
      </c>
      <c r="G2213">
        <f t="shared" si="849"/>
        <v>26</v>
      </c>
      <c r="H2213" s="11">
        <f t="shared" si="855"/>
        <v>0</v>
      </c>
      <c r="I2213" s="11">
        <f t="shared" si="866"/>
        <v>0</v>
      </c>
      <c r="J2213" s="11">
        <f t="shared" si="866"/>
        <v>1</v>
      </c>
      <c r="K2213" s="11">
        <f t="shared" si="868"/>
        <v>0</v>
      </c>
      <c r="L2213" s="11">
        <f t="shared" si="868"/>
        <v>0</v>
      </c>
      <c r="M2213" s="11">
        <f t="shared" si="868"/>
        <v>0</v>
      </c>
      <c r="N2213" s="11">
        <f t="shared" si="868"/>
        <v>0</v>
      </c>
      <c r="O2213" s="11">
        <f t="shared" si="868"/>
        <v>0</v>
      </c>
      <c r="P2213" s="11">
        <f t="shared" si="868"/>
        <v>0</v>
      </c>
      <c r="Q2213" s="4" t="str">
        <f t="shared" si="856"/>
        <v>N-001-000000</v>
      </c>
      <c r="R2213">
        <f t="shared" si="857"/>
        <v>313</v>
      </c>
      <c r="S2213" s="8">
        <f t="shared" si="858"/>
        <v>6.8822553953446945</v>
      </c>
      <c r="T2213" s="8">
        <f t="shared" si="859"/>
        <v>6.8822553953446945</v>
      </c>
      <c r="U2213" s="10">
        <f t="shared" si="850"/>
        <v>6.1540940055311504</v>
      </c>
      <c r="V2213" s="10">
        <f t="shared" si="860"/>
        <v>0.15496856831223904</v>
      </c>
      <c r="W2213" s="10">
        <f t="shared" si="861"/>
        <v>-0.29236217752545191</v>
      </c>
      <c r="X2213" s="10">
        <f t="shared" si="851"/>
        <v>0.38693599365875281</v>
      </c>
      <c r="Y2213" s="22">
        <f t="shared" si="862"/>
        <v>6.9361594767880304</v>
      </c>
      <c r="Z2213" s="22">
        <f t="shared" si="852"/>
        <v>6.9661540865059681</v>
      </c>
      <c r="AA2213" s="22">
        <f t="shared" si="853"/>
        <v>6.8822553953446945</v>
      </c>
      <c r="AB2213" s="35"/>
      <c r="AC2213" s="10"/>
      <c r="AD2213" s="10"/>
    </row>
    <row r="2214" spans="1:30" x14ac:dyDescent="0.25">
      <c r="A2214" t="s">
        <v>4890</v>
      </c>
      <c r="B2214" t="s">
        <v>2276</v>
      </c>
      <c r="C2214" s="1">
        <v>41656</v>
      </c>
      <c r="D2214">
        <v>111</v>
      </c>
      <c r="E2214" t="str">
        <f t="shared" si="848"/>
        <v>_the_power_of_bubble_charts_</v>
      </c>
      <c r="F2214" s="7">
        <f t="shared" si="854"/>
        <v>4.7184988712950942</v>
      </c>
      <c r="G2214">
        <f t="shared" si="849"/>
        <v>61</v>
      </c>
      <c r="H2214" s="11">
        <f t="shared" si="855"/>
        <v>0</v>
      </c>
      <c r="I2214" s="11">
        <f t="shared" si="866"/>
        <v>0</v>
      </c>
      <c r="J2214" s="11">
        <f t="shared" si="866"/>
        <v>1</v>
      </c>
      <c r="K2214" s="11">
        <f t="shared" si="868"/>
        <v>0</v>
      </c>
      <c r="L2214" s="11">
        <f t="shared" si="868"/>
        <v>0</v>
      </c>
      <c r="M2214" s="11">
        <f t="shared" si="868"/>
        <v>0</v>
      </c>
      <c r="N2214" s="11">
        <f t="shared" si="868"/>
        <v>0</v>
      </c>
      <c r="O2214" s="11">
        <f t="shared" si="868"/>
        <v>0</v>
      </c>
      <c r="P2214" s="11">
        <f t="shared" si="868"/>
        <v>0</v>
      </c>
      <c r="Q2214" s="4" t="str">
        <f t="shared" si="856"/>
        <v>N-001-000000</v>
      </c>
      <c r="R2214">
        <f t="shared" si="857"/>
        <v>313</v>
      </c>
      <c r="S2214" s="8">
        <f t="shared" si="858"/>
        <v>6.8822553953446945</v>
      </c>
      <c r="T2214" s="8">
        <f t="shared" si="859"/>
        <v>6.8822553953446945</v>
      </c>
      <c r="U2214" s="10">
        <f t="shared" si="850"/>
        <v>4.3315628776363413</v>
      </c>
      <c r="V2214" s="10">
        <f t="shared" si="860"/>
        <v>0.15496856831223904</v>
      </c>
      <c r="W2214" s="10">
        <f t="shared" si="861"/>
        <v>-2.114893305420261</v>
      </c>
      <c r="X2214" s="10">
        <f t="shared" si="851"/>
        <v>0.38693599365875281</v>
      </c>
      <c r="Y2214" s="22">
        <f t="shared" si="862"/>
        <v>6.9361594767880304</v>
      </c>
      <c r="Z2214" s="22">
        <f t="shared" si="852"/>
        <v>6.9661540865059681</v>
      </c>
      <c r="AA2214" s="22">
        <f t="shared" si="853"/>
        <v>6.8822553953446945</v>
      </c>
      <c r="AB2214" s="35"/>
      <c r="AC2214" s="10"/>
      <c r="AD2214" s="10"/>
    </row>
    <row r="2215" spans="1:30" x14ac:dyDescent="0.25">
      <c r="A2215" t="s">
        <v>2902</v>
      </c>
      <c r="B2215" t="s">
        <v>284</v>
      </c>
      <c r="C2215" s="1">
        <v>42144</v>
      </c>
      <c r="D2215">
        <v>482</v>
      </c>
      <c r="E2215" t="str">
        <f t="shared" si="848"/>
        <v>_the_power_of_ibm_spss_statistics_and_r_together_-_white_paper_</v>
      </c>
      <c r="F2215" s="7">
        <f t="shared" si="854"/>
        <v>6.1800166536525722</v>
      </c>
      <c r="G2215">
        <f t="shared" si="849"/>
        <v>35</v>
      </c>
      <c r="H2215" s="11">
        <f t="shared" si="855"/>
        <v>1</v>
      </c>
      <c r="I2215" s="11">
        <f t="shared" si="866"/>
        <v>1</v>
      </c>
      <c r="J2215" s="11">
        <f t="shared" si="866"/>
        <v>0</v>
      </c>
      <c r="K2215" s="11">
        <f t="shared" si="868"/>
        <v>0</v>
      </c>
      <c r="L2215" s="11">
        <f t="shared" si="868"/>
        <v>1</v>
      </c>
      <c r="M2215" s="11">
        <f t="shared" si="868"/>
        <v>0</v>
      </c>
      <c r="N2215" s="11">
        <f t="shared" si="868"/>
        <v>0</v>
      </c>
      <c r="O2215" s="11">
        <f t="shared" si="868"/>
        <v>0</v>
      </c>
      <c r="P2215" s="11">
        <f t="shared" si="868"/>
        <v>0</v>
      </c>
      <c r="Q2215" s="4" t="str">
        <f t="shared" si="856"/>
        <v>N-110-010000</v>
      </c>
      <c r="R2215">
        <f t="shared" si="857"/>
        <v>5</v>
      </c>
      <c r="S2215" s="8">
        <f t="shared" si="858"/>
        <v>7.3171745205203251</v>
      </c>
      <c r="T2215" s="8">
        <f t="shared" si="859"/>
        <v>7.3546782491486216</v>
      </c>
      <c r="U2215" s="10">
        <f t="shared" si="850"/>
        <v>6.4786983184593723</v>
      </c>
      <c r="V2215" s="10">
        <f t="shared" si="860"/>
        <v>-0.87891270391009813</v>
      </c>
      <c r="W2215" s="10">
        <f t="shared" si="861"/>
        <v>-0.6533755230627829</v>
      </c>
      <c r="X2215" s="10">
        <f t="shared" si="851"/>
        <v>-0.29868166480680025</v>
      </c>
      <c r="Y2215" s="22">
        <f t="shared" si="862"/>
        <v>6.2505418183224775</v>
      </c>
      <c r="Z2215" s="22">
        <f t="shared" si="852"/>
        <v>6.5182971047776688</v>
      </c>
      <c r="AA2215" s="22">
        <f t="shared" si="853"/>
        <v>7.3171745205203251</v>
      </c>
      <c r="AB2215" s="35"/>
      <c r="AC2215" s="10"/>
      <c r="AD2215" s="10"/>
    </row>
    <row r="2216" spans="1:30" x14ac:dyDescent="0.25">
      <c r="A2216" t="s">
        <v>2903</v>
      </c>
      <c r="B2216" t="s">
        <v>285</v>
      </c>
      <c r="C2216" s="1">
        <v>42263</v>
      </c>
      <c r="D2216">
        <v>186</v>
      </c>
      <c r="E2216" t="str">
        <f t="shared" si="848"/>
        <v>_the_power_of_r_and_visual_analytics_</v>
      </c>
      <c r="F2216" s="7">
        <f t="shared" si="854"/>
        <v>5.2311086168545868</v>
      </c>
      <c r="G2216">
        <f t="shared" si="849"/>
        <v>29</v>
      </c>
      <c r="H2216" s="11">
        <f t="shared" si="855"/>
        <v>1</v>
      </c>
      <c r="I2216" s="11">
        <f t="shared" si="866"/>
        <v>1</v>
      </c>
      <c r="J2216" s="11">
        <f t="shared" si="866"/>
        <v>0</v>
      </c>
      <c r="K2216" s="11">
        <f t="shared" si="868"/>
        <v>0</v>
      </c>
      <c r="L2216" s="11">
        <f t="shared" si="868"/>
        <v>1</v>
      </c>
      <c r="M2216" s="11">
        <f t="shared" si="868"/>
        <v>0</v>
      </c>
      <c r="N2216" s="11">
        <f t="shared" si="868"/>
        <v>0</v>
      </c>
      <c r="O2216" s="11">
        <f t="shared" si="868"/>
        <v>0</v>
      </c>
      <c r="P2216" s="11">
        <f t="shared" si="868"/>
        <v>1</v>
      </c>
      <c r="Q2216" s="4" t="str">
        <f t="shared" si="856"/>
        <v>N-110-010001</v>
      </c>
      <c r="R2216">
        <f t="shared" si="857"/>
        <v>2</v>
      </c>
      <c r="S2216" s="8">
        <f t="shared" si="858"/>
        <v>7.600207430413267</v>
      </c>
      <c r="T2216" s="8">
        <f t="shared" si="859"/>
        <v>7.3546782491486216</v>
      </c>
      <c r="U2216" s="10">
        <f t="shared" si="850"/>
        <v>5.7445404247964378</v>
      </c>
      <c r="V2216" s="10">
        <f t="shared" si="860"/>
        <v>-1.2027464740193756</v>
      </c>
      <c r="W2216" s="10">
        <f t="shared" si="861"/>
        <v>-1.6022835598607683</v>
      </c>
      <c r="X2216" s="10">
        <f t="shared" si="851"/>
        <v>-0.51343180794185084</v>
      </c>
      <c r="Y2216" s="22">
        <f t="shared" si="862"/>
        <v>6.0357916751874265</v>
      </c>
      <c r="Z2216" s="22">
        <f t="shared" si="852"/>
        <v>6.350780230976067</v>
      </c>
      <c r="AA2216" s="22">
        <f t="shared" si="853"/>
        <v>6.0357916751874265</v>
      </c>
      <c r="AB2216" s="35"/>
      <c r="AC2216" s="10"/>
      <c r="AD2216" s="10"/>
    </row>
    <row r="2217" spans="1:30" x14ac:dyDescent="0.25">
      <c r="A2217" t="s">
        <v>4891</v>
      </c>
      <c r="B2217" t="s">
        <v>2277</v>
      </c>
      <c r="C2217" s="1">
        <v>42453</v>
      </c>
      <c r="D2217">
        <v>285</v>
      </c>
      <c r="E2217" t="str">
        <f t="shared" si="848"/>
        <v>_the_power_of_third-party_data_</v>
      </c>
      <c r="F2217" s="7">
        <f t="shared" si="854"/>
        <v>5.6559918108198524</v>
      </c>
      <c r="G2217">
        <f t="shared" si="849"/>
        <v>60</v>
      </c>
      <c r="H2217" s="11">
        <f t="shared" si="855"/>
        <v>1</v>
      </c>
      <c r="I2217" s="11">
        <f t="shared" si="866"/>
        <v>0</v>
      </c>
      <c r="J2217" s="11">
        <f t="shared" si="866"/>
        <v>1</v>
      </c>
      <c r="K2217" s="11">
        <f t="shared" si="868"/>
        <v>0</v>
      </c>
      <c r="L2217" s="11">
        <f t="shared" si="868"/>
        <v>0</v>
      </c>
      <c r="M2217" s="11">
        <f t="shared" si="868"/>
        <v>0</v>
      </c>
      <c r="N2217" s="11">
        <f t="shared" si="868"/>
        <v>0</v>
      </c>
      <c r="O2217" s="11">
        <f t="shared" si="868"/>
        <v>1</v>
      </c>
      <c r="P2217" s="11">
        <f t="shared" si="868"/>
        <v>0</v>
      </c>
      <c r="Q2217" s="4" t="str">
        <f t="shared" si="856"/>
        <v>N-101-000010</v>
      </c>
      <c r="R2217">
        <f t="shared" si="857"/>
        <v>382</v>
      </c>
      <c r="S2217" s="8">
        <f t="shared" si="858"/>
        <v>6.8802841839920132</v>
      </c>
      <c r="T2217" s="8">
        <f t="shared" si="859"/>
        <v>6.8802841839920132</v>
      </c>
      <c r="U2217" s="10">
        <f t="shared" si="850"/>
        <v>5.2496379503043276</v>
      </c>
      <c r="V2217" s="10">
        <f t="shared" si="860"/>
        <v>0.18424985744159661</v>
      </c>
      <c r="W2217" s="10">
        <f t="shared" si="861"/>
        <v>-1.1774003658955028</v>
      </c>
      <c r="X2217" s="10">
        <f t="shared" si="851"/>
        <v>0.40635386051552441</v>
      </c>
      <c r="Y2217" s="22">
        <f t="shared" si="862"/>
        <v>6.9555773436448023</v>
      </c>
      <c r="Z2217" s="22">
        <f t="shared" si="852"/>
        <v>6.8151536771936527</v>
      </c>
      <c r="AA2217" s="22">
        <f t="shared" si="853"/>
        <v>6.8802841839920132</v>
      </c>
      <c r="AB2217" s="35"/>
      <c r="AC2217" s="10"/>
      <c r="AD2217" s="10"/>
    </row>
    <row r="2218" spans="1:30" x14ac:dyDescent="0.25">
      <c r="A2218" t="s">
        <v>4892</v>
      </c>
      <c r="B2218" t="s">
        <v>2278</v>
      </c>
      <c r="C2218" s="1">
        <v>41703</v>
      </c>
      <c r="D2218">
        <v>978</v>
      </c>
      <c r="E2218" t="str">
        <f t="shared" si="848"/>
        <v>_the_present_and_the_future_of_big_data_and_mobile_technology_</v>
      </c>
      <c r="F2218" s="7">
        <f t="shared" si="854"/>
        <v>6.8865316425305103</v>
      </c>
      <c r="G2218">
        <f t="shared" si="849"/>
        <v>29</v>
      </c>
      <c r="H2218" s="11">
        <f t="shared" si="855"/>
        <v>0</v>
      </c>
      <c r="I2218" s="11">
        <f t="shared" si="866"/>
        <v>0</v>
      </c>
      <c r="J2218" s="11">
        <f t="shared" si="866"/>
        <v>1</v>
      </c>
      <c r="K2218" s="11">
        <f t="shared" si="868"/>
        <v>0</v>
      </c>
      <c r="L2218" s="11">
        <f t="shared" si="868"/>
        <v>0</v>
      </c>
      <c r="M2218" s="11">
        <f t="shared" si="868"/>
        <v>0</v>
      </c>
      <c r="N2218" s="11">
        <f t="shared" si="868"/>
        <v>0</v>
      </c>
      <c r="O2218" s="11">
        <f t="shared" si="868"/>
        <v>1</v>
      </c>
      <c r="P2218" s="11">
        <f t="shared" si="868"/>
        <v>0</v>
      </c>
      <c r="Q2218" s="4" t="str">
        <f t="shared" si="856"/>
        <v>N-001-000010</v>
      </c>
      <c r="R2218">
        <f t="shared" si="857"/>
        <v>276</v>
      </c>
      <c r="S2218" s="8">
        <f t="shared" si="858"/>
        <v>7.1371246496698326</v>
      </c>
      <c r="T2218" s="8">
        <f t="shared" si="859"/>
        <v>7.1371246496698326</v>
      </c>
      <c r="U2218" s="10">
        <f t="shared" si="850"/>
        <v>6.281710727672289</v>
      </c>
      <c r="V2218" s="10">
        <f t="shared" si="860"/>
        <v>0.48352944586012636</v>
      </c>
      <c r="W2218" s="10">
        <f t="shared" si="861"/>
        <v>5.3139465815155162E-2</v>
      </c>
      <c r="X2218" s="10">
        <f t="shared" si="851"/>
        <v>0.60482091485822098</v>
      </c>
      <c r="Y2218" s="22">
        <f t="shared" si="862"/>
        <v>7.1540443979874988</v>
      </c>
      <c r="Z2218" s="22">
        <f t="shared" si="852"/>
        <v>7.1890336202131158</v>
      </c>
      <c r="AA2218" s="22">
        <f t="shared" si="853"/>
        <v>7.1371246496698326</v>
      </c>
      <c r="AB2218" s="35"/>
      <c r="AC2218" s="10"/>
      <c r="AD2218" s="10"/>
    </row>
    <row r="2219" spans="1:30" x14ac:dyDescent="0.25">
      <c r="A2219" t="s">
        <v>4893</v>
      </c>
      <c r="B2219" t="s">
        <v>2279</v>
      </c>
      <c r="C2219" s="1">
        <v>42018</v>
      </c>
      <c r="D2219">
        <v>570</v>
      </c>
      <c r="E2219" t="str">
        <f t="shared" si="848"/>
        <v>_the_problem_with_recommenders_</v>
      </c>
      <c r="F2219" s="7">
        <f t="shared" si="854"/>
        <v>6.3473892096560105</v>
      </c>
      <c r="G2219">
        <f t="shared" si="849"/>
        <v>39</v>
      </c>
      <c r="H2219" s="11">
        <f t="shared" si="855"/>
        <v>1</v>
      </c>
      <c r="I2219" s="11">
        <f t="shared" si="866"/>
        <v>0</v>
      </c>
      <c r="J2219" s="11">
        <f t="shared" si="866"/>
        <v>1</v>
      </c>
      <c r="K2219" s="11">
        <f t="shared" si="868"/>
        <v>0</v>
      </c>
      <c r="L2219" s="11">
        <f t="shared" si="868"/>
        <v>0</v>
      </c>
      <c r="M2219" s="11">
        <f t="shared" si="868"/>
        <v>0</v>
      </c>
      <c r="N2219" s="11">
        <f t="shared" si="868"/>
        <v>0</v>
      </c>
      <c r="O2219" s="11">
        <f t="shared" si="868"/>
        <v>0</v>
      </c>
      <c r="P2219" s="11">
        <f t="shared" si="868"/>
        <v>0</v>
      </c>
      <c r="Q2219" s="4" t="str">
        <f t="shared" si="856"/>
        <v>N-101-000000</v>
      </c>
      <c r="R2219">
        <f t="shared" si="857"/>
        <v>419</v>
      </c>
      <c r="S2219" s="8">
        <f t="shared" si="858"/>
        <v>6.5697596378225285</v>
      </c>
      <c r="T2219" s="8">
        <f t="shared" si="859"/>
        <v>6.5697596378225285</v>
      </c>
      <c r="U2219" s="10">
        <f t="shared" si="850"/>
        <v>6.1589202703399542</v>
      </c>
      <c r="V2219" s="10">
        <f t="shared" si="860"/>
        <v>-0.14431102010629077</v>
      </c>
      <c r="W2219" s="10">
        <f t="shared" si="861"/>
        <v>-0.48600296705934465</v>
      </c>
      <c r="X2219" s="10">
        <f t="shared" si="851"/>
        <v>0.18846893931605621</v>
      </c>
      <c r="Y2219" s="22">
        <f t="shared" si="862"/>
        <v>6.7376924224453338</v>
      </c>
      <c r="Z2219" s="22">
        <f t="shared" si="852"/>
        <v>6.5922741434865042</v>
      </c>
      <c r="AA2219" s="22">
        <f t="shared" si="853"/>
        <v>6.5697596378225285</v>
      </c>
      <c r="AB2219" s="35"/>
      <c r="AC2219" s="10"/>
      <c r="AD2219" s="10"/>
    </row>
    <row r="2220" spans="1:30" x14ac:dyDescent="0.25">
      <c r="A2220" t="s">
        <v>4894</v>
      </c>
      <c r="B2220" t="s">
        <v>2280</v>
      </c>
      <c r="C2220" s="1">
        <v>41569</v>
      </c>
      <c r="D2220">
        <v>7858</v>
      </c>
      <c r="E2220" t="str">
        <f t="shared" si="848"/>
        <v>_the_professionalization_of_data_science_</v>
      </c>
      <c r="F2220" s="7">
        <f t="shared" si="854"/>
        <v>8.9694146508661756</v>
      </c>
      <c r="G2220">
        <f t="shared" si="849"/>
        <v>50</v>
      </c>
      <c r="H2220" s="11">
        <f t="shared" si="855"/>
        <v>0</v>
      </c>
      <c r="I2220" s="11">
        <f t="shared" si="866"/>
        <v>0</v>
      </c>
      <c r="J2220" s="11">
        <f t="shared" si="866"/>
        <v>1</v>
      </c>
      <c r="K2220" s="11">
        <f t="shared" si="868"/>
        <v>0</v>
      </c>
      <c r="L2220" s="11">
        <f t="shared" si="868"/>
        <v>0</v>
      </c>
      <c r="M2220" s="11">
        <f t="shared" si="868"/>
        <v>0</v>
      </c>
      <c r="N2220" s="11">
        <f t="shared" si="868"/>
        <v>1</v>
      </c>
      <c r="O2220" s="11">
        <f t="shared" si="868"/>
        <v>1</v>
      </c>
      <c r="P2220" s="11">
        <f t="shared" si="868"/>
        <v>0</v>
      </c>
      <c r="Q2220" s="4" t="str">
        <f t="shared" si="856"/>
        <v>N-001-000110</v>
      </c>
      <c r="R2220">
        <f t="shared" si="857"/>
        <v>130</v>
      </c>
      <c r="S2220" s="8">
        <f t="shared" si="858"/>
        <v>7.6818150714618501</v>
      </c>
      <c r="T2220" s="8">
        <f t="shared" si="859"/>
        <v>7.6818150714618501</v>
      </c>
      <c r="U2220" s="10">
        <f t="shared" si="850"/>
        <v>7.9809308997024697</v>
      </c>
      <c r="V2220" s="10">
        <f t="shared" si="860"/>
        <v>1.0620761276823165</v>
      </c>
      <c r="W2220" s="10">
        <f t="shared" si="861"/>
        <v>2.1360224741508205</v>
      </c>
      <c r="X2220" s="10">
        <f t="shared" si="851"/>
        <v>0.98848375116370624</v>
      </c>
      <c r="Y2220" s="22">
        <f t="shared" si="862"/>
        <v>7.5377072342929834</v>
      </c>
      <c r="Z2220" s="22">
        <f t="shared" si="852"/>
        <v>7.6004759766059404</v>
      </c>
      <c r="AA2220" s="22">
        <f t="shared" si="853"/>
        <v>7.6818150714618501</v>
      </c>
      <c r="AB2220" s="35"/>
      <c r="AC2220" s="10"/>
      <c r="AD2220" s="10"/>
    </row>
    <row r="2221" spans="1:30" x14ac:dyDescent="0.25">
      <c r="A2221" t="s">
        <v>4897</v>
      </c>
      <c r="B2221" t="s">
        <v>2283</v>
      </c>
      <c r="C2221" s="1">
        <v>42167</v>
      </c>
      <c r="D2221">
        <v>520</v>
      </c>
      <c r="E2221" t="str">
        <f t="shared" si="848"/>
        <v>_the_quantified_workplace:_big_data_or_big_brother?_</v>
      </c>
      <c r="F2221" s="7">
        <f t="shared" si="854"/>
        <v>6.2557500417533669</v>
      </c>
      <c r="G2221">
        <f t="shared" si="849"/>
        <v>102</v>
      </c>
      <c r="H2221" s="11">
        <f t="shared" si="855"/>
        <v>1</v>
      </c>
      <c r="I2221" s="11">
        <f t="shared" si="866"/>
        <v>0</v>
      </c>
      <c r="J2221" s="11">
        <f t="shared" si="866"/>
        <v>1</v>
      </c>
      <c r="K2221" s="11">
        <f t="shared" si="868"/>
        <v>0</v>
      </c>
      <c r="L2221" s="11">
        <f t="shared" si="868"/>
        <v>0</v>
      </c>
      <c r="M2221" s="11">
        <f t="shared" si="868"/>
        <v>0</v>
      </c>
      <c r="N2221" s="11">
        <f t="shared" si="868"/>
        <v>0</v>
      </c>
      <c r="O2221" s="11">
        <f t="shared" si="868"/>
        <v>1</v>
      </c>
      <c r="P2221" s="11">
        <f t="shared" si="868"/>
        <v>0</v>
      </c>
      <c r="Q2221" s="4" t="str">
        <f t="shared" si="856"/>
        <v>N-101-000010</v>
      </c>
      <c r="R2221">
        <f t="shared" si="857"/>
        <v>382</v>
      </c>
      <c r="S2221" s="8">
        <f t="shared" si="858"/>
        <v>6.8802841839920132</v>
      </c>
      <c r="T2221" s="8">
        <f t="shared" si="859"/>
        <v>6.8802841839920132</v>
      </c>
      <c r="U2221" s="10">
        <f t="shared" si="850"/>
        <v>5.8493961812378421</v>
      </c>
      <c r="V2221" s="10">
        <f t="shared" si="860"/>
        <v>0.18424985744159661</v>
      </c>
      <c r="W2221" s="10">
        <f t="shared" si="861"/>
        <v>-0.57764213496198824</v>
      </c>
      <c r="X2221" s="10">
        <f t="shared" si="851"/>
        <v>0.40635386051552441</v>
      </c>
      <c r="Y2221" s="22">
        <f t="shared" si="862"/>
        <v>6.9555773436448023</v>
      </c>
      <c r="Z2221" s="22">
        <f t="shared" si="852"/>
        <v>6.8151536771936527</v>
      </c>
      <c r="AA2221" s="22">
        <f t="shared" si="853"/>
        <v>6.8802841839920132</v>
      </c>
      <c r="AB2221" s="35"/>
      <c r="AC2221" s="10"/>
      <c r="AD2221" s="10"/>
    </row>
    <row r="2222" spans="1:30" x14ac:dyDescent="0.25">
      <c r="A2222" t="s">
        <v>4898</v>
      </c>
      <c r="B2222" t="s">
        <v>2284</v>
      </c>
      <c r="C2222" s="1">
        <v>42054</v>
      </c>
      <c r="D2222">
        <v>547</v>
      </c>
      <c r="E2222" t="str">
        <f t="shared" si="848"/>
        <v>_the_real_life_consequences_of_a_losing_oscar_pool:_how_we_misunderstandstatistics_and_make_bad_choices_</v>
      </c>
      <c r="F2222" s="7">
        <f t="shared" si="854"/>
        <v>6.3062752869480159</v>
      </c>
      <c r="G2222">
        <f t="shared" si="849"/>
        <v>56</v>
      </c>
      <c r="H2222" s="11">
        <f t="shared" si="855"/>
        <v>1</v>
      </c>
      <c r="I2222" s="11">
        <f t="shared" ref="I2222:J2241" si="869">IF(ISNUMBER(SEARCH(I$1,$B2222)),1,0)</f>
        <v>0</v>
      </c>
      <c r="J2222" s="11">
        <f t="shared" si="869"/>
        <v>1</v>
      </c>
      <c r="K2222" s="11">
        <f t="shared" ref="K2222:P2231" si="870">IF(ISNUMBER(SEARCH(K$1,$E2222)),1,0)</f>
        <v>0</v>
      </c>
      <c r="L2222" s="11">
        <f t="shared" si="870"/>
        <v>0</v>
      </c>
      <c r="M2222" s="11">
        <f t="shared" si="870"/>
        <v>0</v>
      </c>
      <c r="N2222" s="11">
        <f t="shared" si="870"/>
        <v>0</v>
      </c>
      <c r="O2222" s="11">
        <f t="shared" si="870"/>
        <v>0</v>
      </c>
      <c r="P2222" s="11">
        <f t="shared" si="870"/>
        <v>0</v>
      </c>
      <c r="Q2222" s="4" t="str">
        <f t="shared" si="856"/>
        <v>N-101-000000</v>
      </c>
      <c r="R2222">
        <f t="shared" si="857"/>
        <v>419</v>
      </c>
      <c r="S2222" s="8">
        <f t="shared" si="858"/>
        <v>6.5697596378225285</v>
      </c>
      <c r="T2222" s="8">
        <f t="shared" si="859"/>
        <v>6.5697596378225285</v>
      </c>
      <c r="U2222" s="10">
        <f t="shared" si="850"/>
        <v>6.1178063476319595</v>
      </c>
      <c r="V2222" s="10">
        <f t="shared" si="860"/>
        <v>-0.14431102010629077</v>
      </c>
      <c r="W2222" s="10">
        <f t="shared" si="861"/>
        <v>-0.52711688976733928</v>
      </c>
      <c r="X2222" s="10">
        <f t="shared" si="851"/>
        <v>0.18846893931605621</v>
      </c>
      <c r="Y2222" s="22">
        <f t="shared" si="862"/>
        <v>6.7376924224453338</v>
      </c>
      <c r="Z2222" s="22">
        <f t="shared" si="852"/>
        <v>6.5922741434865042</v>
      </c>
      <c r="AA2222" s="22">
        <f t="shared" si="853"/>
        <v>6.5697596378225285</v>
      </c>
      <c r="AB2222" s="35"/>
      <c r="AC2222" s="10"/>
      <c r="AD2222" s="10"/>
    </row>
    <row r="2223" spans="1:30" x14ac:dyDescent="0.25">
      <c r="A2223" t="s">
        <v>4899</v>
      </c>
      <c r="B2223" t="s">
        <v>2285</v>
      </c>
      <c r="C2223" s="1">
        <v>42264</v>
      </c>
      <c r="D2223">
        <v>149</v>
      </c>
      <c r="E2223" t="str">
        <f t="shared" si="848"/>
        <v>_the_real_reason_for_house_price_inflation_in_new_zealand_</v>
      </c>
      <c r="F2223" s="7">
        <f t="shared" si="854"/>
        <v>5.0106352940962555</v>
      </c>
      <c r="G2223">
        <f t="shared" si="849"/>
        <v>57</v>
      </c>
      <c r="H2223" s="11">
        <f t="shared" si="855"/>
        <v>1</v>
      </c>
      <c r="I2223" s="11">
        <f t="shared" si="869"/>
        <v>0</v>
      </c>
      <c r="J2223" s="11">
        <f t="shared" si="869"/>
        <v>1</v>
      </c>
      <c r="K2223" s="11">
        <f t="shared" si="870"/>
        <v>0</v>
      </c>
      <c r="L2223" s="11">
        <f t="shared" si="870"/>
        <v>0</v>
      </c>
      <c r="M2223" s="11">
        <f t="shared" si="870"/>
        <v>0</v>
      </c>
      <c r="N2223" s="11">
        <f t="shared" si="870"/>
        <v>0</v>
      </c>
      <c r="O2223" s="11">
        <f t="shared" si="870"/>
        <v>0</v>
      </c>
      <c r="P2223" s="11">
        <f t="shared" si="870"/>
        <v>0</v>
      </c>
      <c r="Q2223" s="4" t="str">
        <f t="shared" si="856"/>
        <v>N-101-000000</v>
      </c>
      <c r="R2223">
        <f t="shared" si="857"/>
        <v>419</v>
      </c>
      <c r="S2223" s="8">
        <f t="shared" si="858"/>
        <v>6.5697596378225285</v>
      </c>
      <c r="T2223" s="8">
        <f t="shared" si="859"/>
        <v>6.5697596378225285</v>
      </c>
      <c r="U2223" s="10">
        <f t="shared" si="850"/>
        <v>4.8221663547801992</v>
      </c>
      <c r="V2223" s="10">
        <f t="shared" si="860"/>
        <v>-0.14431102010629077</v>
      </c>
      <c r="W2223" s="10">
        <f t="shared" si="861"/>
        <v>-1.8227568826190996</v>
      </c>
      <c r="X2223" s="10">
        <f t="shared" si="851"/>
        <v>0.18846893931605621</v>
      </c>
      <c r="Y2223" s="22">
        <f t="shared" si="862"/>
        <v>6.7376924224453338</v>
      </c>
      <c r="Z2223" s="22">
        <f t="shared" si="852"/>
        <v>6.5922741434865042</v>
      </c>
      <c r="AA2223" s="22">
        <f t="shared" si="853"/>
        <v>6.5697596378225285</v>
      </c>
      <c r="AB2223" s="35"/>
      <c r="AC2223" s="10"/>
      <c r="AD2223" s="10"/>
    </row>
    <row r="2224" spans="1:30" x14ac:dyDescent="0.25">
      <c r="A2224" t="s">
        <v>4900</v>
      </c>
      <c r="B2224" t="s">
        <v>2286</v>
      </c>
      <c r="C2224" s="1">
        <v>41697</v>
      </c>
      <c r="D2224">
        <v>1874</v>
      </c>
      <c r="E2224" t="str">
        <f t="shared" si="848"/>
        <v>_the_reason_facebook_paid_us$_19_bn_for_whatsapp??¼decoded_</v>
      </c>
      <c r="F2224" s="7">
        <f t="shared" si="854"/>
        <v>7.5363639384045111</v>
      </c>
      <c r="G2224">
        <f t="shared" si="849"/>
        <v>50</v>
      </c>
      <c r="H2224" s="11">
        <f t="shared" si="855"/>
        <v>0</v>
      </c>
      <c r="I2224" s="11">
        <f t="shared" si="869"/>
        <v>0</v>
      </c>
      <c r="J2224" s="11">
        <f t="shared" si="869"/>
        <v>1</v>
      </c>
      <c r="K2224" s="11">
        <f t="shared" si="870"/>
        <v>0</v>
      </c>
      <c r="L2224" s="11">
        <f t="shared" si="870"/>
        <v>0</v>
      </c>
      <c r="M2224" s="11">
        <f t="shared" si="870"/>
        <v>0</v>
      </c>
      <c r="N2224" s="11">
        <f t="shared" si="870"/>
        <v>0</v>
      </c>
      <c r="O2224" s="11">
        <f t="shared" si="870"/>
        <v>0</v>
      </c>
      <c r="P2224" s="11">
        <f t="shared" si="870"/>
        <v>0</v>
      </c>
      <c r="Q2224" s="4" t="str">
        <f t="shared" si="856"/>
        <v>N-001-000000</v>
      </c>
      <c r="R2224">
        <f t="shared" si="857"/>
        <v>313</v>
      </c>
      <c r="S2224" s="8">
        <f t="shared" si="858"/>
        <v>6.8822553953446945</v>
      </c>
      <c r="T2224" s="8">
        <f t="shared" si="859"/>
        <v>6.8822553953446945</v>
      </c>
      <c r="U2224" s="10">
        <f t="shared" si="850"/>
        <v>7.1494279447457583</v>
      </c>
      <c r="V2224" s="10">
        <f t="shared" si="860"/>
        <v>0.15496856831223904</v>
      </c>
      <c r="W2224" s="10">
        <f t="shared" si="861"/>
        <v>0.70297176168915598</v>
      </c>
      <c r="X2224" s="10">
        <f t="shared" si="851"/>
        <v>0.38693599365875281</v>
      </c>
      <c r="Y2224" s="22">
        <f t="shared" si="862"/>
        <v>6.9361594767880304</v>
      </c>
      <c r="Z2224" s="22">
        <f t="shared" si="852"/>
        <v>6.9661540865059681</v>
      </c>
      <c r="AA2224" s="22">
        <f t="shared" si="853"/>
        <v>6.8822553953446945</v>
      </c>
      <c r="AB2224" s="35"/>
      <c r="AC2224" s="10"/>
      <c r="AD2224" s="10"/>
    </row>
    <row r="2225" spans="1:30" x14ac:dyDescent="0.25">
      <c r="A2225" t="s">
        <v>4903</v>
      </c>
      <c r="B2225" t="s">
        <v>2289</v>
      </c>
      <c r="C2225" s="1">
        <v>42218</v>
      </c>
      <c r="D2225">
        <v>446</v>
      </c>
      <c r="E2225" t="str">
        <f t="shared" si="848"/>
        <v>_the_return_on_analytics:_what_is_the_show-stopper?_</v>
      </c>
      <c r="F2225" s="7">
        <f t="shared" si="854"/>
        <v>6.1025585946135692</v>
      </c>
      <c r="G2225">
        <f t="shared" si="849"/>
        <v>38</v>
      </c>
      <c r="H2225" s="11">
        <f t="shared" si="855"/>
        <v>1</v>
      </c>
      <c r="I2225" s="11">
        <f t="shared" si="869"/>
        <v>0</v>
      </c>
      <c r="J2225" s="11">
        <f t="shared" si="869"/>
        <v>1</v>
      </c>
      <c r="K2225" s="11">
        <f t="shared" si="870"/>
        <v>0</v>
      </c>
      <c r="L2225" s="11">
        <f t="shared" si="870"/>
        <v>0</v>
      </c>
      <c r="M2225" s="11">
        <f t="shared" si="870"/>
        <v>0</v>
      </c>
      <c r="N2225" s="11">
        <f t="shared" si="870"/>
        <v>0</v>
      </c>
      <c r="O2225" s="11">
        <f t="shared" si="870"/>
        <v>0</v>
      </c>
      <c r="P2225" s="11">
        <f t="shared" si="870"/>
        <v>1</v>
      </c>
      <c r="Q2225" s="4" t="str">
        <f t="shared" si="856"/>
        <v>N-101-000001</v>
      </c>
      <c r="R2225">
        <f t="shared" si="857"/>
        <v>109</v>
      </c>
      <c r="S2225" s="8">
        <f t="shared" si="858"/>
        <v>6.5598547021339648</v>
      </c>
      <c r="T2225" s="8">
        <f t="shared" si="859"/>
        <v>6.5598547021339648</v>
      </c>
      <c r="U2225" s="10">
        <f t="shared" si="850"/>
        <v>6.1288397984325638</v>
      </c>
      <c r="V2225" s="10">
        <f t="shared" si="860"/>
        <v>-0.46814479021556843</v>
      </c>
      <c r="W2225" s="10">
        <f t="shared" si="861"/>
        <v>-0.73083358210178595</v>
      </c>
      <c r="X2225" s="10">
        <f t="shared" si="851"/>
        <v>-2.6281203818994407E-2</v>
      </c>
      <c r="Y2225" s="22">
        <f t="shared" si="862"/>
        <v>6.5229422793102829</v>
      </c>
      <c r="Z2225" s="22">
        <f t="shared" si="852"/>
        <v>6.4247572696849025</v>
      </c>
      <c r="AA2225" s="22">
        <f t="shared" si="853"/>
        <v>6.5598547021339648</v>
      </c>
      <c r="AB2225" s="35"/>
      <c r="AC2225" s="10"/>
      <c r="AD2225" s="10"/>
    </row>
    <row r="2226" spans="1:30" x14ac:dyDescent="0.25">
      <c r="A2226" t="s">
        <v>4904</v>
      </c>
      <c r="B2226" t="s">
        <v>2290</v>
      </c>
      <c r="C2226" s="1">
        <v>41939</v>
      </c>
      <c r="D2226">
        <v>127</v>
      </c>
      <c r="E2226" t="str">
        <f t="shared" si="848"/>
        <v>_the_richness_and_reality_of_world_data_</v>
      </c>
      <c r="F2226" s="7">
        <f t="shared" si="854"/>
        <v>4.8520302639196169</v>
      </c>
      <c r="G2226">
        <f t="shared" si="849"/>
        <v>39</v>
      </c>
      <c r="H2226" s="11">
        <f t="shared" si="855"/>
        <v>0</v>
      </c>
      <c r="I2226" s="11">
        <f t="shared" si="869"/>
        <v>0</v>
      </c>
      <c r="J2226" s="11">
        <f t="shared" si="869"/>
        <v>1</v>
      </c>
      <c r="K2226" s="11">
        <f t="shared" si="870"/>
        <v>0</v>
      </c>
      <c r="L2226" s="11">
        <f t="shared" si="870"/>
        <v>0</v>
      </c>
      <c r="M2226" s="11">
        <f t="shared" si="870"/>
        <v>0</v>
      </c>
      <c r="N2226" s="11">
        <f t="shared" si="870"/>
        <v>0</v>
      </c>
      <c r="O2226" s="11">
        <f t="shared" si="870"/>
        <v>1</v>
      </c>
      <c r="P2226" s="11">
        <f t="shared" si="870"/>
        <v>0</v>
      </c>
      <c r="Q2226" s="4" t="str">
        <f t="shared" si="856"/>
        <v>N-001-000010</v>
      </c>
      <c r="R2226">
        <f t="shared" si="857"/>
        <v>276</v>
      </c>
      <c r="S2226" s="8">
        <f t="shared" si="858"/>
        <v>7.1371246496698326</v>
      </c>
      <c r="T2226" s="8">
        <f t="shared" si="859"/>
        <v>7.1371246496698326</v>
      </c>
      <c r="U2226" s="10">
        <f t="shared" si="850"/>
        <v>4.2472093490613956</v>
      </c>
      <c r="V2226" s="10">
        <f t="shared" si="860"/>
        <v>0.48352944586012636</v>
      </c>
      <c r="W2226" s="10">
        <f t="shared" si="861"/>
        <v>-1.9813619127957383</v>
      </c>
      <c r="X2226" s="10">
        <f t="shared" si="851"/>
        <v>0.60482091485822098</v>
      </c>
      <c r="Y2226" s="22">
        <f t="shared" si="862"/>
        <v>7.1540443979874988</v>
      </c>
      <c r="Z2226" s="22">
        <f t="shared" si="852"/>
        <v>7.1890336202131158</v>
      </c>
      <c r="AA2226" s="22">
        <f t="shared" si="853"/>
        <v>7.1371246496698326</v>
      </c>
      <c r="AB2226" s="35"/>
      <c r="AC2226" s="10"/>
      <c r="AD2226" s="10"/>
    </row>
    <row r="2227" spans="1:30" x14ac:dyDescent="0.25">
      <c r="A2227" t="s">
        <v>4905</v>
      </c>
      <c r="B2227" t="s">
        <v>2291</v>
      </c>
      <c r="C2227" s="1">
        <v>41403</v>
      </c>
      <c r="D2227">
        <v>2851</v>
      </c>
      <c r="E2227" t="str">
        <f t="shared" si="848"/>
        <v>_the_rise_of_the_data_artist_in_business_</v>
      </c>
      <c r="F2227" s="7">
        <f t="shared" si="854"/>
        <v>7.9557757815341867</v>
      </c>
      <c r="G2227">
        <f t="shared" si="849"/>
        <v>33</v>
      </c>
      <c r="H2227" s="11">
        <f t="shared" si="855"/>
        <v>0</v>
      </c>
      <c r="I2227" s="11">
        <f t="shared" si="869"/>
        <v>0</v>
      </c>
      <c r="J2227" s="11">
        <f t="shared" si="869"/>
        <v>1</v>
      </c>
      <c r="K2227" s="11">
        <f t="shared" si="870"/>
        <v>0</v>
      </c>
      <c r="L2227" s="11">
        <f t="shared" si="870"/>
        <v>0</v>
      </c>
      <c r="M2227" s="11">
        <f t="shared" si="870"/>
        <v>0</v>
      </c>
      <c r="N2227" s="11">
        <f t="shared" si="870"/>
        <v>0</v>
      </c>
      <c r="O2227" s="11">
        <f t="shared" si="870"/>
        <v>1</v>
      </c>
      <c r="P2227" s="11">
        <f t="shared" si="870"/>
        <v>0</v>
      </c>
      <c r="Q2227" s="4" t="str">
        <f t="shared" si="856"/>
        <v>N-001-000010</v>
      </c>
      <c r="R2227">
        <f t="shared" si="857"/>
        <v>276</v>
      </c>
      <c r="S2227" s="8">
        <f t="shared" si="858"/>
        <v>7.1371246496698326</v>
      </c>
      <c r="T2227" s="8">
        <f t="shared" si="859"/>
        <v>7.1371246496698326</v>
      </c>
      <c r="U2227" s="10">
        <f t="shared" si="850"/>
        <v>7.3509548666759654</v>
      </c>
      <c r="V2227" s="10">
        <f t="shared" si="860"/>
        <v>0.48352944586012636</v>
      </c>
      <c r="W2227" s="10">
        <f t="shared" si="861"/>
        <v>1.1223836048188316</v>
      </c>
      <c r="X2227" s="10">
        <f t="shared" si="851"/>
        <v>0.60482091485822098</v>
      </c>
      <c r="Y2227" s="22">
        <f t="shared" si="862"/>
        <v>7.1540443979874988</v>
      </c>
      <c r="Z2227" s="22">
        <f t="shared" si="852"/>
        <v>7.1890336202131158</v>
      </c>
      <c r="AA2227" s="22">
        <f t="shared" si="853"/>
        <v>7.1371246496698326</v>
      </c>
      <c r="AB2227" s="35"/>
      <c r="AC2227" s="10"/>
      <c r="AD2227" s="10"/>
    </row>
    <row r="2228" spans="1:30" x14ac:dyDescent="0.25">
      <c r="A2228" t="s">
        <v>4906</v>
      </c>
      <c r="B2228" t="s">
        <v>2292</v>
      </c>
      <c r="C2228" s="1">
        <v>41673</v>
      </c>
      <c r="D2228">
        <v>186</v>
      </c>
      <c r="E2228" t="str">
        <f t="shared" si="848"/>
        <v>_the_road_to_customer_intelligence_</v>
      </c>
      <c r="F2228" s="7">
        <f t="shared" si="854"/>
        <v>5.2311086168545868</v>
      </c>
      <c r="G2228">
        <f t="shared" si="849"/>
        <v>24</v>
      </c>
      <c r="H2228" s="11">
        <f t="shared" si="855"/>
        <v>0</v>
      </c>
      <c r="I2228" s="11">
        <f t="shared" si="869"/>
        <v>0</v>
      </c>
      <c r="J2228" s="11">
        <f t="shared" si="869"/>
        <v>1</v>
      </c>
      <c r="K2228" s="11">
        <f t="shared" si="870"/>
        <v>0</v>
      </c>
      <c r="L2228" s="11">
        <f t="shared" si="870"/>
        <v>0</v>
      </c>
      <c r="M2228" s="11">
        <f t="shared" si="870"/>
        <v>0</v>
      </c>
      <c r="N2228" s="11">
        <f t="shared" si="870"/>
        <v>0</v>
      </c>
      <c r="O2228" s="11">
        <f t="shared" si="870"/>
        <v>0</v>
      </c>
      <c r="P2228" s="11">
        <f t="shared" si="870"/>
        <v>0</v>
      </c>
      <c r="Q2228" s="4" t="str">
        <f t="shared" si="856"/>
        <v>N-001-000000</v>
      </c>
      <c r="R2228">
        <f t="shared" si="857"/>
        <v>313</v>
      </c>
      <c r="S2228" s="8">
        <f t="shared" si="858"/>
        <v>6.8822553953446945</v>
      </c>
      <c r="T2228" s="8">
        <f t="shared" si="859"/>
        <v>6.8822553953446945</v>
      </c>
      <c r="U2228" s="10">
        <f t="shared" si="850"/>
        <v>4.844172623195834</v>
      </c>
      <c r="V2228" s="10">
        <f t="shared" si="860"/>
        <v>0.15496856831223904</v>
      </c>
      <c r="W2228" s="10">
        <f t="shared" si="861"/>
        <v>-1.6022835598607683</v>
      </c>
      <c r="X2228" s="10">
        <f t="shared" si="851"/>
        <v>0.38693599365875281</v>
      </c>
      <c r="Y2228" s="22">
        <f t="shared" si="862"/>
        <v>6.9361594767880304</v>
      </c>
      <c r="Z2228" s="22">
        <f t="shared" si="852"/>
        <v>6.9661540865059681</v>
      </c>
      <c r="AA2228" s="22">
        <f t="shared" si="853"/>
        <v>6.8822553953446945</v>
      </c>
      <c r="AB2228" s="35"/>
      <c r="AC2228" s="10"/>
      <c r="AD2228" s="10"/>
    </row>
    <row r="2229" spans="1:30" x14ac:dyDescent="0.25">
      <c r="A2229" t="s">
        <v>2624</v>
      </c>
      <c r="B2229" t="s">
        <v>4</v>
      </c>
      <c r="C2229" s="1">
        <v>42128</v>
      </c>
      <c r="D2229">
        <v>1108</v>
      </c>
      <c r="E2229" t="str">
        <f t="shared" si="848"/>
        <v>_the_rogue_data_scientist_</v>
      </c>
      <c r="F2229" s="7">
        <f t="shared" si="854"/>
        <v>7.0112139873503674</v>
      </c>
      <c r="G2229">
        <f t="shared" si="849"/>
        <v>50</v>
      </c>
      <c r="H2229" s="11">
        <f t="shared" si="855"/>
        <v>1</v>
      </c>
      <c r="I2229" s="11">
        <f t="shared" si="869"/>
        <v>1</v>
      </c>
      <c r="J2229" s="11">
        <f t="shared" si="869"/>
        <v>0</v>
      </c>
      <c r="K2229" s="11">
        <f t="shared" si="870"/>
        <v>0</v>
      </c>
      <c r="L2229" s="11">
        <f t="shared" si="870"/>
        <v>0</v>
      </c>
      <c r="M2229" s="11">
        <f t="shared" si="870"/>
        <v>0</v>
      </c>
      <c r="N2229" s="11">
        <f t="shared" si="870"/>
        <v>0</v>
      </c>
      <c r="O2229" s="11">
        <f t="shared" si="870"/>
        <v>1</v>
      </c>
      <c r="P2229" s="11">
        <f t="shared" si="870"/>
        <v>0</v>
      </c>
      <c r="Q2229" s="4" t="str">
        <f t="shared" si="856"/>
        <v>N-110-000010</v>
      </c>
      <c r="R2229">
        <f t="shared" si="857"/>
        <v>58</v>
      </c>
      <c r="S2229" s="8">
        <f t="shared" si="858"/>
        <v>5.7492453157171877</v>
      </c>
      <c r="T2229" s="8">
        <f t="shared" si="859"/>
        <v>5.7492453157171877</v>
      </c>
      <c r="U2229" s="10">
        <f t="shared" si="850"/>
        <v>7.3857037611931062</v>
      </c>
      <c r="V2229" s="10">
        <f t="shared" si="860"/>
        <v>-0.99322799793309102</v>
      </c>
      <c r="W2229" s="10">
        <f t="shared" si="861"/>
        <v>0.17782181063501223</v>
      </c>
      <c r="X2229" s="10">
        <f t="shared" si="851"/>
        <v>-0.37448977384273863</v>
      </c>
      <c r="Y2229" s="22">
        <f t="shared" si="862"/>
        <v>6.1747337092865386</v>
      </c>
      <c r="Z2229" s="22">
        <f t="shared" si="852"/>
        <v>6.1953121150439019</v>
      </c>
      <c r="AA2229" s="22">
        <f t="shared" si="853"/>
        <v>5.7492453157171877</v>
      </c>
      <c r="AB2229" s="35"/>
      <c r="AC2229" s="10"/>
      <c r="AD2229" s="10"/>
    </row>
    <row r="2230" spans="1:30" x14ac:dyDescent="0.25">
      <c r="A2230" t="s">
        <v>4907</v>
      </c>
      <c r="B2230" t="s">
        <v>2293</v>
      </c>
      <c r="C2230" s="1">
        <v>42341</v>
      </c>
      <c r="D2230">
        <v>326</v>
      </c>
      <c r="E2230" t="str">
        <f t="shared" si="848"/>
        <v>_the_role_of_big_data_analytics_in_the_petabyte_age_</v>
      </c>
      <c r="F2230" s="7">
        <f t="shared" si="854"/>
        <v>5.7899601708972535</v>
      </c>
      <c r="G2230">
        <f t="shared" si="849"/>
        <v>32</v>
      </c>
      <c r="H2230" s="11">
        <f t="shared" si="855"/>
        <v>1</v>
      </c>
      <c r="I2230" s="11">
        <f t="shared" si="869"/>
        <v>0</v>
      </c>
      <c r="J2230" s="11">
        <f t="shared" si="869"/>
        <v>1</v>
      </c>
      <c r="K2230" s="11">
        <f t="shared" si="870"/>
        <v>0</v>
      </c>
      <c r="L2230" s="11">
        <f t="shared" si="870"/>
        <v>0</v>
      </c>
      <c r="M2230" s="11">
        <f t="shared" si="870"/>
        <v>0</v>
      </c>
      <c r="N2230" s="11">
        <f t="shared" si="870"/>
        <v>0</v>
      </c>
      <c r="O2230" s="11">
        <f t="shared" si="870"/>
        <v>1</v>
      </c>
      <c r="P2230" s="11">
        <f t="shared" si="870"/>
        <v>1</v>
      </c>
      <c r="Q2230" s="4" t="str">
        <f t="shared" si="856"/>
        <v>N-101-000011</v>
      </c>
      <c r="R2230">
        <f t="shared" si="857"/>
        <v>56</v>
      </c>
      <c r="S2230" s="8">
        <f t="shared" si="858"/>
        <v>6.7077203067055775</v>
      </c>
      <c r="T2230" s="8">
        <f t="shared" si="859"/>
        <v>6.7077203067055775</v>
      </c>
      <c r="U2230" s="10">
        <f t="shared" si="850"/>
        <v>5.5983564535167796</v>
      </c>
      <c r="V2230" s="10">
        <f t="shared" si="860"/>
        <v>-0.13958391266768105</v>
      </c>
      <c r="W2230" s="10">
        <f t="shared" si="861"/>
        <v>-1.0434320058181017</v>
      </c>
      <c r="X2230" s="10">
        <f t="shared" si="851"/>
        <v>0.19160371738047377</v>
      </c>
      <c r="Y2230" s="22">
        <f t="shared" si="862"/>
        <v>6.7408272005097514</v>
      </c>
      <c r="Z2230" s="22">
        <f t="shared" si="852"/>
        <v>6.647636803392051</v>
      </c>
      <c r="AA2230" s="22">
        <f t="shared" si="853"/>
        <v>6.7077203067055775</v>
      </c>
      <c r="AB2230" s="35"/>
      <c r="AC2230" s="10"/>
      <c r="AD2230" s="10"/>
    </row>
    <row r="2231" spans="1:30" x14ac:dyDescent="0.25">
      <c r="A2231" t="s">
        <v>3173</v>
      </c>
      <c r="B2231" t="s">
        <v>557</v>
      </c>
      <c r="C2231" s="1">
        <v>42397</v>
      </c>
      <c r="D2231">
        <v>441</v>
      </c>
      <c r="E2231" t="str">
        <f t="shared" si="848"/>
        <v>_the_role_of_big_data_in_medicine_</v>
      </c>
      <c r="F2231" s="7">
        <f t="shared" si="854"/>
        <v>6.0913098820776979</v>
      </c>
      <c r="G2231">
        <f t="shared" si="849"/>
        <v>38</v>
      </c>
      <c r="H2231" s="11">
        <f t="shared" si="855"/>
        <v>1</v>
      </c>
      <c r="I2231" s="11">
        <f t="shared" si="869"/>
        <v>0</v>
      </c>
      <c r="J2231" s="11">
        <f t="shared" si="869"/>
        <v>1</v>
      </c>
      <c r="K2231" s="11">
        <f t="shared" si="870"/>
        <v>0</v>
      </c>
      <c r="L2231" s="11">
        <f t="shared" si="870"/>
        <v>0</v>
      </c>
      <c r="M2231" s="11">
        <f t="shared" si="870"/>
        <v>0</v>
      </c>
      <c r="N2231" s="11">
        <f t="shared" si="870"/>
        <v>0</v>
      </c>
      <c r="O2231" s="11">
        <f t="shared" si="870"/>
        <v>1</v>
      </c>
      <c r="P2231" s="11">
        <f t="shared" si="870"/>
        <v>0</v>
      </c>
      <c r="Q2231" s="4" t="str">
        <f t="shared" si="856"/>
        <v>N-101-000010</v>
      </c>
      <c r="R2231">
        <f t="shared" si="857"/>
        <v>382</v>
      </c>
      <c r="S2231" s="8">
        <f t="shared" si="858"/>
        <v>6.8802841839920132</v>
      </c>
      <c r="T2231" s="8">
        <f t="shared" si="859"/>
        <v>6.8802841839920132</v>
      </c>
      <c r="U2231" s="10">
        <f t="shared" si="850"/>
        <v>5.6849560215621731</v>
      </c>
      <c r="V2231" s="10">
        <f t="shared" si="860"/>
        <v>0.18424985744159661</v>
      </c>
      <c r="W2231" s="10">
        <f t="shared" si="861"/>
        <v>-0.74208229463765729</v>
      </c>
      <c r="X2231" s="10">
        <f t="shared" si="851"/>
        <v>0.40635386051552441</v>
      </c>
      <c r="Y2231" s="22">
        <f t="shared" si="862"/>
        <v>6.9555773436448023</v>
      </c>
      <c r="Z2231" s="22">
        <f t="shared" si="852"/>
        <v>6.8151536771936527</v>
      </c>
      <c r="AA2231" s="22">
        <f t="shared" si="853"/>
        <v>6.8802841839920132</v>
      </c>
      <c r="AB2231" s="35"/>
      <c r="AC2231" s="10"/>
      <c r="AD2231" s="10"/>
    </row>
    <row r="2232" spans="1:30" x14ac:dyDescent="0.25">
      <c r="A2232" t="s">
        <v>4909</v>
      </c>
      <c r="B2232" t="s">
        <v>2295</v>
      </c>
      <c r="C2232" s="1">
        <v>42482</v>
      </c>
      <c r="D2232">
        <v>127</v>
      </c>
      <c r="E2232" t="str">
        <f t="shared" si="848"/>
        <v>_the_role_of_data_science_in_web_design_</v>
      </c>
      <c r="F2232" s="7">
        <f t="shared" si="854"/>
        <v>4.8520302639196169</v>
      </c>
      <c r="G2232">
        <f t="shared" si="849"/>
        <v>36</v>
      </c>
      <c r="H2232" s="11">
        <f t="shared" si="855"/>
        <v>1</v>
      </c>
      <c r="I2232" s="11">
        <f t="shared" si="869"/>
        <v>0</v>
      </c>
      <c r="J2232" s="11">
        <f t="shared" si="869"/>
        <v>1</v>
      </c>
      <c r="K2232" s="11">
        <f t="shared" ref="K2232:P2241" si="871">IF(ISNUMBER(SEARCH(K$1,$E2232)),1,0)</f>
        <v>0</v>
      </c>
      <c r="L2232" s="11">
        <f t="shared" si="871"/>
        <v>0</v>
      </c>
      <c r="M2232" s="11">
        <f t="shared" si="871"/>
        <v>0</v>
      </c>
      <c r="N2232" s="11">
        <f t="shared" si="871"/>
        <v>1</v>
      </c>
      <c r="O2232" s="11">
        <f t="shared" si="871"/>
        <v>1</v>
      </c>
      <c r="P2232" s="11">
        <f t="shared" si="871"/>
        <v>0</v>
      </c>
      <c r="Q2232" s="4" t="str">
        <f t="shared" si="856"/>
        <v>N-101-000110</v>
      </c>
      <c r="R2232">
        <f t="shared" si="857"/>
        <v>126</v>
      </c>
      <c r="S2232" s="8">
        <f t="shared" si="858"/>
        <v>7.156085089173656</v>
      </c>
      <c r="T2232" s="8">
        <f t="shared" si="859"/>
        <v>7.156085089173656</v>
      </c>
      <c r="U2232" s="10">
        <f t="shared" si="850"/>
        <v>4.0620135670986075</v>
      </c>
      <c r="V2232" s="10">
        <f t="shared" si="860"/>
        <v>0.76279653926378688</v>
      </c>
      <c r="W2232" s="10">
        <f t="shared" si="861"/>
        <v>-1.9813619127957383</v>
      </c>
      <c r="X2232" s="10">
        <f t="shared" si="851"/>
        <v>0.79001669682100972</v>
      </c>
      <c r="Y2232" s="22">
        <f t="shared" si="862"/>
        <v>7.3392401799502869</v>
      </c>
      <c r="Z2232" s="22">
        <f t="shared" si="852"/>
        <v>7.2265960335864765</v>
      </c>
      <c r="AA2232" s="22">
        <f t="shared" si="853"/>
        <v>7.156085089173656</v>
      </c>
      <c r="AB2232" s="35"/>
      <c r="AC2232" s="10"/>
      <c r="AD2232" s="10"/>
    </row>
    <row r="2233" spans="1:30" x14ac:dyDescent="0.25">
      <c r="A2233" t="s">
        <v>2904</v>
      </c>
      <c r="B2233" t="s">
        <v>286</v>
      </c>
      <c r="C2233" s="1">
        <v>42456</v>
      </c>
      <c r="D2233">
        <v>2189</v>
      </c>
      <c r="E2233" t="str">
        <f t="shared" si="848"/>
        <v>_the_scariest_use_of_machine_learning_</v>
      </c>
      <c r="F2233" s="7">
        <f t="shared" si="854"/>
        <v>7.6916568228105469</v>
      </c>
      <c r="G2233">
        <f t="shared" si="849"/>
        <v>22</v>
      </c>
      <c r="H2233" s="11">
        <f t="shared" si="855"/>
        <v>1</v>
      </c>
      <c r="I2233" s="11">
        <f t="shared" si="869"/>
        <v>1</v>
      </c>
      <c r="J2233" s="11">
        <f t="shared" si="869"/>
        <v>0</v>
      </c>
      <c r="K2233" s="11">
        <f t="shared" si="871"/>
        <v>0</v>
      </c>
      <c r="L2233" s="11">
        <f t="shared" si="871"/>
        <v>0</v>
      </c>
      <c r="M2233" s="11">
        <f t="shared" si="871"/>
        <v>1</v>
      </c>
      <c r="N2233" s="11">
        <f t="shared" si="871"/>
        <v>0</v>
      </c>
      <c r="O2233" s="11">
        <f t="shared" si="871"/>
        <v>0</v>
      </c>
      <c r="P2233" s="11">
        <f t="shared" si="871"/>
        <v>0</v>
      </c>
      <c r="Q2233" s="4" t="str">
        <f t="shared" si="856"/>
        <v>N-110-001000</v>
      </c>
      <c r="R2233">
        <f t="shared" si="857"/>
        <v>6</v>
      </c>
      <c r="S2233" s="8">
        <f t="shared" si="858"/>
        <v>7.6981890511931148</v>
      </c>
      <c r="T2233" s="8">
        <f t="shared" si="859"/>
        <v>7.3546782491486216</v>
      </c>
      <c r="U2233" s="10">
        <f t="shared" si="850"/>
        <v>7.8061122615768692</v>
      </c>
      <c r="V2233" s="10">
        <f t="shared" si="860"/>
        <v>-0.6011076581915753</v>
      </c>
      <c r="W2233" s="10">
        <f t="shared" si="861"/>
        <v>0.85826464609519171</v>
      </c>
      <c r="X2233" s="10">
        <f t="shared" si="851"/>
        <v>-0.11445543876632198</v>
      </c>
      <c r="Y2233" s="22">
        <f t="shared" si="862"/>
        <v>6.4347680443629551</v>
      </c>
      <c r="Z2233" s="22">
        <f t="shared" si="852"/>
        <v>6.8086063085950572</v>
      </c>
      <c r="AA2233" s="22">
        <f t="shared" si="853"/>
        <v>7.6981890511931148</v>
      </c>
      <c r="AB2233" s="35"/>
      <c r="AC2233" s="10"/>
      <c r="AD2233" s="10"/>
    </row>
    <row r="2234" spans="1:30" x14ac:dyDescent="0.25">
      <c r="A2234" t="s">
        <v>4910</v>
      </c>
      <c r="B2234" t="s">
        <v>2296</v>
      </c>
      <c r="C2234" s="1">
        <v>41772</v>
      </c>
      <c r="D2234">
        <v>530</v>
      </c>
      <c r="E2234" t="str">
        <f t="shared" si="848"/>
        <v>_the_science_news_cycle_</v>
      </c>
      <c r="F2234" s="7">
        <f t="shared" si="854"/>
        <v>6.2747620212419388</v>
      </c>
      <c r="G2234">
        <f t="shared" si="849"/>
        <v>75</v>
      </c>
      <c r="H2234" s="11">
        <f t="shared" si="855"/>
        <v>0</v>
      </c>
      <c r="I2234" s="11">
        <f t="shared" si="869"/>
        <v>0</v>
      </c>
      <c r="J2234" s="11">
        <f t="shared" si="869"/>
        <v>1</v>
      </c>
      <c r="K2234" s="11">
        <f t="shared" si="871"/>
        <v>0</v>
      </c>
      <c r="L2234" s="11">
        <f t="shared" si="871"/>
        <v>0</v>
      </c>
      <c r="M2234" s="11">
        <f t="shared" si="871"/>
        <v>0</v>
      </c>
      <c r="N2234" s="11">
        <f t="shared" si="871"/>
        <v>0</v>
      </c>
      <c r="O2234" s="11">
        <f t="shared" si="871"/>
        <v>0</v>
      </c>
      <c r="P2234" s="11">
        <f t="shared" si="871"/>
        <v>0</v>
      </c>
      <c r="Q2234" s="4" t="str">
        <f t="shared" si="856"/>
        <v>N-001-000000</v>
      </c>
      <c r="R2234">
        <f t="shared" si="857"/>
        <v>313</v>
      </c>
      <c r="S2234" s="8">
        <f t="shared" si="858"/>
        <v>6.8822553953446945</v>
      </c>
      <c r="T2234" s="8">
        <f t="shared" si="859"/>
        <v>6.8822553953446945</v>
      </c>
      <c r="U2234" s="10">
        <f t="shared" si="850"/>
        <v>5.887826027583186</v>
      </c>
      <c r="V2234" s="10">
        <f t="shared" si="860"/>
        <v>0.15496856831223904</v>
      </c>
      <c r="W2234" s="10">
        <f t="shared" si="861"/>
        <v>-0.55863015547341632</v>
      </c>
      <c r="X2234" s="10">
        <f t="shared" si="851"/>
        <v>0.38693599365875281</v>
      </c>
      <c r="Y2234" s="22">
        <f t="shared" si="862"/>
        <v>6.9361594767880304</v>
      </c>
      <c r="Z2234" s="22">
        <f t="shared" si="852"/>
        <v>6.9661540865059681</v>
      </c>
      <c r="AA2234" s="22">
        <f t="shared" si="853"/>
        <v>6.8822553953446945</v>
      </c>
      <c r="AB2234" s="35"/>
      <c r="AC2234" s="10"/>
      <c r="AD2234" s="10"/>
    </row>
    <row r="2235" spans="1:30" x14ac:dyDescent="0.25">
      <c r="A2235" t="s">
        <v>5231</v>
      </c>
      <c r="B2235" t="s">
        <v>2619</v>
      </c>
      <c r="C2235" s="1">
        <v>42108</v>
      </c>
      <c r="D2235">
        <v>896</v>
      </c>
      <c r="E2235" t="str">
        <f t="shared" si="848"/>
        <v>_the_science_of_segmentation:_what_questions_should_you_be_asking_your_data?_</v>
      </c>
      <c r="F2235" s="7">
        <f t="shared" si="854"/>
        <v>6.799055862058796</v>
      </c>
      <c r="G2235">
        <f t="shared" si="849"/>
        <v>47</v>
      </c>
      <c r="H2235" s="11">
        <f t="shared" si="855"/>
        <v>1</v>
      </c>
      <c r="I2235" s="11">
        <f t="shared" si="869"/>
        <v>0</v>
      </c>
      <c r="J2235" s="11">
        <f t="shared" si="869"/>
        <v>0</v>
      </c>
      <c r="K2235" s="11">
        <f t="shared" si="871"/>
        <v>0</v>
      </c>
      <c r="L2235" s="11">
        <f t="shared" si="871"/>
        <v>0</v>
      </c>
      <c r="M2235" s="11">
        <f t="shared" si="871"/>
        <v>0</v>
      </c>
      <c r="N2235" s="11">
        <f t="shared" si="871"/>
        <v>0</v>
      </c>
      <c r="O2235" s="11">
        <f t="shared" si="871"/>
        <v>0</v>
      </c>
      <c r="P2235" s="11">
        <f t="shared" si="871"/>
        <v>0</v>
      </c>
      <c r="Q2235" s="4" t="str">
        <f t="shared" si="856"/>
        <v>N-100-000000</v>
      </c>
      <c r="R2235">
        <f t="shared" si="857"/>
        <v>10</v>
      </c>
      <c r="S2235" s="8">
        <f t="shared" si="858"/>
        <v>5.8482281909542762</v>
      </c>
      <c r="T2235" s="8">
        <f t="shared" si="859"/>
        <v>5.8482281909542762</v>
      </c>
      <c r="U2235" s="10">
        <f t="shared" si="850"/>
        <v>6.9975229164014925</v>
      </c>
      <c r="V2235" s="10">
        <f t="shared" si="860"/>
        <v>-0.72779347924809357</v>
      </c>
      <c r="W2235" s="10">
        <f t="shared" si="861"/>
        <v>-3.4336314656559175E-2</v>
      </c>
      <c r="X2235" s="10">
        <f t="shared" si="851"/>
        <v>-0.19846705434269657</v>
      </c>
      <c r="Y2235" s="22">
        <f t="shared" si="862"/>
        <v>6.350756428786581</v>
      </c>
      <c r="Z2235" s="22">
        <f t="shared" si="852"/>
        <v>6.2357976877689199</v>
      </c>
      <c r="AA2235" s="22">
        <f t="shared" si="853"/>
        <v>5.8482281909542762</v>
      </c>
      <c r="AB2235" s="35"/>
      <c r="AC2235" s="10"/>
      <c r="AD2235" s="10"/>
    </row>
    <row r="2236" spans="1:30" x14ac:dyDescent="0.25">
      <c r="A2236" t="s">
        <v>4911</v>
      </c>
      <c r="B2236" t="s">
        <v>2297</v>
      </c>
      <c r="C2236" s="1">
        <v>42186</v>
      </c>
      <c r="D2236">
        <v>10224</v>
      </c>
      <c r="E2236" t="str">
        <f t="shared" si="848"/>
        <v>_the_seven_people_you_need_on_your_big_data_team_</v>
      </c>
      <c r="F2236" s="7">
        <f t="shared" si="854"/>
        <v>9.2325909809110023</v>
      </c>
      <c r="G2236">
        <f t="shared" si="849"/>
        <v>107</v>
      </c>
      <c r="H2236" s="11">
        <f t="shared" si="855"/>
        <v>1</v>
      </c>
      <c r="I2236" s="11">
        <f t="shared" si="869"/>
        <v>0</v>
      </c>
      <c r="J2236" s="11">
        <f t="shared" si="869"/>
        <v>1</v>
      </c>
      <c r="K2236" s="11">
        <f t="shared" si="871"/>
        <v>0</v>
      </c>
      <c r="L2236" s="11">
        <f t="shared" si="871"/>
        <v>0</v>
      </c>
      <c r="M2236" s="11">
        <f t="shared" si="871"/>
        <v>0</v>
      </c>
      <c r="N2236" s="11">
        <f t="shared" si="871"/>
        <v>0</v>
      </c>
      <c r="O2236" s="11">
        <f t="shared" si="871"/>
        <v>1</v>
      </c>
      <c r="P2236" s="11">
        <f t="shared" si="871"/>
        <v>0</v>
      </c>
      <c r="Q2236" s="4" t="str">
        <f t="shared" si="856"/>
        <v>N-101-000010</v>
      </c>
      <c r="R2236">
        <f t="shared" si="857"/>
        <v>382</v>
      </c>
      <c r="S2236" s="8">
        <f t="shared" si="858"/>
        <v>6.8802841839920132</v>
      </c>
      <c r="T2236" s="8">
        <f t="shared" si="859"/>
        <v>6.8802841839920132</v>
      </c>
      <c r="U2236" s="10">
        <f t="shared" si="850"/>
        <v>8.8262371203954775</v>
      </c>
      <c r="V2236" s="10">
        <f t="shared" si="860"/>
        <v>0.18424985744159661</v>
      </c>
      <c r="W2236" s="10">
        <f t="shared" si="861"/>
        <v>2.3991988041956471</v>
      </c>
      <c r="X2236" s="10">
        <f t="shared" si="851"/>
        <v>0.40635386051552441</v>
      </c>
      <c r="Y2236" s="22">
        <f t="shared" si="862"/>
        <v>6.9555773436448023</v>
      </c>
      <c r="Z2236" s="22">
        <f t="shared" si="852"/>
        <v>6.8151536771936527</v>
      </c>
      <c r="AA2236" s="22">
        <f t="shared" si="853"/>
        <v>6.8802841839920132</v>
      </c>
      <c r="AB2236" s="35"/>
      <c r="AC2236" s="10"/>
      <c r="AD2236" s="10"/>
    </row>
    <row r="2237" spans="1:30" x14ac:dyDescent="0.25">
      <c r="A2237" t="s">
        <v>4912</v>
      </c>
      <c r="B2237" t="s">
        <v>2298</v>
      </c>
      <c r="C2237" s="1">
        <v>42423</v>
      </c>
      <c r="D2237">
        <v>127</v>
      </c>
      <c r="E2237" t="str">
        <f t="shared" si="848"/>
        <v>_the_shift_from_real-time_to_right_time_marketing_-_how_to_drive_real-timeconnections_with_today's_consumers_</v>
      </c>
      <c r="F2237" s="7">
        <f t="shared" si="854"/>
        <v>4.8520302639196169</v>
      </c>
      <c r="G2237">
        <f t="shared" si="849"/>
        <v>74</v>
      </c>
      <c r="H2237" s="11">
        <f t="shared" si="855"/>
        <v>1</v>
      </c>
      <c r="I2237" s="11">
        <f t="shared" si="869"/>
        <v>0</v>
      </c>
      <c r="J2237" s="11">
        <f t="shared" si="869"/>
        <v>1</v>
      </c>
      <c r="K2237" s="11">
        <f t="shared" si="871"/>
        <v>0</v>
      </c>
      <c r="L2237" s="11">
        <f t="shared" si="871"/>
        <v>0</v>
      </c>
      <c r="M2237" s="11">
        <f t="shared" si="871"/>
        <v>0</v>
      </c>
      <c r="N2237" s="11">
        <f t="shared" si="871"/>
        <v>0</v>
      </c>
      <c r="O2237" s="11">
        <f t="shared" si="871"/>
        <v>0</v>
      </c>
      <c r="P2237" s="11">
        <f t="shared" si="871"/>
        <v>0</v>
      </c>
      <c r="Q2237" s="4" t="str">
        <f t="shared" si="856"/>
        <v>N-101-000000</v>
      </c>
      <c r="R2237">
        <f t="shared" si="857"/>
        <v>419</v>
      </c>
      <c r="S2237" s="8">
        <f t="shared" si="858"/>
        <v>6.5697596378225285</v>
      </c>
      <c r="T2237" s="8">
        <f t="shared" si="859"/>
        <v>6.5697596378225285</v>
      </c>
      <c r="U2237" s="10">
        <f t="shared" si="850"/>
        <v>4.6635613246035605</v>
      </c>
      <c r="V2237" s="10">
        <f t="shared" si="860"/>
        <v>-0.14431102010629077</v>
      </c>
      <c r="W2237" s="10">
        <f t="shared" si="861"/>
        <v>-1.9813619127957383</v>
      </c>
      <c r="X2237" s="10">
        <f t="shared" si="851"/>
        <v>0.18846893931605621</v>
      </c>
      <c r="Y2237" s="22">
        <f t="shared" si="862"/>
        <v>6.7376924224453338</v>
      </c>
      <c r="Z2237" s="22">
        <f t="shared" si="852"/>
        <v>6.5922741434865042</v>
      </c>
      <c r="AA2237" s="22">
        <f t="shared" si="853"/>
        <v>6.5697596378225285</v>
      </c>
      <c r="AB2237" s="35"/>
      <c r="AC2237" s="10"/>
      <c r="AD2237" s="10"/>
    </row>
    <row r="2238" spans="1:30" x14ac:dyDescent="0.25">
      <c r="A2238" t="s">
        <v>4913</v>
      </c>
      <c r="B2238" t="s">
        <v>2299</v>
      </c>
      <c r="C2238" s="1">
        <v>41882</v>
      </c>
      <c r="D2238">
        <v>149</v>
      </c>
      <c r="E2238" t="str">
        <f t="shared" si="848"/>
        <v>_the_shifting_cxo_crowns_and_the_changing_analytics_leadership_requirements_</v>
      </c>
      <c r="F2238" s="7">
        <f t="shared" si="854"/>
        <v>5.0106352940962555</v>
      </c>
      <c r="G2238">
        <f t="shared" si="849"/>
        <v>83</v>
      </c>
      <c r="H2238" s="11">
        <f t="shared" si="855"/>
        <v>0</v>
      </c>
      <c r="I2238" s="11">
        <f t="shared" si="869"/>
        <v>0</v>
      </c>
      <c r="J2238" s="11">
        <f t="shared" si="869"/>
        <v>1</v>
      </c>
      <c r="K2238" s="11">
        <f t="shared" si="871"/>
        <v>0</v>
      </c>
      <c r="L2238" s="11">
        <f t="shared" si="871"/>
        <v>0</v>
      </c>
      <c r="M2238" s="11">
        <f t="shared" si="871"/>
        <v>0</v>
      </c>
      <c r="N2238" s="11">
        <f t="shared" si="871"/>
        <v>0</v>
      </c>
      <c r="O2238" s="11">
        <f t="shared" si="871"/>
        <v>0</v>
      </c>
      <c r="P2238" s="11">
        <f t="shared" si="871"/>
        <v>1</v>
      </c>
      <c r="Q2238" s="4" t="str">
        <f t="shared" si="856"/>
        <v>N-001-000001</v>
      </c>
      <c r="R2238">
        <f t="shared" si="857"/>
        <v>75</v>
      </c>
      <c r="S2238" s="8">
        <f t="shared" si="858"/>
        <v>6.7053553975541869</v>
      </c>
      <c r="T2238" s="8">
        <f t="shared" si="859"/>
        <v>6.7053553975541869</v>
      </c>
      <c r="U2238" s="10">
        <f t="shared" si="850"/>
        <v>4.8384494435725536</v>
      </c>
      <c r="V2238" s="10">
        <f t="shared" si="860"/>
        <v>-0.16886520179703862</v>
      </c>
      <c r="W2238" s="10">
        <f t="shared" si="861"/>
        <v>-1.8227568826190996</v>
      </c>
      <c r="X2238" s="10">
        <f t="shared" si="851"/>
        <v>0.17218585052370217</v>
      </c>
      <c r="Y2238" s="22">
        <f t="shared" si="862"/>
        <v>6.7214093336529794</v>
      </c>
      <c r="Z2238" s="22">
        <f t="shared" si="852"/>
        <v>6.7986372127043664</v>
      </c>
      <c r="AA2238" s="22">
        <f t="shared" si="853"/>
        <v>6.7053553975541869</v>
      </c>
      <c r="AB2238" s="35"/>
      <c r="AC2238" s="10"/>
      <c r="AD2238" s="10"/>
    </row>
    <row r="2239" spans="1:30" x14ac:dyDescent="0.25">
      <c r="A2239" t="s">
        <v>3179</v>
      </c>
      <c r="B2239" t="s">
        <v>563</v>
      </c>
      <c r="C2239" s="1">
        <v>42399</v>
      </c>
      <c r="D2239">
        <v>3134</v>
      </c>
      <c r="E2239" t="str">
        <f t="shared" si="848"/>
        <v>_the_spectacular_growth_of_data_science,_machine_learning,_deep_learning,_iot,and_ai_</v>
      </c>
      <c r="F2239" s="7">
        <f t="shared" si="854"/>
        <v>8.0503844530670214</v>
      </c>
      <c r="G2239">
        <f t="shared" si="849"/>
        <v>25</v>
      </c>
      <c r="H2239" s="11">
        <f t="shared" si="855"/>
        <v>1</v>
      </c>
      <c r="I2239" s="11">
        <f t="shared" si="869"/>
        <v>0</v>
      </c>
      <c r="J2239" s="11">
        <f t="shared" si="869"/>
        <v>1</v>
      </c>
      <c r="K2239" s="11">
        <f t="shared" si="871"/>
        <v>0</v>
      </c>
      <c r="L2239" s="11">
        <f t="shared" si="871"/>
        <v>0</v>
      </c>
      <c r="M2239" s="11">
        <f t="shared" si="871"/>
        <v>0</v>
      </c>
      <c r="N2239" s="11">
        <f t="shared" si="871"/>
        <v>0</v>
      </c>
      <c r="O2239" s="11">
        <f t="shared" si="871"/>
        <v>1</v>
      </c>
      <c r="P2239" s="11">
        <f t="shared" si="871"/>
        <v>0</v>
      </c>
      <c r="Q2239" s="4" t="str">
        <f t="shared" si="856"/>
        <v>N-101-000010</v>
      </c>
      <c r="R2239">
        <f t="shared" si="857"/>
        <v>382</v>
      </c>
      <c r="S2239" s="8">
        <f t="shared" si="858"/>
        <v>6.8802841839920132</v>
      </c>
      <c r="T2239" s="8">
        <f t="shared" si="859"/>
        <v>6.8802841839920132</v>
      </c>
      <c r="U2239" s="10">
        <f t="shared" si="850"/>
        <v>7.6440305925514966</v>
      </c>
      <c r="V2239" s="10">
        <f t="shared" si="860"/>
        <v>0.18424985744159661</v>
      </c>
      <c r="W2239" s="10">
        <f t="shared" si="861"/>
        <v>1.2169922763516663</v>
      </c>
      <c r="X2239" s="10">
        <f t="shared" si="851"/>
        <v>0.40635386051552441</v>
      </c>
      <c r="Y2239" s="22">
        <f t="shared" si="862"/>
        <v>6.9555773436448023</v>
      </c>
      <c r="Z2239" s="22">
        <f t="shared" si="852"/>
        <v>6.8151536771936527</v>
      </c>
      <c r="AA2239" s="22">
        <f t="shared" si="853"/>
        <v>6.8802841839920132</v>
      </c>
      <c r="AB2239" s="35"/>
      <c r="AC2239" s="10"/>
      <c r="AD2239" s="10"/>
    </row>
    <row r="2240" spans="1:30" x14ac:dyDescent="0.25">
      <c r="A2240" t="s">
        <v>2905</v>
      </c>
      <c r="B2240" t="s">
        <v>287</v>
      </c>
      <c r="C2240" s="1">
        <v>42305</v>
      </c>
      <c r="D2240">
        <v>111</v>
      </c>
      <c r="E2240" t="str">
        <f t="shared" si="848"/>
        <v>_the_state_of_data_science_</v>
      </c>
      <c r="F2240" s="7">
        <f t="shared" si="854"/>
        <v>4.7184988712950942</v>
      </c>
      <c r="G2240">
        <f t="shared" si="849"/>
        <v>33</v>
      </c>
      <c r="H2240" s="11">
        <f t="shared" si="855"/>
        <v>1</v>
      </c>
      <c r="I2240" s="11">
        <f t="shared" si="869"/>
        <v>1</v>
      </c>
      <c r="J2240" s="11">
        <f t="shared" si="869"/>
        <v>0</v>
      </c>
      <c r="K2240" s="11">
        <f t="shared" si="871"/>
        <v>0</v>
      </c>
      <c r="L2240" s="11">
        <f t="shared" si="871"/>
        <v>0</v>
      </c>
      <c r="M2240" s="11">
        <f t="shared" si="871"/>
        <v>0</v>
      </c>
      <c r="N2240" s="11">
        <f t="shared" si="871"/>
        <v>1</v>
      </c>
      <c r="O2240" s="11">
        <f t="shared" si="871"/>
        <v>1</v>
      </c>
      <c r="P2240" s="11">
        <f t="shared" si="871"/>
        <v>0</v>
      </c>
      <c r="Q2240" s="4" t="str">
        <f t="shared" si="856"/>
        <v>N-110-000110</v>
      </c>
      <c r="R2240">
        <f t="shared" si="857"/>
        <v>30</v>
      </c>
      <c r="S2240" s="8">
        <f t="shared" si="858"/>
        <v>6.8313617432708362</v>
      </c>
      <c r="T2240" s="8">
        <f t="shared" si="859"/>
        <v>6.8313617432708362</v>
      </c>
      <c r="U2240" s="10">
        <f t="shared" si="850"/>
        <v>4.7093258088323475</v>
      </c>
      <c r="V2240" s="10">
        <f t="shared" si="860"/>
        <v>-0.41468131611090092</v>
      </c>
      <c r="W2240" s="10">
        <f t="shared" si="861"/>
        <v>-2.114893305420261</v>
      </c>
      <c r="X2240" s="10">
        <f t="shared" si="851"/>
        <v>9.1730624627465642E-3</v>
      </c>
      <c r="Y2240" s="22">
        <f t="shared" si="862"/>
        <v>6.5583965455920241</v>
      </c>
      <c r="Z2240" s="22">
        <f t="shared" si="852"/>
        <v>6.6067544714367257</v>
      </c>
      <c r="AA2240" s="22">
        <f t="shared" si="853"/>
        <v>6.8313617432708362</v>
      </c>
      <c r="AB2240" s="35"/>
      <c r="AC2240" s="10"/>
      <c r="AD2240" s="10"/>
    </row>
    <row r="2241" spans="1:30" x14ac:dyDescent="0.25">
      <c r="A2241" t="s">
        <v>4914</v>
      </c>
      <c r="B2241" t="s">
        <v>2300</v>
      </c>
      <c r="C2241" s="1">
        <v>42284</v>
      </c>
      <c r="D2241">
        <v>1251</v>
      </c>
      <c r="E2241" t="str">
        <f t="shared" si="848"/>
        <v>_the_state_of_data_science_in_2015_</v>
      </c>
      <c r="F2241" s="7">
        <f t="shared" si="854"/>
        <v>7.1324975516600437</v>
      </c>
      <c r="G2241">
        <f t="shared" si="849"/>
        <v>59</v>
      </c>
      <c r="H2241" s="11">
        <f t="shared" si="855"/>
        <v>1</v>
      </c>
      <c r="I2241" s="11">
        <f t="shared" si="869"/>
        <v>0</v>
      </c>
      <c r="J2241" s="11">
        <f t="shared" si="869"/>
        <v>1</v>
      </c>
      <c r="K2241" s="11">
        <f t="shared" si="871"/>
        <v>0</v>
      </c>
      <c r="L2241" s="11">
        <f t="shared" si="871"/>
        <v>0</v>
      </c>
      <c r="M2241" s="11">
        <f t="shared" si="871"/>
        <v>0</v>
      </c>
      <c r="N2241" s="11">
        <f t="shared" si="871"/>
        <v>1</v>
      </c>
      <c r="O2241" s="11">
        <f t="shared" si="871"/>
        <v>1</v>
      </c>
      <c r="P2241" s="11">
        <f t="shared" si="871"/>
        <v>0</v>
      </c>
      <c r="Q2241" s="4" t="str">
        <f t="shared" si="856"/>
        <v>N-101-000110</v>
      </c>
      <c r="R2241">
        <f t="shared" si="857"/>
        <v>126</v>
      </c>
      <c r="S2241" s="8">
        <f t="shared" si="858"/>
        <v>7.156085089173656</v>
      </c>
      <c r="T2241" s="8">
        <f t="shared" si="859"/>
        <v>7.156085089173656</v>
      </c>
      <c r="U2241" s="10">
        <f t="shared" si="850"/>
        <v>6.3424808548390343</v>
      </c>
      <c r="V2241" s="10">
        <f t="shared" si="860"/>
        <v>0.76279653926378688</v>
      </c>
      <c r="W2241" s="10">
        <f t="shared" si="861"/>
        <v>0.29910537494468858</v>
      </c>
      <c r="X2241" s="10">
        <f t="shared" si="851"/>
        <v>0.79001669682100972</v>
      </c>
      <c r="Y2241" s="22">
        <f t="shared" si="862"/>
        <v>7.3392401799502869</v>
      </c>
      <c r="Z2241" s="22">
        <f t="shared" si="852"/>
        <v>7.2265960335864765</v>
      </c>
      <c r="AA2241" s="22">
        <f t="shared" si="853"/>
        <v>7.156085089173656</v>
      </c>
      <c r="AB2241" s="35"/>
      <c r="AC2241" s="10"/>
      <c r="AD2241" s="10"/>
    </row>
    <row r="2242" spans="1:30" x14ac:dyDescent="0.25">
      <c r="A2242" t="s">
        <v>3058</v>
      </c>
      <c r="B2242" t="s">
        <v>440</v>
      </c>
      <c r="C2242" s="1">
        <v>42122</v>
      </c>
      <c r="D2242">
        <v>156</v>
      </c>
      <c r="E2242" t="str">
        <f t="shared" ref="E2242:E2305" si="872">CONCATENATE("_",LOWER(A2242),"_")</f>
        <v>_the_state_of_the_text_analytics_industry_-_2015_white_paper_</v>
      </c>
      <c r="F2242" s="7">
        <f t="shared" si="854"/>
        <v>5.0562458053483077</v>
      </c>
      <c r="G2242">
        <f t="shared" ref="G2242:G2305" si="873">LEN(A2243)</f>
        <v>86</v>
      </c>
      <c r="H2242" s="11">
        <f t="shared" si="855"/>
        <v>1</v>
      </c>
      <c r="I2242" s="11">
        <f t="shared" ref="I2242:J2261" si="874">IF(ISNUMBER(SEARCH(I$1,$B2242)),1,0)</f>
        <v>1</v>
      </c>
      <c r="J2242" s="11">
        <f t="shared" si="874"/>
        <v>0</v>
      </c>
      <c r="K2242" s="11">
        <f t="shared" ref="K2242:P2251" si="875">IF(ISNUMBER(SEARCH(K$1,$E2242)),1,0)</f>
        <v>0</v>
      </c>
      <c r="L2242" s="11">
        <f t="shared" si="875"/>
        <v>0</v>
      </c>
      <c r="M2242" s="11">
        <f t="shared" si="875"/>
        <v>0</v>
      </c>
      <c r="N2242" s="11">
        <f t="shared" si="875"/>
        <v>0</v>
      </c>
      <c r="O2242" s="11">
        <f t="shared" si="875"/>
        <v>0</v>
      </c>
      <c r="P2242" s="11">
        <f t="shared" si="875"/>
        <v>1</v>
      </c>
      <c r="Q2242" s="4" t="str">
        <f t="shared" si="856"/>
        <v>N-110-000001</v>
      </c>
      <c r="R2242">
        <f t="shared" si="857"/>
        <v>34</v>
      </c>
      <c r="S2242" s="8">
        <f t="shared" si="858"/>
        <v>5.7632303215384431</v>
      </c>
      <c r="T2242" s="8">
        <f t="shared" si="859"/>
        <v>5.7632303215384431</v>
      </c>
      <c r="U2242" s="10">
        <f t="shared" ref="U2242:U2305" si="876">F2242-$AQ$29*SUMPRODUCT(H2242:P2242,$AH$25:$AP$25)</f>
        <v>5.863370643525565</v>
      </c>
      <c r="V2242" s="10">
        <f t="shared" si="860"/>
        <v>-1.6456226455902563</v>
      </c>
      <c r="W2242" s="10">
        <f t="shared" si="861"/>
        <v>-1.7771463713670475</v>
      </c>
      <c r="X2242" s="10">
        <f t="shared" ref="X2242:X2305" si="877">$AQ$29*SUMPRODUCT(H2242:P2242,$AH$25:$AP$25)</f>
        <v>-0.80712483817725755</v>
      </c>
      <c r="Y2242" s="22">
        <f t="shared" si="862"/>
        <v>5.7420986449520202</v>
      </c>
      <c r="Z2242" s="22">
        <f t="shared" ref="Z2242:Z2305" si="878">$AG$36+SUMPRODUCT($AH$36:$AP$36,H2242:P2242)</f>
        <v>5.8049157075351516</v>
      </c>
      <c r="AA2242" s="22">
        <f t="shared" ref="AA2242:AA2305" si="879">IF(R2242&gt;=$AC$2,S2242,Y2242)</f>
        <v>5.7632303215384431</v>
      </c>
      <c r="AB2242" s="35"/>
      <c r="AC2242" s="10"/>
      <c r="AD2242" s="10"/>
    </row>
    <row r="2243" spans="1:30" x14ac:dyDescent="0.25">
      <c r="A2243" t="s">
        <v>4915</v>
      </c>
      <c r="B2243" t="s">
        <v>2301</v>
      </c>
      <c r="C2243" s="1">
        <v>41843</v>
      </c>
      <c r="D2243">
        <v>665</v>
      </c>
      <c r="E2243" t="str">
        <f t="shared" si="872"/>
        <v>_the_target_security_breach:_what_happened_and_what_it_can_teach_us_about_cybersecurity_</v>
      </c>
      <c r="F2243" s="7">
        <f t="shared" ref="F2243:F2306" si="880">LN(1+D2243)</f>
        <v>6.5012896705403893</v>
      </c>
      <c r="G2243">
        <f t="shared" si="873"/>
        <v>32</v>
      </c>
      <c r="H2243" s="11">
        <f t="shared" ref="H2243:H2306" si="881">IF(YEAR(C2243)&gt;2014,1,0)</f>
        <v>0</v>
      </c>
      <c r="I2243" s="11">
        <f t="shared" si="874"/>
        <v>0</v>
      </c>
      <c r="J2243" s="11">
        <f t="shared" si="874"/>
        <v>1</v>
      </c>
      <c r="K2243" s="11">
        <f t="shared" si="875"/>
        <v>0</v>
      </c>
      <c r="L2243" s="11">
        <f t="shared" si="875"/>
        <v>0</v>
      </c>
      <c r="M2243" s="11">
        <f t="shared" si="875"/>
        <v>0</v>
      </c>
      <c r="N2243" s="11">
        <f t="shared" si="875"/>
        <v>0</v>
      </c>
      <c r="O2243" s="11">
        <f t="shared" si="875"/>
        <v>0</v>
      </c>
      <c r="P2243" s="11">
        <f t="shared" si="875"/>
        <v>0</v>
      </c>
      <c r="Q2243" s="4" t="str">
        <f t="shared" ref="Q2243:Q2306" si="882">CONCATENATE("N-",H2243,I2243,J2243,"-",K2243,L2243,M2243,N2243,O2243,P2243)</f>
        <v>N-001-000000</v>
      </c>
      <c r="R2243">
        <f t="shared" ref="R2243:R2306" si="883">COUNTIF(Q:Q,Q2243)</f>
        <v>313</v>
      </c>
      <c r="S2243" s="8">
        <f t="shared" ref="S2243:S2306" si="884">AVERAGEIF(R:R,R2243,F:F)</f>
        <v>6.8822553953446945</v>
      </c>
      <c r="T2243" s="8">
        <f t="shared" ref="T2243:T2306" si="885">IF(R2243&gt;=10,S2243,AVERAGEIF(R:R,"&lt;10",F:F))</f>
        <v>6.8822553953446945</v>
      </c>
      <c r="U2243" s="10">
        <f t="shared" si="876"/>
        <v>6.1143536768816364</v>
      </c>
      <c r="V2243" s="10">
        <f t="shared" ref="V2243:V2306" si="886">SUMPRODUCT(H2243:P2243,$AH$25:$AP$25)-$AQ$28</f>
        <v>0.15496856831223904</v>
      </c>
      <c r="W2243" s="10">
        <f t="shared" ref="W2243:W2306" si="887">F2243-AVERAGE(F:F)</f>
        <v>-0.33210250617496584</v>
      </c>
      <c r="X2243" s="10">
        <f t="shared" si="877"/>
        <v>0.38693599365875281</v>
      </c>
      <c r="Y2243" s="22">
        <f t="shared" ref="Y2243:Y2306" si="888">AVERAGE(F:F)-AVERAGE(X:X)+X2243</f>
        <v>6.9361594767880304</v>
      </c>
      <c r="Z2243" s="22">
        <f t="shared" si="878"/>
        <v>6.9661540865059681</v>
      </c>
      <c r="AA2243" s="22">
        <f t="shared" si="879"/>
        <v>6.8822553953446945</v>
      </c>
      <c r="AB2243" s="35"/>
      <c r="AC2243" s="10"/>
      <c r="AD2243" s="10"/>
    </row>
    <row r="2244" spans="1:30" x14ac:dyDescent="0.25">
      <c r="A2244" t="s">
        <v>4916</v>
      </c>
      <c r="B2244" t="s">
        <v>2302</v>
      </c>
      <c r="C2244" s="1">
        <v>41710</v>
      </c>
      <c r="D2244">
        <v>937</v>
      </c>
      <c r="E2244" t="str">
        <f t="shared" si="872"/>
        <v>_the_texas_sharpshooter_deception_</v>
      </c>
      <c r="F2244" s="7">
        <f t="shared" si="880"/>
        <v>6.8437499490062246</v>
      </c>
      <c r="G2244">
        <f t="shared" si="873"/>
        <v>40</v>
      </c>
      <c r="H2244" s="11">
        <f t="shared" si="881"/>
        <v>0</v>
      </c>
      <c r="I2244" s="11">
        <f t="shared" si="874"/>
        <v>0</v>
      </c>
      <c r="J2244" s="11">
        <f t="shared" si="874"/>
        <v>1</v>
      </c>
      <c r="K2244" s="11">
        <f t="shared" si="875"/>
        <v>0</v>
      </c>
      <c r="L2244" s="11">
        <f t="shared" si="875"/>
        <v>0</v>
      </c>
      <c r="M2244" s="11">
        <f t="shared" si="875"/>
        <v>0</v>
      </c>
      <c r="N2244" s="11">
        <f t="shared" si="875"/>
        <v>0</v>
      </c>
      <c r="O2244" s="11">
        <f t="shared" si="875"/>
        <v>0</v>
      </c>
      <c r="P2244" s="11">
        <f t="shared" si="875"/>
        <v>0</v>
      </c>
      <c r="Q2244" s="4" t="str">
        <f t="shared" si="882"/>
        <v>N-001-000000</v>
      </c>
      <c r="R2244">
        <f t="shared" si="883"/>
        <v>313</v>
      </c>
      <c r="S2244" s="8">
        <f t="shared" si="884"/>
        <v>6.8822553953446945</v>
      </c>
      <c r="T2244" s="8">
        <f t="shared" si="885"/>
        <v>6.8822553953446945</v>
      </c>
      <c r="U2244" s="10">
        <f t="shared" si="876"/>
        <v>6.4568139553474717</v>
      </c>
      <c r="V2244" s="10">
        <f t="shared" si="886"/>
        <v>0.15496856831223904</v>
      </c>
      <c r="W2244" s="10">
        <f t="shared" si="887"/>
        <v>1.0357772290869427E-2</v>
      </c>
      <c r="X2244" s="10">
        <f t="shared" si="877"/>
        <v>0.38693599365875281</v>
      </c>
      <c r="Y2244" s="22">
        <f t="shared" si="888"/>
        <v>6.9361594767880304</v>
      </c>
      <c r="Z2244" s="22">
        <f t="shared" si="878"/>
        <v>6.9661540865059681</v>
      </c>
      <c r="AA2244" s="22">
        <f t="shared" si="879"/>
        <v>6.8822553953446945</v>
      </c>
      <c r="AB2244" s="35"/>
      <c r="AC2244" s="10"/>
      <c r="AD2244" s="10"/>
    </row>
    <row r="2245" spans="1:30" x14ac:dyDescent="0.25">
      <c r="A2245" t="s">
        <v>4917</v>
      </c>
      <c r="B2245" t="s">
        <v>2303</v>
      </c>
      <c r="C2245" s="1">
        <v>42200</v>
      </c>
      <c r="D2245">
        <v>1523</v>
      </c>
      <c r="E2245" t="str">
        <f t="shared" si="872"/>
        <v>_the_three_pillars_of_insurance_analytics_</v>
      </c>
      <c r="F2245" s="7">
        <f t="shared" si="880"/>
        <v>7.329093736246592</v>
      </c>
      <c r="G2245">
        <f t="shared" si="873"/>
        <v>79</v>
      </c>
      <c r="H2245" s="11">
        <f t="shared" si="881"/>
        <v>1</v>
      </c>
      <c r="I2245" s="11">
        <f t="shared" si="874"/>
        <v>0</v>
      </c>
      <c r="J2245" s="11">
        <f t="shared" si="874"/>
        <v>1</v>
      </c>
      <c r="K2245" s="11">
        <f t="shared" si="875"/>
        <v>0</v>
      </c>
      <c r="L2245" s="11">
        <f t="shared" si="875"/>
        <v>0</v>
      </c>
      <c r="M2245" s="11">
        <f t="shared" si="875"/>
        <v>0</v>
      </c>
      <c r="N2245" s="11">
        <f t="shared" si="875"/>
        <v>0</v>
      </c>
      <c r="O2245" s="11">
        <f t="shared" si="875"/>
        <v>0</v>
      </c>
      <c r="P2245" s="11">
        <f t="shared" si="875"/>
        <v>1</v>
      </c>
      <c r="Q2245" s="4" t="str">
        <f t="shared" si="882"/>
        <v>N-101-000001</v>
      </c>
      <c r="R2245">
        <f t="shared" si="883"/>
        <v>109</v>
      </c>
      <c r="S2245" s="8">
        <f t="shared" si="884"/>
        <v>6.5598547021339648</v>
      </c>
      <c r="T2245" s="8">
        <f t="shared" si="885"/>
        <v>6.5598547021339648</v>
      </c>
      <c r="U2245" s="10">
        <f t="shared" si="876"/>
        <v>7.3553749400655866</v>
      </c>
      <c r="V2245" s="10">
        <f t="shared" si="886"/>
        <v>-0.46814479021556843</v>
      </c>
      <c r="W2245" s="10">
        <f t="shared" si="887"/>
        <v>0.49570155953123685</v>
      </c>
      <c r="X2245" s="10">
        <f t="shared" si="877"/>
        <v>-2.6281203818994407E-2</v>
      </c>
      <c r="Y2245" s="22">
        <f t="shared" si="888"/>
        <v>6.5229422793102829</v>
      </c>
      <c r="Z2245" s="22">
        <f t="shared" si="878"/>
        <v>6.4247572696849025</v>
      </c>
      <c r="AA2245" s="22">
        <f t="shared" si="879"/>
        <v>6.5598547021339648</v>
      </c>
      <c r="AB2245" s="35"/>
      <c r="AC2245" s="10"/>
      <c r="AD2245" s="10"/>
    </row>
    <row r="2246" spans="1:30" x14ac:dyDescent="0.25">
      <c r="A2246" t="s">
        <v>4918</v>
      </c>
      <c r="B2246" t="s">
        <v>2304</v>
      </c>
      <c r="C2246" s="1">
        <v>41684</v>
      </c>
      <c r="D2246">
        <v>1173</v>
      </c>
      <c r="E2246" t="str">
        <f t="shared" si="872"/>
        <v>_the_top_1%_data_users_consume_99%_of_all_the_data_being_produced._true_orfalse?_</v>
      </c>
      <c r="F2246" s="7">
        <f t="shared" si="880"/>
        <v>7.0681720003880422</v>
      </c>
      <c r="G2246">
        <f t="shared" si="873"/>
        <v>48</v>
      </c>
      <c r="H2246" s="11">
        <f t="shared" si="881"/>
        <v>0</v>
      </c>
      <c r="I2246" s="11">
        <f t="shared" si="874"/>
        <v>0</v>
      </c>
      <c r="J2246" s="11">
        <f t="shared" si="874"/>
        <v>1</v>
      </c>
      <c r="K2246" s="11">
        <f t="shared" si="875"/>
        <v>0</v>
      </c>
      <c r="L2246" s="11">
        <f t="shared" si="875"/>
        <v>0</v>
      </c>
      <c r="M2246" s="11">
        <f t="shared" si="875"/>
        <v>0</v>
      </c>
      <c r="N2246" s="11">
        <f t="shared" si="875"/>
        <v>0</v>
      </c>
      <c r="O2246" s="11">
        <f t="shared" si="875"/>
        <v>1</v>
      </c>
      <c r="P2246" s="11">
        <f t="shared" si="875"/>
        <v>0</v>
      </c>
      <c r="Q2246" s="4" t="str">
        <f t="shared" si="882"/>
        <v>N-001-000010</v>
      </c>
      <c r="R2246">
        <f t="shared" si="883"/>
        <v>276</v>
      </c>
      <c r="S2246" s="8">
        <f t="shared" si="884"/>
        <v>7.1371246496698326</v>
      </c>
      <c r="T2246" s="8">
        <f t="shared" si="885"/>
        <v>7.1371246496698326</v>
      </c>
      <c r="U2246" s="10">
        <f t="shared" si="876"/>
        <v>6.4633510855298208</v>
      </c>
      <c r="V2246" s="10">
        <f t="shared" si="886"/>
        <v>0.48352944586012636</v>
      </c>
      <c r="W2246" s="10">
        <f t="shared" si="887"/>
        <v>0.23477982367268702</v>
      </c>
      <c r="X2246" s="10">
        <f t="shared" si="877"/>
        <v>0.60482091485822098</v>
      </c>
      <c r="Y2246" s="22">
        <f t="shared" si="888"/>
        <v>7.1540443979874988</v>
      </c>
      <c r="Z2246" s="22">
        <f t="shared" si="878"/>
        <v>7.1890336202131158</v>
      </c>
      <c r="AA2246" s="22">
        <f t="shared" si="879"/>
        <v>7.1371246496698326</v>
      </c>
      <c r="AB2246" s="35"/>
      <c r="AC2246" s="10"/>
      <c r="AD2246" s="10"/>
    </row>
    <row r="2247" spans="1:30" x14ac:dyDescent="0.25">
      <c r="A2247" t="s">
        <v>3059</v>
      </c>
      <c r="B2247" t="s">
        <v>441</v>
      </c>
      <c r="C2247" s="1">
        <v>42326</v>
      </c>
      <c r="D2247">
        <v>285</v>
      </c>
      <c r="E2247" t="str">
        <f t="shared" si="872"/>
        <v>_the_top_10_business_intelligence_trends_for_2016_</v>
      </c>
      <c r="F2247" s="7">
        <f t="shared" si="880"/>
        <v>5.6559918108198524</v>
      </c>
      <c r="G2247">
        <f t="shared" si="873"/>
        <v>51</v>
      </c>
      <c r="H2247" s="11">
        <f t="shared" si="881"/>
        <v>1</v>
      </c>
      <c r="I2247" s="11">
        <f t="shared" si="874"/>
        <v>1</v>
      </c>
      <c r="J2247" s="11">
        <f t="shared" si="874"/>
        <v>0</v>
      </c>
      <c r="K2247" s="11">
        <f t="shared" si="875"/>
        <v>0</v>
      </c>
      <c r="L2247" s="11">
        <f t="shared" si="875"/>
        <v>0</v>
      </c>
      <c r="M2247" s="11">
        <f t="shared" si="875"/>
        <v>0</v>
      </c>
      <c r="N2247" s="11">
        <f t="shared" si="875"/>
        <v>0</v>
      </c>
      <c r="O2247" s="11">
        <f t="shared" si="875"/>
        <v>0</v>
      </c>
      <c r="P2247" s="11">
        <f t="shared" si="875"/>
        <v>0</v>
      </c>
      <c r="Q2247" s="4" t="str">
        <f t="shared" si="882"/>
        <v>N-110-000000</v>
      </c>
      <c r="R2247">
        <f t="shared" si="883"/>
        <v>84</v>
      </c>
      <c r="S2247" s="8">
        <f t="shared" si="884"/>
        <v>6.1102020039575136</v>
      </c>
      <c r="T2247" s="8">
        <f t="shared" si="885"/>
        <v>6.1102020039575136</v>
      </c>
      <c r="U2247" s="10">
        <f t="shared" si="876"/>
        <v>6.2483665058620588</v>
      </c>
      <c r="V2247" s="10">
        <f t="shared" si="886"/>
        <v>-1.3217888754809786</v>
      </c>
      <c r="W2247" s="10">
        <f t="shared" si="887"/>
        <v>-1.1774003658955028</v>
      </c>
      <c r="X2247" s="10">
        <f t="shared" si="877"/>
        <v>-0.59237469504220686</v>
      </c>
      <c r="Y2247" s="22">
        <f t="shared" si="888"/>
        <v>5.9568487880870702</v>
      </c>
      <c r="Z2247" s="22">
        <f t="shared" si="878"/>
        <v>5.9724325813367543</v>
      </c>
      <c r="AA2247" s="22">
        <f t="shared" si="879"/>
        <v>6.1102020039575136</v>
      </c>
      <c r="AB2247" s="35"/>
      <c r="AC2247" s="10"/>
      <c r="AD2247" s="10"/>
    </row>
    <row r="2248" spans="1:30" x14ac:dyDescent="0.25">
      <c r="A2248" t="s">
        <v>4919</v>
      </c>
      <c r="B2248" t="s">
        <v>2305</v>
      </c>
      <c r="C2248" s="1">
        <v>42274</v>
      </c>
      <c r="D2248">
        <v>223</v>
      </c>
      <c r="E2248" t="str">
        <f t="shared" si="872"/>
        <v>_the_top_cloud_computing_vulnerabilities_and_threats_</v>
      </c>
      <c r="F2248" s="7">
        <f t="shared" si="880"/>
        <v>5.4116460518550396</v>
      </c>
      <c r="G2248">
        <f t="shared" si="873"/>
        <v>71</v>
      </c>
      <c r="H2248" s="11">
        <f t="shared" si="881"/>
        <v>1</v>
      </c>
      <c r="I2248" s="11">
        <f t="shared" si="874"/>
        <v>0</v>
      </c>
      <c r="J2248" s="11">
        <f t="shared" si="874"/>
        <v>1</v>
      </c>
      <c r="K2248" s="11">
        <f t="shared" si="875"/>
        <v>0</v>
      </c>
      <c r="L2248" s="11">
        <f t="shared" si="875"/>
        <v>0</v>
      </c>
      <c r="M2248" s="11">
        <f t="shared" si="875"/>
        <v>0</v>
      </c>
      <c r="N2248" s="11">
        <f t="shared" si="875"/>
        <v>0</v>
      </c>
      <c r="O2248" s="11">
        <f t="shared" si="875"/>
        <v>0</v>
      </c>
      <c r="P2248" s="11">
        <f t="shared" si="875"/>
        <v>0</v>
      </c>
      <c r="Q2248" s="4" t="str">
        <f t="shared" si="882"/>
        <v>N-101-000000</v>
      </c>
      <c r="R2248">
        <f t="shared" si="883"/>
        <v>419</v>
      </c>
      <c r="S2248" s="8">
        <f t="shared" si="884"/>
        <v>6.5697596378225285</v>
      </c>
      <c r="T2248" s="8">
        <f t="shared" si="885"/>
        <v>6.5697596378225285</v>
      </c>
      <c r="U2248" s="10">
        <f t="shared" si="876"/>
        <v>5.2231771125389832</v>
      </c>
      <c r="V2248" s="10">
        <f t="shared" si="886"/>
        <v>-0.14431102010629077</v>
      </c>
      <c r="W2248" s="10">
        <f t="shared" si="887"/>
        <v>-1.4217461248603156</v>
      </c>
      <c r="X2248" s="10">
        <f t="shared" si="877"/>
        <v>0.18846893931605621</v>
      </c>
      <c r="Y2248" s="22">
        <f t="shared" si="888"/>
        <v>6.7376924224453338</v>
      </c>
      <c r="Z2248" s="22">
        <f t="shared" si="878"/>
        <v>6.5922741434865042</v>
      </c>
      <c r="AA2248" s="22">
        <f t="shared" si="879"/>
        <v>6.5697596378225285</v>
      </c>
      <c r="AB2248" s="35"/>
      <c r="AC2248" s="10"/>
      <c r="AD2248" s="10"/>
    </row>
    <row r="2249" spans="1:30" x14ac:dyDescent="0.25">
      <c r="A2249" t="s">
        <v>4920</v>
      </c>
      <c r="B2249" t="s">
        <v>2306</v>
      </c>
      <c r="C2249" s="1">
        <v>42207</v>
      </c>
      <c r="D2249">
        <v>2385</v>
      </c>
      <c r="E2249" t="str">
        <f t="shared" si="872"/>
        <v>_the_ultimate_beginner's_guide_to_data_quality_and_business_intelligence_</v>
      </c>
      <c r="F2249" s="7">
        <f t="shared" si="880"/>
        <v>7.7773736026578613</v>
      </c>
      <c r="G2249">
        <f t="shared" si="873"/>
        <v>45</v>
      </c>
      <c r="H2249" s="11">
        <f t="shared" si="881"/>
        <v>1</v>
      </c>
      <c r="I2249" s="11">
        <f t="shared" si="874"/>
        <v>0</v>
      </c>
      <c r="J2249" s="11">
        <f t="shared" si="874"/>
        <v>1</v>
      </c>
      <c r="K2249" s="11">
        <f t="shared" si="875"/>
        <v>0</v>
      </c>
      <c r="L2249" s="11">
        <f t="shared" si="875"/>
        <v>0</v>
      </c>
      <c r="M2249" s="11">
        <f t="shared" si="875"/>
        <v>0</v>
      </c>
      <c r="N2249" s="11">
        <f t="shared" si="875"/>
        <v>0</v>
      </c>
      <c r="O2249" s="11">
        <f t="shared" si="875"/>
        <v>1</v>
      </c>
      <c r="P2249" s="11">
        <f t="shared" si="875"/>
        <v>0</v>
      </c>
      <c r="Q2249" s="4" t="str">
        <f t="shared" si="882"/>
        <v>N-101-000010</v>
      </c>
      <c r="R2249">
        <f t="shared" si="883"/>
        <v>382</v>
      </c>
      <c r="S2249" s="8">
        <f t="shared" si="884"/>
        <v>6.8802841839920132</v>
      </c>
      <c r="T2249" s="8">
        <f t="shared" si="885"/>
        <v>6.8802841839920132</v>
      </c>
      <c r="U2249" s="10">
        <f t="shared" si="876"/>
        <v>7.3710197421423365</v>
      </c>
      <c r="V2249" s="10">
        <f t="shared" si="886"/>
        <v>0.18424985744159661</v>
      </c>
      <c r="W2249" s="10">
        <f t="shared" si="887"/>
        <v>0.94398142594250611</v>
      </c>
      <c r="X2249" s="10">
        <f t="shared" si="877"/>
        <v>0.40635386051552441</v>
      </c>
      <c r="Y2249" s="22">
        <f t="shared" si="888"/>
        <v>6.9555773436448023</v>
      </c>
      <c r="Z2249" s="22">
        <f t="shared" si="878"/>
        <v>6.8151536771936527</v>
      </c>
      <c r="AA2249" s="22">
        <f t="shared" si="879"/>
        <v>6.8802841839920132</v>
      </c>
      <c r="AB2249" s="35"/>
      <c r="AC2249" s="10"/>
      <c r="AD2249" s="10"/>
    </row>
    <row r="2250" spans="1:30" x14ac:dyDescent="0.25">
      <c r="A2250" t="s">
        <v>3111</v>
      </c>
      <c r="B2250" t="s">
        <v>495</v>
      </c>
      <c r="C2250" s="1">
        <v>41920</v>
      </c>
      <c r="D2250">
        <v>1297</v>
      </c>
      <c r="E2250" t="str">
        <f t="shared" si="872"/>
        <v>_the_value_of_accuracy_in_predictive_analytics_</v>
      </c>
      <c r="F2250" s="7">
        <f t="shared" si="880"/>
        <v>7.1685798972640349</v>
      </c>
      <c r="G2250">
        <f t="shared" si="873"/>
        <v>52</v>
      </c>
      <c r="H2250" s="11">
        <f t="shared" si="881"/>
        <v>0</v>
      </c>
      <c r="I2250" s="11">
        <f t="shared" si="874"/>
        <v>0</v>
      </c>
      <c r="J2250" s="11">
        <f t="shared" si="874"/>
        <v>1</v>
      </c>
      <c r="K2250" s="11">
        <f t="shared" si="875"/>
        <v>0</v>
      </c>
      <c r="L2250" s="11">
        <f t="shared" si="875"/>
        <v>0</v>
      </c>
      <c r="M2250" s="11">
        <f t="shared" si="875"/>
        <v>0</v>
      </c>
      <c r="N2250" s="11">
        <f t="shared" si="875"/>
        <v>0</v>
      </c>
      <c r="O2250" s="11">
        <f t="shared" si="875"/>
        <v>0</v>
      </c>
      <c r="P2250" s="11">
        <f t="shared" si="875"/>
        <v>1</v>
      </c>
      <c r="Q2250" s="4" t="str">
        <f t="shared" si="882"/>
        <v>N-001-000001</v>
      </c>
      <c r="R2250">
        <f t="shared" si="883"/>
        <v>75</v>
      </c>
      <c r="S2250" s="8">
        <f t="shared" si="884"/>
        <v>6.7053553975541869</v>
      </c>
      <c r="T2250" s="8">
        <f t="shared" si="885"/>
        <v>6.7053553975541869</v>
      </c>
      <c r="U2250" s="10">
        <f t="shared" si="876"/>
        <v>6.9963940467403329</v>
      </c>
      <c r="V2250" s="10">
        <f t="shared" si="886"/>
        <v>-0.16886520179703862</v>
      </c>
      <c r="W2250" s="10">
        <f t="shared" si="887"/>
        <v>0.33518772054867974</v>
      </c>
      <c r="X2250" s="10">
        <f t="shared" si="877"/>
        <v>0.17218585052370217</v>
      </c>
      <c r="Y2250" s="22">
        <f t="shared" si="888"/>
        <v>6.7214093336529794</v>
      </c>
      <c r="Z2250" s="22">
        <f t="shared" si="878"/>
        <v>6.7986372127043664</v>
      </c>
      <c r="AA2250" s="22">
        <f t="shared" si="879"/>
        <v>6.7053553975541869</v>
      </c>
      <c r="AB2250" s="35"/>
      <c r="AC2250" s="10"/>
      <c r="AD2250" s="10"/>
    </row>
    <row r="2251" spans="1:30" x14ac:dyDescent="0.25">
      <c r="A2251" t="s">
        <v>4921</v>
      </c>
      <c r="B2251" t="s">
        <v>2307</v>
      </c>
      <c r="C2251" s="1">
        <v>41352</v>
      </c>
      <c r="D2251">
        <v>149</v>
      </c>
      <c r="E2251" t="str">
        <f t="shared" si="872"/>
        <v>_the_world_is_ready_for_the_consumer-grade_enterprise_</v>
      </c>
      <c r="F2251" s="7">
        <f t="shared" si="880"/>
        <v>5.0106352940962555</v>
      </c>
      <c r="G2251">
        <f t="shared" si="873"/>
        <v>32</v>
      </c>
      <c r="H2251" s="11">
        <f t="shared" si="881"/>
        <v>0</v>
      </c>
      <c r="I2251" s="11">
        <f t="shared" si="874"/>
        <v>0</v>
      </c>
      <c r="J2251" s="11">
        <f t="shared" si="874"/>
        <v>1</v>
      </c>
      <c r="K2251" s="11">
        <f t="shared" si="875"/>
        <v>0</v>
      </c>
      <c r="L2251" s="11">
        <f t="shared" si="875"/>
        <v>0</v>
      </c>
      <c r="M2251" s="11">
        <f t="shared" si="875"/>
        <v>0</v>
      </c>
      <c r="N2251" s="11">
        <f t="shared" si="875"/>
        <v>0</v>
      </c>
      <c r="O2251" s="11">
        <f t="shared" si="875"/>
        <v>0</v>
      </c>
      <c r="P2251" s="11">
        <f t="shared" si="875"/>
        <v>0</v>
      </c>
      <c r="Q2251" s="4" t="str">
        <f t="shared" si="882"/>
        <v>N-001-000000</v>
      </c>
      <c r="R2251">
        <f t="shared" si="883"/>
        <v>313</v>
      </c>
      <c r="S2251" s="8">
        <f t="shared" si="884"/>
        <v>6.8822553953446945</v>
      </c>
      <c r="T2251" s="8">
        <f t="shared" si="885"/>
        <v>6.8822553953446945</v>
      </c>
      <c r="U2251" s="10">
        <f t="shared" si="876"/>
        <v>4.6236993004375027</v>
      </c>
      <c r="V2251" s="10">
        <f t="shared" si="886"/>
        <v>0.15496856831223904</v>
      </c>
      <c r="W2251" s="10">
        <f t="shared" si="887"/>
        <v>-1.8227568826190996</v>
      </c>
      <c r="X2251" s="10">
        <f t="shared" si="877"/>
        <v>0.38693599365875281</v>
      </c>
      <c r="Y2251" s="22">
        <f t="shared" si="888"/>
        <v>6.9361594767880304</v>
      </c>
      <c r="Z2251" s="22">
        <f t="shared" si="878"/>
        <v>6.9661540865059681</v>
      </c>
      <c r="AA2251" s="22">
        <f t="shared" si="879"/>
        <v>6.8822553953446945</v>
      </c>
      <c r="AB2251" s="35"/>
      <c r="AC2251" s="10"/>
      <c r="AD2251" s="10"/>
    </row>
    <row r="2252" spans="1:30" x14ac:dyDescent="0.25">
      <c r="A2252" t="s">
        <v>4922</v>
      </c>
      <c r="B2252" t="s">
        <v>2308</v>
      </c>
      <c r="C2252" s="1">
        <v>42361</v>
      </c>
      <c r="D2252">
        <v>446</v>
      </c>
      <c r="E2252" t="str">
        <f t="shared" si="872"/>
        <v>_the_world_of_data,_as_we_know_it_</v>
      </c>
      <c r="F2252" s="7">
        <f t="shared" si="880"/>
        <v>6.1025585946135692</v>
      </c>
      <c r="G2252">
        <f t="shared" si="873"/>
        <v>27</v>
      </c>
      <c r="H2252" s="11">
        <f t="shared" si="881"/>
        <v>1</v>
      </c>
      <c r="I2252" s="11">
        <f t="shared" si="874"/>
        <v>0</v>
      </c>
      <c r="J2252" s="11">
        <f t="shared" si="874"/>
        <v>1</v>
      </c>
      <c r="K2252" s="11">
        <f t="shared" ref="K2252:P2261" si="889">IF(ISNUMBER(SEARCH(K$1,$E2252)),1,0)</f>
        <v>0</v>
      </c>
      <c r="L2252" s="11">
        <f t="shared" si="889"/>
        <v>0</v>
      </c>
      <c r="M2252" s="11">
        <f t="shared" si="889"/>
        <v>0</v>
      </c>
      <c r="N2252" s="11">
        <f t="shared" si="889"/>
        <v>0</v>
      </c>
      <c r="O2252" s="11">
        <f t="shared" si="889"/>
        <v>0</v>
      </c>
      <c r="P2252" s="11">
        <f t="shared" si="889"/>
        <v>0</v>
      </c>
      <c r="Q2252" s="4" t="str">
        <f t="shared" si="882"/>
        <v>N-101-000000</v>
      </c>
      <c r="R2252">
        <f t="shared" si="883"/>
        <v>419</v>
      </c>
      <c r="S2252" s="8">
        <f t="shared" si="884"/>
        <v>6.5697596378225285</v>
      </c>
      <c r="T2252" s="8">
        <f t="shared" si="885"/>
        <v>6.5697596378225285</v>
      </c>
      <c r="U2252" s="10">
        <f t="shared" si="876"/>
        <v>5.9140896552975128</v>
      </c>
      <c r="V2252" s="10">
        <f t="shared" si="886"/>
        <v>-0.14431102010629077</v>
      </c>
      <c r="W2252" s="10">
        <f t="shared" si="887"/>
        <v>-0.73083358210178595</v>
      </c>
      <c r="X2252" s="10">
        <f t="shared" si="877"/>
        <v>0.18846893931605621</v>
      </c>
      <c r="Y2252" s="22">
        <f t="shared" si="888"/>
        <v>6.7376924224453338</v>
      </c>
      <c r="Z2252" s="22">
        <f t="shared" si="878"/>
        <v>6.5922741434865042</v>
      </c>
      <c r="AA2252" s="22">
        <f t="shared" si="879"/>
        <v>6.5697596378225285</v>
      </c>
      <c r="AB2252" s="35"/>
      <c r="AC2252" s="10"/>
      <c r="AD2252" s="10"/>
    </row>
    <row r="2253" spans="1:30" x14ac:dyDescent="0.25">
      <c r="A2253" t="s">
        <v>4923</v>
      </c>
      <c r="B2253" t="s">
        <v>2309</v>
      </c>
      <c r="C2253" s="1">
        <v>41628</v>
      </c>
      <c r="D2253">
        <v>2926</v>
      </c>
      <c r="E2253" t="str">
        <f t="shared" si="872"/>
        <v>_the_youngest_data_scientist_</v>
      </c>
      <c r="F2253" s="7">
        <f t="shared" si="880"/>
        <v>7.9817332866918855</v>
      </c>
      <c r="G2253">
        <f t="shared" si="873"/>
        <v>82</v>
      </c>
      <c r="H2253" s="11">
        <f t="shared" si="881"/>
        <v>0</v>
      </c>
      <c r="I2253" s="11">
        <f t="shared" si="874"/>
        <v>0</v>
      </c>
      <c r="J2253" s="11">
        <f t="shared" si="874"/>
        <v>1</v>
      </c>
      <c r="K2253" s="11">
        <f t="shared" si="889"/>
        <v>0</v>
      </c>
      <c r="L2253" s="11">
        <f t="shared" si="889"/>
        <v>0</v>
      </c>
      <c r="M2253" s="11">
        <f t="shared" si="889"/>
        <v>0</v>
      </c>
      <c r="N2253" s="11">
        <f t="shared" si="889"/>
        <v>0</v>
      </c>
      <c r="O2253" s="11">
        <f t="shared" si="889"/>
        <v>1</v>
      </c>
      <c r="P2253" s="11">
        <f t="shared" si="889"/>
        <v>0</v>
      </c>
      <c r="Q2253" s="4" t="str">
        <f t="shared" si="882"/>
        <v>N-001-000010</v>
      </c>
      <c r="R2253">
        <f t="shared" si="883"/>
        <v>276</v>
      </c>
      <c r="S2253" s="8">
        <f t="shared" si="884"/>
        <v>7.1371246496698326</v>
      </c>
      <c r="T2253" s="8">
        <f t="shared" si="885"/>
        <v>7.1371246496698326</v>
      </c>
      <c r="U2253" s="10">
        <f t="shared" si="876"/>
        <v>7.3769123718336642</v>
      </c>
      <c r="V2253" s="10">
        <f t="shared" si="886"/>
        <v>0.48352944586012636</v>
      </c>
      <c r="W2253" s="10">
        <f t="shared" si="887"/>
        <v>1.1483411099765304</v>
      </c>
      <c r="X2253" s="10">
        <f t="shared" si="877"/>
        <v>0.60482091485822098</v>
      </c>
      <c r="Y2253" s="22">
        <f t="shared" si="888"/>
        <v>7.1540443979874988</v>
      </c>
      <c r="Z2253" s="22">
        <f t="shared" si="878"/>
        <v>7.1890336202131158</v>
      </c>
      <c r="AA2253" s="22">
        <f t="shared" si="879"/>
        <v>7.1371246496698326</v>
      </c>
      <c r="AB2253" s="35"/>
      <c r="AC2253" s="10"/>
      <c r="AD2253" s="10"/>
    </row>
    <row r="2254" spans="1:30" x14ac:dyDescent="0.25">
      <c r="A2254" t="s">
        <v>4901</v>
      </c>
      <c r="B2254" t="s">
        <v>2287</v>
      </c>
      <c r="C2254" s="1">
        <v>42139</v>
      </c>
      <c r="D2254">
        <v>448</v>
      </c>
      <c r="E2254" t="str">
        <f t="shared" si="872"/>
        <v>_there_is_no_analytics_without_data_management_-an_imperative_for_digitalmarketers._</v>
      </c>
      <c r="F2254" s="7">
        <f t="shared" si="880"/>
        <v>6.1070228877422545</v>
      </c>
      <c r="G2254">
        <f t="shared" si="873"/>
        <v>53</v>
      </c>
      <c r="H2254" s="11">
        <f t="shared" si="881"/>
        <v>1</v>
      </c>
      <c r="I2254" s="11">
        <f t="shared" si="874"/>
        <v>0</v>
      </c>
      <c r="J2254" s="11">
        <f t="shared" si="874"/>
        <v>1</v>
      </c>
      <c r="K2254" s="11">
        <f t="shared" si="889"/>
        <v>0</v>
      </c>
      <c r="L2254" s="11">
        <f t="shared" si="889"/>
        <v>0</v>
      </c>
      <c r="M2254" s="11">
        <f t="shared" si="889"/>
        <v>0</v>
      </c>
      <c r="N2254" s="11">
        <f t="shared" si="889"/>
        <v>0</v>
      </c>
      <c r="O2254" s="11">
        <f t="shared" si="889"/>
        <v>1</v>
      </c>
      <c r="P2254" s="11">
        <f t="shared" si="889"/>
        <v>1</v>
      </c>
      <c r="Q2254" s="4" t="str">
        <f t="shared" si="882"/>
        <v>N-101-000011</v>
      </c>
      <c r="R2254">
        <f t="shared" si="883"/>
        <v>56</v>
      </c>
      <c r="S2254" s="8">
        <f t="shared" si="884"/>
        <v>6.7077203067055775</v>
      </c>
      <c r="T2254" s="8">
        <f t="shared" si="885"/>
        <v>6.7077203067055775</v>
      </c>
      <c r="U2254" s="10">
        <f t="shared" si="876"/>
        <v>5.9154191703617807</v>
      </c>
      <c r="V2254" s="10">
        <f t="shared" si="886"/>
        <v>-0.13958391266768105</v>
      </c>
      <c r="W2254" s="10">
        <f t="shared" si="887"/>
        <v>-0.7263692889731006</v>
      </c>
      <c r="X2254" s="10">
        <f t="shared" si="877"/>
        <v>0.19160371738047377</v>
      </c>
      <c r="Y2254" s="22">
        <f t="shared" si="888"/>
        <v>6.7408272005097514</v>
      </c>
      <c r="Z2254" s="22">
        <f t="shared" si="878"/>
        <v>6.647636803392051</v>
      </c>
      <c r="AA2254" s="22">
        <f t="shared" si="879"/>
        <v>6.7077203067055775</v>
      </c>
      <c r="AB2254" s="35"/>
      <c r="AC2254" s="10"/>
      <c r="AD2254" s="10"/>
    </row>
    <row r="2255" spans="1:30" x14ac:dyDescent="0.25">
      <c r="A2255" t="s">
        <v>4902</v>
      </c>
      <c r="B2255" t="s">
        <v>2288</v>
      </c>
      <c r="C2255" s="1">
        <v>42268</v>
      </c>
      <c r="D2255">
        <v>1263</v>
      </c>
      <c r="E2255" t="str">
        <f t="shared" si="872"/>
        <v>_there_is_something_new_under_the_sun:_uplift_modeling_</v>
      </c>
      <c r="F2255" s="7">
        <f t="shared" si="880"/>
        <v>7.1420365747068031</v>
      </c>
      <c r="G2255">
        <f t="shared" si="873"/>
        <v>34</v>
      </c>
      <c r="H2255" s="11">
        <f t="shared" si="881"/>
        <v>1</v>
      </c>
      <c r="I2255" s="11">
        <f t="shared" si="874"/>
        <v>0</v>
      </c>
      <c r="J2255" s="11">
        <f t="shared" si="874"/>
        <v>1</v>
      </c>
      <c r="K2255" s="11">
        <f t="shared" si="889"/>
        <v>0</v>
      </c>
      <c r="L2255" s="11">
        <f t="shared" si="889"/>
        <v>0</v>
      </c>
      <c r="M2255" s="11">
        <f t="shared" si="889"/>
        <v>0</v>
      </c>
      <c r="N2255" s="11">
        <f t="shared" si="889"/>
        <v>0</v>
      </c>
      <c r="O2255" s="11">
        <f t="shared" si="889"/>
        <v>0</v>
      </c>
      <c r="P2255" s="11">
        <f t="shared" si="889"/>
        <v>0</v>
      </c>
      <c r="Q2255" s="4" t="str">
        <f t="shared" si="882"/>
        <v>N-101-000000</v>
      </c>
      <c r="R2255">
        <f t="shared" si="883"/>
        <v>419</v>
      </c>
      <c r="S2255" s="8">
        <f t="shared" si="884"/>
        <v>6.5697596378225285</v>
      </c>
      <c r="T2255" s="8">
        <f t="shared" si="885"/>
        <v>6.5697596378225285</v>
      </c>
      <c r="U2255" s="10">
        <f t="shared" si="876"/>
        <v>6.9535676353907467</v>
      </c>
      <c r="V2255" s="10">
        <f t="shared" si="886"/>
        <v>-0.14431102010629077</v>
      </c>
      <c r="W2255" s="10">
        <f t="shared" si="887"/>
        <v>0.30864439799144794</v>
      </c>
      <c r="X2255" s="10">
        <f t="shared" si="877"/>
        <v>0.18846893931605621</v>
      </c>
      <c r="Y2255" s="22">
        <f t="shared" si="888"/>
        <v>6.7376924224453338</v>
      </c>
      <c r="Z2255" s="22">
        <f t="shared" si="878"/>
        <v>6.5922741434865042</v>
      </c>
      <c r="AA2255" s="22">
        <f t="shared" si="879"/>
        <v>6.5697596378225285</v>
      </c>
      <c r="AB2255" s="35"/>
      <c r="AC2255" s="10"/>
      <c r="AD2255" s="10"/>
    </row>
    <row r="2256" spans="1:30" x14ac:dyDescent="0.25">
      <c r="A2256" t="s">
        <v>3060</v>
      </c>
      <c r="B2256" t="s">
        <v>442</v>
      </c>
      <c r="C2256" s="1">
        <v>42053</v>
      </c>
      <c r="D2256">
        <v>122</v>
      </c>
      <c r="E2256" t="str">
        <f t="shared" si="872"/>
        <v>_think_big_-_join_our_big_data_team_</v>
      </c>
      <c r="F2256" s="7">
        <f t="shared" si="880"/>
        <v>4.8121843553724171</v>
      </c>
      <c r="G2256">
        <f t="shared" si="873"/>
        <v>41</v>
      </c>
      <c r="H2256" s="11">
        <f t="shared" si="881"/>
        <v>1</v>
      </c>
      <c r="I2256" s="11">
        <f t="shared" si="874"/>
        <v>1</v>
      </c>
      <c r="J2256" s="11">
        <f t="shared" si="874"/>
        <v>0</v>
      </c>
      <c r="K2256" s="11">
        <f t="shared" si="889"/>
        <v>0</v>
      </c>
      <c r="L2256" s="11">
        <f t="shared" si="889"/>
        <v>0</v>
      </c>
      <c r="M2256" s="11">
        <f t="shared" si="889"/>
        <v>0</v>
      </c>
      <c r="N2256" s="11">
        <f t="shared" si="889"/>
        <v>0</v>
      </c>
      <c r="O2256" s="11">
        <f t="shared" si="889"/>
        <v>1</v>
      </c>
      <c r="P2256" s="11">
        <f t="shared" si="889"/>
        <v>0</v>
      </c>
      <c r="Q2256" s="4" t="str">
        <f t="shared" si="882"/>
        <v>N-110-000010</v>
      </c>
      <c r="R2256">
        <f t="shared" si="883"/>
        <v>58</v>
      </c>
      <c r="S2256" s="8">
        <f t="shared" si="884"/>
        <v>5.7492453157171877</v>
      </c>
      <c r="T2256" s="8">
        <f t="shared" si="885"/>
        <v>5.7492453157171877</v>
      </c>
      <c r="U2256" s="10">
        <f t="shared" si="876"/>
        <v>5.1866741292151559</v>
      </c>
      <c r="V2256" s="10">
        <f t="shared" si="886"/>
        <v>-0.99322799793309102</v>
      </c>
      <c r="W2256" s="10">
        <f t="shared" si="887"/>
        <v>-2.0212078213429381</v>
      </c>
      <c r="X2256" s="10">
        <f t="shared" si="877"/>
        <v>-0.37448977384273863</v>
      </c>
      <c r="Y2256" s="22">
        <f t="shared" si="888"/>
        <v>6.1747337092865386</v>
      </c>
      <c r="Z2256" s="22">
        <f t="shared" si="878"/>
        <v>6.1953121150439019</v>
      </c>
      <c r="AA2256" s="22">
        <f t="shared" si="879"/>
        <v>5.7492453157171877</v>
      </c>
      <c r="AB2256" s="35"/>
      <c r="AC2256" s="10"/>
      <c r="AD2256" s="10"/>
    </row>
    <row r="2257" spans="1:30" x14ac:dyDescent="0.25">
      <c r="A2257" t="s">
        <v>2906</v>
      </c>
      <c r="B2257" t="s">
        <v>288</v>
      </c>
      <c r="C2257" s="1">
        <v>41879</v>
      </c>
      <c r="D2257">
        <v>427</v>
      </c>
      <c r="E2257" t="str">
        <f t="shared" si="872"/>
        <v>_thinking_outside_of_the_visualization_box_</v>
      </c>
      <c r="F2257" s="7">
        <f t="shared" si="880"/>
        <v>6.0591231955817966</v>
      </c>
      <c r="G2257">
        <f t="shared" si="873"/>
        <v>61</v>
      </c>
      <c r="H2257" s="11">
        <f t="shared" si="881"/>
        <v>0</v>
      </c>
      <c r="I2257" s="11">
        <f t="shared" si="874"/>
        <v>1</v>
      </c>
      <c r="J2257" s="11">
        <f t="shared" si="874"/>
        <v>0</v>
      </c>
      <c r="K2257" s="11">
        <f t="shared" si="889"/>
        <v>0</v>
      </c>
      <c r="L2257" s="11">
        <f t="shared" si="889"/>
        <v>0</v>
      </c>
      <c r="M2257" s="11">
        <f t="shared" si="889"/>
        <v>0</v>
      </c>
      <c r="N2257" s="11">
        <f t="shared" si="889"/>
        <v>0</v>
      </c>
      <c r="O2257" s="11">
        <f t="shared" si="889"/>
        <v>0</v>
      </c>
      <c r="P2257" s="11">
        <f t="shared" si="889"/>
        <v>0</v>
      </c>
      <c r="Q2257" s="4" t="str">
        <f t="shared" si="882"/>
        <v>N-010-000000</v>
      </c>
      <c r="R2257">
        <f t="shared" si="883"/>
        <v>99</v>
      </c>
      <c r="S2257" s="8">
        <f t="shared" si="884"/>
        <v>6.480946823676728</v>
      </c>
      <c r="T2257" s="8">
        <f t="shared" si="885"/>
        <v>6.480946823676728</v>
      </c>
      <c r="U2257" s="10">
        <f t="shared" si="876"/>
        <v>6.4530308362813065</v>
      </c>
      <c r="V2257" s="10">
        <f t="shared" si="886"/>
        <v>-1.0225092870624488</v>
      </c>
      <c r="W2257" s="10">
        <f t="shared" si="887"/>
        <v>-0.77426898113355858</v>
      </c>
      <c r="X2257" s="10">
        <f t="shared" si="877"/>
        <v>-0.39390764069951029</v>
      </c>
      <c r="Y2257" s="22">
        <f t="shared" si="888"/>
        <v>6.1553158424297676</v>
      </c>
      <c r="Z2257" s="22">
        <f t="shared" si="878"/>
        <v>6.3463125243562173</v>
      </c>
      <c r="AA2257" s="22">
        <f t="shared" si="879"/>
        <v>6.480946823676728</v>
      </c>
      <c r="AB2257" s="35"/>
      <c r="AC2257" s="10"/>
      <c r="AD2257" s="10"/>
    </row>
    <row r="2258" spans="1:30" x14ac:dyDescent="0.25">
      <c r="A2258" t="s">
        <v>4924</v>
      </c>
      <c r="B2258" t="s">
        <v>2310</v>
      </c>
      <c r="C2258" s="1">
        <v>42317</v>
      </c>
      <c r="D2258">
        <v>367</v>
      </c>
      <c r="E2258" t="str">
        <f t="shared" si="872"/>
        <v>_this_is_why_your_voice_isn't_being_heard_in_business_meetings_</v>
      </c>
      <c r="F2258" s="7">
        <f t="shared" si="880"/>
        <v>5.9080829381689313</v>
      </c>
      <c r="G2258">
        <f t="shared" si="873"/>
        <v>49</v>
      </c>
      <c r="H2258" s="11">
        <f t="shared" si="881"/>
        <v>1</v>
      </c>
      <c r="I2258" s="11">
        <f t="shared" si="874"/>
        <v>0</v>
      </c>
      <c r="J2258" s="11">
        <f t="shared" si="874"/>
        <v>1</v>
      </c>
      <c r="K2258" s="11">
        <f t="shared" si="889"/>
        <v>0</v>
      </c>
      <c r="L2258" s="11">
        <f t="shared" si="889"/>
        <v>0</v>
      </c>
      <c r="M2258" s="11">
        <f t="shared" si="889"/>
        <v>0</v>
      </c>
      <c r="N2258" s="11">
        <f t="shared" si="889"/>
        <v>0</v>
      </c>
      <c r="O2258" s="11">
        <f t="shared" si="889"/>
        <v>0</v>
      </c>
      <c r="P2258" s="11">
        <f t="shared" si="889"/>
        <v>0</v>
      </c>
      <c r="Q2258" s="4" t="str">
        <f t="shared" si="882"/>
        <v>N-101-000000</v>
      </c>
      <c r="R2258">
        <f t="shared" si="883"/>
        <v>419</v>
      </c>
      <c r="S2258" s="8">
        <f t="shared" si="884"/>
        <v>6.5697596378225285</v>
      </c>
      <c r="T2258" s="8">
        <f t="shared" si="885"/>
        <v>6.5697596378225285</v>
      </c>
      <c r="U2258" s="10">
        <f t="shared" si="876"/>
        <v>5.7196139988528749</v>
      </c>
      <c r="V2258" s="10">
        <f t="shared" si="886"/>
        <v>-0.14431102010629077</v>
      </c>
      <c r="W2258" s="10">
        <f t="shared" si="887"/>
        <v>-0.92530923854642388</v>
      </c>
      <c r="X2258" s="10">
        <f t="shared" si="877"/>
        <v>0.18846893931605621</v>
      </c>
      <c r="Y2258" s="22">
        <f t="shared" si="888"/>
        <v>6.7376924224453338</v>
      </c>
      <c r="Z2258" s="22">
        <f t="shared" si="878"/>
        <v>6.5922741434865042</v>
      </c>
      <c r="AA2258" s="22">
        <f t="shared" si="879"/>
        <v>6.5697596378225285</v>
      </c>
      <c r="AB2258" s="35"/>
      <c r="AC2258" s="10"/>
      <c r="AD2258" s="10"/>
    </row>
    <row r="2259" spans="1:30" x14ac:dyDescent="0.25">
      <c r="A2259" t="s">
        <v>4925</v>
      </c>
      <c r="B2259" t="s">
        <v>2311</v>
      </c>
      <c r="C2259" s="1">
        <v>41837</v>
      </c>
      <c r="D2259">
        <v>1182</v>
      </c>
      <c r="E2259" t="str">
        <f t="shared" si="872"/>
        <v>_this_just_in:_how_big_data_is_changing_journalism_</v>
      </c>
      <c r="F2259" s="7">
        <f t="shared" si="880"/>
        <v>7.0758088639783869</v>
      </c>
      <c r="G2259">
        <f t="shared" si="873"/>
        <v>24</v>
      </c>
      <c r="H2259" s="11">
        <f t="shared" si="881"/>
        <v>0</v>
      </c>
      <c r="I2259" s="11">
        <f t="shared" si="874"/>
        <v>0</v>
      </c>
      <c r="J2259" s="11">
        <f t="shared" si="874"/>
        <v>1</v>
      </c>
      <c r="K2259" s="11">
        <f t="shared" si="889"/>
        <v>0</v>
      </c>
      <c r="L2259" s="11">
        <f t="shared" si="889"/>
        <v>0</v>
      </c>
      <c r="M2259" s="11">
        <f t="shared" si="889"/>
        <v>0</v>
      </c>
      <c r="N2259" s="11">
        <f t="shared" si="889"/>
        <v>0</v>
      </c>
      <c r="O2259" s="11">
        <f t="shared" si="889"/>
        <v>1</v>
      </c>
      <c r="P2259" s="11">
        <f t="shared" si="889"/>
        <v>0</v>
      </c>
      <c r="Q2259" s="4" t="str">
        <f t="shared" si="882"/>
        <v>N-001-000010</v>
      </c>
      <c r="R2259">
        <f t="shared" si="883"/>
        <v>276</v>
      </c>
      <c r="S2259" s="8">
        <f t="shared" si="884"/>
        <v>7.1371246496698326</v>
      </c>
      <c r="T2259" s="8">
        <f t="shared" si="885"/>
        <v>7.1371246496698326</v>
      </c>
      <c r="U2259" s="10">
        <f t="shared" si="876"/>
        <v>6.4709879491201656</v>
      </c>
      <c r="V2259" s="10">
        <f t="shared" si="886"/>
        <v>0.48352944586012636</v>
      </c>
      <c r="W2259" s="10">
        <f t="shared" si="887"/>
        <v>0.24241668726303178</v>
      </c>
      <c r="X2259" s="10">
        <f t="shared" si="877"/>
        <v>0.60482091485822098</v>
      </c>
      <c r="Y2259" s="22">
        <f t="shared" si="888"/>
        <v>7.1540443979874988</v>
      </c>
      <c r="Z2259" s="22">
        <f t="shared" si="878"/>
        <v>7.1890336202131158</v>
      </c>
      <c r="AA2259" s="22">
        <f t="shared" si="879"/>
        <v>7.1371246496698326</v>
      </c>
      <c r="AB2259" s="35"/>
      <c r="AC2259" s="10"/>
      <c r="AD2259" s="10"/>
    </row>
    <row r="2260" spans="1:30" x14ac:dyDescent="0.25">
      <c r="A2260" t="s">
        <v>3295</v>
      </c>
      <c r="B2260" t="s">
        <v>679</v>
      </c>
      <c r="C2260" s="1">
        <v>41752</v>
      </c>
      <c r="D2260">
        <v>6018</v>
      </c>
      <c r="E2260" t="str">
        <f t="shared" si="872"/>
        <v>_this_page_has_been_moved_</v>
      </c>
      <c r="F2260" s="7">
        <f t="shared" si="880"/>
        <v>8.7026764115477704</v>
      </c>
      <c r="G2260">
        <f t="shared" si="873"/>
        <v>73</v>
      </c>
      <c r="H2260" s="11">
        <f t="shared" si="881"/>
        <v>0</v>
      </c>
      <c r="I2260" s="11">
        <f t="shared" si="874"/>
        <v>0</v>
      </c>
      <c r="J2260" s="11">
        <f t="shared" si="874"/>
        <v>1</v>
      </c>
      <c r="K2260" s="11">
        <f t="shared" si="889"/>
        <v>0</v>
      </c>
      <c r="L2260" s="11">
        <f t="shared" si="889"/>
        <v>0</v>
      </c>
      <c r="M2260" s="11">
        <f t="shared" si="889"/>
        <v>0</v>
      </c>
      <c r="N2260" s="11">
        <f t="shared" si="889"/>
        <v>0</v>
      </c>
      <c r="O2260" s="11">
        <f t="shared" si="889"/>
        <v>0</v>
      </c>
      <c r="P2260" s="11">
        <f t="shared" si="889"/>
        <v>0</v>
      </c>
      <c r="Q2260" s="4" t="str">
        <f t="shared" si="882"/>
        <v>N-001-000000</v>
      </c>
      <c r="R2260">
        <f t="shared" si="883"/>
        <v>313</v>
      </c>
      <c r="S2260" s="8">
        <f t="shared" si="884"/>
        <v>6.8822553953446945</v>
      </c>
      <c r="T2260" s="8">
        <f t="shared" si="885"/>
        <v>6.8822553953446945</v>
      </c>
      <c r="U2260" s="10">
        <f t="shared" si="876"/>
        <v>8.3157404178890175</v>
      </c>
      <c r="V2260" s="10">
        <f t="shared" si="886"/>
        <v>0.15496856831223904</v>
      </c>
      <c r="W2260" s="10">
        <f t="shared" si="887"/>
        <v>1.8692842348324152</v>
      </c>
      <c r="X2260" s="10">
        <f t="shared" si="877"/>
        <v>0.38693599365875281</v>
      </c>
      <c r="Y2260" s="22">
        <f t="shared" si="888"/>
        <v>6.9361594767880304</v>
      </c>
      <c r="Z2260" s="22">
        <f t="shared" si="878"/>
        <v>6.9661540865059681</v>
      </c>
      <c r="AA2260" s="22">
        <f t="shared" si="879"/>
        <v>6.8822553953446945</v>
      </c>
      <c r="AB2260" s="35"/>
      <c r="AC2260" s="10"/>
      <c r="AD2260" s="10"/>
    </row>
    <row r="2261" spans="1:30" x14ac:dyDescent="0.25">
      <c r="A2261" t="s">
        <v>4926</v>
      </c>
      <c r="B2261" t="s">
        <v>2312</v>
      </c>
      <c r="C2261" s="1">
        <v>42237</v>
      </c>
      <c r="D2261">
        <v>326</v>
      </c>
      <c r="E2261" t="str">
        <f t="shared" si="872"/>
        <v>_thought_for_food:_analyzing_the_performance_of_a_leading_restaurant_chain_</v>
      </c>
      <c r="F2261" s="7">
        <f t="shared" si="880"/>
        <v>5.7899601708972535</v>
      </c>
      <c r="G2261">
        <f t="shared" si="873"/>
        <v>20</v>
      </c>
      <c r="H2261" s="11">
        <f t="shared" si="881"/>
        <v>1</v>
      </c>
      <c r="I2261" s="11">
        <f t="shared" si="874"/>
        <v>0</v>
      </c>
      <c r="J2261" s="11">
        <f t="shared" si="874"/>
        <v>1</v>
      </c>
      <c r="K2261" s="11">
        <f t="shared" si="889"/>
        <v>0</v>
      </c>
      <c r="L2261" s="11">
        <f t="shared" si="889"/>
        <v>0</v>
      </c>
      <c r="M2261" s="11">
        <f t="shared" si="889"/>
        <v>0</v>
      </c>
      <c r="N2261" s="11">
        <f t="shared" si="889"/>
        <v>0</v>
      </c>
      <c r="O2261" s="11">
        <f t="shared" si="889"/>
        <v>0</v>
      </c>
      <c r="P2261" s="11">
        <f t="shared" si="889"/>
        <v>1</v>
      </c>
      <c r="Q2261" s="4" t="str">
        <f t="shared" si="882"/>
        <v>N-101-000001</v>
      </c>
      <c r="R2261">
        <f t="shared" si="883"/>
        <v>109</v>
      </c>
      <c r="S2261" s="8">
        <f t="shared" si="884"/>
        <v>6.5598547021339648</v>
      </c>
      <c r="T2261" s="8">
        <f t="shared" si="885"/>
        <v>6.5598547021339648</v>
      </c>
      <c r="U2261" s="10">
        <f t="shared" si="876"/>
        <v>5.816241374716248</v>
      </c>
      <c r="V2261" s="10">
        <f t="shared" si="886"/>
        <v>-0.46814479021556843</v>
      </c>
      <c r="W2261" s="10">
        <f t="shared" si="887"/>
        <v>-1.0434320058181017</v>
      </c>
      <c r="X2261" s="10">
        <f t="shared" si="877"/>
        <v>-2.6281203818994407E-2</v>
      </c>
      <c r="Y2261" s="22">
        <f t="shared" si="888"/>
        <v>6.5229422793102829</v>
      </c>
      <c r="Z2261" s="22">
        <f t="shared" si="878"/>
        <v>6.4247572696849025</v>
      </c>
      <c r="AA2261" s="22">
        <f t="shared" si="879"/>
        <v>6.5598547021339648</v>
      </c>
      <c r="AB2261" s="35"/>
      <c r="AC2261" s="10"/>
      <c r="AD2261" s="10"/>
    </row>
    <row r="2262" spans="1:30" x14ac:dyDescent="0.25">
      <c r="A2262" t="s">
        <v>4927</v>
      </c>
      <c r="B2262" t="s">
        <v>2313</v>
      </c>
      <c r="C2262" s="1">
        <v>41961</v>
      </c>
      <c r="D2262">
        <v>371</v>
      </c>
      <c r="E2262" t="str">
        <f t="shared" si="872"/>
        <v>_thoughts_of_the_week_</v>
      </c>
      <c r="F2262" s="7">
        <f t="shared" si="880"/>
        <v>5.9188938542731462</v>
      </c>
      <c r="G2262">
        <f t="shared" si="873"/>
        <v>19</v>
      </c>
      <c r="H2262" s="11">
        <f t="shared" si="881"/>
        <v>0</v>
      </c>
      <c r="I2262" s="11">
        <f t="shared" ref="I2262:J2281" si="890">IF(ISNUMBER(SEARCH(I$1,$B2262)),1,0)</f>
        <v>0</v>
      </c>
      <c r="J2262" s="11">
        <f t="shared" si="890"/>
        <v>1</v>
      </c>
      <c r="K2262" s="11">
        <f t="shared" ref="K2262:P2271" si="891">IF(ISNUMBER(SEARCH(K$1,$E2262)),1,0)</f>
        <v>0</v>
      </c>
      <c r="L2262" s="11">
        <f t="shared" si="891"/>
        <v>0</v>
      </c>
      <c r="M2262" s="11">
        <f t="shared" si="891"/>
        <v>0</v>
      </c>
      <c r="N2262" s="11">
        <f t="shared" si="891"/>
        <v>0</v>
      </c>
      <c r="O2262" s="11">
        <f t="shared" si="891"/>
        <v>0</v>
      </c>
      <c r="P2262" s="11">
        <f t="shared" si="891"/>
        <v>0</v>
      </c>
      <c r="Q2262" s="4" t="str">
        <f t="shared" si="882"/>
        <v>N-001-000000</v>
      </c>
      <c r="R2262">
        <f t="shared" si="883"/>
        <v>313</v>
      </c>
      <c r="S2262" s="8">
        <f t="shared" si="884"/>
        <v>6.8822553953446945</v>
      </c>
      <c r="T2262" s="8">
        <f t="shared" si="885"/>
        <v>6.8822553953446945</v>
      </c>
      <c r="U2262" s="10">
        <f t="shared" si="876"/>
        <v>5.5319578606143933</v>
      </c>
      <c r="V2262" s="10">
        <f t="shared" si="886"/>
        <v>0.15496856831223904</v>
      </c>
      <c r="W2262" s="10">
        <f t="shared" si="887"/>
        <v>-0.91449832244220897</v>
      </c>
      <c r="X2262" s="10">
        <f t="shared" si="877"/>
        <v>0.38693599365875281</v>
      </c>
      <c r="Y2262" s="22">
        <f t="shared" si="888"/>
        <v>6.9361594767880304</v>
      </c>
      <c r="Z2262" s="22">
        <f t="shared" si="878"/>
        <v>6.9661540865059681</v>
      </c>
      <c r="AA2262" s="22">
        <f t="shared" si="879"/>
        <v>6.8822553953446945</v>
      </c>
      <c r="AB2262" s="35"/>
      <c r="AC2262" s="10"/>
      <c r="AD2262" s="10"/>
    </row>
    <row r="2263" spans="1:30" x14ac:dyDescent="0.25">
      <c r="A2263" t="s">
        <v>4928</v>
      </c>
      <c r="B2263" t="s">
        <v>2314</v>
      </c>
      <c r="C2263" s="1">
        <v>41597</v>
      </c>
      <c r="D2263">
        <v>117</v>
      </c>
      <c r="E2263" t="str">
        <f t="shared" si="872"/>
        <v>_three_announcements_</v>
      </c>
      <c r="F2263" s="7">
        <f t="shared" si="880"/>
        <v>4.7706846244656651</v>
      </c>
      <c r="G2263">
        <f t="shared" si="873"/>
        <v>62</v>
      </c>
      <c r="H2263" s="11">
        <f t="shared" si="881"/>
        <v>0</v>
      </c>
      <c r="I2263" s="11">
        <f t="shared" si="890"/>
        <v>0</v>
      </c>
      <c r="J2263" s="11">
        <f t="shared" si="890"/>
        <v>1</v>
      </c>
      <c r="K2263" s="11">
        <f t="shared" si="891"/>
        <v>0</v>
      </c>
      <c r="L2263" s="11">
        <f t="shared" si="891"/>
        <v>0</v>
      </c>
      <c r="M2263" s="11">
        <f t="shared" si="891"/>
        <v>0</v>
      </c>
      <c r="N2263" s="11">
        <f t="shared" si="891"/>
        <v>0</v>
      </c>
      <c r="O2263" s="11">
        <f t="shared" si="891"/>
        <v>0</v>
      </c>
      <c r="P2263" s="11">
        <f t="shared" si="891"/>
        <v>0</v>
      </c>
      <c r="Q2263" s="4" t="str">
        <f t="shared" si="882"/>
        <v>N-001-000000</v>
      </c>
      <c r="R2263">
        <f t="shared" si="883"/>
        <v>313</v>
      </c>
      <c r="S2263" s="8">
        <f t="shared" si="884"/>
        <v>6.8822553953446945</v>
      </c>
      <c r="T2263" s="8">
        <f t="shared" si="885"/>
        <v>6.8822553953446945</v>
      </c>
      <c r="U2263" s="10">
        <f t="shared" si="876"/>
        <v>4.3837486308069122</v>
      </c>
      <c r="V2263" s="10">
        <f t="shared" si="886"/>
        <v>0.15496856831223904</v>
      </c>
      <c r="W2263" s="10">
        <f t="shared" si="887"/>
        <v>-2.06270755224969</v>
      </c>
      <c r="X2263" s="10">
        <f t="shared" si="877"/>
        <v>0.38693599365875281</v>
      </c>
      <c r="Y2263" s="22">
        <f t="shared" si="888"/>
        <v>6.9361594767880304</v>
      </c>
      <c r="Z2263" s="22">
        <f t="shared" si="878"/>
        <v>6.9661540865059681</v>
      </c>
      <c r="AA2263" s="22">
        <f t="shared" si="879"/>
        <v>6.8822553953446945</v>
      </c>
      <c r="AB2263" s="35"/>
      <c r="AC2263" s="10"/>
      <c r="AD2263" s="10"/>
    </row>
    <row r="2264" spans="1:30" x14ac:dyDescent="0.25">
      <c r="A2264" t="s">
        <v>4929</v>
      </c>
      <c r="B2264" t="s">
        <v>2315</v>
      </c>
      <c r="C2264" s="1">
        <v>41812</v>
      </c>
      <c r="D2264">
        <v>2689</v>
      </c>
      <c r="E2264" t="str">
        <f t="shared" si="872"/>
        <v>_three_fundamental_google_rules_detected_thanks_to_data_science_</v>
      </c>
      <c r="F2264" s="7">
        <f t="shared" si="880"/>
        <v>7.897296472595885</v>
      </c>
      <c r="G2264">
        <f t="shared" si="873"/>
        <v>56</v>
      </c>
      <c r="H2264" s="11">
        <f t="shared" si="881"/>
        <v>0</v>
      </c>
      <c r="I2264" s="11">
        <f t="shared" si="890"/>
        <v>0</v>
      </c>
      <c r="J2264" s="11">
        <f t="shared" si="890"/>
        <v>1</v>
      </c>
      <c r="K2264" s="11">
        <f t="shared" si="891"/>
        <v>0</v>
      </c>
      <c r="L2264" s="11">
        <f t="shared" si="891"/>
        <v>0</v>
      </c>
      <c r="M2264" s="11">
        <f t="shared" si="891"/>
        <v>0</v>
      </c>
      <c r="N2264" s="11">
        <f t="shared" si="891"/>
        <v>1</v>
      </c>
      <c r="O2264" s="11">
        <f t="shared" si="891"/>
        <v>1</v>
      </c>
      <c r="P2264" s="11">
        <f t="shared" si="891"/>
        <v>0</v>
      </c>
      <c r="Q2264" s="4" t="str">
        <f t="shared" si="882"/>
        <v>N-001-000110</v>
      </c>
      <c r="R2264">
        <f t="shared" si="883"/>
        <v>130</v>
      </c>
      <c r="S2264" s="8">
        <f t="shared" si="884"/>
        <v>7.6818150714618501</v>
      </c>
      <c r="T2264" s="8">
        <f t="shared" si="885"/>
        <v>7.6818150714618501</v>
      </c>
      <c r="U2264" s="10">
        <f t="shared" si="876"/>
        <v>6.9088127214321791</v>
      </c>
      <c r="V2264" s="10">
        <f t="shared" si="886"/>
        <v>1.0620761276823165</v>
      </c>
      <c r="W2264" s="10">
        <f t="shared" si="887"/>
        <v>1.0639042958805298</v>
      </c>
      <c r="X2264" s="10">
        <f t="shared" si="877"/>
        <v>0.98848375116370624</v>
      </c>
      <c r="Y2264" s="22">
        <f t="shared" si="888"/>
        <v>7.5377072342929834</v>
      </c>
      <c r="Z2264" s="22">
        <f t="shared" si="878"/>
        <v>7.6004759766059404</v>
      </c>
      <c r="AA2264" s="22">
        <f t="shared" si="879"/>
        <v>7.6818150714618501</v>
      </c>
      <c r="AB2264" s="35"/>
      <c r="AC2264" s="10"/>
      <c r="AD2264" s="10"/>
    </row>
    <row r="2265" spans="1:30" x14ac:dyDescent="0.25">
      <c r="A2265" t="s">
        <v>4930</v>
      </c>
      <c r="B2265" t="s">
        <v>2316</v>
      </c>
      <c r="C2265" s="1">
        <v>41786</v>
      </c>
      <c r="D2265">
        <v>1792</v>
      </c>
      <c r="E2265" t="str">
        <f t="shared" si="872"/>
        <v>_three_interesting_but_little_known_programming_languages_</v>
      </c>
      <c r="F2265" s="7">
        <f t="shared" si="880"/>
        <v>7.491645473605133</v>
      </c>
      <c r="G2265">
        <f t="shared" si="873"/>
        <v>46</v>
      </c>
      <c r="H2265" s="11">
        <f t="shared" si="881"/>
        <v>0</v>
      </c>
      <c r="I2265" s="11">
        <f t="shared" si="890"/>
        <v>0</v>
      </c>
      <c r="J2265" s="11">
        <f t="shared" si="890"/>
        <v>1</v>
      </c>
      <c r="K2265" s="11">
        <f t="shared" si="891"/>
        <v>0</v>
      </c>
      <c r="L2265" s="11">
        <f t="shared" si="891"/>
        <v>0</v>
      </c>
      <c r="M2265" s="11">
        <f t="shared" si="891"/>
        <v>0</v>
      </c>
      <c r="N2265" s="11">
        <f t="shared" si="891"/>
        <v>0</v>
      </c>
      <c r="O2265" s="11">
        <f t="shared" si="891"/>
        <v>0</v>
      </c>
      <c r="P2265" s="11">
        <f t="shared" si="891"/>
        <v>0</v>
      </c>
      <c r="Q2265" s="4" t="str">
        <f t="shared" si="882"/>
        <v>N-001-000000</v>
      </c>
      <c r="R2265">
        <f t="shared" si="883"/>
        <v>313</v>
      </c>
      <c r="S2265" s="8">
        <f t="shared" si="884"/>
        <v>6.8822553953446945</v>
      </c>
      <c r="T2265" s="8">
        <f t="shared" si="885"/>
        <v>6.8822553953446945</v>
      </c>
      <c r="U2265" s="10">
        <f t="shared" si="876"/>
        <v>7.1047094799463801</v>
      </c>
      <c r="V2265" s="10">
        <f t="shared" si="886"/>
        <v>0.15496856831223904</v>
      </c>
      <c r="W2265" s="10">
        <f t="shared" si="887"/>
        <v>0.65825329688977785</v>
      </c>
      <c r="X2265" s="10">
        <f t="shared" si="877"/>
        <v>0.38693599365875281</v>
      </c>
      <c r="Y2265" s="22">
        <f t="shared" si="888"/>
        <v>6.9361594767880304</v>
      </c>
      <c r="Z2265" s="22">
        <f t="shared" si="878"/>
        <v>6.9661540865059681</v>
      </c>
      <c r="AA2265" s="22">
        <f t="shared" si="879"/>
        <v>6.8822553953446945</v>
      </c>
      <c r="AB2265" s="35"/>
      <c r="AC2265" s="10"/>
      <c r="AD2265" s="10"/>
    </row>
    <row r="2266" spans="1:30" x14ac:dyDescent="0.25">
      <c r="A2266" t="s">
        <v>4845</v>
      </c>
      <c r="B2266" t="s">
        <v>2231</v>
      </c>
      <c r="C2266" s="1">
        <v>41660</v>
      </c>
      <c r="D2266">
        <v>11845</v>
      </c>
      <c r="E2266" t="str">
        <f t="shared" si="872"/>
        <v>_three_myths_about_data_scientists_and_big_data_</v>
      </c>
      <c r="F2266" s="7">
        <f t="shared" si="880"/>
        <v>9.3797455368369107</v>
      </c>
      <c r="G2266">
        <f t="shared" si="873"/>
        <v>45</v>
      </c>
      <c r="H2266" s="11">
        <f t="shared" si="881"/>
        <v>0</v>
      </c>
      <c r="I2266" s="11">
        <f t="shared" si="890"/>
        <v>0</v>
      </c>
      <c r="J2266" s="11">
        <f t="shared" si="890"/>
        <v>1</v>
      </c>
      <c r="K2266" s="11">
        <f t="shared" si="891"/>
        <v>0</v>
      </c>
      <c r="L2266" s="11">
        <f t="shared" si="891"/>
        <v>0</v>
      </c>
      <c r="M2266" s="11">
        <f t="shared" si="891"/>
        <v>0</v>
      </c>
      <c r="N2266" s="11">
        <f t="shared" si="891"/>
        <v>0</v>
      </c>
      <c r="O2266" s="11">
        <f t="shared" si="891"/>
        <v>1</v>
      </c>
      <c r="P2266" s="11">
        <f t="shared" si="891"/>
        <v>0</v>
      </c>
      <c r="Q2266" s="4" t="str">
        <f t="shared" si="882"/>
        <v>N-001-000010</v>
      </c>
      <c r="R2266">
        <f t="shared" si="883"/>
        <v>276</v>
      </c>
      <c r="S2266" s="8">
        <f t="shared" si="884"/>
        <v>7.1371246496698326</v>
      </c>
      <c r="T2266" s="8">
        <f t="shared" si="885"/>
        <v>7.1371246496698326</v>
      </c>
      <c r="U2266" s="10">
        <f t="shared" si="876"/>
        <v>8.7749246219786894</v>
      </c>
      <c r="V2266" s="10">
        <f t="shared" si="886"/>
        <v>0.48352944586012636</v>
      </c>
      <c r="W2266" s="10">
        <f t="shared" si="887"/>
        <v>2.5463533601215556</v>
      </c>
      <c r="X2266" s="10">
        <f t="shared" si="877"/>
        <v>0.60482091485822098</v>
      </c>
      <c r="Y2266" s="22">
        <f t="shared" si="888"/>
        <v>7.1540443979874988</v>
      </c>
      <c r="Z2266" s="22">
        <f t="shared" si="878"/>
        <v>7.1890336202131158</v>
      </c>
      <c r="AA2266" s="22">
        <f t="shared" si="879"/>
        <v>7.1371246496698326</v>
      </c>
      <c r="AB2266" s="35"/>
      <c r="AC2266" s="10"/>
      <c r="AD2266" s="10"/>
    </row>
    <row r="2267" spans="1:30" x14ac:dyDescent="0.25">
      <c r="A2267" t="s">
        <v>4931</v>
      </c>
      <c r="B2267" t="s">
        <v>2317</v>
      </c>
      <c r="C2267" s="1">
        <v>41707</v>
      </c>
      <c r="D2267">
        <v>774</v>
      </c>
      <c r="E2267" t="str">
        <f t="shared" si="872"/>
        <v>_three_myths_about_today's_in-memory_databases_</v>
      </c>
      <c r="F2267" s="7">
        <f t="shared" si="880"/>
        <v>6.6528630293533473</v>
      </c>
      <c r="G2267">
        <f t="shared" si="873"/>
        <v>41</v>
      </c>
      <c r="H2267" s="11">
        <f t="shared" si="881"/>
        <v>0</v>
      </c>
      <c r="I2267" s="11">
        <f t="shared" si="890"/>
        <v>0</v>
      </c>
      <c r="J2267" s="11">
        <f t="shared" si="890"/>
        <v>1</v>
      </c>
      <c r="K2267" s="11">
        <f t="shared" si="891"/>
        <v>0</v>
      </c>
      <c r="L2267" s="11">
        <f t="shared" si="891"/>
        <v>0</v>
      </c>
      <c r="M2267" s="11">
        <f t="shared" si="891"/>
        <v>0</v>
      </c>
      <c r="N2267" s="11">
        <f t="shared" si="891"/>
        <v>0</v>
      </c>
      <c r="O2267" s="11">
        <f t="shared" si="891"/>
        <v>0</v>
      </c>
      <c r="P2267" s="11">
        <f t="shared" si="891"/>
        <v>0</v>
      </c>
      <c r="Q2267" s="4" t="str">
        <f t="shared" si="882"/>
        <v>N-001-000000</v>
      </c>
      <c r="R2267">
        <f t="shared" si="883"/>
        <v>313</v>
      </c>
      <c r="S2267" s="8">
        <f t="shared" si="884"/>
        <v>6.8822553953446945</v>
      </c>
      <c r="T2267" s="8">
        <f t="shared" si="885"/>
        <v>6.8822553953446945</v>
      </c>
      <c r="U2267" s="10">
        <f t="shared" si="876"/>
        <v>6.2659270356945944</v>
      </c>
      <c r="V2267" s="10">
        <f t="shared" si="886"/>
        <v>0.15496856831223904</v>
      </c>
      <c r="W2267" s="10">
        <f t="shared" si="887"/>
        <v>-0.18052914736200787</v>
      </c>
      <c r="X2267" s="10">
        <f t="shared" si="877"/>
        <v>0.38693599365875281</v>
      </c>
      <c r="Y2267" s="22">
        <f t="shared" si="888"/>
        <v>6.9361594767880304</v>
      </c>
      <c r="Z2267" s="22">
        <f t="shared" si="878"/>
        <v>6.9661540865059681</v>
      </c>
      <c r="AA2267" s="22">
        <f t="shared" si="879"/>
        <v>6.8822553953446945</v>
      </c>
      <c r="AB2267" s="35"/>
      <c r="AC2267" s="10"/>
      <c r="AD2267" s="10"/>
    </row>
    <row r="2268" spans="1:30" x14ac:dyDescent="0.25">
      <c r="A2268" t="s">
        <v>4932</v>
      </c>
      <c r="B2268" t="s">
        <v>2318</v>
      </c>
      <c r="C2268" s="1">
        <v>42073</v>
      </c>
      <c r="D2268">
        <v>6518</v>
      </c>
      <c r="E2268" t="str">
        <f t="shared" si="872"/>
        <v>_three_periodic_tables_for_data_scientists_</v>
      </c>
      <c r="F2268" s="7">
        <f t="shared" si="880"/>
        <v>8.7824762689245386</v>
      </c>
      <c r="G2268">
        <f t="shared" si="873"/>
        <v>58</v>
      </c>
      <c r="H2268" s="11">
        <f t="shared" si="881"/>
        <v>1</v>
      </c>
      <c r="I2268" s="11">
        <f t="shared" si="890"/>
        <v>0</v>
      </c>
      <c r="J2268" s="11">
        <f t="shared" si="890"/>
        <v>1</v>
      </c>
      <c r="K2268" s="11">
        <f t="shared" si="891"/>
        <v>0</v>
      </c>
      <c r="L2268" s="11">
        <f t="shared" si="891"/>
        <v>0</v>
      </c>
      <c r="M2268" s="11">
        <f t="shared" si="891"/>
        <v>0</v>
      </c>
      <c r="N2268" s="11">
        <f t="shared" si="891"/>
        <v>0</v>
      </c>
      <c r="O2268" s="11">
        <f t="shared" si="891"/>
        <v>1</v>
      </c>
      <c r="P2268" s="11">
        <f t="shared" si="891"/>
        <v>0</v>
      </c>
      <c r="Q2268" s="4" t="str">
        <f t="shared" si="882"/>
        <v>N-101-000010</v>
      </c>
      <c r="R2268">
        <f t="shared" si="883"/>
        <v>382</v>
      </c>
      <c r="S2268" s="8">
        <f t="shared" si="884"/>
        <v>6.8802841839920132</v>
      </c>
      <c r="T2268" s="8">
        <f t="shared" si="885"/>
        <v>6.8802841839920132</v>
      </c>
      <c r="U2268" s="10">
        <f t="shared" si="876"/>
        <v>8.3761224084090138</v>
      </c>
      <c r="V2268" s="10">
        <f t="shared" si="886"/>
        <v>0.18424985744159661</v>
      </c>
      <c r="W2268" s="10">
        <f t="shared" si="887"/>
        <v>1.9490840922091834</v>
      </c>
      <c r="X2268" s="10">
        <f t="shared" si="877"/>
        <v>0.40635386051552441</v>
      </c>
      <c r="Y2268" s="22">
        <f t="shared" si="888"/>
        <v>6.9555773436448023</v>
      </c>
      <c r="Z2268" s="22">
        <f t="shared" si="878"/>
        <v>6.8151536771936527</v>
      </c>
      <c r="AA2268" s="22">
        <f t="shared" si="879"/>
        <v>6.8802841839920132</v>
      </c>
      <c r="AB2268" s="35"/>
      <c r="AC2268" s="10"/>
      <c r="AD2268" s="10"/>
    </row>
    <row r="2269" spans="1:30" x14ac:dyDescent="0.25">
      <c r="A2269" t="s">
        <v>3061</v>
      </c>
      <c r="B2269" t="s">
        <v>443</v>
      </c>
      <c r="C2269" s="1">
        <v>42298</v>
      </c>
      <c r="D2269">
        <v>163</v>
      </c>
      <c r="E2269" t="str">
        <f t="shared" si="872"/>
        <v>_three_problems_that_sabotage_analytics_and_how_to_fix_them_</v>
      </c>
      <c r="F2269" s="7">
        <f t="shared" si="880"/>
        <v>5.0998664278241987</v>
      </c>
      <c r="G2269">
        <f t="shared" si="873"/>
        <v>34</v>
      </c>
      <c r="H2269" s="11">
        <f t="shared" si="881"/>
        <v>1</v>
      </c>
      <c r="I2269" s="11">
        <f t="shared" si="890"/>
        <v>1</v>
      </c>
      <c r="J2269" s="11">
        <f t="shared" si="890"/>
        <v>0</v>
      </c>
      <c r="K2269" s="11">
        <f t="shared" si="891"/>
        <v>0</v>
      </c>
      <c r="L2269" s="11">
        <f t="shared" si="891"/>
        <v>0</v>
      </c>
      <c r="M2269" s="11">
        <f t="shared" si="891"/>
        <v>0</v>
      </c>
      <c r="N2269" s="11">
        <f t="shared" si="891"/>
        <v>0</v>
      </c>
      <c r="O2269" s="11">
        <f t="shared" si="891"/>
        <v>0</v>
      </c>
      <c r="P2269" s="11">
        <f t="shared" si="891"/>
        <v>1</v>
      </c>
      <c r="Q2269" s="4" t="str">
        <f t="shared" si="882"/>
        <v>N-110-000001</v>
      </c>
      <c r="R2269">
        <f t="shared" si="883"/>
        <v>34</v>
      </c>
      <c r="S2269" s="8">
        <f t="shared" si="884"/>
        <v>5.7632303215384431</v>
      </c>
      <c r="T2269" s="8">
        <f t="shared" si="885"/>
        <v>5.7632303215384431</v>
      </c>
      <c r="U2269" s="10">
        <f t="shared" si="876"/>
        <v>5.9069912660014561</v>
      </c>
      <c r="V2269" s="10">
        <f t="shared" si="886"/>
        <v>-1.6456226455902563</v>
      </c>
      <c r="W2269" s="10">
        <f t="shared" si="887"/>
        <v>-1.7335257488911564</v>
      </c>
      <c r="X2269" s="10">
        <f t="shared" si="877"/>
        <v>-0.80712483817725755</v>
      </c>
      <c r="Y2269" s="22">
        <f t="shared" si="888"/>
        <v>5.7420986449520202</v>
      </c>
      <c r="Z2269" s="22">
        <f t="shared" si="878"/>
        <v>5.8049157075351516</v>
      </c>
      <c r="AA2269" s="22">
        <f t="shared" si="879"/>
        <v>5.7632303215384431</v>
      </c>
      <c r="AB2269" s="35"/>
      <c r="AC2269" s="10"/>
      <c r="AD2269" s="10"/>
    </row>
    <row r="2270" spans="1:30" x14ac:dyDescent="0.25">
      <c r="A2270" t="s">
        <v>4933</v>
      </c>
      <c r="B2270" t="s">
        <v>2319</v>
      </c>
      <c r="C2270" s="1">
        <v>41248</v>
      </c>
      <c r="D2270">
        <v>2811</v>
      </c>
      <c r="E2270" t="str">
        <f t="shared" si="872"/>
        <v>_three_stages_of_analytics_adoption_</v>
      </c>
      <c r="F2270" s="7">
        <f t="shared" si="880"/>
        <v>7.9416512529305558</v>
      </c>
      <c r="G2270">
        <f t="shared" si="873"/>
        <v>39</v>
      </c>
      <c r="H2270" s="11">
        <f t="shared" si="881"/>
        <v>0</v>
      </c>
      <c r="I2270" s="11">
        <f t="shared" si="890"/>
        <v>0</v>
      </c>
      <c r="J2270" s="11">
        <f t="shared" si="890"/>
        <v>1</v>
      </c>
      <c r="K2270" s="11">
        <f t="shared" si="891"/>
        <v>0</v>
      </c>
      <c r="L2270" s="11">
        <f t="shared" si="891"/>
        <v>0</v>
      </c>
      <c r="M2270" s="11">
        <f t="shared" si="891"/>
        <v>0</v>
      </c>
      <c r="N2270" s="11">
        <f t="shared" si="891"/>
        <v>0</v>
      </c>
      <c r="O2270" s="11">
        <f t="shared" si="891"/>
        <v>0</v>
      </c>
      <c r="P2270" s="11">
        <f t="shared" si="891"/>
        <v>1</v>
      </c>
      <c r="Q2270" s="4" t="str">
        <f t="shared" si="882"/>
        <v>N-001-000001</v>
      </c>
      <c r="R2270">
        <f t="shared" si="883"/>
        <v>75</v>
      </c>
      <c r="S2270" s="8">
        <f t="shared" si="884"/>
        <v>6.7053553975541869</v>
      </c>
      <c r="T2270" s="8">
        <f t="shared" si="885"/>
        <v>6.7053553975541869</v>
      </c>
      <c r="U2270" s="10">
        <f t="shared" si="876"/>
        <v>7.7694654024068539</v>
      </c>
      <c r="V2270" s="10">
        <f t="shared" si="886"/>
        <v>-0.16886520179703862</v>
      </c>
      <c r="W2270" s="10">
        <f t="shared" si="887"/>
        <v>1.1082590762152007</v>
      </c>
      <c r="X2270" s="10">
        <f t="shared" si="877"/>
        <v>0.17218585052370217</v>
      </c>
      <c r="Y2270" s="22">
        <f t="shared" si="888"/>
        <v>6.7214093336529794</v>
      </c>
      <c r="Z2270" s="22">
        <f t="shared" si="878"/>
        <v>6.7986372127043664</v>
      </c>
      <c r="AA2270" s="22">
        <f t="shared" si="879"/>
        <v>6.7053553975541869</v>
      </c>
      <c r="AB2270" s="35"/>
      <c r="AC2270" s="10"/>
      <c r="AD2270" s="10"/>
    </row>
    <row r="2271" spans="1:30" x14ac:dyDescent="0.25">
      <c r="A2271" t="s">
        <v>4934</v>
      </c>
      <c r="B2271" t="s">
        <v>2320</v>
      </c>
      <c r="C2271" s="1">
        <v>42013</v>
      </c>
      <c r="D2271">
        <v>4011</v>
      </c>
      <c r="E2271" t="str">
        <f t="shared" si="872"/>
        <v>_three_types_of_analytic_talent_you_need_</v>
      </c>
      <c r="F2271" s="7">
        <f t="shared" si="880"/>
        <v>8.2970451490818267</v>
      </c>
      <c r="G2271">
        <f t="shared" si="873"/>
        <v>53</v>
      </c>
      <c r="H2271" s="11">
        <f t="shared" si="881"/>
        <v>1</v>
      </c>
      <c r="I2271" s="11">
        <f t="shared" si="890"/>
        <v>0</v>
      </c>
      <c r="J2271" s="11">
        <f t="shared" si="890"/>
        <v>1</v>
      </c>
      <c r="K2271" s="11">
        <f t="shared" si="891"/>
        <v>0</v>
      </c>
      <c r="L2271" s="11">
        <f t="shared" si="891"/>
        <v>0</v>
      </c>
      <c r="M2271" s="11">
        <f t="shared" si="891"/>
        <v>0</v>
      </c>
      <c r="N2271" s="11">
        <f t="shared" si="891"/>
        <v>0</v>
      </c>
      <c r="O2271" s="11">
        <f t="shared" si="891"/>
        <v>0</v>
      </c>
      <c r="P2271" s="11">
        <f t="shared" si="891"/>
        <v>1</v>
      </c>
      <c r="Q2271" s="4" t="str">
        <f t="shared" si="882"/>
        <v>N-101-000001</v>
      </c>
      <c r="R2271">
        <f t="shared" si="883"/>
        <v>109</v>
      </c>
      <c r="S2271" s="8">
        <f t="shared" si="884"/>
        <v>6.5598547021339648</v>
      </c>
      <c r="T2271" s="8">
        <f t="shared" si="885"/>
        <v>6.5598547021339648</v>
      </c>
      <c r="U2271" s="10">
        <f t="shared" si="876"/>
        <v>8.3233263529008212</v>
      </c>
      <c r="V2271" s="10">
        <f t="shared" si="886"/>
        <v>-0.46814479021556843</v>
      </c>
      <c r="W2271" s="10">
        <f t="shared" si="887"/>
        <v>1.4636529723664715</v>
      </c>
      <c r="X2271" s="10">
        <f t="shared" si="877"/>
        <v>-2.6281203818994407E-2</v>
      </c>
      <c r="Y2271" s="22">
        <f t="shared" si="888"/>
        <v>6.5229422793102829</v>
      </c>
      <c r="Z2271" s="22">
        <f t="shared" si="878"/>
        <v>6.4247572696849025</v>
      </c>
      <c r="AA2271" s="22">
        <f t="shared" si="879"/>
        <v>6.5598547021339648</v>
      </c>
      <c r="AB2271" s="35"/>
      <c r="AC2271" s="10"/>
      <c r="AD2271" s="10"/>
    </row>
    <row r="2272" spans="1:30" x14ac:dyDescent="0.25">
      <c r="A2272" t="s">
        <v>4935</v>
      </c>
      <c r="B2272" t="s">
        <v>2321</v>
      </c>
      <c r="C2272" s="1">
        <v>41797</v>
      </c>
      <c r="D2272">
        <v>122</v>
      </c>
      <c r="E2272" t="str">
        <f t="shared" si="872"/>
        <v>_thresholds,_butterflies,_and_the_metrics_of_phenomena_</v>
      </c>
      <c r="F2272" s="7">
        <f t="shared" si="880"/>
        <v>4.8121843553724171</v>
      </c>
      <c r="G2272">
        <f t="shared" si="873"/>
        <v>69</v>
      </c>
      <c r="H2272" s="11">
        <f t="shared" si="881"/>
        <v>0</v>
      </c>
      <c r="I2272" s="11">
        <f t="shared" si="890"/>
        <v>0</v>
      </c>
      <c r="J2272" s="11">
        <f t="shared" si="890"/>
        <v>1</v>
      </c>
      <c r="K2272" s="11">
        <f t="shared" ref="K2272:P2281" si="892">IF(ISNUMBER(SEARCH(K$1,$E2272)),1,0)</f>
        <v>0</v>
      </c>
      <c r="L2272" s="11">
        <f t="shared" si="892"/>
        <v>0</v>
      </c>
      <c r="M2272" s="11">
        <f t="shared" si="892"/>
        <v>0</v>
      </c>
      <c r="N2272" s="11">
        <f t="shared" si="892"/>
        <v>0</v>
      </c>
      <c r="O2272" s="11">
        <f t="shared" si="892"/>
        <v>0</v>
      </c>
      <c r="P2272" s="11">
        <f t="shared" si="892"/>
        <v>0</v>
      </c>
      <c r="Q2272" s="4" t="str">
        <f t="shared" si="882"/>
        <v>N-001-000000</v>
      </c>
      <c r="R2272">
        <f t="shared" si="883"/>
        <v>313</v>
      </c>
      <c r="S2272" s="8">
        <f t="shared" si="884"/>
        <v>6.8822553953446945</v>
      </c>
      <c r="T2272" s="8">
        <f t="shared" si="885"/>
        <v>6.8822553953446945</v>
      </c>
      <c r="U2272" s="10">
        <f t="shared" si="876"/>
        <v>4.4252483617136642</v>
      </c>
      <c r="V2272" s="10">
        <f t="shared" si="886"/>
        <v>0.15496856831223904</v>
      </c>
      <c r="W2272" s="10">
        <f t="shared" si="887"/>
        <v>-2.0212078213429381</v>
      </c>
      <c r="X2272" s="10">
        <f t="shared" si="877"/>
        <v>0.38693599365875281</v>
      </c>
      <c r="Y2272" s="22">
        <f t="shared" si="888"/>
        <v>6.9361594767880304</v>
      </c>
      <c r="Z2272" s="22">
        <f t="shared" si="878"/>
        <v>6.9661540865059681</v>
      </c>
      <c r="AA2272" s="22">
        <f t="shared" si="879"/>
        <v>6.8822553953446945</v>
      </c>
      <c r="AB2272" s="35"/>
      <c r="AC2272" s="10"/>
      <c r="AD2272" s="10"/>
    </row>
    <row r="2273" spans="1:30" x14ac:dyDescent="0.25">
      <c r="A2273" t="s">
        <v>4936</v>
      </c>
      <c r="B2273" t="s">
        <v>2322</v>
      </c>
      <c r="C2273" s="1">
        <v>42304</v>
      </c>
      <c r="D2273">
        <v>1018</v>
      </c>
      <c r="E2273" t="str">
        <f t="shared" si="872"/>
        <v>_time_series_forecasting_and_internet_of_things_(iot)_in_grain_storage_</v>
      </c>
      <c r="F2273" s="7">
        <f t="shared" si="880"/>
        <v>6.926577033222725</v>
      </c>
      <c r="G2273">
        <f t="shared" si="873"/>
        <v>45</v>
      </c>
      <c r="H2273" s="11">
        <f t="shared" si="881"/>
        <v>1</v>
      </c>
      <c r="I2273" s="11">
        <f t="shared" si="890"/>
        <v>0</v>
      </c>
      <c r="J2273" s="11">
        <f t="shared" si="890"/>
        <v>1</v>
      </c>
      <c r="K2273" s="11">
        <f t="shared" si="892"/>
        <v>0</v>
      </c>
      <c r="L2273" s="11">
        <f t="shared" si="892"/>
        <v>0</v>
      </c>
      <c r="M2273" s="11">
        <f t="shared" si="892"/>
        <v>0</v>
      </c>
      <c r="N2273" s="11">
        <f t="shared" si="892"/>
        <v>0</v>
      </c>
      <c r="O2273" s="11">
        <f t="shared" si="892"/>
        <v>0</v>
      </c>
      <c r="P2273" s="11">
        <f t="shared" si="892"/>
        <v>0</v>
      </c>
      <c r="Q2273" s="4" t="str">
        <f t="shared" si="882"/>
        <v>N-101-000000</v>
      </c>
      <c r="R2273">
        <f t="shared" si="883"/>
        <v>419</v>
      </c>
      <c r="S2273" s="8">
        <f t="shared" si="884"/>
        <v>6.5697596378225285</v>
      </c>
      <c r="T2273" s="8">
        <f t="shared" si="885"/>
        <v>6.5697596378225285</v>
      </c>
      <c r="U2273" s="10">
        <f t="shared" si="876"/>
        <v>6.7381080939066686</v>
      </c>
      <c r="V2273" s="10">
        <f t="shared" si="886"/>
        <v>-0.14431102010629077</v>
      </c>
      <c r="W2273" s="10">
        <f t="shared" si="887"/>
        <v>9.3184856507369851E-2</v>
      </c>
      <c r="X2273" s="10">
        <f t="shared" si="877"/>
        <v>0.18846893931605621</v>
      </c>
      <c r="Y2273" s="22">
        <f t="shared" si="888"/>
        <v>6.7376924224453338</v>
      </c>
      <c r="Z2273" s="22">
        <f t="shared" si="878"/>
        <v>6.5922741434865042</v>
      </c>
      <c r="AA2273" s="22">
        <f t="shared" si="879"/>
        <v>6.5697596378225285</v>
      </c>
      <c r="AB2273" s="35"/>
      <c r="AC2273" s="10"/>
      <c r="AD2273" s="10"/>
    </row>
    <row r="2274" spans="1:30" x14ac:dyDescent="0.25">
      <c r="A2274" t="s">
        <v>4937</v>
      </c>
      <c r="B2274" t="s">
        <v>2323</v>
      </c>
      <c r="C2274" s="1">
        <v>41643</v>
      </c>
      <c r="D2274">
        <v>371</v>
      </c>
      <c r="E2274" t="str">
        <f t="shared" si="872"/>
        <v>_time_series_forecasting_overview_(video_blog)_</v>
      </c>
      <c r="F2274" s="7">
        <f t="shared" si="880"/>
        <v>5.9188938542731462</v>
      </c>
      <c r="G2274">
        <f t="shared" si="873"/>
        <v>41</v>
      </c>
      <c r="H2274" s="11">
        <f t="shared" si="881"/>
        <v>0</v>
      </c>
      <c r="I2274" s="11">
        <f t="shared" si="890"/>
        <v>0</v>
      </c>
      <c r="J2274" s="11">
        <f t="shared" si="890"/>
        <v>1</v>
      </c>
      <c r="K2274" s="11">
        <f t="shared" si="892"/>
        <v>0</v>
      </c>
      <c r="L2274" s="11">
        <f t="shared" si="892"/>
        <v>0</v>
      </c>
      <c r="M2274" s="11">
        <f t="shared" si="892"/>
        <v>0</v>
      </c>
      <c r="N2274" s="11">
        <f t="shared" si="892"/>
        <v>0</v>
      </c>
      <c r="O2274" s="11">
        <f t="shared" si="892"/>
        <v>0</v>
      </c>
      <c r="P2274" s="11">
        <f t="shared" si="892"/>
        <v>0</v>
      </c>
      <c r="Q2274" s="4" t="str">
        <f t="shared" si="882"/>
        <v>N-001-000000</v>
      </c>
      <c r="R2274">
        <f t="shared" si="883"/>
        <v>313</v>
      </c>
      <c r="S2274" s="8">
        <f t="shared" si="884"/>
        <v>6.8822553953446945</v>
      </c>
      <c r="T2274" s="8">
        <f t="shared" si="885"/>
        <v>6.8822553953446945</v>
      </c>
      <c r="U2274" s="10">
        <f t="shared" si="876"/>
        <v>5.5319578606143933</v>
      </c>
      <c r="V2274" s="10">
        <f t="shared" si="886"/>
        <v>0.15496856831223904</v>
      </c>
      <c r="W2274" s="10">
        <f t="shared" si="887"/>
        <v>-0.91449832244220897</v>
      </c>
      <c r="X2274" s="10">
        <f t="shared" si="877"/>
        <v>0.38693599365875281</v>
      </c>
      <c r="Y2274" s="22">
        <f t="shared" si="888"/>
        <v>6.9361594767880304</v>
      </c>
      <c r="Z2274" s="22">
        <f t="shared" si="878"/>
        <v>6.9661540865059681</v>
      </c>
      <c r="AA2274" s="22">
        <f t="shared" si="879"/>
        <v>6.8822553953446945</v>
      </c>
      <c r="AB2274" s="35"/>
      <c r="AC2274" s="10"/>
      <c r="AD2274" s="10"/>
    </row>
    <row r="2275" spans="1:30" x14ac:dyDescent="0.25">
      <c r="A2275" t="s">
        <v>4938</v>
      </c>
      <c r="B2275" t="s">
        <v>2324</v>
      </c>
      <c r="C2275" s="1">
        <v>42281</v>
      </c>
      <c r="D2275">
        <v>1211</v>
      </c>
      <c r="E2275" t="str">
        <f t="shared" si="872"/>
        <v>_time_series_iot_applications_in_railroads_</v>
      </c>
      <c r="F2275" s="7">
        <f t="shared" si="880"/>
        <v>7.1000271666292596</v>
      </c>
      <c r="G2275">
        <f t="shared" si="873"/>
        <v>51</v>
      </c>
      <c r="H2275" s="11">
        <f t="shared" si="881"/>
        <v>1</v>
      </c>
      <c r="I2275" s="11">
        <f t="shared" si="890"/>
        <v>0</v>
      </c>
      <c r="J2275" s="11">
        <f t="shared" si="890"/>
        <v>1</v>
      </c>
      <c r="K2275" s="11">
        <f t="shared" si="892"/>
        <v>0</v>
      </c>
      <c r="L2275" s="11">
        <f t="shared" si="892"/>
        <v>0</v>
      </c>
      <c r="M2275" s="11">
        <f t="shared" si="892"/>
        <v>0</v>
      </c>
      <c r="N2275" s="11">
        <f t="shared" si="892"/>
        <v>0</v>
      </c>
      <c r="O2275" s="11">
        <f t="shared" si="892"/>
        <v>0</v>
      </c>
      <c r="P2275" s="11">
        <f t="shared" si="892"/>
        <v>0</v>
      </c>
      <c r="Q2275" s="4" t="str">
        <f t="shared" si="882"/>
        <v>N-101-000000</v>
      </c>
      <c r="R2275">
        <f t="shared" si="883"/>
        <v>419</v>
      </c>
      <c r="S2275" s="8">
        <f t="shared" si="884"/>
        <v>6.5697596378225285</v>
      </c>
      <c r="T2275" s="8">
        <f t="shared" si="885"/>
        <v>6.5697596378225285</v>
      </c>
      <c r="U2275" s="10">
        <f t="shared" si="876"/>
        <v>6.9115582273132032</v>
      </c>
      <c r="V2275" s="10">
        <f t="shared" si="886"/>
        <v>-0.14431102010629077</v>
      </c>
      <c r="W2275" s="10">
        <f t="shared" si="887"/>
        <v>0.26663498991390444</v>
      </c>
      <c r="X2275" s="10">
        <f t="shared" si="877"/>
        <v>0.18846893931605621</v>
      </c>
      <c r="Y2275" s="22">
        <f t="shared" si="888"/>
        <v>6.7376924224453338</v>
      </c>
      <c r="Z2275" s="22">
        <f t="shared" si="878"/>
        <v>6.5922741434865042</v>
      </c>
      <c r="AA2275" s="22">
        <f t="shared" si="879"/>
        <v>6.5697596378225285</v>
      </c>
      <c r="AB2275" s="35"/>
      <c r="AC2275" s="10"/>
      <c r="AD2275" s="10"/>
    </row>
    <row r="2276" spans="1:30" x14ac:dyDescent="0.25">
      <c r="A2276" t="s">
        <v>2907</v>
      </c>
      <c r="B2276" t="s">
        <v>289</v>
      </c>
      <c r="C2276" s="1">
        <v>42261</v>
      </c>
      <c r="D2276">
        <v>367</v>
      </c>
      <c r="E2276" t="str">
        <f t="shared" si="872"/>
        <v>_timeline:_r-packages_from_most_prolific_r_developer_</v>
      </c>
      <c r="F2276" s="7">
        <f t="shared" si="880"/>
        <v>5.9080829381689313</v>
      </c>
      <c r="G2276">
        <f t="shared" si="873"/>
        <v>37</v>
      </c>
      <c r="H2276" s="11">
        <f t="shared" si="881"/>
        <v>1</v>
      </c>
      <c r="I2276" s="11">
        <f t="shared" si="890"/>
        <v>1</v>
      </c>
      <c r="J2276" s="11">
        <f t="shared" si="890"/>
        <v>0</v>
      </c>
      <c r="K2276" s="11">
        <f t="shared" si="892"/>
        <v>0</v>
      </c>
      <c r="L2276" s="11">
        <f t="shared" si="892"/>
        <v>1</v>
      </c>
      <c r="M2276" s="11">
        <f t="shared" si="892"/>
        <v>0</v>
      </c>
      <c r="N2276" s="11">
        <f t="shared" si="892"/>
        <v>0</v>
      </c>
      <c r="O2276" s="11">
        <f t="shared" si="892"/>
        <v>0</v>
      </c>
      <c r="P2276" s="11">
        <f t="shared" si="892"/>
        <v>0</v>
      </c>
      <c r="Q2276" s="4" t="str">
        <f t="shared" si="882"/>
        <v>N-110-010000</v>
      </c>
      <c r="R2276">
        <f t="shared" si="883"/>
        <v>5</v>
      </c>
      <c r="S2276" s="8">
        <f t="shared" si="884"/>
        <v>7.3171745205203251</v>
      </c>
      <c r="T2276" s="8">
        <f t="shared" si="885"/>
        <v>7.3546782491486216</v>
      </c>
      <c r="U2276" s="10">
        <f t="shared" si="876"/>
        <v>6.2067646029757313</v>
      </c>
      <c r="V2276" s="10">
        <f t="shared" si="886"/>
        <v>-0.87891270391009813</v>
      </c>
      <c r="W2276" s="10">
        <f t="shared" si="887"/>
        <v>-0.92530923854642388</v>
      </c>
      <c r="X2276" s="10">
        <f t="shared" si="877"/>
        <v>-0.29868166480680025</v>
      </c>
      <c r="Y2276" s="22">
        <f t="shared" si="888"/>
        <v>6.2505418183224775</v>
      </c>
      <c r="Z2276" s="22">
        <f t="shared" si="878"/>
        <v>6.5182971047776688</v>
      </c>
      <c r="AA2276" s="22">
        <f t="shared" si="879"/>
        <v>7.3171745205203251</v>
      </c>
      <c r="AB2276" s="35"/>
      <c r="AC2276" s="10"/>
      <c r="AD2276" s="10"/>
    </row>
    <row r="2277" spans="1:30" x14ac:dyDescent="0.25">
      <c r="A2277" t="s">
        <v>4939</v>
      </c>
      <c r="B2277" t="s">
        <v>2325</v>
      </c>
      <c r="C2277" s="1">
        <v>42319</v>
      </c>
      <c r="D2277">
        <v>557</v>
      </c>
      <c r="E2277" t="str">
        <f t="shared" si="872"/>
        <v>_time-to-insight_versus_time-to-action_</v>
      </c>
      <c r="F2277" s="7">
        <f t="shared" si="880"/>
        <v>6.3243589623813108</v>
      </c>
      <c r="G2277">
        <f t="shared" si="873"/>
        <v>73</v>
      </c>
      <c r="H2277" s="11">
        <f t="shared" si="881"/>
        <v>1</v>
      </c>
      <c r="I2277" s="11">
        <f t="shared" si="890"/>
        <v>0</v>
      </c>
      <c r="J2277" s="11">
        <f t="shared" si="890"/>
        <v>1</v>
      </c>
      <c r="K2277" s="11">
        <f t="shared" si="892"/>
        <v>0</v>
      </c>
      <c r="L2277" s="11">
        <f t="shared" si="892"/>
        <v>0</v>
      </c>
      <c r="M2277" s="11">
        <f t="shared" si="892"/>
        <v>0</v>
      </c>
      <c r="N2277" s="11">
        <f t="shared" si="892"/>
        <v>0</v>
      </c>
      <c r="O2277" s="11">
        <f t="shared" si="892"/>
        <v>0</v>
      </c>
      <c r="P2277" s="11">
        <f t="shared" si="892"/>
        <v>0</v>
      </c>
      <c r="Q2277" s="4" t="str">
        <f t="shared" si="882"/>
        <v>N-101-000000</v>
      </c>
      <c r="R2277">
        <f t="shared" si="883"/>
        <v>419</v>
      </c>
      <c r="S2277" s="8">
        <f t="shared" si="884"/>
        <v>6.5697596378225285</v>
      </c>
      <c r="T2277" s="8">
        <f t="shared" si="885"/>
        <v>6.5697596378225285</v>
      </c>
      <c r="U2277" s="10">
        <f t="shared" si="876"/>
        <v>6.1358900230652544</v>
      </c>
      <c r="V2277" s="10">
        <f t="shared" si="886"/>
        <v>-0.14431102010629077</v>
      </c>
      <c r="W2277" s="10">
        <f t="shared" si="887"/>
        <v>-0.50903321433404436</v>
      </c>
      <c r="X2277" s="10">
        <f t="shared" si="877"/>
        <v>0.18846893931605621</v>
      </c>
      <c r="Y2277" s="22">
        <f t="shared" si="888"/>
        <v>6.7376924224453338</v>
      </c>
      <c r="Z2277" s="22">
        <f t="shared" si="878"/>
        <v>6.5922741434865042</v>
      </c>
      <c r="AA2277" s="22">
        <f t="shared" si="879"/>
        <v>6.5697596378225285</v>
      </c>
      <c r="AB2277" s="35"/>
      <c r="AC2277" s="10"/>
      <c r="AD2277" s="10"/>
    </row>
    <row r="2278" spans="1:30" x14ac:dyDescent="0.25">
      <c r="A2278" t="s">
        <v>4940</v>
      </c>
      <c r="B2278" t="s">
        <v>2326</v>
      </c>
      <c r="C2278" s="1">
        <v>42514</v>
      </c>
      <c r="D2278">
        <v>212</v>
      </c>
      <c r="E2278" t="str">
        <f t="shared" si="872"/>
        <v>_tips_for_effectively_communicating_complex_ideas_to_non-technical_clients_</v>
      </c>
      <c r="F2278" s="7">
        <f t="shared" si="880"/>
        <v>5.3612921657094255</v>
      </c>
      <c r="G2278">
        <f t="shared" si="873"/>
        <v>67</v>
      </c>
      <c r="H2278" s="11">
        <f t="shared" si="881"/>
        <v>1</v>
      </c>
      <c r="I2278" s="11">
        <f t="shared" si="890"/>
        <v>0</v>
      </c>
      <c r="J2278" s="11">
        <f t="shared" si="890"/>
        <v>1</v>
      </c>
      <c r="K2278" s="11">
        <f t="shared" si="892"/>
        <v>0</v>
      </c>
      <c r="L2278" s="11">
        <f t="shared" si="892"/>
        <v>0</v>
      </c>
      <c r="M2278" s="11">
        <f t="shared" si="892"/>
        <v>0</v>
      </c>
      <c r="N2278" s="11">
        <f t="shared" si="892"/>
        <v>0</v>
      </c>
      <c r="O2278" s="11">
        <f t="shared" si="892"/>
        <v>0</v>
      </c>
      <c r="P2278" s="11">
        <f t="shared" si="892"/>
        <v>0</v>
      </c>
      <c r="Q2278" s="4" t="str">
        <f t="shared" si="882"/>
        <v>N-101-000000</v>
      </c>
      <c r="R2278">
        <f t="shared" si="883"/>
        <v>419</v>
      </c>
      <c r="S2278" s="8">
        <f t="shared" si="884"/>
        <v>6.5697596378225285</v>
      </c>
      <c r="T2278" s="8">
        <f t="shared" si="885"/>
        <v>6.5697596378225285</v>
      </c>
      <c r="U2278" s="10">
        <f t="shared" si="876"/>
        <v>5.1728232263933691</v>
      </c>
      <c r="V2278" s="10">
        <f t="shared" si="886"/>
        <v>-0.14431102010629077</v>
      </c>
      <c r="W2278" s="10">
        <f t="shared" si="887"/>
        <v>-1.4721000110059297</v>
      </c>
      <c r="X2278" s="10">
        <f t="shared" si="877"/>
        <v>0.18846893931605621</v>
      </c>
      <c r="Y2278" s="22">
        <f t="shared" si="888"/>
        <v>6.7376924224453338</v>
      </c>
      <c r="Z2278" s="22">
        <f t="shared" si="878"/>
        <v>6.5922741434865042</v>
      </c>
      <c r="AA2278" s="22">
        <f t="shared" si="879"/>
        <v>6.5697596378225285</v>
      </c>
      <c r="AB2278" s="35"/>
      <c r="AC2278" s="10"/>
      <c r="AD2278" s="10"/>
    </row>
    <row r="2279" spans="1:30" x14ac:dyDescent="0.25">
      <c r="A2279" t="s">
        <v>3062</v>
      </c>
      <c r="B2279" t="s">
        <v>444</v>
      </c>
      <c r="C2279" s="1">
        <v>41982</v>
      </c>
      <c r="D2279">
        <v>285</v>
      </c>
      <c r="E2279" t="str">
        <f t="shared" si="872"/>
        <v>_tips_for_making_hadoop_a_productive_environment_for_data_scientists_</v>
      </c>
      <c r="F2279" s="7">
        <f t="shared" si="880"/>
        <v>5.6559918108198524</v>
      </c>
      <c r="G2279">
        <f t="shared" si="873"/>
        <v>36</v>
      </c>
      <c r="H2279" s="11">
        <f t="shared" si="881"/>
        <v>0</v>
      </c>
      <c r="I2279" s="11">
        <f t="shared" si="890"/>
        <v>1</v>
      </c>
      <c r="J2279" s="11">
        <f t="shared" si="890"/>
        <v>0</v>
      </c>
      <c r="K2279" s="11">
        <f t="shared" si="892"/>
        <v>0</v>
      </c>
      <c r="L2279" s="11">
        <f t="shared" si="892"/>
        <v>0</v>
      </c>
      <c r="M2279" s="11">
        <f t="shared" si="892"/>
        <v>0</v>
      </c>
      <c r="N2279" s="11">
        <f t="shared" si="892"/>
        <v>0</v>
      </c>
      <c r="O2279" s="11">
        <f t="shared" si="892"/>
        <v>1</v>
      </c>
      <c r="P2279" s="11">
        <f t="shared" si="892"/>
        <v>0</v>
      </c>
      <c r="Q2279" s="4" t="str">
        <f t="shared" si="882"/>
        <v>N-010-000010</v>
      </c>
      <c r="R2279">
        <f t="shared" si="883"/>
        <v>51</v>
      </c>
      <c r="S2279" s="8">
        <f t="shared" si="884"/>
        <v>6.7640449341040307</v>
      </c>
      <c r="T2279" s="8">
        <f t="shared" si="885"/>
        <v>6.7640449341040307</v>
      </c>
      <c r="U2279" s="10">
        <f t="shared" si="876"/>
        <v>5.8320145303198947</v>
      </c>
      <c r="V2279" s="10">
        <f t="shared" si="886"/>
        <v>-0.69394840951456138</v>
      </c>
      <c r="W2279" s="10">
        <f t="shared" si="887"/>
        <v>-1.1774003658955028</v>
      </c>
      <c r="X2279" s="10">
        <f t="shared" si="877"/>
        <v>-0.17602271950004214</v>
      </c>
      <c r="Y2279" s="22">
        <f t="shared" si="888"/>
        <v>6.3732007636292352</v>
      </c>
      <c r="Z2279" s="22">
        <f t="shared" si="878"/>
        <v>6.5691920580633658</v>
      </c>
      <c r="AA2279" s="22">
        <f t="shared" si="879"/>
        <v>6.7640449341040307</v>
      </c>
      <c r="AB2279" s="35"/>
      <c r="AC2279" s="10"/>
      <c r="AD2279" s="10"/>
    </row>
    <row r="2280" spans="1:30" x14ac:dyDescent="0.25">
      <c r="A2280" t="s">
        <v>4941</v>
      </c>
      <c r="B2280" t="s">
        <v>2327</v>
      </c>
      <c r="C2280" s="1">
        <v>41402</v>
      </c>
      <c r="D2280">
        <v>1589</v>
      </c>
      <c r="E2280" t="str">
        <f t="shared" si="872"/>
        <v>_to_hypothesize_or_not_to_hypothesize_</v>
      </c>
      <c r="F2280" s="7">
        <f t="shared" si="880"/>
        <v>7.3714892952142774</v>
      </c>
      <c r="G2280">
        <f t="shared" si="873"/>
        <v>50</v>
      </c>
      <c r="H2280" s="11">
        <f t="shared" si="881"/>
        <v>0</v>
      </c>
      <c r="I2280" s="11">
        <f t="shared" si="890"/>
        <v>0</v>
      </c>
      <c r="J2280" s="11">
        <f t="shared" si="890"/>
        <v>1</v>
      </c>
      <c r="K2280" s="11">
        <f t="shared" si="892"/>
        <v>0</v>
      </c>
      <c r="L2280" s="11">
        <f t="shared" si="892"/>
        <v>0</v>
      </c>
      <c r="M2280" s="11">
        <f t="shared" si="892"/>
        <v>0</v>
      </c>
      <c r="N2280" s="11">
        <f t="shared" si="892"/>
        <v>0</v>
      </c>
      <c r="O2280" s="11">
        <f t="shared" si="892"/>
        <v>0</v>
      </c>
      <c r="P2280" s="11">
        <f t="shared" si="892"/>
        <v>0</v>
      </c>
      <c r="Q2280" s="4" t="str">
        <f t="shared" si="882"/>
        <v>N-001-000000</v>
      </c>
      <c r="R2280">
        <f t="shared" si="883"/>
        <v>313</v>
      </c>
      <c r="S2280" s="8">
        <f t="shared" si="884"/>
        <v>6.8822553953446945</v>
      </c>
      <c r="T2280" s="8">
        <f t="shared" si="885"/>
        <v>6.8822553953446945</v>
      </c>
      <c r="U2280" s="10">
        <f t="shared" si="876"/>
        <v>6.9845533015555246</v>
      </c>
      <c r="V2280" s="10">
        <f t="shared" si="886"/>
        <v>0.15496856831223904</v>
      </c>
      <c r="W2280" s="10">
        <f t="shared" si="887"/>
        <v>0.53809711849892228</v>
      </c>
      <c r="X2280" s="10">
        <f t="shared" si="877"/>
        <v>0.38693599365875281</v>
      </c>
      <c r="Y2280" s="22">
        <f t="shared" si="888"/>
        <v>6.9361594767880304</v>
      </c>
      <c r="Z2280" s="22">
        <f t="shared" si="878"/>
        <v>6.9661540865059681</v>
      </c>
      <c r="AA2280" s="22">
        <f t="shared" si="879"/>
        <v>6.8822553953446945</v>
      </c>
      <c r="AB2280" s="35"/>
      <c r="AC2280" s="10"/>
      <c r="AD2280" s="10"/>
    </row>
    <row r="2281" spans="1:30" x14ac:dyDescent="0.25">
      <c r="A2281" t="s">
        <v>4946</v>
      </c>
      <c r="B2281" t="s">
        <v>2332</v>
      </c>
      <c r="C2281" s="1">
        <v>42459</v>
      </c>
      <c r="D2281">
        <v>407</v>
      </c>
      <c r="E2281" t="str">
        <f t="shared" si="872"/>
        <v>_to_optimize_or_to_satisfice_when_visualizing_data?_</v>
      </c>
      <c r="F2281" s="7">
        <f t="shared" si="880"/>
        <v>6.0112671744041615</v>
      </c>
      <c r="G2281">
        <f t="shared" si="873"/>
        <v>33</v>
      </c>
      <c r="H2281" s="11">
        <f t="shared" si="881"/>
        <v>1</v>
      </c>
      <c r="I2281" s="11">
        <f t="shared" si="890"/>
        <v>0</v>
      </c>
      <c r="J2281" s="11">
        <f t="shared" si="890"/>
        <v>1</v>
      </c>
      <c r="K2281" s="11">
        <f t="shared" si="892"/>
        <v>0</v>
      </c>
      <c r="L2281" s="11">
        <f t="shared" si="892"/>
        <v>0</v>
      </c>
      <c r="M2281" s="11">
        <f t="shared" si="892"/>
        <v>0</v>
      </c>
      <c r="N2281" s="11">
        <f t="shared" si="892"/>
        <v>0</v>
      </c>
      <c r="O2281" s="11">
        <f t="shared" si="892"/>
        <v>0</v>
      </c>
      <c r="P2281" s="11">
        <f t="shared" si="892"/>
        <v>0</v>
      </c>
      <c r="Q2281" s="4" t="str">
        <f t="shared" si="882"/>
        <v>N-101-000000</v>
      </c>
      <c r="R2281">
        <f t="shared" si="883"/>
        <v>419</v>
      </c>
      <c r="S2281" s="8">
        <f t="shared" si="884"/>
        <v>6.5697596378225285</v>
      </c>
      <c r="T2281" s="8">
        <f t="shared" si="885"/>
        <v>6.5697596378225285</v>
      </c>
      <c r="U2281" s="10">
        <f t="shared" si="876"/>
        <v>5.8227982350881051</v>
      </c>
      <c r="V2281" s="10">
        <f t="shared" si="886"/>
        <v>-0.14431102010629077</v>
      </c>
      <c r="W2281" s="10">
        <f t="shared" si="887"/>
        <v>-0.82212500231119368</v>
      </c>
      <c r="X2281" s="10">
        <f t="shared" si="877"/>
        <v>0.18846893931605621</v>
      </c>
      <c r="Y2281" s="22">
        <f t="shared" si="888"/>
        <v>6.7376924224453338</v>
      </c>
      <c r="Z2281" s="22">
        <f t="shared" si="878"/>
        <v>6.5922741434865042</v>
      </c>
      <c r="AA2281" s="22">
        <f t="shared" si="879"/>
        <v>6.5697596378225285</v>
      </c>
      <c r="AB2281" s="35"/>
      <c r="AC2281" s="10"/>
      <c r="AD2281" s="10"/>
    </row>
    <row r="2282" spans="1:30" x14ac:dyDescent="0.25">
      <c r="A2282" t="s">
        <v>4977</v>
      </c>
      <c r="B2282" t="s">
        <v>2363</v>
      </c>
      <c r="C2282" s="1">
        <v>42487</v>
      </c>
      <c r="D2282">
        <v>423</v>
      </c>
      <c r="E2282" t="str">
        <f t="shared" si="872"/>
        <v>_to_pie_chart_or_not_to_pie_chart?_</v>
      </c>
      <c r="F2282" s="7">
        <f t="shared" si="880"/>
        <v>6.0497334552319577</v>
      </c>
      <c r="G2282">
        <f t="shared" si="873"/>
        <v>51</v>
      </c>
      <c r="H2282" s="11">
        <f t="shared" si="881"/>
        <v>1</v>
      </c>
      <c r="I2282" s="11">
        <f t="shared" ref="I2282:J2301" si="893">IF(ISNUMBER(SEARCH(I$1,$B2282)),1,0)</f>
        <v>0</v>
      </c>
      <c r="J2282" s="11">
        <f t="shared" si="893"/>
        <v>1</v>
      </c>
      <c r="K2282" s="11">
        <f t="shared" ref="K2282:P2291" si="894">IF(ISNUMBER(SEARCH(K$1,$E2282)),1,0)</f>
        <v>0</v>
      </c>
      <c r="L2282" s="11">
        <f t="shared" si="894"/>
        <v>0</v>
      </c>
      <c r="M2282" s="11">
        <f t="shared" si="894"/>
        <v>0</v>
      </c>
      <c r="N2282" s="11">
        <f t="shared" si="894"/>
        <v>0</v>
      </c>
      <c r="O2282" s="11">
        <f t="shared" si="894"/>
        <v>0</v>
      </c>
      <c r="P2282" s="11">
        <f t="shared" si="894"/>
        <v>0</v>
      </c>
      <c r="Q2282" s="4" t="str">
        <f t="shared" si="882"/>
        <v>N-101-000000</v>
      </c>
      <c r="R2282">
        <f t="shared" si="883"/>
        <v>419</v>
      </c>
      <c r="S2282" s="8">
        <f t="shared" si="884"/>
        <v>6.5697596378225285</v>
      </c>
      <c r="T2282" s="8">
        <f t="shared" si="885"/>
        <v>6.5697596378225285</v>
      </c>
      <c r="U2282" s="10">
        <f t="shared" si="876"/>
        <v>5.8612645159159014</v>
      </c>
      <c r="V2282" s="10">
        <f t="shared" si="886"/>
        <v>-0.14431102010629077</v>
      </c>
      <c r="W2282" s="10">
        <f t="shared" si="887"/>
        <v>-0.78365872148339744</v>
      </c>
      <c r="X2282" s="10">
        <f t="shared" si="877"/>
        <v>0.18846893931605621</v>
      </c>
      <c r="Y2282" s="22">
        <f t="shared" si="888"/>
        <v>6.7376924224453338</v>
      </c>
      <c r="Z2282" s="22">
        <f t="shared" si="878"/>
        <v>6.5922741434865042</v>
      </c>
      <c r="AA2282" s="22">
        <f t="shared" si="879"/>
        <v>6.5697596378225285</v>
      </c>
      <c r="AB2282" s="35"/>
      <c r="AC2282" s="10"/>
      <c r="AD2282" s="10"/>
    </row>
    <row r="2283" spans="1:30" x14ac:dyDescent="0.25">
      <c r="A2283" t="s">
        <v>4985</v>
      </c>
      <c r="B2283" t="s">
        <v>2371</v>
      </c>
      <c r="C2283" s="1">
        <v>41112</v>
      </c>
      <c r="D2283">
        <v>111</v>
      </c>
      <c r="E2283" t="str">
        <f t="shared" si="872"/>
        <v>_to_recruiters_and_hiring_managers:_important_notice_</v>
      </c>
      <c r="F2283" s="7">
        <f t="shared" si="880"/>
        <v>4.7184988712950942</v>
      </c>
      <c r="G2283">
        <f t="shared" si="873"/>
        <v>50</v>
      </c>
      <c r="H2283" s="11">
        <f t="shared" si="881"/>
        <v>0</v>
      </c>
      <c r="I2283" s="11">
        <f t="shared" si="893"/>
        <v>0</v>
      </c>
      <c r="J2283" s="11">
        <f t="shared" si="893"/>
        <v>1</v>
      </c>
      <c r="K2283" s="11">
        <f t="shared" si="894"/>
        <v>0</v>
      </c>
      <c r="L2283" s="11">
        <f t="shared" si="894"/>
        <v>0</v>
      </c>
      <c r="M2283" s="11">
        <f t="shared" si="894"/>
        <v>0</v>
      </c>
      <c r="N2283" s="11">
        <f t="shared" si="894"/>
        <v>0</v>
      </c>
      <c r="O2283" s="11">
        <f t="shared" si="894"/>
        <v>0</v>
      </c>
      <c r="P2283" s="11">
        <f t="shared" si="894"/>
        <v>0</v>
      </c>
      <c r="Q2283" s="4" t="str">
        <f t="shared" si="882"/>
        <v>N-001-000000</v>
      </c>
      <c r="R2283">
        <f t="shared" si="883"/>
        <v>313</v>
      </c>
      <c r="S2283" s="8">
        <f t="shared" si="884"/>
        <v>6.8822553953446945</v>
      </c>
      <c r="T2283" s="8">
        <f t="shared" si="885"/>
        <v>6.8822553953446945</v>
      </c>
      <c r="U2283" s="10">
        <f t="shared" si="876"/>
        <v>4.3315628776363413</v>
      </c>
      <c r="V2283" s="10">
        <f t="shared" si="886"/>
        <v>0.15496856831223904</v>
      </c>
      <c r="W2283" s="10">
        <f t="shared" si="887"/>
        <v>-2.114893305420261</v>
      </c>
      <c r="X2283" s="10">
        <f t="shared" si="877"/>
        <v>0.38693599365875281</v>
      </c>
      <c r="Y2283" s="22">
        <f t="shared" si="888"/>
        <v>6.9361594767880304</v>
      </c>
      <c r="Z2283" s="22">
        <f t="shared" si="878"/>
        <v>6.9661540865059681</v>
      </c>
      <c r="AA2283" s="22">
        <f t="shared" si="879"/>
        <v>6.8822553953446945</v>
      </c>
      <c r="AB2283" s="35"/>
      <c r="AC2283" s="10"/>
      <c r="AD2283" s="10"/>
    </row>
    <row r="2284" spans="1:30" x14ac:dyDescent="0.25">
      <c r="A2284" t="s">
        <v>4986</v>
      </c>
      <c r="B2284" t="s">
        <v>2372</v>
      </c>
      <c r="C2284" s="1">
        <v>41008</v>
      </c>
      <c r="D2284">
        <v>204</v>
      </c>
      <c r="E2284" t="str">
        <f t="shared" si="872"/>
        <v>_to_sample_or_not_to_sample??¼_does_it_even_matter?_</v>
      </c>
      <c r="F2284" s="7">
        <f t="shared" si="880"/>
        <v>5.3230099791384085</v>
      </c>
      <c r="G2284">
        <f t="shared" si="873"/>
        <v>47</v>
      </c>
      <c r="H2284" s="11">
        <f t="shared" si="881"/>
        <v>0</v>
      </c>
      <c r="I2284" s="11">
        <f t="shared" si="893"/>
        <v>0</v>
      </c>
      <c r="J2284" s="11">
        <f t="shared" si="893"/>
        <v>1</v>
      </c>
      <c r="K2284" s="11">
        <f t="shared" si="894"/>
        <v>0</v>
      </c>
      <c r="L2284" s="11">
        <f t="shared" si="894"/>
        <v>0</v>
      </c>
      <c r="M2284" s="11">
        <f t="shared" si="894"/>
        <v>0</v>
      </c>
      <c r="N2284" s="11">
        <f t="shared" si="894"/>
        <v>0</v>
      </c>
      <c r="O2284" s="11">
        <f t="shared" si="894"/>
        <v>0</v>
      </c>
      <c r="P2284" s="11">
        <f t="shared" si="894"/>
        <v>0</v>
      </c>
      <c r="Q2284" s="4" t="str">
        <f t="shared" si="882"/>
        <v>N-001-000000</v>
      </c>
      <c r="R2284">
        <f t="shared" si="883"/>
        <v>313</v>
      </c>
      <c r="S2284" s="8">
        <f t="shared" si="884"/>
        <v>6.8822553953446945</v>
      </c>
      <c r="T2284" s="8">
        <f t="shared" si="885"/>
        <v>6.8822553953446945</v>
      </c>
      <c r="U2284" s="10">
        <f t="shared" si="876"/>
        <v>4.9360739854796556</v>
      </c>
      <c r="V2284" s="10">
        <f t="shared" si="886"/>
        <v>0.15496856831223904</v>
      </c>
      <c r="W2284" s="10">
        <f t="shared" si="887"/>
        <v>-1.5103821975769467</v>
      </c>
      <c r="X2284" s="10">
        <f t="shared" si="877"/>
        <v>0.38693599365875281</v>
      </c>
      <c r="Y2284" s="22">
        <f t="shared" si="888"/>
        <v>6.9361594767880304</v>
      </c>
      <c r="Z2284" s="22">
        <f t="shared" si="878"/>
        <v>6.9661540865059681</v>
      </c>
      <c r="AA2284" s="22">
        <f t="shared" si="879"/>
        <v>6.8822553953446945</v>
      </c>
      <c r="AB2284" s="35"/>
      <c r="AC2284" s="10"/>
      <c r="AD2284" s="10"/>
    </row>
    <row r="2285" spans="1:30" x14ac:dyDescent="0.25">
      <c r="A2285" t="s">
        <v>3063</v>
      </c>
      <c r="B2285" t="s">
        <v>445</v>
      </c>
      <c r="C2285" s="1">
        <v>42242</v>
      </c>
      <c r="D2285">
        <v>163</v>
      </c>
      <c r="E2285" t="str">
        <f t="shared" si="872"/>
        <v>_tom_davenport_ebook_preview:_getting_data_right_</v>
      </c>
      <c r="F2285" s="7">
        <f t="shared" si="880"/>
        <v>5.0998664278241987</v>
      </c>
      <c r="G2285">
        <f t="shared" si="873"/>
        <v>69</v>
      </c>
      <c r="H2285" s="11">
        <f t="shared" si="881"/>
        <v>1</v>
      </c>
      <c r="I2285" s="11">
        <f t="shared" si="893"/>
        <v>1</v>
      </c>
      <c r="J2285" s="11">
        <f t="shared" si="893"/>
        <v>0</v>
      </c>
      <c r="K2285" s="11">
        <f t="shared" si="894"/>
        <v>0</v>
      </c>
      <c r="L2285" s="11">
        <f t="shared" si="894"/>
        <v>0</v>
      </c>
      <c r="M2285" s="11">
        <f t="shared" si="894"/>
        <v>0</v>
      </c>
      <c r="N2285" s="11">
        <f t="shared" si="894"/>
        <v>0</v>
      </c>
      <c r="O2285" s="11">
        <f t="shared" si="894"/>
        <v>1</v>
      </c>
      <c r="P2285" s="11">
        <f t="shared" si="894"/>
        <v>0</v>
      </c>
      <c r="Q2285" s="4" t="str">
        <f t="shared" si="882"/>
        <v>N-110-000010</v>
      </c>
      <c r="R2285">
        <f t="shared" si="883"/>
        <v>58</v>
      </c>
      <c r="S2285" s="8">
        <f t="shared" si="884"/>
        <v>5.7492453157171877</v>
      </c>
      <c r="T2285" s="8">
        <f t="shared" si="885"/>
        <v>5.7492453157171877</v>
      </c>
      <c r="U2285" s="10">
        <f t="shared" si="876"/>
        <v>5.4743562016669376</v>
      </c>
      <c r="V2285" s="10">
        <f t="shared" si="886"/>
        <v>-0.99322799793309102</v>
      </c>
      <c r="W2285" s="10">
        <f t="shared" si="887"/>
        <v>-1.7335257488911564</v>
      </c>
      <c r="X2285" s="10">
        <f t="shared" si="877"/>
        <v>-0.37448977384273863</v>
      </c>
      <c r="Y2285" s="22">
        <f t="shared" si="888"/>
        <v>6.1747337092865386</v>
      </c>
      <c r="Z2285" s="22">
        <f t="shared" si="878"/>
        <v>6.1953121150439019</v>
      </c>
      <c r="AA2285" s="22">
        <f t="shared" si="879"/>
        <v>5.7492453157171877</v>
      </c>
      <c r="AB2285" s="35"/>
      <c r="AC2285" s="10"/>
      <c r="AD2285" s="10"/>
    </row>
    <row r="2286" spans="1:30" x14ac:dyDescent="0.25">
      <c r="A2286" t="s">
        <v>4942</v>
      </c>
      <c r="B2286" t="s">
        <v>2328</v>
      </c>
      <c r="C2286" s="1">
        <v>42341</v>
      </c>
      <c r="D2286">
        <v>3829</v>
      </c>
      <c r="E2286" t="str">
        <f t="shared" si="872"/>
        <v>_tons_of_machine_learning_and_data_science_resources_that_cost_nothing_</v>
      </c>
      <c r="F2286" s="7">
        <f t="shared" si="880"/>
        <v>8.2506200821746916</v>
      </c>
      <c r="G2286">
        <f t="shared" si="873"/>
        <v>51</v>
      </c>
      <c r="H2286" s="11">
        <f t="shared" si="881"/>
        <v>1</v>
      </c>
      <c r="I2286" s="11">
        <f t="shared" si="893"/>
        <v>0</v>
      </c>
      <c r="J2286" s="11">
        <f t="shared" si="893"/>
        <v>1</v>
      </c>
      <c r="K2286" s="11">
        <f t="shared" si="894"/>
        <v>0</v>
      </c>
      <c r="L2286" s="11">
        <f t="shared" si="894"/>
        <v>0</v>
      </c>
      <c r="M2286" s="11">
        <f t="shared" si="894"/>
        <v>1</v>
      </c>
      <c r="N2286" s="11">
        <f t="shared" si="894"/>
        <v>1</v>
      </c>
      <c r="O2286" s="11">
        <f t="shared" si="894"/>
        <v>1</v>
      </c>
      <c r="P2286" s="11">
        <f t="shared" si="894"/>
        <v>0</v>
      </c>
      <c r="Q2286" s="4" t="str">
        <f t="shared" si="882"/>
        <v>N-101-001110</v>
      </c>
      <c r="R2286">
        <f t="shared" si="883"/>
        <v>5</v>
      </c>
      <c r="S2286" s="8">
        <f t="shared" si="884"/>
        <v>7.3171745205203251</v>
      </c>
      <c r="T2286" s="8">
        <f t="shared" si="885"/>
        <v>7.3546782491486216</v>
      </c>
      <c r="U2286" s="10">
        <f t="shared" si="876"/>
        <v>6.9826841290777972</v>
      </c>
      <c r="V2286" s="10">
        <f t="shared" si="886"/>
        <v>1.48347775655319</v>
      </c>
      <c r="W2286" s="10">
        <f t="shared" si="887"/>
        <v>1.4172279054593364</v>
      </c>
      <c r="X2286" s="10">
        <f t="shared" si="877"/>
        <v>1.2679359530968946</v>
      </c>
      <c r="Y2286" s="22">
        <f t="shared" si="888"/>
        <v>7.8171594362261718</v>
      </c>
      <c r="Z2286" s="22">
        <f t="shared" si="878"/>
        <v>8.0627697608447804</v>
      </c>
      <c r="AA2286" s="22">
        <f t="shared" si="879"/>
        <v>7.3171745205203251</v>
      </c>
      <c r="AB2286" s="35"/>
      <c r="AC2286" s="10"/>
      <c r="AD2286" s="10"/>
    </row>
    <row r="2287" spans="1:30" x14ac:dyDescent="0.25">
      <c r="A2287" t="s">
        <v>4945</v>
      </c>
      <c r="B2287" t="s">
        <v>2331</v>
      </c>
      <c r="C2287" s="1">
        <v>41896</v>
      </c>
      <c r="D2287">
        <v>1467</v>
      </c>
      <c r="E2287" t="str">
        <f t="shared" si="872"/>
        <v>_too_much_talk_in_analytics_&amp;amp;_too_little_action!_</v>
      </c>
      <c r="F2287" s="7">
        <f t="shared" si="880"/>
        <v>7.2916562091744606</v>
      </c>
      <c r="G2287">
        <f t="shared" si="873"/>
        <v>66</v>
      </c>
      <c r="H2287" s="11">
        <f t="shared" si="881"/>
        <v>0</v>
      </c>
      <c r="I2287" s="11">
        <f t="shared" si="893"/>
        <v>0</v>
      </c>
      <c r="J2287" s="11">
        <f t="shared" si="893"/>
        <v>1</v>
      </c>
      <c r="K2287" s="11">
        <f t="shared" si="894"/>
        <v>0</v>
      </c>
      <c r="L2287" s="11">
        <f t="shared" si="894"/>
        <v>0</v>
      </c>
      <c r="M2287" s="11">
        <f t="shared" si="894"/>
        <v>0</v>
      </c>
      <c r="N2287" s="11">
        <f t="shared" si="894"/>
        <v>0</v>
      </c>
      <c r="O2287" s="11">
        <f t="shared" si="894"/>
        <v>0</v>
      </c>
      <c r="P2287" s="11">
        <f t="shared" si="894"/>
        <v>1</v>
      </c>
      <c r="Q2287" s="4" t="str">
        <f t="shared" si="882"/>
        <v>N-001-000001</v>
      </c>
      <c r="R2287">
        <f t="shared" si="883"/>
        <v>75</v>
      </c>
      <c r="S2287" s="8">
        <f t="shared" si="884"/>
        <v>6.7053553975541869</v>
      </c>
      <c r="T2287" s="8">
        <f t="shared" si="885"/>
        <v>6.7053553975541869</v>
      </c>
      <c r="U2287" s="10">
        <f t="shared" si="876"/>
        <v>7.1194703586507586</v>
      </c>
      <c r="V2287" s="10">
        <f t="shared" si="886"/>
        <v>-0.16886520179703862</v>
      </c>
      <c r="W2287" s="10">
        <f t="shared" si="887"/>
        <v>0.45826403245910541</v>
      </c>
      <c r="X2287" s="10">
        <f t="shared" si="877"/>
        <v>0.17218585052370217</v>
      </c>
      <c r="Y2287" s="22">
        <f t="shared" si="888"/>
        <v>6.7214093336529794</v>
      </c>
      <c r="Z2287" s="22">
        <f t="shared" si="878"/>
        <v>6.7986372127043664</v>
      </c>
      <c r="AA2287" s="22">
        <f t="shared" si="879"/>
        <v>6.7053553975541869</v>
      </c>
      <c r="AB2287" s="35"/>
      <c r="AC2287" s="10"/>
      <c r="AD2287" s="10"/>
    </row>
    <row r="2288" spans="1:30" x14ac:dyDescent="0.25">
      <c r="A2288" t="s">
        <v>4943</v>
      </c>
      <c r="B2288" t="s">
        <v>2329</v>
      </c>
      <c r="C2288" s="1">
        <v>41506</v>
      </c>
      <c r="D2288">
        <v>669</v>
      </c>
      <c r="E2288" t="str">
        <f t="shared" si="872"/>
        <v>_tool_for_computing_continuous_distributed_representations_of_words_</v>
      </c>
      <c r="F2288" s="7">
        <f t="shared" si="880"/>
        <v>6.5072777123850116</v>
      </c>
      <c r="G2288">
        <f t="shared" si="873"/>
        <v>33</v>
      </c>
      <c r="H2288" s="11">
        <f t="shared" si="881"/>
        <v>0</v>
      </c>
      <c r="I2288" s="11">
        <f t="shared" si="893"/>
        <v>0</v>
      </c>
      <c r="J2288" s="11">
        <f t="shared" si="893"/>
        <v>1</v>
      </c>
      <c r="K2288" s="11">
        <f t="shared" si="894"/>
        <v>0</v>
      </c>
      <c r="L2288" s="11">
        <f t="shared" si="894"/>
        <v>0</v>
      </c>
      <c r="M2288" s="11">
        <f t="shared" si="894"/>
        <v>0</v>
      </c>
      <c r="N2288" s="11">
        <f t="shared" si="894"/>
        <v>0</v>
      </c>
      <c r="O2288" s="11">
        <f t="shared" si="894"/>
        <v>0</v>
      </c>
      <c r="P2288" s="11">
        <f t="shared" si="894"/>
        <v>0</v>
      </c>
      <c r="Q2288" s="4" t="str">
        <f t="shared" si="882"/>
        <v>N-001-000000</v>
      </c>
      <c r="R2288">
        <f t="shared" si="883"/>
        <v>313</v>
      </c>
      <c r="S2288" s="8">
        <f t="shared" si="884"/>
        <v>6.8822553953446945</v>
      </c>
      <c r="T2288" s="8">
        <f t="shared" si="885"/>
        <v>6.8822553953446945</v>
      </c>
      <c r="U2288" s="10">
        <f t="shared" si="876"/>
        <v>6.1203417187262588</v>
      </c>
      <c r="V2288" s="10">
        <f t="shared" si="886"/>
        <v>0.15496856831223904</v>
      </c>
      <c r="W2288" s="10">
        <f t="shared" si="887"/>
        <v>-0.32611446433034352</v>
      </c>
      <c r="X2288" s="10">
        <f t="shared" si="877"/>
        <v>0.38693599365875281</v>
      </c>
      <c r="Y2288" s="22">
        <f t="shared" si="888"/>
        <v>6.9361594767880304</v>
      </c>
      <c r="Z2288" s="22">
        <f t="shared" si="878"/>
        <v>6.9661540865059681</v>
      </c>
      <c r="AA2288" s="22">
        <f t="shared" si="879"/>
        <v>6.8822553953446945</v>
      </c>
      <c r="AB2288" s="35"/>
      <c r="AC2288" s="10"/>
      <c r="AD2288" s="10"/>
    </row>
    <row r="2289" spans="1:30" x14ac:dyDescent="0.25">
      <c r="A2289" t="s">
        <v>2909</v>
      </c>
      <c r="B2289" t="s">
        <v>291</v>
      </c>
      <c r="C2289" s="1">
        <v>42344</v>
      </c>
      <c r="D2289">
        <v>235</v>
      </c>
      <c r="E2289" t="str">
        <f t="shared" si="872"/>
        <v>_tools_for_data_analytics_and_mis._</v>
      </c>
      <c r="F2289" s="7">
        <f t="shared" si="880"/>
        <v>5.4638318050256105</v>
      </c>
      <c r="G2289">
        <f t="shared" si="873"/>
        <v>52</v>
      </c>
      <c r="H2289" s="11">
        <f t="shared" si="881"/>
        <v>1</v>
      </c>
      <c r="I2289" s="11">
        <f t="shared" si="893"/>
        <v>1</v>
      </c>
      <c r="J2289" s="11">
        <f t="shared" si="893"/>
        <v>0</v>
      </c>
      <c r="K2289" s="11">
        <f t="shared" si="894"/>
        <v>0</v>
      </c>
      <c r="L2289" s="11">
        <f t="shared" si="894"/>
        <v>0</v>
      </c>
      <c r="M2289" s="11">
        <f t="shared" si="894"/>
        <v>0</v>
      </c>
      <c r="N2289" s="11">
        <f t="shared" si="894"/>
        <v>0</v>
      </c>
      <c r="O2289" s="11">
        <f t="shared" si="894"/>
        <v>1</v>
      </c>
      <c r="P2289" s="11">
        <f t="shared" si="894"/>
        <v>1</v>
      </c>
      <c r="Q2289" s="4" t="str">
        <f t="shared" si="882"/>
        <v>N-110-000011</v>
      </c>
      <c r="R2289">
        <f t="shared" si="883"/>
        <v>21</v>
      </c>
      <c r="S2289" s="8">
        <f t="shared" si="884"/>
        <v>5.7614925343121861</v>
      </c>
      <c r="T2289" s="8">
        <f t="shared" si="885"/>
        <v>5.7614925343121861</v>
      </c>
      <c r="U2289" s="10">
        <f t="shared" si="876"/>
        <v>6.0530717220034003</v>
      </c>
      <c r="V2289" s="10">
        <f t="shared" si="886"/>
        <v>-1.3170617680423686</v>
      </c>
      <c r="W2289" s="10">
        <f t="shared" si="887"/>
        <v>-1.3695603716897446</v>
      </c>
      <c r="X2289" s="10">
        <f t="shared" si="877"/>
        <v>-0.58923991697778932</v>
      </c>
      <c r="Y2289" s="22">
        <f t="shared" si="888"/>
        <v>5.9599835661514877</v>
      </c>
      <c r="Z2289" s="22">
        <f t="shared" si="878"/>
        <v>6.0277952412423002</v>
      </c>
      <c r="AA2289" s="22">
        <f t="shared" si="879"/>
        <v>5.7614925343121861</v>
      </c>
      <c r="AB2289" s="35"/>
      <c r="AC2289" s="10"/>
      <c r="AD2289" s="10"/>
    </row>
    <row r="2290" spans="1:30" x14ac:dyDescent="0.25">
      <c r="A2290" t="s">
        <v>3450</v>
      </c>
      <c r="B2290" t="s">
        <v>834</v>
      </c>
      <c r="C2290" s="1">
        <v>42176</v>
      </c>
      <c r="D2290">
        <v>3008</v>
      </c>
      <c r="E2290" t="str">
        <f t="shared" si="872"/>
        <v>_tools_for_data_visualization_in_r,_python,_and_julia_</v>
      </c>
      <c r="F2290" s="7">
        <f t="shared" si="880"/>
        <v>8.009363076630045</v>
      </c>
      <c r="G2290">
        <f t="shared" si="873"/>
        <v>42</v>
      </c>
      <c r="H2290" s="11">
        <f t="shared" si="881"/>
        <v>1</v>
      </c>
      <c r="I2290" s="11">
        <f t="shared" si="893"/>
        <v>0</v>
      </c>
      <c r="J2290" s="11">
        <f t="shared" si="893"/>
        <v>1</v>
      </c>
      <c r="K2290" s="11">
        <f t="shared" si="894"/>
        <v>0</v>
      </c>
      <c r="L2290" s="11">
        <f t="shared" si="894"/>
        <v>0</v>
      </c>
      <c r="M2290" s="11">
        <f t="shared" si="894"/>
        <v>0</v>
      </c>
      <c r="N2290" s="11">
        <f t="shared" si="894"/>
        <v>0</v>
      </c>
      <c r="O2290" s="11">
        <f t="shared" si="894"/>
        <v>1</v>
      </c>
      <c r="P2290" s="11">
        <f t="shared" si="894"/>
        <v>0</v>
      </c>
      <c r="Q2290" s="4" t="str">
        <f t="shared" si="882"/>
        <v>N-101-000010</v>
      </c>
      <c r="R2290">
        <f t="shared" si="883"/>
        <v>382</v>
      </c>
      <c r="S2290" s="8">
        <f t="shared" si="884"/>
        <v>6.8802841839920132</v>
      </c>
      <c r="T2290" s="8">
        <f t="shared" si="885"/>
        <v>6.8802841839920132</v>
      </c>
      <c r="U2290" s="10">
        <f t="shared" si="876"/>
        <v>7.6030092161145202</v>
      </c>
      <c r="V2290" s="10">
        <f t="shared" si="886"/>
        <v>0.18424985744159661</v>
      </c>
      <c r="W2290" s="10">
        <f t="shared" si="887"/>
        <v>1.1759708999146898</v>
      </c>
      <c r="X2290" s="10">
        <f t="shared" si="877"/>
        <v>0.40635386051552441</v>
      </c>
      <c r="Y2290" s="22">
        <f t="shared" si="888"/>
        <v>6.9555773436448023</v>
      </c>
      <c r="Z2290" s="22">
        <f t="shared" si="878"/>
        <v>6.8151536771936527</v>
      </c>
      <c r="AA2290" s="22">
        <f t="shared" si="879"/>
        <v>6.8802841839920132</v>
      </c>
      <c r="AB2290" s="35"/>
      <c r="AC2290" s="10"/>
      <c r="AD2290" s="10"/>
    </row>
    <row r="2291" spans="1:30" x14ac:dyDescent="0.25">
      <c r="A2291" t="s">
        <v>4944</v>
      </c>
      <c r="B2291" t="s">
        <v>2330</v>
      </c>
      <c r="C2291" s="1">
        <v>42167</v>
      </c>
      <c r="D2291">
        <v>297</v>
      </c>
      <c r="E2291" t="str">
        <f t="shared" si="872"/>
        <v>_tools_to_automate..._more_time_to_innovate_</v>
      </c>
      <c r="F2291" s="7">
        <f t="shared" si="880"/>
        <v>5.6970934865054046</v>
      </c>
      <c r="G2291">
        <f t="shared" si="873"/>
        <v>34</v>
      </c>
      <c r="H2291" s="11">
        <f t="shared" si="881"/>
        <v>1</v>
      </c>
      <c r="I2291" s="11">
        <f t="shared" si="893"/>
        <v>0</v>
      </c>
      <c r="J2291" s="11">
        <f t="shared" si="893"/>
        <v>1</v>
      </c>
      <c r="K2291" s="11">
        <f t="shared" si="894"/>
        <v>0</v>
      </c>
      <c r="L2291" s="11">
        <f t="shared" si="894"/>
        <v>0</v>
      </c>
      <c r="M2291" s="11">
        <f t="shared" si="894"/>
        <v>0</v>
      </c>
      <c r="N2291" s="11">
        <f t="shared" si="894"/>
        <v>0</v>
      </c>
      <c r="O2291" s="11">
        <f t="shared" si="894"/>
        <v>0</v>
      </c>
      <c r="P2291" s="11">
        <f t="shared" si="894"/>
        <v>0</v>
      </c>
      <c r="Q2291" s="4" t="str">
        <f t="shared" si="882"/>
        <v>N-101-000000</v>
      </c>
      <c r="R2291">
        <f t="shared" si="883"/>
        <v>419</v>
      </c>
      <c r="S2291" s="8">
        <f t="shared" si="884"/>
        <v>6.5697596378225285</v>
      </c>
      <c r="T2291" s="8">
        <f t="shared" si="885"/>
        <v>6.5697596378225285</v>
      </c>
      <c r="U2291" s="10">
        <f t="shared" si="876"/>
        <v>5.5086245471893482</v>
      </c>
      <c r="V2291" s="10">
        <f t="shared" si="886"/>
        <v>-0.14431102010629077</v>
      </c>
      <c r="W2291" s="10">
        <f t="shared" si="887"/>
        <v>-1.1362986902099506</v>
      </c>
      <c r="X2291" s="10">
        <f t="shared" si="877"/>
        <v>0.18846893931605621</v>
      </c>
      <c r="Y2291" s="22">
        <f t="shared" si="888"/>
        <v>6.7376924224453338</v>
      </c>
      <c r="Z2291" s="22">
        <f t="shared" si="878"/>
        <v>6.5922741434865042</v>
      </c>
      <c r="AA2291" s="22">
        <f t="shared" si="879"/>
        <v>6.5697596378225285</v>
      </c>
      <c r="AB2291" s="35"/>
      <c r="AC2291" s="10"/>
      <c r="AD2291" s="10"/>
    </row>
    <row r="2292" spans="1:30" x14ac:dyDescent="0.25">
      <c r="A2292" t="s">
        <v>4968</v>
      </c>
      <c r="B2292" t="s">
        <v>2354</v>
      </c>
      <c r="C2292" s="1">
        <v>42219</v>
      </c>
      <c r="D2292">
        <v>1426</v>
      </c>
      <c r="E2292" t="str">
        <f t="shared" si="872"/>
        <v>_top_"big_data"_accounts_on_twitter_</v>
      </c>
      <c r="F2292" s="7">
        <f t="shared" si="880"/>
        <v>7.2633296174768365</v>
      </c>
      <c r="G2292">
        <f t="shared" si="873"/>
        <v>40</v>
      </c>
      <c r="H2292" s="11">
        <f t="shared" si="881"/>
        <v>1</v>
      </c>
      <c r="I2292" s="11">
        <f t="shared" si="893"/>
        <v>0</v>
      </c>
      <c r="J2292" s="11">
        <f t="shared" si="893"/>
        <v>1</v>
      </c>
      <c r="K2292" s="11">
        <f t="shared" ref="K2292:P2301" si="895">IF(ISNUMBER(SEARCH(K$1,$E2292)),1,0)</f>
        <v>0</v>
      </c>
      <c r="L2292" s="11">
        <f t="shared" si="895"/>
        <v>0</v>
      </c>
      <c r="M2292" s="11">
        <f t="shared" si="895"/>
        <v>0</v>
      </c>
      <c r="N2292" s="11">
        <f t="shared" si="895"/>
        <v>0</v>
      </c>
      <c r="O2292" s="11">
        <f t="shared" si="895"/>
        <v>0</v>
      </c>
      <c r="P2292" s="11">
        <f t="shared" si="895"/>
        <v>0</v>
      </c>
      <c r="Q2292" s="4" t="str">
        <f t="shared" si="882"/>
        <v>N-101-000000</v>
      </c>
      <c r="R2292">
        <f t="shared" si="883"/>
        <v>419</v>
      </c>
      <c r="S2292" s="8">
        <f t="shared" si="884"/>
        <v>6.5697596378225285</v>
      </c>
      <c r="T2292" s="8">
        <f t="shared" si="885"/>
        <v>6.5697596378225285</v>
      </c>
      <c r="U2292" s="10">
        <f t="shared" si="876"/>
        <v>7.0748606781607801</v>
      </c>
      <c r="V2292" s="10">
        <f t="shared" si="886"/>
        <v>-0.14431102010629077</v>
      </c>
      <c r="W2292" s="10">
        <f t="shared" si="887"/>
        <v>0.42993744076148133</v>
      </c>
      <c r="X2292" s="10">
        <f t="shared" si="877"/>
        <v>0.18846893931605621</v>
      </c>
      <c r="Y2292" s="22">
        <f t="shared" si="888"/>
        <v>6.7376924224453338</v>
      </c>
      <c r="Z2292" s="22">
        <f t="shared" si="878"/>
        <v>6.5922741434865042</v>
      </c>
      <c r="AA2292" s="22">
        <f t="shared" si="879"/>
        <v>6.5697596378225285</v>
      </c>
      <c r="AB2292" s="35"/>
      <c r="AC2292" s="10"/>
      <c r="AD2292" s="10"/>
    </row>
    <row r="2293" spans="1:30" x14ac:dyDescent="0.25">
      <c r="A2293" t="s">
        <v>4947</v>
      </c>
      <c r="B2293" t="s">
        <v>2333</v>
      </c>
      <c r="C2293" s="1">
        <v>42015</v>
      </c>
      <c r="D2293">
        <v>2566</v>
      </c>
      <c r="E2293" t="str">
        <f t="shared" si="872"/>
        <v>_top_10_big_data_and_analytics_references_</v>
      </c>
      <c r="F2293" s="7">
        <f t="shared" si="880"/>
        <v>7.8504931808711405</v>
      </c>
      <c r="G2293">
        <f t="shared" si="873"/>
        <v>37</v>
      </c>
      <c r="H2293" s="11">
        <f t="shared" si="881"/>
        <v>1</v>
      </c>
      <c r="I2293" s="11">
        <f t="shared" si="893"/>
        <v>0</v>
      </c>
      <c r="J2293" s="11">
        <f t="shared" si="893"/>
        <v>1</v>
      </c>
      <c r="K2293" s="11">
        <f t="shared" si="895"/>
        <v>0</v>
      </c>
      <c r="L2293" s="11">
        <f t="shared" si="895"/>
        <v>0</v>
      </c>
      <c r="M2293" s="11">
        <f t="shared" si="895"/>
        <v>0</v>
      </c>
      <c r="N2293" s="11">
        <f t="shared" si="895"/>
        <v>0</v>
      </c>
      <c r="O2293" s="11">
        <f t="shared" si="895"/>
        <v>1</v>
      </c>
      <c r="P2293" s="11">
        <f t="shared" si="895"/>
        <v>1</v>
      </c>
      <c r="Q2293" s="4" t="str">
        <f t="shared" si="882"/>
        <v>N-101-000011</v>
      </c>
      <c r="R2293">
        <f t="shared" si="883"/>
        <v>56</v>
      </c>
      <c r="S2293" s="8">
        <f t="shared" si="884"/>
        <v>6.7077203067055775</v>
      </c>
      <c r="T2293" s="8">
        <f t="shared" si="885"/>
        <v>6.7077203067055775</v>
      </c>
      <c r="U2293" s="10">
        <f t="shared" si="876"/>
        <v>7.6588894634906666</v>
      </c>
      <c r="V2293" s="10">
        <f t="shared" si="886"/>
        <v>-0.13958391266768105</v>
      </c>
      <c r="W2293" s="10">
        <f t="shared" si="887"/>
        <v>1.0171010041557853</v>
      </c>
      <c r="X2293" s="10">
        <f t="shared" si="877"/>
        <v>0.19160371738047377</v>
      </c>
      <c r="Y2293" s="22">
        <f t="shared" si="888"/>
        <v>6.7408272005097514</v>
      </c>
      <c r="Z2293" s="22">
        <f t="shared" si="878"/>
        <v>6.647636803392051</v>
      </c>
      <c r="AA2293" s="22">
        <f t="shared" si="879"/>
        <v>6.7077203067055775</v>
      </c>
      <c r="AB2293" s="35"/>
      <c r="AC2293" s="10"/>
      <c r="AD2293" s="10"/>
    </row>
    <row r="2294" spans="1:30" x14ac:dyDescent="0.25">
      <c r="A2294" t="s">
        <v>3802</v>
      </c>
      <c r="B2294" t="s">
        <v>1186</v>
      </c>
      <c r="C2294" s="1">
        <v>42011</v>
      </c>
      <c r="D2294">
        <v>3544</v>
      </c>
      <c r="E2294" t="str">
        <f t="shared" si="872"/>
        <v>_top_10_bloggers_writing_about_tableau_</v>
      </c>
      <c r="F2294" s="7">
        <f t="shared" si="880"/>
        <v>8.173293438966228</v>
      </c>
      <c r="G2294">
        <f t="shared" si="873"/>
        <v>44</v>
      </c>
      <c r="H2294" s="11">
        <f t="shared" si="881"/>
        <v>1</v>
      </c>
      <c r="I2294" s="11">
        <f t="shared" si="893"/>
        <v>0</v>
      </c>
      <c r="J2294" s="11">
        <f t="shared" si="893"/>
        <v>1</v>
      </c>
      <c r="K2294" s="11">
        <f t="shared" si="895"/>
        <v>0</v>
      </c>
      <c r="L2294" s="11">
        <f t="shared" si="895"/>
        <v>0</v>
      </c>
      <c r="M2294" s="11">
        <f t="shared" si="895"/>
        <v>0</v>
      </c>
      <c r="N2294" s="11">
        <f t="shared" si="895"/>
        <v>0</v>
      </c>
      <c r="O2294" s="11">
        <f t="shared" si="895"/>
        <v>0</v>
      </c>
      <c r="P2294" s="11">
        <f t="shared" si="895"/>
        <v>0</v>
      </c>
      <c r="Q2294" s="4" t="str">
        <f t="shared" si="882"/>
        <v>N-101-000000</v>
      </c>
      <c r="R2294">
        <f t="shared" si="883"/>
        <v>419</v>
      </c>
      <c r="S2294" s="8">
        <f t="shared" si="884"/>
        <v>6.5697596378225285</v>
      </c>
      <c r="T2294" s="8">
        <f t="shared" si="885"/>
        <v>6.5697596378225285</v>
      </c>
      <c r="U2294" s="10">
        <f t="shared" si="876"/>
        <v>7.9848244996501716</v>
      </c>
      <c r="V2294" s="10">
        <f t="shared" si="886"/>
        <v>-0.14431102010629077</v>
      </c>
      <c r="W2294" s="10">
        <f t="shared" si="887"/>
        <v>1.3399012622508728</v>
      </c>
      <c r="X2294" s="10">
        <f t="shared" si="877"/>
        <v>0.18846893931605621</v>
      </c>
      <c r="Y2294" s="22">
        <f t="shared" si="888"/>
        <v>6.7376924224453338</v>
      </c>
      <c r="Z2294" s="22">
        <f t="shared" si="878"/>
        <v>6.5922741434865042</v>
      </c>
      <c r="AA2294" s="22">
        <f t="shared" si="879"/>
        <v>6.5697596378225285</v>
      </c>
      <c r="AB2294" s="35"/>
      <c r="AC2294" s="10"/>
      <c r="AD2294" s="10"/>
    </row>
    <row r="2295" spans="1:30" x14ac:dyDescent="0.25">
      <c r="A2295" t="s">
        <v>4948</v>
      </c>
      <c r="B2295" t="s">
        <v>2334</v>
      </c>
      <c r="C2295" s="1">
        <v>41715</v>
      </c>
      <c r="D2295">
        <v>1375</v>
      </c>
      <c r="E2295" t="str">
        <f t="shared" si="872"/>
        <v>_top_10_business_intelligence_trends_for_2014_</v>
      </c>
      <c r="F2295" s="7">
        <f t="shared" si="880"/>
        <v>7.2269360184932889</v>
      </c>
      <c r="G2295">
        <f t="shared" si="873"/>
        <v>87</v>
      </c>
      <c r="H2295" s="11">
        <f t="shared" si="881"/>
        <v>0</v>
      </c>
      <c r="I2295" s="11">
        <f t="shared" si="893"/>
        <v>0</v>
      </c>
      <c r="J2295" s="11">
        <f t="shared" si="893"/>
        <v>1</v>
      </c>
      <c r="K2295" s="11">
        <f t="shared" si="895"/>
        <v>0</v>
      </c>
      <c r="L2295" s="11">
        <f t="shared" si="895"/>
        <v>0</v>
      </c>
      <c r="M2295" s="11">
        <f t="shared" si="895"/>
        <v>0</v>
      </c>
      <c r="N2295" s="11">
        <f t="shared" si="895"/>
        <v>0</v>
      </c>
      <c r="O2295" s="11">
        <f t="shared" si="895"/>
        <v>0</v>
      </c>
      <c r="P2295" s="11">
        <f t="shared" si="895"/>
        <v>0</v>
      </c>
      <c r="Q2295" s="4" t="str">
        <f t="shared" si="882"/>
        <v>N-001-000000</v>
      </c>
      <c r="R2295">
        <f t="shared" si="883"/>
        <v>313</v>
      </c>
      <c r="S2295" s="8">
        <f t="shared" si="884"/>
        <v>6.8822553953446945</v>
      </c>
      <c r="T2295" s="8">
        <f t="shared" si="885"/>
        <v>6.8822553953446945</v>
      </c>
      <c r="U2295" s="10">
        <f t="shared" si="876"/>
        <v>6.8400000248345361</v>
      </c>
      <c r="V2295" s="10">
        <f t="shared" si="886"/>
        <v>0.15496856831223904</v>
      </c>
      <c r="W2295" s="10">
        <f t="shared" si="887"/>
        <v>0.39354384177793378</v>
      </c>
      <c r="X2295" s="10">
        <f t="shared" si="877"/>
        <v>0.38693599365875281</v>
      </c>
      <c r="Y2295" s="22">
        <f t="shared" si="888"/>
        <v>6.9361594767880304</v>
      </c>
      <c r="Z2295" s="22">
        <f t="shared" si="878"/>
        <v>6.9661540865059681</v>
      </c>
      <c r="AA2295" s="22">
        <f t="shared" si="879"/>
        <v>6.8822553953446945</v>
      </c>
      <c r="AB2295" s="35"/>
      <c r="AC2295" s="10"/>
      <c r="AD2295" s="10"/>
    </row>
    <row r="2296" spans="1:30" x14ac:dyDescent="0.25">
      <c r="A2296" t="s">
        <v>4949</v>
      </c>
      <c r="B2296" t="s">
        <v>2335</v>
      </c>
      <c r="C2296" s="1">
        <v>41724</v>
      </c>
      <c r="D2296">
        <v>1426</v>
      </c>
      <c r="E2296" t="str">
        <f t="shared" si="872"/>
        <v>_top_10_capabilities_for_exploring_complex_relationships_in_data_for_scientificdiscovery_</v>
      </c>
      <c r="F2296" s="7">
        <f t="shared" si="880"/>
        <v>7.2633296174768365</v>
      </c>
      <c r="G2296">
        <f t="shared" si="873"/>
        <v>34</v>
      </c>
      <c r="H2296" s="11">
        <f t="shared" si="881"/>
        <v>0</v>
      </c>
      <c r="I2296" s="11">
        <f t="shared" si="893"/>
        <v>0</v>
      </c>
      <c r="J2296" s="11">
        <f t="shared" si="893"/>
        <v>1</v>
      </c>
      <c r="K2296" s="11">
        <f t="shared" si="895"/>
        <v>0</v>
      </c>
      <c r="L2296" s="11">
        <f t="shared" si="895"/>
        <v>0</v>
      </c>
      <c r="M2296" s="11">
        <f t="shared" si="895"/>
        <v>0</v>
      </c>
      <c r="N2296" s="11">
        <f t="shared" si="895"/>
        <v>0</v>
      </c>
      <c r="O2296" s="11">
        <f t="shared" si="895"/>
        <v>1</v>
      </c>
      <c r="P2296" s="11">
        <f t="shared" si="895"/>
        <v>0</v>
      </c>
      <c r="Q2296" s="4" t="str">
        <f t="shared" si="882"/>
        <v>N-001-000010</v>
      </c>
      <c r="R2296">
        <f t="shared" si="883"/>
        <v>276</v>
      </c>
      <c r="S2296" s="8">
        <f t="shared" si="884"/>
        <v>7.1371246496698326</v>
      </c>
      <c r="T2296" s="8">
        <f t="shared" si="885"/>
        <v>7.1371246496698326</v>
      </c>
      <c r="U2296" s="10">
        <f t="shared" si="876"/>
        <v>6.6585087026186152</v>
      </c>
      <c r="V2296" s="10">
        <f t="shared" si="886"/>
        <v>0.48352944586012636</v>
      </c>
      <c r="W2296" s="10">
        <f t="shared" si="887"/>
        <v>0.42993744076148133</v>
      </c>
      <c r="X2296" s="10">
        <f t="shared" si="877"/>
        <v>0.60482091485822098</v>
      </c>
      <c r="Y2296" s="22">
        <f t="shared" si="888"/>
        <v>7.1540443979874988</v>
      </c>
      <c r="Z2296" s="22">
        <f t="shared" si="878"/>
        <v>7.1890336202131158</v>
      </c>
      <c r="AA2296" s="22">
        <f t="shared" si="879"/>
        <v>7.1371246496698326</v>
      </c>
      <c r="AB2296" s="35"/>
      <c r="AC2296" s="10"/>
      <c r="AD2296" s="10"/>
    </row>
    <row r="2297" spans="1:30" x14ac:dyDescent="0.25">
      <c r="A2297" t="s">
        <v>4950</v>
      </c>
      <c r="B2297" t="s">
        <v>2336</v>
      </c>
      <c r="C2297" s="1">
        <v>42275</v>
      </c>
      <c r="D2297">
        <v>407</v>
      </c>
      <c r="E2297" t="str">
        <f t="shared" si="872"/>
        <v>_top_10_commercial_hadoop_platforms_</v>
      </c>
      <c r="F2297" s="7">
        <f t="shared" si="880"/>
        <v>6.0112671744041615</v>
      </c>
      <c r="G2297">
        <f t="shared" si="873"/>
        <v>44</v>
      </c>
      <c r="H2297" s="11">
        <f t="shared" si="881"/>
        <v>1</v>
      </c>
      <c r="I2297" s="11">
        <f t="shared" si="893"/>
        <v>0</v>
      </c>
      <c r="J2297" s="11">
        <f t="shared" si="893"/>
        <v>1</v>
      </c>
      <c r="K2297" s="11">
        <f t="shared" si="895"/>
        <v>0</v>
      </c>
      <c r="L2297" s="11">
        <f t="shared" si="895"/>
        <v>0</v>
      </c>
      <c r="M2297" s="11">
        <f t="shared" si="895"/>
        <v>0</v>
      </c>
      <c r="N2297" s="11">
        <f t="shared" si="895"/>
        <v>0</v>
      </c>
      <c r="O2297" s="11">
        <f t="shared" si="895"/>
        <v>0</v>
      </c>
      <c r="P2297" s="11">
        <f t="shared" si="895"/>
        <v>0</v>
      </c>
      <c r="Q2297" s="4" t="str">
        <f t="shared" si="882"/>
        <v>N-101-000000</v>
      </c>
      <c r="R2297">
        <f t="shared" si="883"/>
        <v>419</v>
      </c>
      <c r="S2297" s="8">
        <f t="shared" si="884"/>
        <v>6.5697596378225285</v>
      </c>
      <c r="T2297" s="8">
        <f t="shared" si="885"/>
        <v>6.5697596378225285</v>
      </c>
      <c r="U2297" s="10">
        <f t="shared" si="876"/>
        <v>5.8227982350881051</v>
      </c>
      <c r="V2297" s="10">
        <f t="shared" si="886"/>
        <v>-0.14431102010629077</v>
      </c>
      <c r="W2297" s="10">
        <f t="shared" si="887"/>
        <v>-0.82212500231119368</v>
      </c>
      <c r="X2297" s="10">
        <f t="shared" si="877"/>
        <v>0.18846893931605621</v>
      </c>
      <c r="Y2297" s="22">
        <f t="shared" si="888"/>
        <v>6.7376924224453338</v>
      </c>
      <c r="Z2297" s="22">
        <f t="shared" si="878"/>
        <v>6.5922741434865042</v>
      </c>
      <c r="AA2297" s="22">
        <f t="shared" si="879"/>
        <v>6.5697596378225285</v>
      </c>
      <c r="AB2297" s="35"/>
      <c r="AC2297" s="10"/>
      <c r="AD2297" s="10"/>
    </row>
    <row r="2298" spans="1:30" x14ac:dyDescent="0.25">
      <c r="A2298" t="s">
        <v>4951</v>
      </c>
      <c r="B2298" t="s">
        <v>2337</v>
      </c>
      <c r="C2298" s="1">
        <v>41300</v>
      </c>
      <c r="D2298">
        <v>2282</v>
      </c>
      <c r="E2298" t="str">
        <f t="shared" si="872"/>
        <v>_top_10_data_scientists_from_gil_press_a-list_</v>
      </c>
      <c r="F2298" s="7">
        <f t="shared" si="880"/>
        <v>7.7332456465297952</v>
      </c>
      <c r="G2298">
        <f t="shared" si="873"/>
        <v>37</v>
      </c>
      <c r="H2298" s="11">
        <f t="shared" si="881"/>
        <v>0</v>
      </c>
      <c r="I2298" s="11">
        <f t="shared" si="893"/>
        <v>0</v>
      </c>
      <c r="J2298" s="11">
        <f t="shared" si="893"/>
        <v>1</v>
      </c>
      <c r="K2298" s="11">
        <f t="shared" si="895"/>
        <v>0</v>
      </c>
      <c r="L2298" s="11">
        <f t="shared" si="895"/>
        <v>0</v>
      </c>
      <c r="M2298" s="11">
        <f t="shared" si="895"/>
        <v>0</v>
      </c>
      <c r="N2298" s="11">
        <f t="shared" si="895"/>
        <v>0</v>
      </c>
      <c r="O2298" s="11">
        <f t="shared" si="895"/>
        <v>1</v>
      </c>
      <c r="P2298" s="11">
        <f t="shared" si="895"/>
        <v>0</v>
      </c>
      <c r="Q2298" s="4" t="str">
        <f t="shared" si="882"/>
        <v>N-001-000010</v>
      </c>
      <c r="R2298">
        <f t="shared" si="883"/>
        <v>276</v>
      </c>
      <c r="S2298" s="8">
        <f t="shared" si="884"/>
        <v>7.1371246496698326</v>
      </c>
      <c r="T2298" s="8">
        <f t="shared" si="885"/>
        <v>7.1371246496698326</v>
      </c>
      <c r="U2298" s="10">
        <f t="shared" si="876"/>
        <v>7.1284247316715739</v>
      </c>
      <c r="V2298" s="10">
        <f t="shared" si="886"/>
        <v>0.48352944586012636</v>
      </c>
      <c r="W2298" s="10">
        <f t="shared" si="887"/>
        <v>0.89985346981444003</v>
      </c>
      <c r="X2298" s="10">
        <f t="shared" si="877"/>
        <v>0.60482091485822098</v>
      </c>
      <c r="Y2298" s="22">
        <f t="shared" si="888"/>
        <v>7.1540443979874988</v>
      </c>
      <c r="Z2298" s="22">
        <f t="shared" si="878"/>
        <v>7.1890336202131158</v>
      </c>
      <c r="AA2298" s="22">
        <f t="shared" si="879"/>
        <v>7.1371246496698326</v>
      </c>
      <c r="AB2298" s="35"/>
      <c r="AC2298" s="10"/>
      <c r="AD2298" s="10"/>
    </row>
    <row r="2299" spans="1:30" x14ac:dyDescent="0.25">
      <c r="A2299" t="s">
        <v>3064</v>
      </c>
      <c r="B2299" t="s">
        <v>446</v>
      </c>
      <c r="C2299" s="1">
        <v>41815</v>
      </c>
      <c r="D2299">
        <v>274</v>
      </c>
      <c r="E2299" t="str">
        <f t="shared" si="872"/>
        <v>_top_10_hadoop_blog_posts_-_by_pivotal_</v>
      </c>
      <c r="F2299" s="7">
        <f t="shared" si="880"/>
        <v>5.6167710976665717</v>
      </c>
      <c r="G2299">
        <f t="shared" si="873"/>
        <v>36</v>
      </c>
      <c r="H2299" s="11">
        <f t="shared" si="881"/>
        <v>0</v>
      </c>
      <c r="I2299" s="11">
        <f t="shared" si="893"/>
        <v>1</v>
      </c>
      <c r="J2299" s="11">
        <f t="shared" si="893"/>
        <v>0</v>
      </c>
      <c r="K2299" s="11">
        <f t="shared" si="895"/>
        <v>0</v>
      </c>
      <c r="L2299" s="11">
        <f t="shared" si="895"/>
        <v>0</v>
      </c>
      <c r="M2299" s="11">
        <f t="shared" si="895"/>
        <v>0</v>
      </c>
      <c r="N2299" s="11">
        <f t="shared" si="895"/>
        <v>0</v>
      </c>
      <c r="O2299" s="11">
        <f t="shared" si="895"/>
        <v>0</v>
      </c>
      <c r="P2299" s="11">
        <f t="shared" si="895"/>
        <v>0</v>
      </c>
      <c r="Q2299" s="4" t="str">
        <f t="shared" si="882"/>
        <v>N-010-000000</v>
      </c>
      <c r="R2299">
        <f t="shared" si="883"/>
        <v>99</v>
      </c>
      <c r="S2299" s="8">
        <f t="shared" si="884"/>
        <v>6.480946823676728</v>
      </c>
      <c r="T2299" s="8">
        <f t="shared" si="885"/>
        <v>6.480946823676728</v>
      </c>
      <c r="U2299" s="10">
        <f t="shared" si="876"/>
        <v>6.0106787383660816</v>
      </c>
      <c r="V2299" s="10">
        <f t="shared" si="886"/>
        <v>-1.0225092870624488</v>
      </c>
      <c r="W2299" s="10">
        <f t="shared" si="887"/>
        <v>-1.2166210790487835</v>
      </c>
      <c r="X2299" s="10">
        <f t="shared" si="877"/>
        <v>-0.39390764069951029</v>
      </c>
      <c r="Y2299" s="22">
        <f t="shared" si="888"/>
        <v>6.1553158424297676</v>
      </c>
      <c r="Z2299" s="22">
        <f t="shared" si="878"/>
        <v>6.3463125243562173</v>
      </c>
      <c r="AA2299" s="22">
        <f t="shared" si="879"/>
        <v>6.480946823676728</v>
      </c>
      <c r="AB2299" s="35"/>
      <c r="AC2299" s="10"/>
      <c r="AD2299" s="10"/>
    </row>
    <row r="2300" spans="1:30" x14ac:dyDescent="0.25">
      <c r="A2300" t="s">
        <v>4952</v>
      </c>
      <c r="B2300" t="s">
        <v>2338</v>
      </c>
      <c r="C2300" s="1">
        <v>42492</v>
      </c>
      <c r="D2300">
        <v>1736</v>
      </c>
      <c r="E2300" t="str">
        <f t="shared" si="872"/>
        <v>_top_10_hot_data_science_technologies_</v>
      </c>
      <c r="F2300" s="7">
        <f t="shared" si="880"/>
        <v>7.4599147662411047</v>
      </c>
      <c r="G2300">
        <f t="shared" si="873"/>
        <v>33</v>
      </c>
      <c r="H2300" s="11">
        <f t="shared" si="881"/>
        <v>1</v>
      </c>
      <c r="I2300" s="11">
        <f t="shared" si="893"/>
        <v>0</v>
      </c>
      <c r="J2300" s="11">
        <f t="shared" si="893"/>
        <v>1</v>
      </c>
      <c r="K2300" s="11">
        <f t="shared" si="895"/>
        <v>0</v>
      </c>
      <c r="L2300" s="11">
        <f t="shared" si="895"/>
        <v>0</v>
      </c>
      <c r="M2300" s="11">
        <f t="shared" si="895"/>
        <v>0</v>
      </c>
      <c r="N2300" s="11">
        <f t="shared" si="895"/>
        <v>1</v>
      </c>
      <c r="O2300" s="11">
        <f t="shared" si="895"/>
        <v>1</v>
      </c>
      <c r="P2300" s="11">
        <f t="shared" si="895"/>
        <v>0</v>
      </c>
      <c r="Q2300" s="4" t="str">
        <f t="shared" si="882"/>
        <v>N-101-000110</v>
      </c>
      <c r="R2300">
        <f t="shared" si="883"/>
        <v>126</v>
      </c>
      <c r="S2300" s="8">
        <f t="shared" si="884"/>
        <v>7.156085089173656</v>
      </c>
      <c r="T2300" s="8">
        <f t="shared" si="885"/>
        <v>7.156085089173656</v>
      </c>
      <c r="U2300" s="10">
        <f t="shared" si="876"/>
        <v>6.6698980694200953</v>
      </c>
      <c r="V2300" s="10">
        <f t="shared" si="886"/>
        <v>0.76279653926378688</v>
      </c>
      <c r="W2300" s="10">
        <f t="shared" si="887"/>
        <v>0.62652258952574957</v>
      </c>
      <c r="X2300" s="10">
        <f t="shared" si="877"/>
        <v>0.79001669682100972</v>
      </c>
      <c r="Y2300" s="22">
        <f t="shared" si="888"/>
        <v>7.3392401799502869</v>
      </c>
      <c r="Z2300" s="22">
        <f t="shared" si="878"/>
        <v>7.2265960335864765</v>
      </c>
      <c r="AA2300" s="22">
        <f t="shared" si="879"/>
        <v>7.156085089173656</v>
      </c>
      <c r="AB2300" s="35"/>
      <c r="AC2300" s="10"/>
      <c r="AD2300" s="10"/>
    </row>
    <row r="2301" spans="1:30" x14ac:dyDescent="0.25">
      <c r="A2301" t="s">
        <v>4953</v>
      </c>
      <c r="B2301" t="s">
        <v>2339</v>
      </c>
      <c r="C2301" s="1">
        <v>41741</v>
      </c>
      <c r="D2301">
        <v>1721</v>
      </c>
      <c r="E2301" t="str">
        <f t="shared" si="872"/>
        <v>_top_10_list_-_the_v's_of_big_data_</v>
      </c>
      <c r="F2301" s="7">
        <f t="shared" si="880"/>
        <v>7.4512416849876759</v>
      </c>
      <c r="G2301">
        <f t="shared" si="873"/>
        <v>34</v>
      </c>
      <c r="H2301" s="11">
        <f t="shared" si="881"/>
        <v>0</v>
      </c>
      <c r="I2301" s="11">
        <f t="shared" si="893"/>
        <v>0</v>
      </c>
      <c r="J2301" s="11">
        <f t="shared" si="893"/>
        <v>1</v>
      </c>
      <c r="K2301" s="11">
        <f t="shared" si="895"/>
        <v>0</v>
      </c>
      <c r="L2301" s="11">
        <f t="shared" si="895"/>
        <v>0</v>
      </c>
      <c r="M2301" s="11">
        <f t="shared" si="895"/>
        <v>0</v>
      </c>
      <c r="N2301" s="11">
        <f t="shared" si="895"/>
        <v>0</v>
      </c>
      <c r="O2301" s="11">
        <f t="shared" si="895"/>
        <v>1</v>
      </c>
      <c r="P2301" s="11">
        <f t="shared" si="895"/>
        <v>0</v>
      </c>
      <c r="Q2301" s="4" t="str">
        <f t="shared" si="882"/>
        <v>N-001-000010</v>
      </c>
      <c r="R2301">
        <f t="shared" si="883"/>
        <v>276</v>
      </c>
      <c r="S2301" s="8">
        <f t="shared" si="884"/>
        <v>7.1371246496698326</v>
      </c>
      <c r="T2301" s="8">
        <f t="shared" si="885"/>
        <v>7.1371246496698326</v>
      </c>
      <c r="U2301" s="10">
        <f t="shared" si="876"/>
        <v>6.8464207701294546</v>
      </c>
      <c r="V2301" s="10">
        <f t="shared" si="886"/>
        <v>0.48352944586012636</v>
      </c>
      <c r="W2301" s="10">
        <f t="shared" si="887"/>
        <v>0.61784950827232077</v>
      </c>
      <c r="X2301" s="10">
        <f t="shared" si="877"/>
        <v>0.60482091485822098</v>
      </c>
      <c r="Y2301" s="22">
        <f t="shared" si="888"/>
        <v>7.1540443979874988</v>
      </c>
      <c r="Z2301" s="22">
        <f t="shared" si="878"/>
        <v>7.1890336202131158</v>
      </c>
      <c r="AA2301" s="22">
        <f t="shared" si="879"/>
        <v>7.1371246496698326</v>
      </c>
      <c r="AB2301" s="35"/>
      <c r="AC2301" s="10"/>
      <c r="AD2301" s="10"/>
    </row>
    <row r="2302" spans="1:30" x14ac:dyDescent="0.25">
      <c r="A2302" t="s">
        <v>2633</v>
      </c>
      <c r="B2302" t="s">
        <v>13</v>
      </c>
      <c r="C2302" s="1">
        <v>42440</v>
      </c>
      <c r="D2302">
        <v>14352</v>
      </c>
      <c r="E2302" t="str">
        <f t="shared" si="872"/>
        <v>_top_10_machine_learning_algorithms_</v>
      </c>
      <c r="F2302" s="7">
        <f t="shared" si="880"/>
        <v>9.5717142585713795</v>
      </c>
      <c r="G2302">
        <f t="shared" si="873"/>
        <v>55</v>
      </c>
      <c r="H2302" s="11">
        <f t="shared" si="881"/>
        <v>1</v>
      </c>
      <c r="I2302" s="11">
        <f t="shared" ref="I2302:J2321" si="896">IF(ISNUMBER(SEARCH(I$1,$B2302)),1,0)</f>
        <v>1</v>
      </c>
      <c r="J2302" s="11">
        <f t="shared" si="896"/>
        <v>0</v>
      </c>
      <c r="K2302" s="11">
        <f t="shared" ref="K2302:P2311" si="897">IF(ISNUMBER(SEARCH(K$1,$E2302)),1,0)</f>
        <v>0</v>
      </c>
      <c r="L2302" s="11">
        <f t="shared" si="897"/>
        <v>0</v>
      </c>
      <c r="M2302" s="11">
        <f t="shared" si="897"/>
        <v>1</v>
      </c>
      <c r="N2302" s="11">
        <f t="shared" si="897"/>
        <v>0</v>
      </c>
      <c r="O2302" s="11">
        <f t="shared" si="897"/>
        <v>0</v>
      </c>
      <c r="P2302" s="11">
        <f t="shared" si="897"/>
        <v>0</v>
      </c>
      <c r="Q2302" s="4" t="str">
        <f t="shared" si="882"/>
        <v>N-110-001000</v>
      </c>
      <c r="R2302">
        <f t="shared" si="883"/>
        <v>6</v>
      </c>
      <c r="S2302" s="8">
        <f t="shared" si="884"/>
        <v>7.6981890511931148</v>
      </c>
      <c r="T2302" s="8">
        <f t="shared" si="885"/>
        <v>7.3546782491486216</v>
      </c>
      <c r="U2302" s="10">
        <f t="shared" si="876"/>
        <v>9.6861696973377018</v>
      </c>
      <c r="V2302" s="10">
        <f t="shared" si="886"/>
        <v>-0.6011076581915753</v>
      </c>
      <c r="W2302" s="10">
        <f t="shared" si="887"/>
        <v>2.7383220818560243</v>
      </c>
      <c r="X2302" s="10">
        <f t="shared" si="877"/>
        <v>-0.11445543876632198</v>
      </c>
      <c r="Y2302" s="22">
        <f t="shared" si="888"/>
        <v>6.4347680443629551</v>
      </c>
      <c r="Z2302" s="22">
        <f t="shared" si="878"/>
        <v>6.8086063085950572</v>
      </c>
      <c r="AA2302" s="22">
        <f t="shared" si="879"/>
        <v>7.6981890511931148</v>
      </c>
      <c r="AB2302" s="35"/>
      <c r="AC2302" s="10"/>
      <c r="AD2302" s="10"/>
    </row>
    <row r="2303" spans="1:30" x14ac:dyDescent="0.25">
      <c r="A2303" t="s">
        <v>4956</v>
      </c>
      <c r="B2303" t="s">
        <v>2342</v>
      </c>
      <c r="C2303" s="1">
        <v>41902</v>
      </c>
      <c r="D2303">
        <v>6763</v>
      </c>
      <c r="E2303" t="str">
        <f t="shared" si="872"/>
        <v>_top_2,500_data_science,_big_data_and_analytics_websites_</v>
      </c>
      <c r="F2303" s="7">
        <f t="shared" si="880"/>
        <v>8.8193697100184707</v>
      </c>
      <c r="G2303">
        <f t="shared" si="873"/>
        <v>34</v>
      </c>
      <c r="H2303" s="11">
        <f t="shared" si="881"/>
        <v>0</v>
      </c>
      <c r="I2303" s="11">
        <f t="shared" si="896"/>
        <v>0</v>
      </c>
      <c r="J2303" s="11">
        <f t="shared" si="896"/>
        <v>1</v>
      </c>
      <c r="K2303" s="11">
        <f t="shared" si="897"/>
        <v>0</v>
      </c>
      <c r="L2303" s="11">
        <f t="shared" si="897"/>
        <v>0</v>
      </c>
      <c r="M2303" s="11">
        <f t="shared" si="897"/>
        <v>0</v>
      </c>
      <c r="N2303" s="11">
        <f t="shared" si="897"/>
        <v>0</v>
      </c>
      <c r="O2303" s="11">
        <f t="shared" si="897"/>
        <v>1</v>
      </c>
      <c r="P2303" s="11">
        <f t="shared" si="897"/>
        <v>1</v>
      </c>
      <c r="Q2303" s="4" t="str">
        <f t="shared" si="882"/>
        <v>N-001-000011</v>
      </c>
      <c r="R2303">
        <f t="shared" si="883"/>
        <v>44</v>
      </c>
      <c r="S2303" s="8">
        <f t="shared" si="884"/>
        <v>7.1577607103781817</v>
      </c>
      <c r="T2303" s="8">
        <f t="shared" si="885"/>
        <v>7.1577607103781817</v>
      </c>
      <c r="U2303" s="10">
        <f t="shared" si="876"/>
        <v>8.4292989382953003</v>
      </c>
      <c r="V2303" s="10">
        <f t="shared" si="886"/>
        <v>0.15969567575084864</v>
      </c>
      <c r="W2303" s="10">
        <f t="shared" si="887"/>
        <v>1.9859775333031155</v>
      </c>
      <c r="X2303" s="10">
        <f t="shared" si="877"/>
        <v>0.39007077172317028</v>
      </c>
      <c r="Y2303" s="22">
        <f t="shared" si="888"/>
        <v>6.9392942548524479</v>
      </c>
      <c r="Z2303" s="22">
        <f t="shared" si="878"/>
        <v>7.021516746411514</v>
      </c>
      <c r="AA2303" s="22">
        <f t="shared" si="879"/>
        <v>7.1577607103781817</v>
      </c>
      <c r="AB2303" s="35"/>
      <c r="AC2303" s="10"/>
      <c r="AD2303" s="10"/>
    </row>
    <row r="2304" spans="1:30" x14ac:dyDescent="0.25">
      <c r="A2304" t="s">
        <v>4957</v>
      </c>
      <c r="B2304" t="s">
        <v>2343</v>
      </c>
      <c r="C2304" s="1">
        <v>41902</v>
      </c>
      <c r="D2304">
        <v>163</v>
      </c>
      <c r="E2304" t="str">
        <f t="shared" si="872"/>
        <v>_top_2,500_websites_-_not_crawlable_</v>
      </c>
      <c r="F2304" s="7">
        <f t="shared" si="880"/>
        <v>5.0998664278241987</v>
      </c>
      <c r="G2304">
        <f t="shared" si="873"/>
        <v>35</v>
      </c>
      <c r="H2304" s="11">
        <f t="shared" si="881"/>
        <v>0</v>
      </c>
      <c r="I2304" s="11">
        <f t="shared" si="896"/>
        <v>0</v>
      </c>
      <c r="J2304" s="11">
        <f t="shared" si="896"/>
        <v>1</v>
      </c>
      <c r="K2304" s="11">
        <f t="shared" si="897"/>
        <v>0</v>
      </c>
      <c r="L2304" s="11">
        <f t="shared" si="897"/>
        <v>0</v>
      </c>
      <c r="M2304" s="11">
        <f t="shared" si="897"/>
        <v>0</v>
      </c>
      <c r="N2304" s="11">
        <f t="shared" si="897"/>
        <v>0</v>
      </c>
      <c r="O2304" s="11">
        <f t="shared" si="897"/>
        <v>0</v>
      </c>
      <c r="P2304" s="11">
        <f t="shared" si="897"/>
        <v>0</v>
      </c>
      <c r="Q2304" s="4" t="str">
        <f t="shared" si="882"/>
        <v>N-001-000000</v>
      </c>
      <c r="R2304">
        <f t="shared" si="883"/>
        <v>313</v>
      </c>
      <c r="S2304" s="8">
        <f t="shared" si="884"/>
        <v>6.8822553953446945</v>
      </c>
      <c r="T2304" s="8">
        <f t="shared" si="885"/>
        <v>6.8822553953446945</v>
      </c>
      <c r="U2304" s="10">
        <f t="shared" si="876"/>
        <v>4.7129304341654459</v>
      </c>
      <c r="V2304" s="10">
        <f t="shared" si="886"/>
        <v>0.15496856831223904</v>
      </c>
      <c r="W2304" s="10">
        <f t="shared" si="887"/>
        <v>-1.7335257488911564</v>
      </c>
      <c r="X2304" s="10">
        <f t="shared" si="877"/>
        <v>0.38693599365875281</v>
      </c>
      <c r="Y2304" s="22">
        <f t="shared" si="888"/>
        <v>6.9361594767880304</v>
      </c>
      <c r="Z2304" s="22">
        <f t="shared" si="878"/>
        <v>6.9661540865059681</v>
      </c>
      <c r="AA2304" s="22">
        <f t="shared" si="879"/>
        <v>6.8822553953446945</v>
      </c>
      <c r="AB2304" s="35"/>
      <c r="AC2304" s="10"/>
      <c r="AD2304" s="10"/>
    </row>
    <row r="2305" spans="1:30" x14ac:dyDescent="0.25">
      <c r="A2305" t="s">
        <v>4958</v>
      </c>
      <c r="B2305" t="s">
        <v>2344</v>
      </c>
      <c r="C2305" s="1">
        <v>41902</v>
      </c>
      <c r="D2305">
        <v>3829</v>
      </c>
      <c r="E2305" t="str">
        <f t="shared" si="872"/>
        <v>_top_2,500_websites_-_top_of_the_top_</v>
      </c>
      <c r="F2305" s="7">
        <f t="shared" si="880"/>
        <v>8.2506200821746916</v>
      </c>
      <c r="G2305">
        <f t="shared" si="873"/>
        <v>62</v>
      </c>
      <c r="H2305" s="11">
        <f t="shared" si="881"/>
        <v>0</v>
      </c>
      <c r="I2305" s="11">
        <f t="shared" si="896"/>
        <v>0</v>
      </c>
      <c r="J2305" s="11">
        <f t="shared" si="896"/>
        <v>1</v>
      </c>
      <c r="K2305" s="11">
        <f t="shared" si="897"/>
        <v>0</v>
      </c>
      <c r="L2305" s="11">
        <f t="shared" si="897"/>
        <v>0</v>
      </c>
      <c r="M2305" s="11">
        <f t="shared" si="897"/>
        <v>0</v>
      </c>
      <c r="N2305" s="11">
        <f t="shared" si="897"/>
        <v>0</v>
      </c>
      <c r="O2305" s="11">
        <f t="shared" si="897"/>
        <v>0</v>
      </c>
      <c r="P2305" s="11">
        <f t="shared" si="897"/>
        <v>0</v>
      </c>
      <c r="Q2305" s="4" t="str">
        <f t="shared" si="882"/>
        <v>N-001-000000</v>
      </c>
      <c r="R2305">
        <f t="shared" si="883"/>
        <v>313</v>
      </c>
      <c r="S2305" s="8">
        <f t="shared" si="884"/>
        <v>6.8822553953446945</v>
      </c>
      <c r="T2305" s="8">
        <f t="shared" si="885"/>
        <v>6.8822553953446945</v>
      </c>
      <c r="U2305" s="10">
        <f t="shared" si="876"/>
        <v>7.8636840885159387</v>
      </c>
      <c r="V2305" s="10">
        <f t="shared" si="886"/>
        <v>0.15496856831223904</v>
      </c>
      <c r="W2305" s="10">
        <f t="shared" si="887"/>
        <v>1.4172279054593364</v>
      </c>
      <c r="X2305" s="10">
        <f t="shared" si="877"/>
        <v>0.38693599365875281</v>
      </c>
      <c r="Y2305" s="22">
        <f t="shared" si="888"/>
        <v>6.9361594767880304</v>
      </c>
      <c r="Z2305" s="22">
        <f t="shared" si="878"/>
        <v>6.9661540865059681</v>
      </c>
      <c r="AA2305" s="22">
        <f t="shared" si="879"/>
        <v>6.8822553953446945</v>
      </c>
      <c r="AB2305" s="35"/>
      <c r="AC2305" s="10"/>
      <c r="AD2305" s="10"/>
    </row>
    <row r="2306" spans="1:30" x14ac:dyDescent="0.25">
      <c r="A2306" t="s">
        <v>4954</v>
      </c>
      <c r="B2306" t="s">
        <v>2340</v>
      </c>
      <c r="C2306" s="1">
        <v>42384</v>
      </c>
      <c r="D2306">
        <v>6110</v>
      </c>
      <c r="E2306" t="str">
        <f t="shared" ref="E2306:E2369" si="898">CONCATENATE("_",LOWER(A2306),"_")</f>
        <v>_top_20_big_data_experts_to_follow_(includes_scoring_algorithm)_</v>
      </c>
      <c r="F2306" s="7">
        <f t="shared" si="880"/>
        <v>8.7178457048949163</v>
      </c>
      <c r="G2306">
        <f t="shared" ref="G2306:G2369" si="899">LEN(A2307)</f>
        <v>24</v>
      </c>
      <c r="H2306" s="11">
        <f t="shared" si="881"/>
        <v>1</v>
      </c>
      <c r="I2306" s="11">
        <f t="shared" si="896"/>
        <v>0</v>
      </c>
      <c r="J2306" s="11">
        <f t="shared" si="896"/>
        <v>1</v>
      </c>
      <c r="K2306" s="11">
        <f t="shared" si="897"/>
        <v>0</v>
      </c>
      <c r="L2306" s="11">
        <f t="shared" si="897"/>
        <v>0</v>
      </c>
      <c r="M2306" s="11">
        <f t="shared" si="897"/>
        <v>0</v>
      </c>
      <c r="N2306" s="11">
        <f t="shared" si="897"/>
        <v>0</v>
      </c>
      <c r="O2306" s="11">
        <f t="shared" si="897"/>
        <v>1</v>
      </c>
      <c r="P2306" s="11">
        <f t="shared" si="897"/>
        <v>0</v>
      </c>
      <c r="Q2306" s="4" t="str">
        <f t="shared" si="882"/>
        <v>N-101-000010</v>
      </c>
      <c r="R2306">
        <f t="shared" si="883"/>
        <v>382</v>
      </c>
      <c r="S2306" s="8">
        <f t="shared" si="884"/>
        <v>6.8802841839920132</v>
      </c>
      <c r="T2306" s="8">
        <f t="shared" si="885"/>
        <v>6.8802841839920132</v>
      </c>
      <c r="U2306" s="10">
        <f t="shared" ref="U2306:U2369" si="900">F2306-$AQ$29*SUMPRODUCT(H2306:P2306,$AH$25:$AP$25)</f>
        <v>8.3114918443793915</v>
      </c>
      <c r="V2306" s="10">
        <f t="shared" si="886"/>
        <v>0.18424985744159661</v>
      </c>
      <c r="W2306" s="10">
        <f t="shared" si="887"/>
        <v>1.8844535281795611</v>
      </c>
      <c r="X2306" s="10">
        <f t="shared" ref="X2306:X2369" si="901">$AQ$29*SUMPRODUCT(H2306:P2306,$AH$25:$AP$25)</f>
        <v>0.40635386051552441</v>
      </c>
      <c r="Y2306" s="22">
        <f t="shared" si="888"/>
        <v>6.9555773436448023</v>
      </c>
      <c r="Z2306" s="22">
        <f t="shared" ref="Z2306:Z2369" si="902">$AG$36+SUMPRODUCT($AH$36:$AP$36,H2306:P2306)</f>
        <v>6.8151536771936527</v>
      </c>
      <c r="AA2306" s="22">
        <f t="shared" ref="AA2306:AA2369" si="903">IF(R2306&gt;=$AC$2,S2306,Y2306)</f>
        <v>6.8802841839920132</v>
      </c>
      <c r="AB2306" s="35"/>
      <c r="AC2306" s="10"/>
      <c r="AD2306" s="10"/>
    </row>
    <row r="2307" spans="1:30" x14ac:dyDescent="0.25">
      <c r="A2307" t="s">
        <v>3192</v>
      </c>
      <c r="B2307" t="s">
        <v>576</v>
      </c>
      <c r="C2307" s="1">
        <v>42424</v>
      </c>
      <c r="D2307">
        <v>4650</v>
      </c>
      <c r="E2307" t="str">
        <f t="shared" si="898"/>
        <v>_top_20_open_data_sources_</v>
      </c>
      <c r="F2307" s="7">
        <f t="shared" ref="F2307:F2370" si="904">LN(1+D2307)</f>
        <v>8.4448375292240971</v>
      </c>
      <c r="G2307">
        <f t="shared" si="899"/>
        <v>49</v>
      </c>
      <c r="H2307" s="11">
        <f t="shared" ref="H2307:H2370" si="905">IF(YEAR(C2307)&gt;2014,1,0)</f>
        <v>1</v>
      </c>
      <c r="I2307" s="11">
        <f t="shared" si="896"/>
        <v>0</v>
      </c>
      <c r="J2307" s="11">
        <f t="shared" si="896"/>
        <v>1</v>
      </c>
      <c r="K2307" s="11">
        <f t="shared" si="897"/>
        <v>0</v>
      </c>
      <c r="L2307" s="11">
        <f t="shared" si="897"/>
        <v>0</v>
      </c>
      <c r="M2307" s="11">
        <f t="shared" si="897"/>
        <v>0</v>
      </c>
      <c r="N2307" s="11">
        <f t="shared" si="897"/>
        <v>0</v>
      </c>
      <c r="O2307" s="11">
        <f t="shared" si="897"/>
        <v>1</v>
      </c>
      <c r="P2307" s="11">
        <f t="shared" si="897"/>
        <v>0</v>
      </c>
      <c r="Q2307" s="4" t="str">
        <f t="shared" ref="Q2307:Q2370" si="906">CONCATENATE("N-",H2307,I2307,J2307,"-",K2307,L2307,M2307,N2307,O2307,P2307)</f>
        <v>N-101-000010</v>
      </c>
      <c r="R2307">
        <f t="shared" ref="R2307:R2370" si="907">COUNTIF(Q:Q,Q2307)</f>
        <v>382</v>
      </c>
      <c r="S2307" s="8">
        <f t="shared" ref="S2307:S2370" si="908">AVERAGEIF(R:R,R2307,F:F)</f>
        <v>6.8802841839920132</v>
      </c>
      <c r="T2307" s="8">
        <f t="shared" ref="T2307:T2370" si="909">IF(R2307&gt;=10,S2307,AVERAGEIF(R:R,"&lt;10",F:F))</f>
        <v>6.8802841839920132</v>
      </c>
      <c r="U2307" s="10">
        <f t="shared" si="900"/>
        <v>8.0384836687085723</v>
      </c>
      <c r="V2307" s="10">
        <f t="shared" ref="V2307:V2370" si="910">SUMPRODUCT(H2307:P2307,$AH$25:$AP$25)-$AQ$28</f>
        <v>0.18424985744159661</v>
      </c>
      <c r="W2307" s="10">
        <f t="shared" ref="W2307:W2370" si="911">F2307-AVERAGE(F:F)</f>
        <v>1.611445352508742</v>
      </c>
      <c r="X2307" s="10">
        <f t="shared" si="901"/>
        <v>0.40635386051552441</v>
      </c>
      <c r="Y2307" s="22">
        <f t="shared" ref="Y2307:Y2370" si="912">AVERAGE(F:F)-AVERAGE(X:X)+X2307</f>
        <v>6.9555773436448023</v>
      </c>
      <c r="Z2307" s="22">
        <f t="shared" si="902"/>
        <v>6.8151536771936527</v>
      </c>
      <c r="AA2307" s="22">
        <f t="shared" si="903"/>
        <v>6.8802841839920132</v>
      </c>
      <c r="AB2307" s="35"/>
      <c r="AC2307" s="10"/>
      <c r="AD2307" s="10"/>
    </row>
    <row r="2308" spans="1:30" x14ac:dyDescent="0.25">
      <c r="A2308" t="s">
        <v>4959</v>
      </c>
      <c r="B2308" t="s">
        <v>2345</v>
      </c>
      <c r="C2308" s="1">
        <v>41916</v>
      </c>
      <c r="D2308">
        <v>2077</v>
      </c>
      <c r="E2308" t="str">
        <f t="shared" si="898"/>
        <v>_top_30_dsc_blogs,_based_on_new_scoring_technology_</v>
      </c>
      <c r="F2308" s="7">
        <f t="shared" si="904"/>
        <v>7.6391611716591727</v>
      </c>
      <c r="G2308">
        <f t="shared" si="899"/>
        <v>49</v>
      </c>
      <c r="H2308" s="11">
        <f t="shared" si="905"/>
        <v>0</v>
      </c>
      <c r="I2308" s="11">
        <f t="shared" si="896"/>
        <v>0</v>
      </c>
      <c r="J2308" s="11">
        <f t="shared" si="896"/>
        <v>1</v>
      </c>
      <c r="K2308" s="11">
        <f t="shared" si="897"/>
        <v>0</v>
      </c>
      <c r="L2308" s="11">
        <f t="shared" si="897"/>
        <v>0</v>
      </c>
      <c r="M2308" s="11">
        <f t="shared" si="897"/>
        <v>0</v>
      </c>
      <c r="N2308" s="11">
        <f t="shared" si="897"/>
        <v>0</v>
      </c>
      <c r="O2308" s="11">
        <f t="shared" si="897"/>
        <v>0</v>
      </c>
      <c r="P2308" s="11">
        <f t="shared" si="897"/>
        <v>0</v>
      </c>
      <c r="Q2308" s="4" t="str">
        <f t="shared" si="906"/>
        <v>N-001-000000</v>
      </c>
      <c r="R2308">
        <f t="shared" si="907"/>
        <v>313</v>
      </c>
      <c r="S2308" s="8">
        <f t="shared" si="908"/>
        <v>6.8822553953446945</v>
      </c>
      <c r="T2308" s="8">
        <f t="shared" si="909"/>
        <v>6.8822553953446945</v>
      </c>
      <c r="U2308" s="10">
        <f t="shared" si="900"/>
        <v>7.2522251780004199</v>
      </c>
      <c r="V2308" s="10">
        <f t="shared" si="910"/>
        <v>0.15496856831223904</v>
      </c>
      <c r="W2308" s="10">
        <f t="shared" si="911"/>
        <v>0.8057689949438176</v>
      </c>
      <c r="X2308" s="10">
        <f t="shared" si="901"/>
        <v>0.38693599365875281</v>
      </c>
      <c r="Y2308" s="22">
        <f t="shared" si="912"/>
        <v>6.9361594767880304</v>
      </c>
      <c r="Z2308" s="22">
        <f t="shared" si="902"/>
        <v>6.9661540865059681</v>
      </c>
      <c r="AA2308" s="22">
        <f t="shared" si="903"/>
        <v>6.8822553953446945</v>
      </c>
      <c r="AB2308" s="35"/>
      <c r="AC2308" s="10"/>
      <c r="AD2308" s="10"/>
    </row>
    <row r="2309" spans="1:30" x14ac:dyDescent="0.25">
      <c r="A2309" t="s">
        <v>4960</v>
      </c>
      <c r="B2309" t="s">
        <v>2346</v>
      </c>
      <c r="C2309" s="1">
        <v>41561</v>
      </c>
      <c r="D2309">
        <v>1100</v>
      </c>
      <c r="E2309" t="str">
        <f t="shared" si="898"/>
        <v>_top_5_cloud_computing_myths??¼that_just_won't_die_</v>
      </c>
      <c r="F2309" s="7">
        <f t="shared" si="904"/>
        <v>7.0039741367226798</v>
      </c>
      <c r="G2309">
        <f t="shared" si="899"/>
        <v>56</v>
      </c>
      <c r="H2309" s="11">
        <f t="shared" si="905"/>
        <v>0</v>
      </c>
      <c r="I2309" s="11">
        <f t="shared" si="896"/>
        <v>0</v>
      </c>
      <c r="J2309" s="11">
        <f t="shared" si="896"/>
        <v>1</v>
      </c>
      <c r="K2309" s="11">
        <f t="shared" si="897"/>
        <v>0</v>
      </c>
      <c r="L2309" s="11">
        <f t="shared" si="897"/>
        <v>0</v>
      </c>
      <c r="M2309" s="11">
        <f t="shared" si="897"/>
        <v>0</v>
      </c>
      <c r="N2309" s="11">
        <f t="shared" si="897"/>
        <v>0</v>
      </c>
      <c r="O2309" s="11">
        <f t="shared" si="897"/>
        <v>0</v>
      </c>
      <c r="P2309" s="11">
        <f t="shared" si="897"/>
        <v>0</v>
      </c>
      <c r="Q2309" s="4" t="str">
        <f t="shared" si="906"/>
        <v>N-001-000000</v>
      </c>
      <c r="R2309">
        <f t="shared" si="907"/>
        <v>313</v>
      </c>
      <c r="S2309" s="8">
        <f t="shared" si="908"/>
        <v>6.8822553953446945</v>
      </c>
      <c r="T2309" s="8">
        <f t="shared" si="909"/>
        <v>6.8822553953446945</v>
      </c>
      <c r="U2309" s="10">
        <f t="shared" si="900"/>
        <v>6.6170381430639269</v>
      </c>
      <c r="V2309" s="10">
        <f t="shared" si="910"/>
        <v>0.15496856831223904</v>
      </c>
      <c r="W2309" s="10">
        <f t="shared" si="911"/>
        <v>0.17058196000732462</v>
      </c>
      <c r="X2309" s="10">
        <f t="shared" si="901"/>
        <v>0.38693599365875281</v>
      </c>
      <c r="Y2309" s="22">
        <f t="shared" si="912"/>
        <v>6.9361594767880304</v>
      </c>
      <c r="Z2309" s="22">
        <f t="shared" si="902"/>
        <v>6.9661540865059681</v>
      </c>
      <c r="AA2309" s="22">
        <f t="shared" si="903"/>
        <v>6.8822553953446945</v>
      </c>
      <c r="AB2309" s="35"/>
      <c r="AC2309" s="10"/>
      <c r="AD2309" s="10"/>
    </row>
    <row r="2310" spans="1:30" x14ac:dyDescent="0.25">
      <c r="A2310" t="s">
        <v>4961</v>
      </c>
      <c r="B2310" t="s">
        <v>2347</v>
      </c>
      <c r="C2310" s="1">
        <v>42101</v>
      </c>
      <c r="D2310">
        <v>1426</v>
      </c>
      <c r="E2310" t="str">
        <f t="shared" si="898"/>
        <v>_top_5_disruptive_technologies_that_will_change_the_world_</v>
      </c>
      <c r="F2310" s="7">
        <f t="shared" si="904"/>
        <v>7.2633296174768365</v>
      </c>
      <c r="G2310">
        <f t="shared" si="899"/>
        <v>31</v>
      </c>
      <c r="H2310" s="11">
        <f t="shared" si="905"/>
        <v>1</v>
      </c>
      <c r="I2310" s="11">
        <f t="shared" si="896"/>
        <v>0</v>
      </c>
      <c r="J2310" s="11">
        <f t="shared" si="896"/>
        <v>1</v>
      </c>
      <c r="K2310" s="11">
        <f t="shared" si="897"/>
        <v>0</v>
      </c>
      <c r="L2310" s="11">
        <f t="shared" si="897"/>
        <v>0</v>
      </c>
      <c r="M2310" s="11">
        <f t="shared" si="897"/>
        <v>0</v>
      </c>
      <c r="N2310" s="11">
        <f t="shared" si="897"/>
        <v>0</v>
      </c>
      <c r="O2310" s="11">
        <f t="shared" si="897"/>
        <v>0</v>
      </c>
      <c r="P2310" s="11">
        <f t="shared" si="897"/>
        <v>0</v>
      </c>
      <c r="Q2310" s="4" t="str">
        <f t="shared" si="906"/>
        <v>N-101-000000</v>
      </c>
      <c r="R2310">
        <f t="shared" si="907"/>
        <v>419</v>
      </c>
      <c r="S2310" s="8">
        <f t="shared" si="908"/>
        <v>6.5697596378225285</v>
      </c>
      <c r="T2310" s="8">
        <f t="shared" si="909"/>
        <v>6.5697596378225285</v>
      </c>
      <c r="U2310" s="10">
        <f t="shared" si="900"/>
        <v>7.0748606781607801</v>
      </c>
      <c r="V2310" s="10">
        <f t="shared" si="910"/>
        <v>-0.14431102010629077</v>
      </c>
      <c r="W2310" s="10">
        <f t="shared" si="911"/>
        <v>0.42993744076148133</v>
      </c>
      <c r="X2310" s="10">
        <f t="shared" si="901"/>
        <v>0.18846893931605621</v>
      </c>
      <c r="Y2310" s="22">
        <f t="shared" si="912"/>
        <v>6.7376924224453338</v>
      </c>
      <c r="Z2310" s="22">
        <f t="shared" si="902"/>
        <v>6.5922741434865042</v>
      </c>
      <c r="AA2310" s="22">
        <f t="shared" si="903"/>
        <v>6.5697596378225285</v>
      </c>
      <c r="AB2310" s="35"/>
      <c r="AC2310" s="10"/>
      <c r="AD2310" s="10"/>
    </row>
    <row r="2311" spans="1:30" x14ac:dyDescent="0.25">
      <c r="A2311" t="s">
        <v>4962</v>
      </c>
      <c r="B2311" t="s">
        <v>2348</v>
      </c>
      <c r="C2311" s="1">
        <v>42331</v>
      </c>
      <c r="D2311">
        <v>6681</v>
      </c>
      <c r="E2311" t="str">
        <f t="shared" si="898"/>
        <v>_top_5_graph_visualisation_tools_</v>
      </c>
      <c r="F2311" s="7">
        <f t="shared" si="904"/>
        <v>8.8071726229167027</v>
      </c>
      <c r="G2311">
        <f t="shared" si="899"/>
        <v>42</v>
      </c>
      <c r="H2311" s="11">
        <f t="shared" si="905"/>
        <v>1</v>
      </c>
      <c r="I2311" s="11">
        <f t="shared" si="896"/>
        <v>0</v>
      </c>
      <c r="J2311" s="11">
        <f t="shared" si="896"/>
        <v>1</v>
      </c>
      <c r="K2311" s="11">
        <f t="shared" si="897"/>
        <v>0</v>
      </c>
      <c r="L2311" s="11">
        <f t="shared" si="897"/>
        <v>0</v>
      </c>
      <c r="M2311" s="11">
        <f t="shared" si="897"/>
        <v>0</v>
      </c>
      <c r="N2311" s="11">
        <f t="shared" si="897"/>
        <v>0</v>
      </c>
      <c r="O2311" s="11">
        <f t="shared" si="897"/>
        <v>0</v>
      </c>
      <c r="P2311" s="11">
        <f t="shared" si="897"/>
        <v>0</v>
      </c>
      <c r="Q2311" s="4" t="str">
        <f t="shared" si="906"/>
        <v>N-101-000000</v>
      </c>
      <c r="R2311">
        <f t="shared" si="907"/>
        <v>419</v>
      </c>
      <c r="S2311" s="8">
        <f t="shared" si="908"/>
        <v>6.5697596378225285</v>
      </c>
      <c r="T2311" s="8">
        <f t="shared" si="909"/>
        <v>6.5697596378225285</v>
      </c>
      <c r="U2311" s="10">
        <f t="shared" si="900"/>
        <v>8.6187036836006463</v>
      </c>
      <c r="V2311" s="10">
        <f t="shared" si="910"/>
        <v>-0.14431102010629077</v>
      </c>
      <c r="W2311" s="10">
        <f t="shared" si="911"/>
        <v>1.9737804462013475</v>
      </c>
      <c r="X2311" s="10">
        <f t="shared" si="901"/>
        <v>0.18846893931605621</v>
      </c>
      <c r="Y2311" s="22">
        <f t="shared" si="912"/>
        <v>6.7376924224453338</v>
      </c>
      <c r="Z2311" s="22">
        <f t="shared" si="902"/>
        <v>6.5922741434865042</v>
      </c>
      <c r="AA2311" s="22">
        <f t="shared" si="903"/>
        <v>6.5697596378225285</v>
      </c>
      <c r="AB2311" s="35"/>
      <c r="AC2311" s="10"/>
      <c r="AD2311" s="10"/>
    </row>
    <row r="2312" spans="1:30" x14ac:dyDescent="0.25">
      <c r="A2312" t="s">
        <v>4963</v>
      </c>
      <c r="B2312" t="s">
        <v>2349</v>
      </c>
      <c r="C2312" s="1">
        <v>42491</v>
      </c>
      <c r="D2312">
        <v>1228</v>
      </c>
      <c r="E2312" t="str">
        <f t="shared" si="898"/>
        <v>_top_5_tools_and_languages_for_data_science_</v>
      </c>
      <c r="F2312" s="7">
        <f t="shared" si="904"/>
        <v>7.1139561095660344</v>
      </c>
      <c r="G2312">
        <f t="shared" si="899"/>
        <v>34</v>
      </c>
      <c r="H2312" s="11">
        <f t="shared" si="905"/>
        <v>1</v>
      </c>
      <c r="I2312" s="11">
        <f t="shared" si="896"/>
        <v>0</v>
      </c>
      <c r="J2312" s="11">
        <f t="shared" si="896"/>
        <v>1</v>
      </c>
      <c r="K2312" s="11">
        <f t="shared" ref="K2312:P2321" si="913">IF(ISNUMBER(SEARCH(K$1,$E2312)),1,0)</f>
        <v>0</v>
      </c>
      <c r="L2312" s="11">
        <f t="shared" si="913"/>
        <v>0</v>
      </c>
      <c r="M2312" s="11">
        <f t="shared" si="913"/>
        <v>0</v>
      </c>
      <c r="N2312" s="11">
        <f t="shared" si="913"/>
        <v>1</v>
      </c>
      <c r="O2312" s="11">
        <f t="shared" si="913"/>
        <v>1</v>
      </c>
      <c r="P2312" s="11">
        <f t="shared" si="913"/>
        <v>0</v>
      </c>
      <c r="Q2312" s="4" t="str">
        <f t="shared" si="906"/>
        <v>N-101-000110</v>
      </c>
      <c r="R2312">
        <f t="shared" si="907"/>
        <v>126</v>
      </c>
      <c r="S2312" s="8">
        <f t="shared" si="908"/>
        <v>7.156085089173656</v>
      </c>
      <c r="T2312" s="8">
        <f t="shared" si="909"/>
        <v>7.156085089173656</v>
      </c>
      <c r="U2312" s="10">
        <f t="shared" si="900"/>
        <v>6.323939412745025</v>
      </c>
      <c r="V2312" s="10">
        <f t="shared" si="910"/>
        <v>0.76279653926378688</v>
      </c>
      <c r="W2312" s="10">
        <f t="shared" si="911"/>
        <v>0.28056393285067927</v>
      </c>
      <c r="X2312" s="10">
        <f t="shared" si="901"/>
        <v>0.79001669682100972</v>
      </c>
      <c r="Y2312" s="22">
        <f t="shared" si="912"/>
        <v>7.3392401799502869</v>
      </c>
      <c r="Z2312" s="22">
        <f t="shared" si="902"/>
        <v>7.2265960335864765</v>
      </c>
      <c r="AA2312" s="22">
        <f t="shared" si="903"/>
        <v>7.156085089173656</v>
      </c>
      <c r="AB2312" s="35"/>
      <c r="AC2312" s="10"/>
      <c r="AD2312" s="10"/>
    </row>
    <row r="2313" spans="1:30" x14ac:dyDescent="0.25">
      <c r="A2313" t="s">
        <v>4964</v>
      </c>
      <c r="B2313" t="s">
        <v>2350</v>
      </c>
      <c r="C2313" s="1">
        <v>42221</v>
      </c>
      <c r="D2313">
        <v>1803</v>
      </c>
      <c r="E2313" t="str">
        <f t="shared" si="898"/>
        <v>_top_5_trends_in_big_data_analytics_</v>
      </c>
      <c r="F2313" s="7">
        <f t="shared" si="904"/>
        <v>7.4977617006225685</v>
      </c>
      <c r="G2313">
        <f t="shared" si="899"/>
        <v>25</v>
      </c>
      <c r="H2313" s="11">
        <f t="shared" si="905"/>
        <v>1</v>
      </c>
      <c r="I2313" s="11">
        <f t="shared" si="896"/>
        <v>0</v>
      </c>
      <c r="J2313" s="11">
        <f t="shared" si="896"/>
        <v>1</v>
      </c>
      <c r="K2313" s="11">
        <f t="shared" si="913"/>
        <v>0</v>
      </c>
      <c r="L2313" s="11">
        <f t="shared" si="913"/>
        <v>0</v>
      </c>
      <c r="M2313" s="11">
        <f t="shared" si="913"/>
        <v>0</v>
      </c>
      <c r="N2313" s="11">
        <f t="shared" si="913"/>
        <v>0</v>
      </c>
      <c r="O2313" s="11">
        <f t="shared" si="913"/>
        <v>1</v>
      </c>
      <c r="P2313" s="11">
        <f t="shared" si="913"/>
        <v>1</v>
      </c>
      <c r="Q2313" s="4" t="str">
        <f t="shared" si="906"/>
        <v>N-101-000011</v>
      </c>
      <c r="R2313">
        <f t="shared" si="907"/>
        <v>56</v>
      </c>
      <c r="S2313" s="8">
        <f t="shared" si="908"/>
        <v>6.7077203067055775</v>
      </c>
      <c r="T2313" s="8">
        <f t="shared" si="909"/>
        <v>6.7077203067055775</v>
      </c>
      <c r="U2313" s="10">
        <f t="shared" si="900"/>
        <v>7.3061579832420946</v>
      </c>
      <c r="V2313" s="10">
        <f t="shared" si="910"/>
        <v>-0.13958391266768105</v>
      </c>
      <c r="W2313" s="10">
        <f t="shared" si="911"/>
        <v>0.66436952390721338</v>
      </c>
      <c r="X2313" s="10">
        <f t="shared" si="901"/>
        <v>0.19160371738047377</v>
      </c>
      <c r="Y2313" s="22">
        <f t="shared" si="912"/>
        <v>6.7408272005097514</v>
      </c>
      <c r="Z2313" s="22">
        <f t="shared" si="902"/>
        <v>6.647636803392051</v>
      </c>
      <c r="AA2313" s="22">
        <f t="shared" si="903"/>
        <v>6.7077203067055775</v>
      </c>
      <c r="AB2313" s="35"/>
      <c r="AC2313" s="10"/>
      <c r="AD2313" s="10"/>
    </row>
    <row r="2314" spans="1:30" x14ac:dyDescent="0.25">
      <c r="A2314" t="s">
        <v>4965</v>
      </c>
      <c r="B2314" t="s">
        <v>2351</v>
      </c>
      <c r="C2314" s="1">
        <v>42334</v>
      </c>
      <c r="D2314">
        <v>3218</v>
      </c>
      <c r="E2314" t="str">
        <f t="shared" si="898"/>
        <v>_top_6_data_modeling_tools_</v>
      </c>
      <c r="F2314" s="7">
        <f t="shared" si="904"/>
        <v>8.0768260312988076</v>
      </c>
      <c r="G2314">
        <f t="shared" si="899"/>
        <v>72</v>
      </c>
      <c r="H2314" s="11">
        <f t="shared" si="905"/>
        <v>1</v>
      </c>
      <c r="I2314" s="11">
        <f t="shared" si="896"/>
        <v>0</v>
      </c>
      <c r="J2314" s="11">
        <f t="shared" si="896"/>
        <v>1</v>
      </c>
      <c r="K2314" s="11">
        <f t="shared" si="913"/>
        <v>0</v>
      </c>
      <c r="L2314" s="11">
        <f t="shared" si="913"/>
        <v>0</v>
      </c>
      <c r="M2314" s="11">
        <f t="shared" si="913"/>
        <v>0</v>
      </c>
      <c r="N2314" s="11">
        <f t="shared" si="913"/>
        <v>0</v>
      </c>
      <c r="O2314" s="11">
        <f t="shared" si="913"/>
        <v>1</v>
      </c>
      <c r="P2314" s="11">
        <f t="shared" si="913"/>
        <v>0</v>
      </c>
      <c r="Q2314" s="4" t="str">
        <f t="shared" si="906"/>
        <v>N-101-000010</v>
      </c>
      <c r="R2314">
        <f t="shared" si="907"/>
        <v>382</v>
      </c>
      <c r="S2314" s="8">
        <f t="shared" si="908"/>
        <v>6.8802841839920132</v>
      </c>
      <c r="T2314" s="8">
        <f t="shared" si="909"/>
        <v>6.8802841839920132</v>
      </c>
      <c r="U2314" s="10">
        <f t="shared" si="900"/>
        <v>7.6704721707832828</v>
      </c>
      <c r="V2314" s="10">
        <f t="shared" si="910"/>
        <v>0.18424985744159661</v>
      </c>
      <c r="W2314" s="10">
        <f t="shared" si="911"/>
        <v>1.2434338545834525</v>
      </c>
      <c r="X2314" s="10">
        <f t="shared" si="901"/>
        <v>0.40635386051552441</v>
      </c>
      <c r="Y2314" s="22">
        <f t="shared" si="912"/>
        <v>6.9555773436448023</v>
      </c>
      <c r="Z2314" s="22">
        <f t="shared" si="902"/>
        <v>6.8151536771936527</v>
      </c>
      <c r="AA2314" s="22">
        <f t="shared" si="903"/>
        <v>6.8802841839920132</v>
      </c>
      <c r="AB2314" s="35"/>
      <c r="AC2314" s="10"/>
      <c r="AD2314" s="10"/>
    </row>
    <row r="2315" spans="1:30" x14ac:dyDescent="0.25">
      <c r="A2315" t="s">
        <v>4966</v>
      </c>
      <c r="B2315" t="s">
        <v>2352</v>
      </c>
      <c r="C2315" s="1">
        <v>42346</v>
      </c>
      <c r="D2315">
        <v>2749</v>
      </c>
      <c r="E2315" t="str">
        <f t="shared" si="898"/>
        <v>_top_6_hadoop_vendors_providing_big_data_solutions_in_open_data_platforms_</v>
      </c>
      <c r="F2315" s="7">
        <f t="shared" si="904"/>
        <v>7.9193561906606167</v>
      </c>
      <c r="G2315">
        <f t="shared" si="899"/>
        <v>66</v>
      </c>
      <c r="H2315" s="11">
        <f t="shared" si="905"/>
        <v>1</v>
      </c>
      <c r="I2315" s="11">
        <f t="shared" si="896"/>
        <v>0</v>
      </c>
      <c r="J2315" s="11">
        <f t="shared" si="896"/>
        <v>1</v>
      </c>
      <c r="K2315" s="11">
        <f t="shared" si="913"/>
        <v>0</v>
      </c>
      <c r="L2315" s="11">
        <f t="shared" si="913"/>
        <v>0</v>
      </c>
      <c r="M2315" s="11">
        <f t="shared" si="913"/>
        <v>0</v>
      </c>
      <c r="N2315" s="11">
        <f t="shared" si="913"/>
        <v>0</v>
      </c>
      <c r="O2315" s="11">
        <f t="shared" si="913"/>
        <v>1</v>
      </c>
      <c r="P2315" s="11">
        <f t="shared" si="913"/>
        <v>0</v>
      </c>
      <c r="Q2315" s="4" t="str">
        <f t="shared" si="906"/>
        <v>N-101-000010</v>
      </c>
      <c r="R2315">
        <f t="shared" si="907"/>
        <v>382</v>
      </c>
      <c r="S2315" s="8">
        <f t="shared" si="908"/>
        <v>6.8802841839920132</v>
      </c>
      <c r="T2315" s="8">
        <f t="shared" si="909"/>
        <v>6.8802841839920132</v>
      </c>
      <c r="U2315" s="10">
        <f t="shared" si="900"/>
        <v>7.5130023301450919</v>
      </c>
      <c r="V2315" s="10">
        <f t="shared" si="910"/>
        <v>0.18424985744159661</v>
      </c>
      <c r="W2315" s="10">
        <f t="shared" si="911"/>
        <v>1.0859640139452615</v>
      </c>
      <c r="X2315" s="10">
        <f t="shared" si="901"/>
        <v>0.40635386051552441</v>
      </c>
      <c r="Y2315" s="22">
        <f t="shared" si="912"/>
        <v>6.9555773436448023</v>
      </c>
      <c r="Z2315" s="22">
        <f t="shared" si="902"/>
        <v>6.8151536771936527</v>
      </c>
      <c r="AA2315" s="22">
        <f t="shared" si="903"/>
        <v>6.8802841839920132</v>
      </c>
      <c r="AB2315" s="35"/>
      <c r="AC2315" s="10"/>
      <c r="AD2315" s="10"/>
    </row>
    <row r="2316" spans="1:30" x14ac:dyDescent="0.25">
      <c r="A2316" t="s">
        <v>4967</v>
      </c>
      <c r="B2316" t="s">
        <v>2353</v>
      </c>
      <c r="C2316" s="1">
        <v>42362</v>
      </c>
      <c r="D2316">
        <v>3137</v>
      </c>
      <c r="E2316" t="str">
        <f t="shared" si="898"/>
        <v>_top_algorithm,_data_science,_big_data_and_machine_learning_experts_</v>
      </c>
      <c r="F2316" s="7">
        <f t="shared" si="904"/>
        <v>8.0513409332929786</v>
      </c>
      <c r="G2316">
        <f t="shared" si="899"/>
        <v>29</v>
      </c>
      <c r="H2316" s="11">
        <f t="shared" si="905"/>
        <v>1</v>
      </c>
      <c r="I2316" s="11">
        <f t="shared" si="896"/>
        <v>0</v>
      </c>
      <c r="J2316" s="11">
        <f t="shared" si="896"/>
        <v>1</v>
      </c>
      <c r="K2316" s="11">
        <f t="shared" si="913"/>
        <v>0</v>
      </c>
      <c r="L2316" s="11">
        <f t="shared" si="913"/>
        <v>0</v>
      </c>
      <c r="M2316" s="11">
        <f t="shared" si="913"/>
        <v>1</v>
      </c>
      <c r="N2316" s="11">
        <f t="shared" si="913"/>
        <v>0</v>
      </c>
      <c r="O2316" s="11">
        <f t="shared" si="913"/>
        <v>1</v>
      </c>
      <c r="P2316" s="11">
        <f t="shared" si="913"/>
        <v>0</v>
      </c>
      <c r="Q2316" s="4" t="str">
        <f t="shared" si="906"/>
        <v>N-101-001010</v>
      </c>
      <c r="R2316">
        <f t="shared" si="907"/>
        <v>6</v>
      </c>
      <c r="S2316" s="8">
        <f t="shared" si="908"/>
        <v>7.6981890511931148</v>
      </c>
      <c r="T2316" s="8">
        <f t="shared" si="909"/>
        <v>7.3546782491486216</v>
      </c>
      <c r="U2316" s="10">
        <f t="shared" si="900"/>
        <v>7.1670678165015698</v>
      </c>
      <c r="V2316" s="10">
        <f t="shared" si="910"/>
        <v>0.90493107473099987</v>
      </c>
      <c r="W2316" s="10">
        <f t="shared" si="911"/>
        <v>1.2179487565776235</v>
      </c>
      <c r="X2316" s="10">
        <f t="shared" si="901"/>
        <v>0.8842731167914093</v>
      </c>
      <c r="Y2316" s="22">
        <f t="shared" si="912"/>
        <v>7.4334965999206872</v>
      </c>
      <c r="Z2316" s="22">
        <f t="shared" si="902"/>
        <v>7.6513274044519566</v>
      </c>
      <c r="AA2316" s="22">
        <f t="shared" si="903"/>
        <v>7.6981890511931148</v>
      </c>
      <c r="AB2316" s="35"/>
      <c r="AC2316" s="10"/>
      <c r="AD2316" s="10"/>
    </row>
    <row r="2317" spans="1:30" x14ac:dyDescent="0.25">
      <c r="A2317" t="s">
        <v>4969</v>
      </c>
      <c r="B2317" t="s">
        <v>2355</v>
      </c>
      <c r="C2317" s="1">
        <v>41548</v>
      </c>
      <c r="D2317">
        <v>4196</v>
      </c>
      <c r="E2317" t="str">
        <f t="shared" si="898"/>
        <v>_top_big_data_skills_in_demand_</v>
      </c>
      <c r="F2317" s="7">
        <f t="shared" si="904"/>
        <v>8.3421252633335907</v>
      </c>
      <c r="G2317">
        <f t="shared" si="899"/>
        <v>53</v>
      </c>
      <c r="H2317" s="11">
        <f t="shared" si="905"/>
        <v>0</v>
      </c>
      <c r="I2317" s="11">
        <f t="shared" si="896"/>
        <v>0</v>
      </c>
      <c r="J2317" s="11">
        <f t="shared" si="896"/>
        <v>1</v>
      </c>
      <c r="K2317" s="11">
        <f t="shared" si="913"/>
        <v>0</v>
      </c>
      <c r="L2317" s="11">
        <f t="shared" si="913"/>
        <v>0</v>
      </c>
      <c r="M2317" s="11">
        <f t="shared" si="913"/>
        <v>0</v>
      </c>
      <c r="N2317" s="11">
        <f t="shared" si="913"/>
        <v>0</v>
      </c>
      <c r="O2317" s="11">
        <f t="shared" si="913"/>
        <v>1</v>
      </c>
      <c r="P2317" s="11">
        <f t="shared" si="913"/>
        <v>0</v>
      </c>
      <c r="Q2317" s="4" t="str">
        <f t="shared" si="906"/>
        <v>N-001-000010</v>
      </c>
      <c r="R2317">
        <f t="shared" si="907"/>
        <v>276</v>
      </c>
      <c r="S2317" s="8">
        <f t="shared" si="908"/>
        <v>7.1371246496698326</v>
      </c>
      <c r="T2317" s="8">
        <f t="shared" si="909"/>
        <v>7.1371246496698326</v>
      </c>
      <c r="U2317" s="10">
        <f t="shared" si="900"/>
        <v>7.7373043484753694</v>
      </c>
      <c r="V2317" s="10">
        <f t="shared" si="910"/>
        <v>0.48352944586012636</v>
      </c>
      <c r="W2317" s="10">
        <f t="shared" si="911"/>
        <v>1.5087330866182356</v>
      </c>
      <c r="X2317" s="10">
        <f t="shared" si="901"/>
        <v>0.60482091485822098</v>
      </c>
      <c r="Y2317" s="22">
        <f t="shared" si="912"/>
        <v>7.1540443979874988</v>
      </c>
      <c r="Z2317" s="22">
        <f t="shared" si="902"/>
        <v>7.1890336202131158</v>
      </c>
      <c r="AA2317" s="22">
        <f t="shared" si="903"/>
        <v>7.1371246496698326</v>
      </c>
      <c r="AB2317" s="35"/>
      <c r="AC2317" s="10"/>
      <c r="AD2317" s="10"/>
    </row>
    <row r="2318" spans="1:30" x14ac:dyDescent="0.25">
      <c r="A2318" t="s">
        <v>4970</v>
      </c>
      <c r="B2318" t="s">
        <v>2356</v>
      </c>
      <c r="C2318" s="1">
        <v>41898</v>
      </c>
      <c r="D2318">
        <v>4418</v>
      </c>
      <c r="E2318" t="str">
        <f t="shared" si="898"/>
        <v>_top_cities_and_other_demographics_for_data_scientists_</v>
      </c>
      <c r="F2318" s="7">
        <f t="shared" si="904"/>
        <v>8.3936687051307395</v>
      </c>
      <c r="G2318">
        <f t="shared" si="899"/>
        <v>76</v>
      </c>
      <c r="H2318" s="11">
        <f t="shared" si="905"/>
        <v>0</v>
      </c>
      <c r="I2318" s="11">
        <f t="shared" si="896"/>
        <v>0</v>
      </c>
      <c r="J2318" s="11">
        <f t="shared" si="896"/>
        <v>1</v>
      </c>
      <c r="K2318" s="11">
        <f t="shared" si="913"/>
        <v>0</v>
      </c>
      <c r="L2318" s="11">
        <f t="shared" si="913"/>
        <v>0</v>
      </c>
      <c r="M2318" s="11">
        <f t="shared" si="913"/>
        <v>0</v>
      </c>
      <c r="N2318" s="11">
        <f t="shared" si="913"/>
        <v>0</v>
      </c>
      <c r="O2318" s="11">
        <f t="shared" si="913"/>
        <v>1</v>
      </c>
      <c r="P2318" s="11">
        <f t="shared" si="913"/>
        <v>0</v>
      </c>
      <c r="Q2318" s="4" t="str">
        <f t="shared" si="906"/>
        <v>N-001-000010</v>
      </c>
      <c r="R2318">
        <f t="shared" si="907"/>
        <v>276</v>
      </c>
      <c r="S2318" s="8">
        <f t="shared" si="908"/>
        <v>7.1371246496698326</v>
      </c>
      <c r="T2318" s="8">
        <f t="shared" si="909"/>
        <v>7.1371246496698326</v>
      </c>
      <c r="U2318" s="10">
        <f t="shared" si="900"/>
        <v>7.7888477902725182</v>
      </c>
      <c r="V2318" s="10">
        <f t="shared" si="910"/>
        <v>0.48352944586012636</v>
      </c>
      <c r="W2318" s="10">
        <f t="shared" si="911"/>
        <v>1.5602765284153843</v>
      </c>
      <c r="X2318" s="10">
        <f t="shared" si="901"/>
        <v>0.60482091485822098</v>
      </c>
      <c r="Y2318" s="22">
        <f t="shared" si="912"/>
        <v>7.1540443979874988</v>
      </c>
      <c r="Z2318" s="22">
        <f t="shared" si="902"/>
        <v>7.1890336202131158</v>
      </c>
      <c r="AA2318" s="22">
        <f t="shared" si="903"/>
        <v>7.1371246496698326</v>
      </c>
      <c r="AB2318" s="35"/>
      <c r="AC2318" s="10"/>
      <c r="AD2318" s="10"/>
    </row>
    <row r="2319" spans="1:30" x14ac:dyDescent="0.25">
      <c r="A2319" t="s">
        <v>4595</v>
      </c>
      <c r="B2319" t="s">
        <v>1979</v>
      </c>
      <c r="C2319" s="1">
        <v>42201</v>
      </c>
      <c r="D2319">
        <v>4066</v>
      </c>
      <c r="E2319" t="str">
        <f t="shared" si="898"/>
        <v>_top_data_mining_algorithms_identified_by_ieee_&amp;amp;_related_python_resources_</v>
      </c>
      <c r="F2319" s="7">
        <f t="shared" si="904"/>
        <v>8.3106609059072252</v>
      </c>
      <c r="G2319">
        <f t="shared" si="899"/>
        <v>38</v>
      </c>
      <c r="H2319" s="11">
        <f t="shared" si="905"/>
        <v>1</v>
      </c>
      <c r="I2319" s="11">
        <f t="shared" si="896"/>
        <v>0</v>
      </c>
      <c r="J2319" s="11">
        <f t="shared" si="896"/>
        <v>1</v>
      </c>
      <c r="K2319" s="11">
        <f t="shared" si="913"/>
        <v>1</v>
      </c>
      <c r="L2319" s="11">
        <f t="shared" si="913"/>
        <v>0</v>
      </c>
      <c r="M2319" s="11">
        <f t="shared" si="913"/>
        <v>0</v>
      </c>
      <c r="N2319" s="11">
        <f t="shared" si="913"/>
        <v>0</v>
      </c>
      <c r="O2319" s="11">
        <f t="shared" si="913"/>
        <v>1</v>
      </c>
      <c r="P2319" s="11">
        <f t="shared" si="913"/>
        <v>0</v>
      </c>
      <c r="Q2319" s="4" t="str">
        <f t="shared" si="906"/>
        <v>N-101-100010</v>
      </c>
      <c r="R2319">
        <f t="shared" si="907"/>
        <v>3</v>
      </c>
      <c r="S2319" s="8">
        <f t="shared" si="908"/>
        <v>7.1733051535383199</v>
      </c>
      <c r="T2319" s="8">
        <f t="shared" si="909"/>
        <v>7.3546782491486216</v>
      </c>
      <c r="U2319" s="10">
        <f t="shared" si="900"/>
        <v>6.9640886446990065</v>
      </c>
      <c r="V2319" s="10">
        <f t="shared" si="910"/>
        <v>1.6020578503841434</v>
      </c>
      <c r="W2319" s="10">
        <f t="shared" si="911"/>
        <v>1.47726872919187</v>
      </c>
      <c r="X2319" s="10">
        <f t="shared" si="901"/>
        <v>1.3465722612082189</v>
      </c>
      <c r="Y2319" s="22">
        <f t="shared" si="912"/>
        <v>7.8957957443374962</v>
      </c>
      <c r="Z2319" s="22">
        <f t="shared" si="902"/>
        <v>8.3010909082622852</v>
      </c>
      <c r="AA2319" s="22">
        <f t="shared" si="903"/>
        <v>7.8957957443374962</v>
      </c>
      <c r="AB2319" s="35"/>
      <c r="AC2319" s="10"/>
      <c r="AD2319" s="10"/>
    </row>
    <row r="2320" spans="1:30" x14ac:dyDescent="0.25">
      <c r="A2320" t="s">
        <v>4971</v>
      </c>
      <c r="B2320" t="s">
        <v>2357</v>
      </c>
      <c r="C2320" s="1">
        <v>42373</v>
      </c>
      <c r="D2320">
        <v>2077</v>
      </c>
      <c r="E2320" t="str">
        <f t="shared" si="898"/>
        <v>_top_data_science_based_github_projects_</v>
      </c>
      <c r="F2320" s="7">
        <f t="shared" si="904"/>
        <v>7.6391611716591727</v>
      </c>
      <c r="G2320">
        <f t="shared" si="899"/>
        <v>64</v>
      </c>
      <c r="H2320" s="11">
        <f t="shared" si="905"/>
        <v>1</v>
      </c>
      <c r="I2320" s="11">
        <f t="shared" si="896"/>
        <v>0</v>
      </c>
      <c r="J2320" s="11">
        <f t="shared" si="896"/>
        <v>1</v>
      </c>
      <c r="K2320" s="11">
        <f t="shared" si="913"/>
        <v>0</v>
      </c>
      <c r="L2320" s="11">
        <f t="shared" si="913"/>
        <v>0</v>
      </c>
      <c r="M2320" s="11">
        <f t="shared" si="913"/>
        <v>0</v>
      </c>
      <c r="N2320" s="11">
        <f t="shared" si="913"/>
        <v>1</v>
      </c>
      <c r="O2320" s="11">
        <f t="shared" si="913"/>
        <v>1</v>
      </c>
      <c r="P2320" s="11">
        <f t="shared" si="913"/>
        <v>0</v>
      </c>
      <c r="Q2320" s="4" t="str">
        <f t="shared" si="906"/>
        <v>N-101-000110</v>
      </c>
      <c r="R2320">
        <f t="shared" si="907"/>
        <v>126</v>
      </c>
      <c r="S2320" s="8">
        <f t="shared" si="908"/>
        <v>7.156085089173656</v>
      </c>
      <c r="T2320" s="8">
        <f t="shared" si="909"/>
        <v>7.156085089173656</v>
      </c>
      <c r="U2320" s="10">
        <f t="shared" si="900"/>
        <v>6.8491444748381634</v>
      </c>
      <c r="V2320" s="10">
        <f t="shared" si="910"/>
        <v>0.76279653926378688</v>
      </c>
      <c r="W2320" s="10">
        <f t="shared" si="911"/>
        <v>0.8057689949438176</v>
      </c>
      <c r="X2320" s="10">
        <f t="shared" si="901"/>
        <v>0.79001669682100972</v>
      </c>
      <c r="Y2320" s="22">
        <f t="shared" si="912"/>
        <v>7.3392401799502869</v>
      </c>
      <c r="Z2320" s="22">
        <f t="shared" si="902"/>
        <v>7.2265960335864765</v>
      </c>
      <c r="AA2320" s="22">
        <f t="shared" si="903"/>
        <v>7.156085089173656</v>
      </c>
      <c r="AB2320" s="35"/>
      <c r="AC2320" s="10"/>
      <c r="AD2320" s="10"/>
    </row>
    <row r="2321" spans="1:30" x14ac:dyDescent="0.25">
      <c r="A2321" t="s">
        <v>4007</v>
      </c>
      <c r="B2321" t="s">
        <v>1391</v>
      </c>
      <c r="C2321" s="1">
        <v>41964</v>
      </c>
      <c r="D2321">
        <v>586</v>
      </c>
      <c r="E2321" t="str">
        <f t="shared" si="898"/>
        <v>_top_data_scientist_forecasts_the_uk's_energy_consumption_in_2020_</v>
      </c>
      <c r="F2321" s="7">
        <f t="shared" si="904"/>
        <v>6.3750248198280968</v>
      </c>
      <c r="G2321">
        <f t="shared" si="899"/>
        <v>30</v>
      </c>
      <c r="H2321" s="11">
        <f t="shared" si="905"/>
        <v>0</v>
      </c>
      <c r="I2321" s="11">
        <f t="shared" si="896"/>
        <v>0</v>
      </c>
      <c r="J2321" s="11">
        <f t="shared" si="896"/>
        <v>1</v>
      </c>
      <c r="K2321" s="11">
        <f t="shared" si="913"/>
        <v>0</v>
      </c>
      <c r="L2321" s="11">
        <f t="shared" si="913"/>
        <v>0</v>
      </c>
      <c r="M2321" s="11">
        <f t="shared" si="913"/>
        <v>0</v>
      </c>
      <c r="N2321" s="11">
        <f t="shared" si="913"/>
        <v>0</v>
      </c>
      <c r="O2321" s="11">
        <f t="shared" si="913"/>
        <v>1</v>
      </c>
      <c r="P2321" s="11">
        <f t="shared" si="913"/>
        <v>0</v>
      </c>
      <c r="Q2321" s="4" t="str">
        <f t="shared" si="906"/>
        <v>N-001-000010</v>
      </c>
      <c r="R2321">
        <f t="shared" si="907"/>
        <v>276</v>
      </c>
      <c r="S2321" s="8">
        <f t="shared" si="908"/>
        <v>7.1371246496698326</v>
      </c>
      <c r="T2321" s="8">
        <f t="shared" si="909"/>
        <v>7.1371246496698326</v>
      </c>
      <c r="U2321" s="10">
        <f t="shared" si="900"/>
        <v>5.7702039049698755</v>
      </c>
      <c r="V2321" s="10">
        <f t="shared" si="910"/>
        <v>0.48352944586012636</v>
      </c>
      <c r="W2321" s="10">
        <f t="shared" si="911"/>
        <v>-0.45836735688725838</v>
      </c>
      <c r="X2321" s="10">
        <f t="shared" si="901"/>
        <v>0.60482091485822098</v>
      </c>
      <c r="Y2321" s="22">
        <f t="shared" si="912"/>
        <v>7.1540443979874988</v>
      </c>
      <c r="Z2321" s="22">
        <f t="shared" si="902"/>
        <v>7.1890336202131158</v>
      </c>
      <c r="AA2321" s="22">
        <f t="shared" si="903"/>
        <v>7.1371246496698326</v>
      </c>
      <c r="AB2321" s="35"/>
      <c r="AC2321" s="10"/>
      <c r="AD2321" s="10"/>
    </row>
    <row r="2322" spans="1:30" x14ac:dyDescent="0.25">
      <c r="A2322" t="s">
        <v>4972</v>
      </c>
      <c r="B2322" t="s">
        <v>2358</v>
      </c>
      <c r="C2322" s="1">
        <v>41825</v>
      </c>
      <c r="D2322">
        <v>3666</v>
      </c>
      <c r="E2322" t="str">
        <f t="shared" si="898"/>
        <v>_top_data_scientists_on_twitter_</v>
      </c>
      <c r="F2322" s="7">
        <f t="shared" si="904"/>
        <v>8.2071291680713259</v>
      </c>
      <c r="G2322">
        <f t="shared" si="899"/>
        <v>68</v>
      </c>
      <c r="H2322" s="11">
        <f t="shared" si="905"/>
        <v>0</v>
      </c>
      <c r="I2322" s="11">
        <f t="shared" ref="I2322:J2341" si="914">IF(ISNUMBER(SEARCH(I$1,$B2322)),1,0)</f>
        <v>0</v>
      </c>
      <c r="J2322" s="11">
        <f t="shared" si="914"/>
        <v>1</v>
      </c>
      <c r="K2322" s="11">
        <f t="shared" ref="K2322:P2331" si="915">IF(ISNUMBER(SEARCH(K$1,$E2322)),1,0)</f>
        <v>0</v>
      </c>
      <c r="L2322" s="11">
        <f t="shared" si="915"/>
        <v>0</v>
      </c>
      <c r="M2322" s="11">
        <f t="shared" si="915"/>
        <v>0</v>
      </c>
      <c r="N2322" s="11">
        <f t="shared" si="915"/>
        <v>0</v>
      </c>
      <c r="O2322" s="11">
        <f t="shared" si="915"/>
        <v>1</v>
      </c>
      <c r="P2322" s="11">
        <f t="shared" si="915"/>
        <v>0</v>
      </c>
      <c r="Q2322" s="4" t="str">
        <f t="shared" si="906"/>
        <v>N-001-000010</v>
      </c>
      <c r="R2322">
        <f t="shared" si="907"/>
        <v>276</v>
      </c>
      <c r="S2322" s="8">
        <f t="shared" si="908"/>
        <v>7.1371246496698326</v>
      </c>
      <c r="T2322" s="8">
        <f t="shared" si="909"/>
        <v>7.1371246496698326</v>
      </c>
      <c r="U2322" s="10">
        <f t="shared" si="900"/>
        <v>7.6023082532131045</v>
      </c>
      <c r="V2322" s="10">
        <f t="shared" si="910"/>
        <v>0.48352944586012636</v>
      </c>
      <c r="W2322" s="10">
        <f t="shared" si="911"/>
        <v>1.3737369913559707</v>
      </c>
      <c r="X2322" s="10">
        <f t="shared" si="901"/>
        <v>0.60482091485822098</v>
      </c>
      <c r="Y2322" s="22">
        <f t="shared" si="912"/>
        <v>7.1540443979874988</v>
      </c>
      <c r="Z2322" s="22">
        <f t="shared" si="902"/>
        <v>7.1890336202131158</v>
      </c>
      <c r="AA2322" s="22">
        <f t="shared" si="903"/>
        <v>7.1371246496698326</v>
      </c>
      <c r="AB2322" s="35"/>
      <c r="AC2322" s="10"/>
      <c r="AD2322" s="10"/>
    </row>
    <row r="2323" spans="1:30" x14ac:dyDescent="0.25">
      <c r="A2323" t="s">
        <v>4974</v>
      </c>
      <c r="B2323" t="s">
        <v>2360</v>
      </c>
      <c r="C2323" s="1">
        <v>41978</v>
      </c>
      <c r="D2323">
        <v>856</v>
      </c>
      <c r="E2323" t="str">
        <f t="shared" si="898"/>
        <v>_top_down_or_bottom_up?_(5_tips_to_make_the_most_of_your_data_assets)_</v>
      </c>
      <c r="F2323" s="7">
        <f t="shared" si="904"/>
        <v>6.75343791859778</v>
      </c>
      <c r="G2323">
        <f t="shared" si="899"/>
        <v>46</v>
      </c>
      <c r="H2323" s="11">
        <f t="shared" si="905"/>
        <v>0</v>
      </c>
      <c r="I2323" s="11">
        <f t="shared" si="914"/>
        <v>0</v>
      </c>
      <c r="J2323" s="11">
        <f t="shared" si="914"/>
        <v>1</v>
      </c>
      <c r="K2323" s="11">
        <f t="shared" si="915"/>
        <v>0</v>
      </c>
      <c r="L2323" s="11">
        <f t="shared" si="915"/>
        <v>0</v>
      </c>
      <c r="M2323" s="11">
        <f t="shared" si="915"/>
        <v>0</v>
      </c>
      <c r="N2323" s="11">
        <f t="shared" si="915"/>
        <v>0</v>
      </c>
      <c r="O2323" s="11">
        <f t="shared" si="915"/>
        <v>1</v>
      </c>
      <c r="P2323" s="11">
        <f t="shared" si="915"/>
        <v>0</v>
      </c>
      <c r="Q2323" s="4" t="str">
        <f t="shared" si="906"/>
        <v>N-001-000010</v>
      </c>
      <c r="R2323">
        <f t="shared" si="907"/>
        <v>276</v>
      </c>
      <c r="S2323" s="8">
        <f t="shared" si="908"/>
        <v>7.1371246496698326</v>
      </c>
      <c r="T2323" s="8">
        <f t="shared" si="909"/>
        <v>7.1371246496698326</v>
      </c>
      <c r="U2323" s="10">
        <f t="shared" si="900"/>
        <v>6.1486170037395587</v>
      </c>
      <c r="V2323" s="10">
        <f t="shared" si="910"/>
        <v>0.48352944586012636</v>
      </c>
      <c r="W2323" s="10">
        <f t="shared" si="911"/>
        <v>-7.9954258117575172E-2</v>
      </c>
      <c r="X2323" s="10">
        <f t="shared" si="901"/>
        <v>0.60482091485822098</v>
      </c>
      <c r="Y2323" s="22">
        <f t="shared" si="912"/>
        <v>7.1540443979874988</v>
      </c>
      <c r="Z2323" s="22">
        <f t="shared" si="902"/>
        <v>7.1890336202131158</v>
      </c>
      <c r="AA2323" s="22">
        <f t="shared" si="903"/>
        <v>7.1371246496698326</v>
      </c>
      <c r="AB2323" s="35"/>
      <c r="AC2323" s="10"/>
      <c r="AD2323" s="10"/>
    </row>
    <row r="2324" spans="1:30" x14ac:dyDescent="0.25">
      <c r="A2324" t="s">
        <v>4973</v>
      </c>
      <c r="B2324" t="s">
        <v>2359</v>
      </c>
      <c r="C2324" s="1">
        <v>42099</v>
      </c>
      <c r="D2324">
        <v>3401</v>
      </c>
      <c r="E2324" t="str">
        <f t="shared" si="898"/>
        <v>_top_downloaded_&amp;amp;_most_discussed_r_packages_</v>
      </c>
      <c r="F2324" s="7">
        <f t="shared" si="904"/>
        <v>8.1321187729558062</v>
      </c>
      <c r="G2324">
        <f t="shared" si="899"/>
        <v>38</v>
      </c>
      <c r="H2324" s="11">
        <f t="shared" si="905"/>
        <v>1</v>
      </c>
      <c r="I2324" s="11">
        <f t="shared" si="914"/>
        <v>0</v>
      </c>
      <c r="J2324" s="11">
        <f t="shared" si="914"/>
        <v>1</v>
      </c>
      <c r="K2324" s="11">
        <f t="shared" si="915"/>
        <v>0</v>
      </c>
      <c r="L2324" s="11">
        <f t="shared" si="915"/>
        <v>1</v>
      </c>
      <c r="M2324" s="11">
        <f t="shared" si="915"/>
        <v>0</v>
      </c>
      <c r="N2324" s="11">
        <f t="shared" si="915"/>
        <v>0</v>
      </c>
      <c r="O2324" s="11">
        <f t="shared" si="915"/>
        <v>0</v>
      </c>
      <c r="P2324" s="11">
        <f t="shared" si="915"/>
        <v>0</v>
      </c>
      <c r="Q2324" s="4" t="str">
        <f t="shared" si="906"/>
        <v>N-101-010000</v>
      </c>
      <c r="R2324">
        <f t="shared" si="907"/>
        <v>20</v>
      </c>
      <c r="S2324" s="8">
        <f t="shared" si="908"/>
        <v>7.551626371718255</v>
      </c>
      <c r="T2324" s="8">
        <f t="shared" si="909"/>
        <v>7.551626371718255</v>
      </c>
      <c r="U2324" s="10">
        <f t="shared" si="900"/>
        <v>7.6499568034043435</v>
      </c>
      <c r="V2324" s="10">
        <f t="shared" si="910"/>
        <v>0.29856515146458962</v>
      </c>
      <c r="W2324" s="10">
        <f t="shared" si="911"/>
        <v>1.2987265962404511</v>
      </c>
      <c r="X2324" s="10">
        <f t="shared" si="901"/>
        <v>0.48216196955146284</v>
      </c>
      <c r="Y2324" s="22">
        <f t="shared" si="912"/>
        <v>7.0313854526807402</v>
      </c>
      <c r="Z2324" s="22">
        <f t="shared" si="902"/>
        <v>7.1381386669274196</v>
      </c>
      <c r="AA2324" s="22">
        <f t="shared" si="903"/>
        <v>7.551626371718255</v>
      </c>
      <c r="AB2324" s="35"/>
      <c r="AC2324" s="10"/>
      <c r="AD2324" s="10"/>
    </row>
    <row r="2325" spans="1:30" x14ac:dyDescent="0.25">
      <c r="A2325" t="s">
        <v>4975</v>
      </c>
      <c r="B2325" t="s">
        <v>2361</v>
      </c>
      <c r="C2325" s="1">
        <v>42159</v>
      </c>
      <c r="D2325">
        <v>22078</v>
      </c>
      <c r="E2325" t="str">
        <f t="shared" si="898"/>
        <v>_top_five_data_science_masters_programs_</v>
      </c>
      <c r="F2325" s="7">
        <f t="shared" si="904"/>
        <v>10.002382209510342</v>
      </c>
      <c r="G2325">
        <f t="shared" si="899"/>
        <v>58</v>
      </c>
      <c r="H2325" s="11">
        <f t="shared" si="905"/>
        <v>1</v>
      </c>
      <c r="I2325" s="11">
        <f t="shared" si="914"/>
        <v>0</v>
      </c>
      <c r="J2325" s="11">
        <f t="shared" si="914"/>
        <v>1</v>
      </c>
      <c r="K2325" s="11">
        <f t="shared" si="915"/>
        <v>0</v>
      </c>
      <c r="L2325" s="11">
        <f t="shared" si="915"/>
        <v>0</v>
      </c>
      <c r="M2325" s="11">
        <f t="shared" si="915"/>
        <v>0</v>
      </c>
      <c r="N2325" s="11">
        <f t="shared" si="915"/>
        <v>1</v>
      </c>
      <c r="O2325" s="11">
        <f t="shared" si="915"/>
        <v>1</v>
      </c>
      <c r="P2325" s="11">
        <f t="shared" si="915"/>
        <v>0</v>
      </c>
      <c r="Q2325" s="4" t="str">
        <f t="shared" si="906"/>
        <v>N-101-000110</v>
      </c>
      <c r="R2325">
        <f t="shared" si="907"/>
        <v>126</v>
      </c>
      <c r="S2325" s="8">
        <f t="shared" si="908"/>
        <v>7.156085089173656</v>
      </c>
      <c r="T2325" s="8">
        <f t="shared" si="909"/>
        <v>7.156085089173656</v>
      </c>
      <c r="U2325" s="10">
        <f t="shared" si="900"/>
        <v>9.2123655126893329</v>
      </c>
      <c r="V2325" s="10">
        <f t="shared" si="910"/>
        <v>0.76279653926378688</v>
      </c>
      <c r="W2325" s="10">
        <f t="shared" si="911"/>
        <v>3.1689900327949871</v>
      </c>
      <c r="X2325" s="10">
        <f t="shared" si="901"/>
        <v>0.79001669682100972</v>
      </c>
      <c r="Y2325" s="22">
        <f t="shared" si="912"/>
        <v>7.3392401799502869</v>
      </c>
      <c r="Z2325" s="22">
        <f t="shared" si="902"/>
        <v>7.2265960335864765</v>
      </c>
      <c r="AA2325" s="22">
        <f t="shared" si="903"/>
        <v>7.156085089173656</v>
      </c>
      <c r="AB2325" s="35"/>
      <c r="AC2325" s="10"/>
      <c r="AD2325" s="10"/>
    </row>
    <row r="2326" spans="1:30" x14ac:dyDescent="0.25">
      <c r="A2326" t="s">
        <v>4976</v>
      </c>
      <c r="B2326" t="s">
        <v>2362</v>
      </c>
      <c r="C2326" s="1">
        <v>42299</v>
      </c>
      <c r="D2326">
        <v>156</v>
      </c>
      <c r="E2326" t="str">
        <f t="shared" si="898"/>
        <v>_top_five_defining_characteristics_of_great_cloud_computing_</v>
      </c>
      <c r="F2326" s="7">
        <f t="shared" si="904"/>
        <v>5.0562458053483077</v>
      </c>
      <c r="G2326">
        <f t="shared" si="899"/>
        <v>54</v>
      </c>
      <c r="H2326" s="11">
        <f t="shared" si="905"/>
        <v>1</v>
      </c>
      <c r="I2326" s="11">
        <f t="shared" si="914"/>
        <v>0</v>
      </c>
      <c r="J2326" s="11">
        <f t="shared" si="914"/>
        <v>1</v>
      </c>
      <c r="K2326" s="11">
        <f t="shared" si="915"/>
        <v>0</v>
      </c>
      <c r="L2326" s="11">
        <f t="shared" si="915"/>
        <v>0</v>
      </c>
      <c r="M2326" s="11">
        <f t="shared" si="915"/>
        <v>0</v>
      </c>
      <c r="N2326" s="11">
        <f t="shared" si="915"/>
        <v>0</v>
      </c>
      <c r="O2326" s="11">
        <f t="shared" si="915"/>
        <v>0</v>
      </c>
      <c r="P2326" s="11">
        <f t="shared" si="915"/>
        <v>0</v>
      </c>
      <c r="Q2326" s="4" t="str">
        <f t="shared" si="906"/>
        <v>N-101-000000</v>
      </c>
      <c r="R2326">
        <f t="shared" si="907"/>
        <v>419</v>
      </c>
      <c r="S2326" s="8">
        <f t="shared" si="908"/>
        <v>6.5697596378225285</v>
      </c>
      <c r="T2326" s="8">
        <f t="shared" si="909"/>
        <v>6.5697596378225285</v>
      </c>
      <c r="U2326" s="10">
        <f t="shared" si="900"/>
        <v>4.8677768660322513</v>
      </c>
      <c r="V2326" s="10">
        <f t="shared" si="910"/>
        <v>-0.14431102010629077</v>
      </c>
      <c r="W2326" s="10">
        <f t="shared" si="911"/>
        <v>-1.7771463713670475</v>
      </c>
      <c r="X2326" s="10">
        <f t="shared" si="901"/>
        <v>0.18846893931605621</v>
      </c>
      <c r="Y2326" s="22">
        <f t="shared" si="912"/>
        <v>6.7376924224453338</v>
      </c>
      <c r="Z2326" s="22">
        <f t="shared" si="902"/>
        <v>6.5922741434865042</v>
      </c>
      <c r="AA2326" s="22">
        <f t="shared" si="903"/>
        <v>6.5697596378225285</v>
      </c>
      <c r="AB2326" s="35"/>
      <c r="AC2326" s="10"/>
      <c r="AD2326" s="10"/>
    </row>
    <row r="2327" spans="1:30" x14ac:dyDescent="0.25">
      <c r="A2327" t="s">
        <v>4978</v>
      </c>
      <c r="B2327" t="s">
        <v>2364</v>
      </c>
      <c r="C2327" s="1">
        <v>41513</v>
      </c>
      <c r="D2327">
        <v>6069</v>
      </c>
      <c r="E2327" t="str">
        <f t="shared" si="898"/>
        <v>_top_languages_for_analytics,_data_mining,_data_science_</v>
      </c>
      <c r="F2327" s="7">
        <f t="shared" si="904"/>
        <v>8.7111138840535443</v>
      </c>
      <c r="G2327">
        <f t="shared" si="899"/>
        <v>61</v>
      </c>
      <c r="H2327" s="11">
        <f t="shared" si="905"/>
        <v>0</v>
      </c>
      <c r="I2327" s="11">
        <f t="shared" si="914"/>
        <v>0</v>
      </c>
      <c r="J2327" s="11">
        <f t="shared" si="914"/>
        <v>1</v>
      </c>
      <c r="K2327" s="11">
        <f t="shared" si="915"/>
        <v>0</v>
      </c>
      <c r="L2327" s="11">
        <f t="shared" si="915"/>
        <v>0</v>
      </c>
      <c r="M2327" s="11">
        <f t="shared" si="915"/>
        <v>0</v>
      </c>
      <c r="N2327" s="11">
        <f t="shared" si="915"/>
        <v>1</v>
      </c>
      <c r="O2327" s="11">
        <f t="shared" si="915"/>
        <v>1</v>
      </c>
      <c r="P2327" s="11">
        <f t="shared" si="915"/>
        <v>1</v>
      </c>
      <c r="Q2327" s="4" t="str">
        <f t="shared" si="906"/>
        <v>N-001-000111</v>
      </c>
      <c r="R2327">
        <f t="shared" si="907"/>
        <v>5</v>
      </c>
      <c r="S2327" s="8">
        <f t="shared" si="908"/>
        <v>7.3171745205203251</v>
      </c>
      <c r="T2327" s="8">
        <f t="shared" si="909"/>
        <v>7.3546782491486216</v>
      </c>
      <c r="U2327" s="10">
        <f t="shared" si="900"/>
        <v>7.9373802760248884</v>
      </c>
      <c r="V2327" s="10">
        <f t="shared" si="910"/>
        <v>0.73824235757303891</v>
      </c>
      <c r="W2327" s="10">
        <f t="shared" si="911"/>
        <v>1.8777217073381891</v>
      </c>
      <c r="X2327" s="10">
        <f t="shared" si="901"/>
        <v>0.77373360802865554</v>
      </c>
      <c r="Y2327" s="22">
        <f t="shared" si="912"/>
        <v>7.3229570911579334</v>
      </c>
      <c r="Z2327" s="22">
        <f t="shared" si="902"/>
        <v>7.4329591028043387</v>
      </c>
      <c r="AA2327" s="22">
        <f t="shared" si="903"/>
        <v>7.3171745205203251</v>
      </c>
      <c r="AB2327" s="35"/>
      <c r="AC2327" s="10"/>
      <c r="AD2327" s="10"/>
    </row>
    <row r="2328" spans="1:30" x14ac:dyDescent="0.25">
      <c r="A2328" t="s">
        <v>4979</v>
      </c>
      <c r="B2328" t="s">
        <v>2365</v>
      </c>
      <c r="C2328" s="1">
        <v>42243</v>
      </c>
      <c r="D2328">
        <v>4847</v>
      </c>
      <c r="E2328" t="str">
        <f t="shared" si="898"/>
        <v>_top_linkedin_groups_for_analytics,_big_data,_and_data_science_</v>
      </c>
      <c r="F2328" s="7">
        <f t="shared" si="904"/>
        <v>8.4863215277491495</v>
      </c>
      <c r="G2328">
        <f t="shared" si="899"/>
        <v>30</v>
      </c>
      <c r="H2328" s="11">
        <f t="shared" si="905"/>
        <v>1</v>
      </c>
      <c r="I2328" s="11">
        <f t="shared" si="914"/>
        <v>0</v>
      </c>
      <c r="J2328" s="11">
        <f t="shared" si="914"/>
        <v>1</v>
      </c>
      <c r="K2328" s="11">
        <f t="shared" si="915"/>
        <v>0</v>
      </c>
      <c r="L2328" s="11">
        <f t="shared" si="915"/>
        <v>0</v>
      </c>
      <c r="M2328" s="11">
        <f t="shared" si="915"/>
        <v>0</v>
      </c>
      <c r="N2328" s="11">
        <f t="shared" si="915"/>
        <v>1</v>
      </c>
      <c r="O2328" s="11">
        <f t="shared" si="915"/>
        <v>1</v>
      </c>
      <c r="P2328" s="11">
        <f t="shared" si="915"/>
        <v>1</v>
      </c>
      <c r="Q2328" s="4" t="str">
        <f t="shared" si="906"/>
        <v>N-101-000111</v>
      </c>
      <c r="R2328">
        <f t="shared" si="907"/>
        <v>9</v>
      </c>
      <c r="S2328" s="8">
        <f t="shared" si="908"/>
        <v>7.0995917257026546</v>
      </c>
      <c r="T2328" s="8">
        <f t="shared" si="909"/>
        <v>7.3546782491486216</v>
      </c>
      <c r="U2328" s="10">
        <f t="shared" si="900"/>
        <v>7.9110549740631901</v>
      </c>
      <c r="V2328" s="10">
        <f t="shared" si="910"/>
        <v>0.43896276915450916</v>
      </c>
      <c r="W2328" s="10">
        <f t="shared" si="911"/>
        <v>1.6529293510337943</v>
      </c>
      <c r="X2328" s="10">
        <f t="shared" si="901"/>
        <v>0.57526655368595903</v>
      </c>
      <c r="Y2328" s="22">
        <f t="shared" si="912"/>
        <v>7.1244900368152368</v>
      </c>
      <c r="Z2328" s="22">
        <f t="shared" si="902"/>
        <v>7.0590791597848748</v>
      </c>
      <c r="AA2328" s="22">
        <f t="shared" si="903"/>
        <v>7.0995917257026546</v>
      </c>
      <c r="AB2328" s="35"/>
      <c r="AC2328" s="10"/>
      <c r="AD2328" s="10"/>
    </row>
    <row r="2329" spans="1:30" x14ac:dyDescent="0.25">
      <c r="A2329" t="s">
        <v>4980</v>
      </c>
      <c r="B2329" t="s">
        <v>2366</v>
      </c>
      <c r="C2329" s="1">
        <v>42299</v>
      </c>
      <c r="D2329">
        <v>733</v>
      </c>
      <c r="E2329" t="str">
        <f t="shared" si="898"/>
        <v>_top_machine_learning_employers_</v>
      </c>
      <c r="F2329" s="7">
        <f t="shared" si="904"/>
        <v>6.5985090286145152</v>
      </c>
      <c r="G2329">
        <f t="shared" si="899"/>
        <v>69</v>
      </c>
      <c r="H2329" s="11">
        <f t="shared" si="905"/>
        <v>1</v>
      </c>
      <c r="I2329" s="11">
        <f t="shared" si="914"/>
        <v>0</v>
      </c>
      <c r="J2329" s="11">
        <f t="shared" si="914"/>
        <v>1</v>
      </c>
      <c r="K2329" s="11">
        <f t="shared" si="915"/>
        <v>0</v>
      </c>
      <c r="L2329" s="11">
        <f t="shared" si="915"/>
        <v>0</v>
      </c>
      <c r="M2329" s="11">
        <f t="shared" si="915"/>
        <v>1</v>
      </c>
      <c r="N2329" s="11">
        <f t="shared" si="915"/>
        <v>0</v>
      </c>
      <c r="O2329" s="11">
        <f t="shared" si="915"/>
        <v>0</v>
      </c>
      <c r="P2329" s="11">
        <f t="shared" si="915"/>
        <v>0</v>
      </c>
      <c r="Q2329" s="4" t="str">
        <f t="shared" si="906"/>
        <v>N-101-001000</v>
      </c>
      <c r="R2329">
        <f t="shared" si="907"/>
        <v>46</v>
      </c>
      <c r="S2329" s="8">
        <f t="shared" si="908"/>
        <v>7.5093650636194917</v>
      </c>
      <c r="T2329" s="8">
        <f t="shared" si="909"/>
        <v>7.5093650636194917</v>
      </c>
      <c r="U2329" s="10">
        <f t="shared" si="900"/>
        <v>5.9321208330225739</v>
      </c>
      <c r="V2329" s="10">
        <f t="shared" si="910"/>
        <v>0.57637019718311244</v>
      </c>
      <c r="W2329" s="10">
        <f t="shared" si="911"/>
        <v>-0.23488314810083999</v>
      </c>
      <c r="X2329" s="10">
        <f t="shared" si="901"/>
        <v>0.66638819559194107</v>
      </c>
      <c r="Y2329" s="22">
        <f t="shared" si="912"/>
        <v>7.2156116787212188</v>
      </c>
      <c r="Z2329" s="22">
        <f t="shared" si="902"/>
        <v>7.4284478707448081</v>
      </c>
      <c r="AA2329" s="22">
        <f t="shared" si="903"/>
        <v>7.5093650636194917</v>
      </c>
      <c r="AB2329" s="35"/>
      <c r="AC2329" s="10"/>
      <c r="AD2329" s="10"/>
    </row>
    <row r="2330" spans="1:30" x14ac:dyDescent="0.25">
      <c r="A2330" t="s">
        <v>4981</v>
      </c>
      <c r="B2330" t="s">
        <v>2367</v>
      </c>
      <c r="C2330" s="1">
        <v>42051</v>
      </c>
      <c r="D2330">
        <v>4766</v>
      </c>
      <c r="E2330" t="str">
        <f t="shared" si="898"/>
        <v>_top_mistakes_developers_make_when_using_python_for_big_data_analytics_</v>
      </c>
      <c r="F2330" s="7">
        <f t="shared" si="904"/>
        <v>8.4694724552048264</v>
      </c>
      <c r="G2330">
        <f t="shared" si="899"/>
        <v>63</v>
      </c>
      <c r="H2330" s="11">
        <f t="shared" si="905"/>
        <v>1</v>
      </c>
      <c r="I2330" s="11">
        <f t="shared" si="914"/>
        <v>0</v>
      </c>
      <c r="J2330" s="11">
        <f t="shared" si="914"/>
        <v>1</v>
      </c>
      <c r="K2330" s="11">
        <f t="shared" si="915"/>
        <v>1</v>
      </c>
      <c r="L2330" s="11">
        <f t="shared" si="915"/>
        <v>0</v>
      </c>
      <c r="M2330" s="11">
        <f t="shared" si="915"/>
        <v>0</v>
      </c>
      <c r="N2330" s="11">
        <f t="shared" si="915"/>
        <v>0</v>
      </c>
      <c r="O2330" s="11">
        <f t="shared" si="915"/>
        <v>1</v>
      </c>
      <c r="P2330" s="11">
        <f t="shared" si="915"/>
        <v>1</v>
      </c>
      <c r="Q2330" s="4" t="str">
        <f t="shared" si="906"/>
        <v>N-101-100011</v>
      </c>
      <c r="R2330">
        <f t="shared" si="907"/>
        <v>2</v>
      </c>
      <c r="S2330" s="8">
        <f t="shared" si="908"/>
        <v>7.600207430413267</v>
      </c>
      <c r="T2330" s="8">
        <f t="shared" si="909"/>
        <v>7.3546782491486216</v>
      </c>
      <c r="U2330" s="10">
        <f t="shared" si="900"/>
        <v>7.3376503371316577</v>
      </c>
      <c r="V2330" s="10">
        <f t="shared" si="910"/>
        <v>1.2782240802748657</v>
      </c>
      <c r="W2330" s="10">
        <f t="shared" si="911"/>
        <v>1.6360802784894712</v>
      </c>
      <c r="X2330" s="10">
        <f t="shared" si="901"/>
        <v>1.1318221180731682</v>
      </c>
      <c r="Y2330" s="22">
        <f t="shared" si="912"/>
        <v>7.6810456012024453</v>
      </c>
      <c r="Z2330" s="22">
        <f t="shared" si="902"/>
        <v>8.1335740344606844</v>
      </c>
      <c r="AA2330" s="22">
        <f t="shared" si="903"/>
        <v>7.6810456012024453</v>
      </c>
      <c r="AB2330" s="35"/>
      <c r="AC2330" s="10"/>
      <c r="AD2330" s="10"/>
    </row>
    <row r="2331" spans="1:30" x14ac:dyDescent="0.25">
      <c r="A2331" t="s">
        <v>4982</v>
      </c>
      <c r="B2331" t="s">
        <v>2368</v>
      </c>
      <c r="C2331" s="1">
        <v>42394</v>
      </c>
      <c r="D2331">
        <v>391</v>
      </c>
      <c r="E2331" t="str">
        <f t="shared" si="898"/>
        <v>_top_politics-focused_data_science_&amp;amp;_analytics_organizations_</v>
      </c>
      <c r="F2331" s="7">
        <f t="shared" si="904"/>
        <v>5.9712618397904622</v>
      </c>
      <c r="G2331">
        <f t="shared" si="899"/>
        <v>26</v>
      </c>
      <c r="H2331" s="11">
        <f t="shared" si="905"/>
        <v>1</v>
      </c>
      <c r="I2331" s="11">
        <f t="shared" si="914"/>
        <v>0</v>
      </c>
      <c r="J2331" s="11">
        <f t="shared" si="914"/>
        <v>1</v>
      </c>
      <c r="K2331" s="11">
        <f t="shared" si="915"/>
        <v>0</v>
      </c>
      <c r="L2331" s="11">
        <f t="shared" si="915"/>
        <v>0</v>
      </c>
      <c r="M2331" s="11">
        <f t="shared" si="915"/>
        <v>0</v>
      </c>
      <c r="N2331" s="11">
        <f t="shared" si="915"/>
        <v>1</v>
      </c>
      <c r="O2331" s="11">
        <f t="shared" si="915"/>
        <v>1</v>
      </c>
      <c r="P2331" s="11">
        <f t="shared" si="915"/>
        <v>1</v>
      </c>
      <c r="Q2331" s="4" t="str">
        <f t="shared" si="906"/>
        <v>N-101-000111</v>
      </c>
      <c r="R2331">
        <f t="shared" si="907"/>
        <v>9</v>
      </c>
      <c r="S2331" s="8">
        <f t="shared" si="908"/>
        <v>7.0995917257026546</v>
      </c>
      <c r="T2331" s="8">
        <f t="shared" si="909"/>
        <v>7.3546782491486216</v>
      </c>
      <c r="U2331" s="10">
        <f t="shared" si="900"/>
        <v>5.3959952861045029</v>
      </c>
      <c r="V2331" s="10">
        <f t="shared" si="910"/>
        <v>0.43896276915450916</v>
      </c>
      <c r="W2331" s="10">
        <f t="shared" si="911"/>
        <v>-0.86213033692489294</v>
      </c>
      <c r="X2331" s="10">
        <f t="shared" si="901"/>
        <v>0.57526655368595903</v>
      </c>
      <c r="Y2331" s="22">
        <f t="shared" si="912"/>
        <v>7.1244900368152368</v>
      </c>
      <c r="Z2331" s="22">
        <f t="shared" si="902"/>
        <v>7.0590791597848748</v>
      </c>
      <c r="AA2331" s="22">
        <f t="shared" si="903"/>
        <v>7.0995917257026546</v>
      </c>
      <c r="AB2331" s="35"/>
      <c r="AC2331" s="10"/>
      <c r="AD2331" s="10"/>
    </row>
    <row r="2332" spans="1:30" x14ac:dyDescent="0.25">
      <c r="A2332" t="s">
        <v>3577</v>
      </c>
      <c r="B2332" t="s">
        <v>961</v>
      </c>
      <c r="C2332" s="1">
        <v>42315</v>
      </c>
      <c r="D2332">
        <v>1449</v>
      </c>
      <c r="E2332" t="str">
        <f t="shared" si="898"/>
        <v>_top_r_articles_of_the_week_</v>
      </c>
      <c r="F2332" s="7">
        <f t="shared" si="904"/>
        <v>7.2793188354146201</v>
      </c>
      <c r="G2332">
        <f t="shared" si="899"/>
        <v>65</v>
      </c>
      <c r="H2332" s="11">
        <f t="shared" si="905"/>
        <v>1</v>
      </c>
      <c r="I2332" s="11">
        <f t="shared" si="914"/>
        <v>0</v>
      </c>
      <c r="J2332" s="11">
        <f t="shared" si="914"/>
        <v>1</v>
      </c>
      <c r="K2332" s="11">
        <f t="shared" ref="K2332:P2341" si="916">IF(ISNUMBER(SEARCH(K$1,$E2332)),1,0)</f>
        <v>0</v>
      </c>
      <c r="L2332" s="11">
        <f t="shared" si="916"/>
        <v>1</v>
      </c>
      <c r="M2332" s="11">
        <f t="shared" si="916"/>
        <v>0</v>
      </c>
      <c r="N2332" s="11">
        <f t="shared" si="916"/>
        <v>0</v>
      </c>
      <c r="O2332" s="11">
        <f t="shared" si="916"/>
        <v>0</v>
      </c>
      <c r="P2332" s="11">
        <f t="shared" si="916"/>
        <v>0</v>
      </c>
      <c r="Q2332" s="4" t="str">
        <f t="shared" si="906"/>
        <v>N-101-010000</v>
      </c>
      <c r="R2332">
        <f t="shared" si="907"/>
        <v>20</v>
      </c>
      <c r="S2332" s="8">
        <f t="shared" si="908"/>
        <v>7.551626371718255</v>
      </c>
      <c r="T2332" s="8">
        <f t="shared" si="909"/>
        <v>7.551626371718255</v>
      </c>
      <c r="U2332" s="10">
        <f t="shared" si="900"/>
        <v>6.7971568658631574</v>
      </c>
      <c r="V2332" s="10">
        <f t="shared" si="910"/>
        <v>0.29856515146458962</v>
      </c>
      <c r="W2332" s="10">
        <f t="shared" si="911"/>
        <v>0.44592665869926496</v>
      </c>
      <c r="X2332" s="10">
        <f t="shared" si="901"/>
        <v>0.48216196955146284</v>
      </c>
      <c r="Y2332" s="22">
        <f t="shared" si="912"/>
        <v>7.0313854526807402</v>
      </c>
      <c r="Z2332" s="22">
        <f t="shared" si="902"/>
        <v>7.1381386669274196</v>
      </c>
      <c r="AA2332" s="22">
        <f t="shared" si="903"/>
        <v>7.551626371718255</v>
      </c>
      <c r="AB2332" s="35"/>
      <c r="AC2332" s="10"/>
      <c r="AD2332" s="10"/>
    </row>
    <row r="2333" spans="1:30" x14ac:dyDescent="0.25">
      <c r="A2333" t="s">
        <v>3172</v>
      </c>
      <c r="B2333" t="s">
        <v>556</v>
      </c>
      <c r="C2333" s="1">
        <v>42396</v>
      </c>
      <c r="D2333">
        <v>326</v>
      </c>
      <c r="E2333" t="str">
        <f t="shared" si="898"/>
        <v>_top_resources_if_you_want_to_work_as_a_data_scientist_for_the_cia_</v>
      </c>
      <c r="F2333" s="7">
        <f t="shared" si="904"/>
        <v>5.7899601708972535</v>
      </c>
      <c r="G2333">
        <f t="shared" si="899"/>
        <v>59</v>
      </c>
      <c r="H2333" s="11">
        <f t="shared" si="905"/>
        <v>1</v>
      </c>
      <c r="I2333" s="11">
        <f t="shared" si="914"/>
        <v>0</v>
      </c>
      <c r="J2333" s="11">
        <f t="shared" si="914"/>
        <v>1</v>
      </c>
      <c r="K2333" s="11">
        <f t="shared" si="916"/>
        <v>0</v>
      </c>
      <c r="L2333" s="11">
        <f t="shared" si="916"/>
        <v>0</v>
      </c>
      <c r="M2333" s="11">
        <f t="shared" si="916"/>
        <v>0</v>
      </c>
      <c r="N2333" s="11">
        <f t="shared" si="916"/>
        <v>0</v>
      </c>
      <c r="O2333" s="11">
        <f t="shared" si="916"/>
        <v>1</v>
      </c>
      <c r="P2333" s="11">
        <f t="shared" si="916"/>
        <v>0</v>
      </c>
      <c r="Q2333" s="4" t="str">
        <f t="shared" si="906"/>
        <v>N-101-000010</v>
      </c>
      <c r="R2333">
        <f t="shared" si="907"/>
        <v>382</v>
      </c>
      <c r="S2333" s="8">
        <f t="shared" si="908"/>
        <v>6.8802841839920132</v>
      </c>
      <c r="T2333" s="8">
        <f t="shared" si="909"/>
        <v>6.8802841839920132</v>
      </c>
      <c r="U2333" s="10">
        <f t="shared" si="900"/>
        <v>5.3836063103817287</v>
      </c>
      <c r="V2333" s="10">
        <f t="shared" si="910"/>
        <v>0.18424985744159661</v>
      </c>
      <c r="W2333" s="10">
        <f t="shared" si="911"/>
        <v>-1.0434320058181017</v>
      </c>
      <c r="X2333" s="10">
        <f t="shared" si="901"/>
        <v>0.40635386051552441</v>
      </c>
      <c r="Y2333" s="22">
        <f t="shared" si="912"/>
        <v>6.9555773436448023</v>
      </c>
      <c r="Z2333" s="22">
        <f t="shared" si="902"/>
        <v>6.8151536771936527</v>
      </c>
      <c r="AA2333" s="22">
        <f t="shared" si="903"/>
        <v>6.8802841839920132</v>
      </c>
      <c r="AB2333" s="35"/>
      <c r="AC2333" s="10"/>
      <c r="AD2333" s="10"/>
    </row>
    <row r="2334" spans="1:30" x14ac:dyDescent="0.25">
      <c r="A2334" t="s">
        <v>4983</v>
      </c>
      <c r="B2334" t="s">
        <v>2369</v>
      </c>
      <c r="C2334" s="1">
        <v>42399</v>
      </c>
      <c r="D2334">
        <v>4440</v>
      </c>
      <c r="E2334" t="str">
        <f t="shared" si="898"/>
        <v>_top_tech_skills_with_$130k+_salary_are_data_science_related_</v>
      </c>
      <c r="F2334" s="7">
        <f t="shared" si="904"/>
        <v>8.3986348552921015</v>
      </c>
      <c r="G2334">
        <f t="shared" si="899"/>
        <v>31</v>
      </c>
      <c r="H2334" s="11">
        <f t="shared" si="905"/>
        <v>1</v>
      </c>
      <c r="I2334" s="11">
        <f t="shared" si="914"/>
        <v>0</v>
      </c>
      <c r="J2334" s="11">
        <f t="shared" si="914"/>
        <v>1</v>
      </c>
      <c r="K2334" s="11">
        <f t="shared" si="916"/>
        <v>0</v>
      </c>
      <c r="L2334" s="11">
        <f t="shared" si="916"/>
        <v>0</v>
      </c>
      <c r="M2334" s="11">
        <f t="shared" si="916"/>
        <v>0</v>
      </c>
      <c r="N2334" s="11">
        <f t="shared" si="916"/>
        <v>1</v>
      </c>
      <c r="O2334" s="11">
        <f t="shared" si="916"/>
        <v>1</v>
      </c>
      <c r="P2334" s="11">
        <f t="shared" si="916"/>
        <v>0</v>
      </c>
      <c r="Q2334" s="4" t="str">
        <f t="shared" si="906"/>
        <v>N-101-000110</v>
      </c>
      <c r="R2334">
        <f t="shared" si="907"/>
        <v>126</v>
      </c>
      <c r="S2334" s="8">
        <f t="shared" si="908"/>
        <v>7.156085089173656</v>
      </c>
      <c r="T2334" s="8">
        <f t="shared" si="909"/>
        <v>7.156085089173656</v>
      </c>
      <c r="U2334" s="10">
        <f t="shared" si="900"/>
        <v>7.6086181584710921</v>
      </c>
      <c r="V2334" s="10">
        <f t="shared" si="910"/>
        <v>0.76279653926378688</v>
      </c>
      <c r="W2334" s="10">
        <f t="shared" si="911"/>
        <v>1.5652426785767464</v>
      </c>
      <c r="X2334" s="10">
        <f t="shared" si="901"/>
        <v>0.79001669682100972</v>
      </c>
      <c r="Y2334" s="22">
        <f t="shared" si="912"/>
        <v>7.3392401799502869</v>
      </c>
      <c r="Z2334" s="22">
        <f t="shared" si="902"/>
        <v>7.2265960335864765</v>
      </c>
      <c r="AA2334" s="22">
        <f t="shared" si="903"/>
        <v>7.156085089173656</v>
      </c>
      <c r="AB2334" s="35"/>
      <c r="AC2334" s="10"/>
      <c r="AD2334" s="10"/>
    </row>
    <row r="2335" spans="1:30" x14ac:dyDescent="0.25">
      <c r="A2335" t="s">
        <v>2910</v>
      </c>
      <c r="B2335" t="s">
        <v>292</v>
      </c>
      <c r="C2335" s="1">
        <v>41787</v>
      </c>
      <c r="D2335">
        <v>2823</v>
      </c>
      <c r="E2335" t="str">
        <f t="shared" si="898"/>
        <v>_top_ten_big_data_analytics_tips_</v>
      </c>
      <c r="F2335" s="7">
        <f t="shared" si="904"/>
        <v>7.9459095986131327</v>
      </c>
      <c r="G2335">
        <f t="shared" si="899"/>
        <v>41</v>
      </c>
      <c r="H2335" s="11">
        <f t="shared" si="905"/>
        <v>0</v>
      </c>
      <c r="I2335" s="11">
        <f t="shared" si="914"/>
        <v>1</v>
      </c>
      <c r="J2335" s="11">
        <f t="shared" si="914"/>
        <v>0</v>
      </c>
      <c r="K2335" s="11">
        <f t="shared" si="916"/>
        <v>0</v>
      </c>
      <c r="L2335" s="11">
        <f t="shared" si="916"/>
        <v>0</v>
      </c>
      <c r="M2335" s="11">
        <f t="shared" si="916"/>
        <v>0</v>
      </c>
      <c r="N2335" s="11">
        <f t="shared" si="916"/>
        <v>0</v>
      </c>
      <c r="O2335" s="11">
        <f t="shared" si="916"/>
        <v>1</v>
      </c>
      <c r="P2335" s="11">
        <f t="shared" si="916"/>
        <v>1</v>
      </c>
      <c r="Q2335" s="4" t="str">
        <f t="shared" si="906"/>
        <v>N-010-000011</v>
      </c>
      <c r="R2335">
        <f t="shared" si="907"/>
        <v>14</v>
      </c>
      <c r="S2335" s="8">
        <f t="shared" si="908"/>
        <v>6.4801746765319432</v>
      </c>
      <c r="T2335" s="8">
        <f t="shared" si="909"/>
        <v>6.4801746765319432</v>
      </c>
      <c r="U2335" s="10">
        <f t="shared" si="900"/>
        <v>8.3366824612482251</v>
      </c>
      <c r="V2335" s="10">
        <f t="shared" si="910"/>
        <v>-1.0177821796238389</v>
      </c>
      <c r="W2335" s="10">
        <f t="shared" si="911"/>
        <v>1.1125174218977776</v>
      </c>
      <c r="X2335" s="10">
        <f t="shared" si="901"/>
        <v>-0.39077286263509275</v>
      </c>
      <c r="Y2335" s="22">
        <f t="shared" si="912"/>
        <v>6.1584506204941851</v>
      </c>
      <c r="Z2335" s="22">
        <f t="shared" si="902"/>
        <v>6.4016751842617632</v>
      </c>
      <c r="AA2335" s="22">
        <f t="shared" si="903"/>
        <v>6.4801746765319432</v>
      </c>
      <c r="AB2335" s="35"/>
      <c r="AC2335" s="10"/>
      <c r="AD2335" s="10"/>
    </row>
    <row r="2336" spans="1:30" x14ac:dyDescent="0.25">
      <c r="A2336" t="s">
        <v>4984</v>
      </c>
      <c r="B2336" t="s">
        <v>2370</v>
      </c>
      <c r="C2336" s="1">
        <v>41782</v>
      </c>
      <c r="D2336">
        <v>570</v>
      </c>
      <c r="E2336" t="str">
        <f t="shared" si="898"/>
        <v>_top_three_business_benefits_from_big_data_</v>
      </c>
      <c r="F2336" s="7">
        <f t="shared" si="904"/>
        <v>6.3473892096560105</v>
      </c>
      <c r="G2336">
        <f t="shared" si="899"/>
        <v>38</v>
      </c>
      <c r="H2336" s="11">
        <f t="shared" si="905"/>
        <v>0</v>
      </c>
      <c r="I2336" s="11">
        <f t="shared" si="914"/>
        <v>0</v>
      </c>
      <c r="J2336" s="11">
        <f t="shared" si="914"/>
        <v>1</v>
      </c>
      <c r="K2336" s="11">
        <f t="shared" si="916"/>
        <v>0</v>
      </c>
      <c r="L2336" s="11">
        <f t="shared" si="916"/>
        <v>0</v>
      </c>
      <c r="M2336" s="11">
        <f t="shared" si="916"/>
        <v>0</v>
      </c>
      <c r="N2336" s="11">
        <f t="shared" si="916"/>
        <v>0</v>
      </c>
      <c r="O2336" s="11">
        <f t="shared" si="916"/>
        <v>1</v>
      </c>
      <c r="P2336" s="11">
        <f t="shared" si="916"/>
        <v>0</v>
      </c>
      <c r="Q2336" s="4" t="str">
        <f t="shared" si="906"/>
        <v>N-001-000010</v>
      </c>
      <c r="R2336">
        <f t="shared" si="907"/>
        <v>276</v>
      </c>
      <c r="S2336" s="8">
        <f t="shared" si="908"/>
        <v>7.1371246496698326</v>
      </c>
      <c r="T2336" s="8">
        <f t="shared" si="909"/>
        <v>7.1371246496698326</v>
      </c>
      <c r="U2336" s="10">
        <f t="shared" si="900"/>
        <v>5.7425682947977892</v>
      </c>
      <c r="V2336" s="10">
        <f t="shared" si="910"/>
        <v>0.48352944586012636</v>
      </c>
      <c r="W2336" s="10">
        <f t="shared" si="911"/>
        <v>-0.48600296705934465</v>
      </c>
      <c r="X2336" s="10">
        <f t="shared" si="901"/>
        <v>0.60482091485822098</v>
      </c>
      <c r="Y2336" s="22">
        <f t="shared" si="912"/>
        <v>7.1540443979874988</v>
      </c>
      <c r="Z2336" s="22">
        <f t="shared" si="902"/>
        <v>7.1890336202131158</v>
      </c>
      <c r="AA2336" s="22">
        <f t="shared" si="903"/>
        <v>7.1371246496698326</v>
      </c>
      <c r="AB2336" s="35"/>
      <c r="AC2336" s="10"/>
      <c r="AD2336" s="10"/>
    </row>
    <row r="2337" spans="1:30" x14ac:dyDescent="0.25">
      <c r="A2337" t="s">
        <v>2911</v>
      </c>
      <c r="B2337" t="s">
        <v>293</v>
      </c>
      <c r="C2337" s="1">
        <v>42450</v>
      </c>
      <c r="D2337">
        <v>1564</v>
      </c>
      <c r="E2337" t="str">
        <f t="shared" si="898"/>
        <v>_tough_math_question_about_correlations_</v>
      </c>
      <c r="F2337" s="7">
        <f t="shared" si="904"/>
        <v>7.3556411029742534</v>
      </c>
      <c r="G2337">
        <f t="shared" si="899"/>
        <v>41</v>
      </c>
      <c r="H2337" s="11">
        <f t="shared" si="905"/>
        <v>1</v>
      </c>
      <c r="I2337" s="11">
        <f t="shared" si="914"/>
        <v>1</v>
      </c>
      <c r="J2337" s="11">
        <f t="shared" si="914"/>
        <v>0</v>
      </c>
      <c r="K2337" s="11">
        <f t="shared" si="916"/>
        <v>0</v>
      </c>
      <c r="L2337" s="11">
        <f t="shared" si="916"/>
        <v>0</v>
      </c>
      <c r="M2337" s="11">
        <f t="shared" si="916"/>
        <v>0</v>
      </c>
      <c r="N2337" s="11">
        <f t="shared" si="916"/>
        <v>0</v>
      </c>
      <c r="O2337" s="11">
        <f t="shared" si="916"/>
        <v>0</v>
      </c>
      <c r="P2337" s="11">
        <f t="shared" si="916"/>
        <v>0</v>
      </c>
      <c r="Q2337" s="4" t="str">
        <f t="shared" si="906"/>
        <v>N-110-000000</v>
      </c>
      <c r="R2337">
        <f t="shared" si="907"/>
        <v>84</v>
      </c>
      <c r="S2337" s="8">
        <f t="shared" si="908"/>
        <v>6.1102020039575136</v>
      </c>
      <c r="T2337" s="8">
        <f t="shared" si="909"/>
        <v>6.1102020039575136</v>
      </c>
      <c r="U2337" s="10">
        <f t="shared" si="900"/>
        <v>7.9480157980164599</v>
      </c>
      <c r="V2337" s="10">
        <f t="shared" si="910"/>
        <v>-1.3217888754809786</v>
      </c>
      <c r="W2337" s="10">
        <f t="shared" si="911"/>
        <v>0.52224892625889829</v>
      </c>
      <c r="X2337" s="10">
        <f t="shared" si="901"/>
        <v>-0.59237469504220686</v>
      </c>
      <c r="Y2337" s="22">
        <f t="shared" si="912"/>
        <v>5.9568487880870702</v>
      </c>
      <c r="Z2337" s="22">
        <f t="shared" si="902"/>
        <v>5.9724325813367543</v>
      </c>
      <c r="AA2337" s="22">
        <f t="shared" si="903"/>
        <v>6.1102020039575136</v>
      </c>
      <c r="AB2337" s="35"/>
      <c r="AC2337" s="10"/>
      <c r="AD2337" s="10"/>
    </row>
    <row r="2338" spans="1:30" x14ac:dyDescent="0.25">
      <c r="A2338" t="s">
        <v>4987</v>
      </c>
      <c r="B2338" t="s">
        <v>2373</v>
      </c>
      <c r="C2338" s="1">
        <v>41213</v>
      </c>
      <c r="D2338">
        <v>2730</v>
      </c>
      <c r="E2338" t="str">
        <f t="shared" si="898"/>
        <v>_traditional_bi_vs_data_analytics_approach_</v>
      </c>
      <c r="F2338" s="7">
        <f t="shared" si="904"/>
        <v>7.9124231214737053</v>
      </c>
      <c r="G2338">
        <f t="shared" si="899"/>
        <v>49</v>
      </c>
      <c r="H2338" s="11">
        <f t="shared" si="905"/>
        <v>0</v>
      </c>
      <c r="I2338" s="11">
        <f t="shared" si="914"/>
        <v>0</v>
      </c>
      <c r="J2338" s="11">
        <f t="shared" si="914"/>
        <v>1</v>
      </c>
      <c r="K2338" s="11">
        <f t="shared" si="916"/>
        <v>0</v>
      </c>
      <c r="L2338" s="11">
        <f t="shared" si="916"/>
        <v>0</v>
      </c>
      <c r="M2338" s="11">
        <f t="shared" si="916"/>
        <v>0</v>
      </c>
      <c r="N2338" s="11">
        <f t="shared" si="916"/>
        <v>0</v>
      </c>
      <c r="O2338" s="11">
        <f t="shared" si="916"/>
        <v>1</v>
      </c>
      <c r="P2338" s="11">
        <f t="shared" si="916"/>
        <v>1</v>
      </c>
      <c r="Q2338" s="4" t="str">
        <f t="shared" si="906"/>
        <v>N-001-000011</v>
      </c>
      <c r="R2338">
        <f t="shared" si="907"/>
        <v>44</v>
      </c>
      <c r="S2338" s="8">
        <f t="shared" si="908"/>
        <v>7.1577607103781817</v>
      </c>
      <c r="T2338" s="8">
        <f t="shared" si="909"/>
        <v>7.1577607103781817</v>
      </c>
      <c r="U2338" s="10">
        <f t="shared" si="900"/>
        <v>7.5223523497505349</v>
      </c>
      <c r="V2338" s="10">
        <f t="shared" si="910"/>
        <v>0.15969567575084864</v>
      </c>
      <c r="W2338" s="10">
        <f t="shared" si="911"/>
        <v>1.0790309447583502</v>
      </c>
      <c r="X2338" s="10">
        <f t="shared" si="901"/>
        <v>0.39007077172317028</v>
      </c>
      <c r="Y2338" s="22">
        <f t="shared" si="912"/>
        <v>6.9392942548524479</v>
      </c>
      <c r="Z2338" s="22">
        <f t="shared" si="902"/>
        <v>7.021516746411514</v>
      </c>
      <c r="AA2338" s="22">
        <f t="shared" si="903"/>
        <v>7.1577607103781817</v>
      </c>
      <c r="AB2338" s="35"/>
      <c r="AC2338" s="10"/>
      <c r="AD2338" s="10"/>
    </row>
    <row r="2339" spans="1:30" x14ac:dyDescent="0.25">
      <c r="A2339" t="s">
        <v>4988</v>
      </c>
      <c r="B2339" t="s">
        <v>2374</v>
      </c>
      <c r="C2339" s="1">
        <v>42465</v>
      </c>
      <c r="D2339">
        <v>1059</v>
      </c>
      <c r="E2339" t="str">
        <f t="shared" si="898"/>
        <v>_training_a_computer_to_recognize_your_handwriting_</v>
      </c>
      <c r="F2339" s="7">
        <f t="shared" si="904"/>
        <v>6.9660241871061128</v>
      </c>
      <c r="G2339">
        <f t="shared" si="899"/>
        <v>61</v>
      </c>
      <c r="H2339" s="11">
        <f t="shared" si="905"/>
        <v>1</v>
      </c>
      <c r="I2339" s="11">
        <f t="shared" si="914"/>
        <v>0</v>
      </c>
      <c r="J2339" s="11">
        <f t="shared" si="914"/>
        <v>1</v>
      </c>
      <c r="K2339" s="11">
        <f t="shared" si="916"/>
        <v>0</v>
      </c>
      <c r="L2339" s="11">
        <f t="shared" si="916"/>
        <v>0</v>
      </c>
      <c r="M2339" s="11">
        <f t="shared" si="916"/>
        <v>0</v>
      </c>
      <c r="N2339" s="11">
        <f t="shared" si="916"/>
        <v>0</v>
      </c>
      <c r="O2339" s="11">
        <f t="shared" si="916"/>
        <v>0</v>
      </c>
      <c r="P2339" s="11">
        <f t="shared" si="916"/>
        <v>0</v>
      </c>
      <c r="Q2339" s="4" t="str">
        <f t="shared" si="906"/>
        <v>N-101-000000</v>
      </c>
      <c r="R2339">
        <f t="shared" si="907"/>
        <v>419</v>
      </c>
      <c r="S2339" s="8">
        <f t="shared" si="908"/>
        <v>6.5697596378225285</v>
      </c>
      <c r="T2339" s="8">
        <f t="shared" si="909"/>
        <v>6.5697596378225285</v>
      </c>
      <c r="U2339" s="10">
        <f t="shared" si="900"/>
        <v>6.7775552477900565</v>
      </c>
      <c r="V2339" s="10">
        <f t="shared" si="910"/>
        <v>-0.14431102010629077</v>
      </c>
      <c r="W2339" s="10">
        <f t="shared" si="911"/>
        <v>0.13263201039075767</v>
      </c>
      <c r="X2339" s="10">
        <f t="shared" si="901"/>
        <v>0.18846893931605621</v>
      </c>
      <c r="Y2339" s="22">
        <f t="shared" si="912"/>
        <v>6.7376924224453338</v>
      </c>
      <c r="Z2339" s="22">
        <f t="shared" si="902"/>
        <v>6.5922741434865042</v>
      </c>
      <c r="AA2339" s="22">
        <f t="shared" si="903"/>
        <v>6.5697596378225285</v>
      </c>
      <c r="AB2339" s="35"/>
      <c r="AC2339" s="10"/>
      <c r="AD2339" s="10"/>
    </row>
    <row r="2340" spans="1:30" x14ac:dyDescent="0.25">
      <c r="A2340" t="s">
        <v>4989</v>
      </c>
      <c r="B2340" t="s">
        <v>2375</v>
      </c>
      <c r="C2340" s="1">
        <v>42250</v>
      </c>
      <c r="D2340">
        <v>326</v>
      </c>
      <c r="E2340" t="str">
        <f t="shared" si="898"/>
        <v>_training_neural_networks:_q&amp;amp;a_with_ian_goodfellow,_google_</v>
      </c>
      <c r="F2340" s="7">
        <f t="shared" si="904"/>
        <v>5.7899601708972535</v>
      </c>
      <c r="G2340">
        <f t="shared" si="899"/>
        <v>32</v>
      </c>
      <c r="H2340" s="11">
        <f t="shared" si="905"/>
        <v>1</v>
      </c>
      <c r="I2340" s="11">
        <f t="shared" si="914"/>
        <v>0</v>
      </c>
      <c r="J2340" s="11">
        <f t="shared" si="914"/>
        <v>1</v>
      </c>
      <c r="K2340" s="11">
        <f t="shared" si="916"/>
        <v>0</v>
      </c>
      <c r="L2340" s="11">
        <f t="shared" si="916"/>
        <v>0</v>
      </c>
      <c r="M2340" s="11">
        <f t="shared" si="916"/>
        <v>0</v>
      </c>
      <c r="N2340" s="11">
        <f t="shared" si="916"/>
        <v>0</v>
      </c>
      <c r="O2340" s="11">
        <f t="shared" si="916"/>
        <v>0</v>
      </c>
      <c r="P2340" s="11">
        <f t="shared" si="916"/>
        <v>0</v>
      </c>
      <c r="Q2340" s="4" t="str">
        <f t="shared" si="906"/>
        <v>N-101-000000</v>
      </c>
      <c r="R2340">
        <f t="shared" si="907"/>
        <v>419</v>
      </c>
      <c r="S2340" s="8">
        <f t="shared" si="908"/>
        <v>6.5697596378225285</v>
      </c>
      <c r="T2340" s="8">
        <f t="shared" si="909"/>
        <v>6.5697596378225285</v>
      </c>
      <c r="U2340" s="10">
        <f t="shared" si="900"/>
        <v>5.6014912315811971</v>
      </c>
      <c r="V2340" s="10">
        <f t="shared" si="910"/>
        <v>-0.14431102010629077</v>
      </c>
      <c r="W2340" s="10">
        <f t="shared" si="911"/>
        <v>-1.0434320058181017</v>
      </c>
      <c r="X2340" s="10">
        <f t="shared" si="901"/>
        <v>0.18846893931605621</v>
      </c>
      <c r="Y2340" s="22">
        <f t="shared" si="912"/>
        <v>6.7376924224453338</v>
      </c>
      <c r="Z2340" s="22">
        <f t="shared" si="902"/>
        <v>6.5922741434865042</v>
      </c>
      <c r="AA2340" s="22">
        <f t="shared" si="903"/>
        <v>6.5697596378225285</v>
      </c>
      <c r="AB2340" s="35"/>
      <c r="AC2340" s="10"/>
      <c r="AD2340" s="10"/>
    </row>
    <row r="2341" spans="1:30" x14ac:dyDescent="0.25">
      <c r="A2341" t="s">
        <v>4990</v>
      </c>
      <c r="B2341" t="s">
        <v>2376</v>
      </c>
      <c r="C2341" s="1">
        <v>42467</v>
      </c>
      <c r="D2341">
        <v>204</v>
      </c>
      <c r="E2341" t="str">
        <f t="shared" si="898"/>
        <v>_transform_big_data_to_smart_data_</v>
      </c>
      <c r="F2341" s="7">
        <f t="shared" si="904"/>
        <v>5.3230099791384085</v>
      </c>
      <c r="G2341">
        <f t="shared" si="899"/>
        <v>71</v>
      </c>
      <c r="H2341" s="11">
        <f t="shared" si="905"/>
        <v>1</v>
      </c>
      <c r="I2341" s="11">
        <f t="shared" si="914"/>
        <v>0</v>
      </c>
      <c r="J2341" s="11">
        <f t="shared" si="914"/>
        <v>1</v>
      </c>
      <c r="K2341" s="11">
        <f t="shared" si="916"/>
        <v>0</v>
      </c>
      <c r="L2341" s="11">
        <f t="shared" si="916"/>
        <v>0</v>
      </c>
      <c r="M2341" s="11">
        <f t="shared" si="916"/>
        <v>0</v>
      </c>
      <c r="N2341" s="11">
        <f t="shared" si="916"/>
        <v>0</v>
      </c>
      <c r="O2341" s="11">
        <f t="shared" si="916"/>
        <v>1</v>
      </c>
      <c r="P2341" s="11">
        <f t="shared" si="916"/>
        <v>0</v>
      </c>
      <c r="Q2341" s="4" t="str">
        <f t="shared" si="906"/>
        <v>N-101-000010</v>
      </c>
      <c r="R2341">
        <f t="shared" si="907"/>
        <v>382</v>
      </c>
      <c r="S2341" s="8">
        <f t="shared" si="908"/>
        <v>6.8802841839920132</v>
      </c>
      <c r="T2341" s="8">
        <f t="shared" si="909"/>
        <v>6.8802841839920132</v>
      </c>
      <c r="U2341" s="10">
        <f t="shared" si="900"/>
        <v>4.9166561186228837</v>
      </c>
      <c r="V2341" s="10">
        <f t="shared" si="910"/>
        <v>0.18424985744159661</v>
      </c>
      <c r="W2341" s="10">
        <f t="shared" si="911"/>
        <v>-1.5103821975769467</v>
      </c>
      <c r="X2341" s="10">
        <f t="shared" si="901"/>
        <v>0.40635386051552441</v>
      </c>
      <c r="Y2341" s="22">
        <f t="shared" si="912"/>
        <v>6.9555773436448023</v>
      </c>
      <c r="Z2341" s="22">
        <f t="shared" si="902"/>
        <v>6.8151536771936527</v>
      </c>
      <c r="AA2341" s="22">
        <f t="shared" si="903"/>
        <v>6.8802841839920132</v>
      </c>
      <c r="AB2341" s="35"/>
      <c r="AC2341" s="10"/>
      <c r="AD2341" s="10"/>
    </row>
    <row r="2342" spans="1:30" x14ac:dyDescent="0.25">
      <c r="A2342" t="s">
        <v>3066</v>
      </c>
      <c r="B2342" t="s">
        <v>448</v>
      </c>
      <c r="C2342" s="1">
        <v>42395</v>
      </c>
      <c r="D2342">
        <v>149</v>
      </c>
      <c r="E2342" t="str">
        <f t="shared" si="898"/>
        <v>_transforming_business_results_with_big_data_and_analytics_-_white_paper_</v>
      </c>
      <c r="F2342" s="7">
        <f t="shared" si="904"/>
        <v>5.0106352940962555</v>
      </c>
      <c r="G2342">
        <f t="shared" si="899"/>
        <v>47</v>
      </c>
      <c r="H2342" s="11">
        <f t="shared" si="905"/>
        <v>1</v>
      </c>
      <c r="I2342" s="11">
        <f t="shared" ref="I2342:J2361" si="917">IF(ISNUMBER(SEARCH(I$1,$B2342)),1,0)</f>
        <v>1</v>
      </c>
      <c r="J2342" s="11">
        <f t="shared" si="917"/>
        <v>0</v>
      </c>
      <c r="K2342" s="11">
        <f t="shared" ref="K2342:P2351" si="918">IF(ISNUMBER(SEARCH(K$1,$E2342)),1,0)</f>
        <v>0</v>
      </c>
      <c r="L2342" s="11">
        <f t="shared" si="918"/>
        <v>0</v>
      </c>
      <c r="M2342" s="11">
        <f t="shared" si="918"/>
        <v>0</v>
      </c>
      <c r="N2342" s="11">
        <f t="shared" si="918"/>
        <v>0</v>
      </c>
      <c r="O2342" s="11">
        <f t="shared" si="918"/>
        <v>1</v>
      </c>
      <c r="P2342" s="11">
        <f t="shared" si="918"/>
        <v>1</v>
      </c>
      <c r="Q2342" s="4" t="str">
        <f t="shared" si="906"/>
        <v>N-110-000011</v>
      </c>
      <c r="R2342">
        <f t="shared" si="907"/>
        <v>21</v>
      </c>
      <c r="S2342" s="8">
        <f t="shared" si="908"/>
        <v>5.7614925343121861</v>
      </c>
      <c r="T2342" s="8">
        <f t="shared" si="909"/>
        <v>5.7614925343121861</v>
      </c>
      <c r="U2342" s="10">
        <f t="shared" si="900"/>
        <v>5.5998752110740444</v>
      </c>
      <c r="V2342" s="10">
        <f t="shared" si="910"/>
        <v>-1.3170617680423686</v>
      </c>
      <c r="W2342" s="10">
        <f t="shared" si="911"/>
        <v>-1.8227568826190996</v>
      </c>
      <c r="X2342" s="10">
        <f t="shared" si="901"/>
        <v>-0.58923991697778932</v>
      </c>
      <c r="Y2342" s="22">
        <f t="shared" si="912"/>
        <v>5.9599835661514877</v>
      </c>
      <c r="Z2342" s="22">
        <f t="shared" si="902"/>
        <v>6.0277952412423002</v>
      </c>
      <c r="AA2342" s="22">
        <f t="shared" si="903"/>
        <v>5.7614925343121861</v>
      </c>
      <c r="AB2342" s="35"/>
      <c r="AC2342" s="10"/>
      <c r="AD2342" s="10"/>
    </row>
    <row r="2343" spans="1:30" x14ac:dyDescent="0.25">
      <c r="A2343" t="s">
        <v>2912</v>
      </c>
      <c r="B2343" t="s">
        <v>294</v>
      </c>
      <c r="C2343" s="1">
        <v>41938</v>
      </c>
      <c r="D2343">
        <v>1018</v>
      </c>
      <c r="E2343" t="str">
        <f t="shared" si="898"/>
        <v>_transition_between_developer_and_data_scientist_</v>
      </c>
      <c r="F2343" s="7">
        <f t="shared" si="904"/>
        <v>6.926577033222725</v>
      </c>
      <c r="G2343">
        <f t="shared" si="899"/>
        <v>48</v>
      </c>
      <c r="H2343" s="11">
        <f t="shared" si="905"/>
        <v>0</v>
      </c>
      <c r="I2343" s="11">
        <f t="shared" si="917"/>
        <v>1</v>
      </c>
      <c r="J2343" s="11">
        <f t="shared" si="917"/>
        <v>0</v>
      </c>
      <c r="K2343" s="11">
        <f t="shared" si="918"/>
        <v>0</v>
      </c>
      <c r="L2343" s="11">
        <f t="shared" si="918"/>
        <v>0</v>
      </c>
      <c r="M2343" s="11">
        <f t="shared" si="918"/>
        <v>0</v>
      </c>
      <c r="N2343" s="11">
        <f t="shared" si="918"/>
        <v>0</v>
      </c>
      <c r="O2343" s="11">
        <f t="shared" si="918"/>
        <v>1</v>
      </c>
      <c r="P2343" s="11">
        <f t="shared" si="918"/>
        <v>0</v>
      </c>
      <c r="Q2343" s="4" t="str">
        <f t="shared" si="906"/>
        <v>N-010-000010</v>
      </c>
      <c r="R2343">
        <f t="shared" si="907"/>
        <v>51</v>
      </c>
      <c r="S2343" s="8">
        <f t="shared" si="908"/>
        <v>6.7640449341040307</v>
      </c>
      <c r="T2343" s="8">
        <f t="shared" si="909"/>
        <v>6.7640449341040307</v>
      </c>
      <c r="U2343" s="10">
        <f t="shared" si="900"/>
        <v>7.1025997527227673</v>
      </c>
      <c r="V2343" s="10">
        <f t="shared" si="910"/>
        <v>-0.69394840951456138</v>
      </c>
      <c r="W2343" s="10">
        <f t="shared" si="911"/>
        <v>9.3184856507369851E-2</v>
      </c>
      <c r="X2343" s="10">
        <f t="shared" si="901"/>
        <v>-0.17602271950004214</v>
      </c>
      <c r="Y2343" s="22">
        <f t="shared" si="912"/>
        <v>6.3732007636292352</v>
      </c>
      <c r="Z2343" s="22">
        <f t="shared" si="902"/>
        <v>6.5691920580633658</v>
      </c>
      <c r="AA2343" s="22">
        <f t="shared" si="903"/>
        <v>6.7640449341040307</v>
      </c>
      <c r="AB2343" s="35"/>
      <c r="AC2343" s="10"/>
      <c r="AD2343" s="10"/>
    </row>
    <row r="2344" spans="1:30" x14ac:dyDescent="0.25">
      <c r="A2344" t="s">
        <v>2913</v>
      </c>
      <c r="B2344" t="s">
        <v>295</v>
      </c>
      <c r="C2344" s="1">
        <v>41871</v>
      </c>
      <c r="D2344">
        <v>632</v>
      </c>
      <c r="E2344" t="str">
        <f t="shared" si="898"/>
        <v>_translating_legacy_data_science_apps_into_python_</v>
      </c>
      <c r="F2344" s="7">
        <f t="shared" si="904"/>
        <v>6.4504704221441758</v>
      </c>
      <c r="G2344">
        <f t="shared" si="899"/>
        <v>54</v>
      </c>
      <c r="H2344" s="11">
        <f t="shared" si="905"/>
        <v>0</v>
      </c>
      <c r="I2344" s="11">
        <f t="shared" si="917"/>
        <v>1</v>
      </c>
      <c r="J2344" s="11">
        <f t="shared" si="917"/>
        <v>0</v>
      </c>
      <c r="K2344" s="11">
        <f t="shared" si="918"/>
        <v>1</v>
      </c>
      <c r="L2344" s="11">
        <f t="shared" si="918"/>
        <v>0</v>
      </c>
      <c r="M2344" s="11">
        <f t="shared" si="918"/>
        <v>0</v>
      </c>
      <c r="N2344" s="11">
        <f t="shared" si="918"/>
        <v>1</v>
      </c>
      <c r="O2344" s="11">
        <f t="shared" si="918"/>
        <v>1</v>
      </c>
      <c r="P2344" s="11">
        <f t="shared" si="918"/>
        <v>0</v>
      </c>
      <c r="Q2344" s="4" t="str">
        <f t="shared" si="906"/>
        <v>N-010-100110</v>
      </c>
      <c r="R2344">
        <f t="shared" si="907"/>
        <v>1</v>
      </c>
      <c r="S2344" s="8">
        <f t="shared" si="908"/>
        <v>7.020854558086981</v>
      </c>
      <c r="T2344" s="8">
        <f t="shared" si="909"/>
        <v>7.3546782491486216</v>
      </c>
      <c r="U2344" s="10">
        <f t="shared" si="900"/>
        <v>5.3026119046460378</v>
      </c>
      <c r="V2344" s="10">
        <f t="shared" si="910"/>
        <v>1.3024062652501756</v>
      </c>
      <c r="W2344" s="10">
        <f t="shared" si="911"/>
        <v>-0.38292175457117938</v>
      </c>
      <c r="X2344" s="10">
        <f t="shared" si="901"/>
        <v>1.1478585174981377</v>
      </c>
      <c r="Y2344" s="22">
        <f t="shared" si="912"/>
        <v>7.6970820006274154</v>
      </c>
      <c r="Z2344" s="22">
        <f t="shared" si="902"/>
        <v>8.466571645524823</v>
      </c>
      <c r="AA2344" s="22">
        <f t="shared" si="903"/>
        <v>7.6970820006274154</v>
      </c>
      <c r="AB2344" s="35"/>
      <c r="AC2344" s="10"/>
      <c r="AD2344" s="10"/>
    </row>
    <row r="2345" spans="1:30" x14ac:dyDescent="0.25">
      <c r="A2345" t="s">
        <v>4991</v>
      </c>
      <c r="B2345" t="s">
        <v>2377</v>
      </c>
      <c r="C2345" s="1">
        <v>42493</v>
      </c>
      <c r="D2345">
        <v>974</v>
      </c>
      <c r="E2345" t="str">
        <f t="shared" si="898"/>
        <v>_treacherous_visualizations:_how_to_detect_and_fix_them_</v>
      </c>
      <c r="F2345" s="7">
        <f t="shared" si="904"/>
        <v>6.8824374709978473</v>
      </c>
      <c r="G2345">
        <f t="shared" si="899"/>
        <v>52</v>
      </c>
      <c r="H2345" s="11">
        <f t="shared" si="905"/>
        <v>1</v>
      </c>
      <c r="I2345" s="11">
        <f t="shared" si="917"/>
        <v>0</v>
      </c>
      <c r="J2345" s="11">
        <f t="shared" si="917"/>
        <v>1</v>
      </c>
      <c r="K2345" s="11">
        <f t="shared" si="918"/>
        <v>0</v>
      </c>
      <c r="L2345" s="11">
        <f t="shared" si="918"/>
        <v>0</v>
      </c>
      <c r="M2345" s="11">
        <f t="shared" si="918"/>
        <v>0</v>
      </c>
      <c r="N2345" s="11">
        <f t="shared" si="918"/>
        <v>0</v>
      </c>
      <c r="O2345" s="11">
        <f t="shared" si="918"/>
        <v>0</v>
      </c>
      <c r="P2345" s="11">
        <f t="shared" si="918"/>
        <v>0</v>
      </c>
      <c r="Q2345" s="4" t="str">
        <f t="shared" si="906"/>
        <v>N-101-000000</v>
      </c>
      <c r="R2345">
        <f t="shared" si="907"/>
        <v>419</v>
      </c>
      <c r="S2345" s="8">
        <f t="shared" si="908"/>
        <v>6.5697596378225285</v>
      </c>
      <c r="T2345" s="8">
        <f t="shared" si="909"/>
        <v>6.5697596378225285</v>
      </c>
      <c r="U2345" s="10">
        <f t="shared" si="900"/>
        <v>6.693968531681791</v>
      </c>
      <c r="V2345" s="10">
        <f t="shared" si="910"/>
        <v>-0.14431102010629077</v>
      </c>
      <c r="W2345" s="10">
        <f t="shared" si="911"/>
        <v>4.9045294282492158E-2</v>
      </c>
      <c r="X2345" s="10">
        <f t="shared" si="901"/>
        <v>0.18846893931605621</v>
      </c>
      <c r="Y2345" s="22">
        <f t="shared" si="912"/>
        <v>6.7376924224453338</v>
      </c>
      <c r="Z2345" s="22">
        <f t="shared" si="902"/>
        <v>6.5922741434865042</v>
      </c>
      <c r="AA2345" s="22">
        <f t="shared" si="903"/>
        <v>6.5697596378225285</v>
      </c>
      <c r="AB2345" s="35"/>
      <c r="AC2345" s="10"/>
      <c r="AD2345" s="10"/>
    </row>
    <row r="2346" spans="1:30" x14ac:dyDescent="0.25">
      <c r="A2346" t="s">
        <v>4992</v>
      </c>
      <c r="B2346" t="s">
        <v>2378</v>
      </c>
      <c r="C2346" s="1">
        <v>42305</v>
      </c>
      <c r="D2346">
        <v>469</v>
      </c>
      <c r="E2346" t="str">
        <f t="shared" si="898"/>
        <v>_treat_your_data_like_an_asset_-_not_an_inconvenience_</v>
      </c>
      <c r="F2346" s="7">
        <f t="shared" si="904"/>
        <v>6.1527326947041043</v>
      </c>
      <c r="G2346">
        <f t="shared" si="899"/>
        <v>53</v>
      </c>
      <c r="H2346" s="11">
        <f t="shared" si="905"/>
        <v>1</v>
      </c>
      <c r="I2346" s="11">
        <f t="shared" si="917"/>
        <v>0</v>
      </c>
      <c r="J2346" s="11">
        <f t="shared" si="917"/>
        <v>1</v>
      </c>
      <c r="K2346" s="11">
        <f t="shared" si="918"/>
        <v>0</v>
      </c>
      <c r="L2346" s="11">
        <f t="shared" si="918"/>
        <v>0</v>
      </c>
      <c r="M2346" s="11">
        <f t="shared" si="918"/>
        <v>0</v>
      </c>
      <c r="N2346" s="11">
        <f t="shared" si="918"/>
        <v>0</v>
      </c>
      <c r="O2346" s="11">
        <f t="shared" si="918"/>
        <v>1</v>
      </c>
      <c r="P2346" s="11">
        <f t="shared" si="918"/>
        <v>0</v>
      </c>
      <c r="Q2346" s="4" t="str">
        <f t="shared" si="906"/>
        <v>N-101-000010</v>
      </c>
      <c r="R2346">
        <f t="shared" si="907"/>
        <v>382</v>
      </c>
      <c r="S2346" s="8">
        <f t="shared" si="908"/>
        <v>6.8802841839920132</v>
      </c>
      <c r="T2346" s="8">
        <f t="shared" si="909"/>
        <v>6.8802841839920132</v>
      </c>
      <c r="U2346" s="10">
        <f t="shared" si="900"/>
        <v>5.7463788341885795</v>
      </c>
      <c r="V2346" s="10">
        <f t="shared" si="910"/>
        <v>0.18424985744159661</v>
      </c>
      <c r="W2346" s="10">
        <f t="shared" si="911"/>
        <v>-0.68065948201125082</v>
      </c>
      <c r="X2346" s="10">
        <f t="shared" si="901"/>
        <v>0.40635386051552441</v>
      </c>
      <c r="Y2346" s="22">
        <f t="shared" si="912"/>
        <v>6.9555773436448023</v>
      </c>
      <c r="Z2346" s="22">
        <f t="shared" si="902"/>
        <v>6.8151536771936527</v>
      </c>
      <c r="AA2346" s="22">
        <f t="shared" si="903"/>
        <v>6.8802841839920132</v>
      </c>
      <c r="AB2346" s="35"/>
      <c r="AC2346" s="10"/>
      <c r="AD2346" s="10"/>
    </row>
    <row r="2347" spans="1:30" x14ac:dyDescent="0.25">
      <c r="A2347" t="s">
        <v>4993</v>
      </c>
      <c r="B2347" t="s">
        <v>2379</v>
      </c>
      <c r="C2347" s="1">
        <v>41975</v>
      </c>
      <c r="D2347">
        <v>3088</v>
      </c>
      <c r="E2347" t="str">
        <f t="shared" si="898"/>
        <v>_trends_in_big_data_vs_hadoop_vs_business_intelligence_</v>
      </c>
      <c r="F2347" s="7">
        <f t="shared" si="904"/>
        <v>8.035602692918582</v>
      </c>
      <c r="G2347">
        <f t="shared" si="899"/>
        <v>31</v>
      </c>
      <c r="H2347" s="11">
        <f t="shared" si="905"/>
        <v>0</v>
      </c>
      <c r="I2347" s="11">
        <f t="shared" si="917"/>
        <v>0</v>
      </c>
      <c r="J2347" s="11">
        <f t="shared" si="917"/>
        <v>1</v>
      </c>
      <c r="K2347" s="11">
        <f t="shared" si="918"/>
        <v>0</v>
      </c>
      <c r="L2347" s="11">
        <f t="shared" si="918"/>
        <v>0</v>
      </c>
      <c r="M2347" s="11">
        <f t="shared" si="918"/>
        <v>0</v>
      </c>
      <c r="N2347" s="11">
        <f t="shared" si="918"/>
        <v>0</v>
      </c>
      <c r="O2347" s="11">
        <f t="shared" si="918"/>
        <v>1</v>
      </c>
      <c r="P2347" s="11">
        <f t="shared" si="918"/>
        <v>0</v>
      </c>
      <c r="Q2347" s="4" t="str">
        <f t="shared" si="906"/>
        <v>N-001-000010</v>
      </c>
      <c r="R2347">
        <f t="shared" si="907"/>
        <v>276</v>
      </c>
      <c r="S2347" s="8">
        <f t="shared" si="908"/>
        <v>7.1371246496698326</v>
      </c>
      <c r="T2347" s="8">
        <f t="shared" si="909"/>
        <v>7.1371246496698326</v>
      </c>
      <c r="U2347" s="10">
        <f t="shared" si="900"/>
        <v>7.4307817780603607</v>
      </c>
      <c r="V2347" s="10">
        <f t="shared" si="910"/>
        <v>0.48352944586012636</v>
      </c>
      <c r="W2347" s="10">
        <f t="shared" si="911"/>
        <v>1.2022105162032268</v>
      </c>
      <c r="X2347" s="10">
        <f t="shared" si="901"/>
        <v>0.60482091485822098</v>
      </c>
      <c r="Y2347" s="22">
        <f t="shared" si="912"/>
        <v>7.1540443979874988</v>
      </c>
      <c r="Z2347" s="22">
        <f t="shared" si="902"/>
        <v>7.1890336202131158</v>
      </c>
      <c r="AA2347" s="22">
        <f t="shared" si="903"/>
        <v>7.1371246496698326</v>
      </c>
      <c r="AB2347" s="35"/>
      <c r="AC2347" s="10"/>
      <c r="AD2347" s="10"/>
    </row>
    <row r="2348" spans="1:30" x14ac:dyDescent="0.25">
      <c r="A2348" t="s">
        <v>4994</v>
      </c>
      <c r="B2348" t="s">
        <v>2380</v>
      </c>
      <c r="C2348" s="1">
        <v>42276</v>
      </c>
      <c r="D2348">
        <v>1263</v>
      </c>
      <c r="E2348" t="str">
        <f t="shared" si="898"/>
        <v>_trick-or-treat_a_data_scientist_</v>
      </c>
      <c r="F2348" s="7">
        <f t="shared" si="904"/>
        <v>7.1420365747068031</v>
      </c>
      <c r="G2348">
        <f t="shared" si="899"/>
        <v>56</v>
      </c>
      <c r="H2348" s="11">
        <f t="shared" si="905"/>
        <v>1</v>
      </c>
      <c r="I2348" s="11">
        <f t="shared" si="917"/>
        <v>0</v>
      </c>
      <c r="J2348" s="11">
        <f t="shared" si="917"/>
        <v>1</v>
      </c>
      <c r="K2348" s="11">
        <f t="shared" si="918"/>
        <v>0</v>
      </c>
      <c r="L2348" s="11">
        <f t="shared" si="918"/>
        <v>0</v>
      </c>
      <c r="M2348" s="11">
        <f t="shared" si="918"/>
        <v>0</v>
      </c>
      <c r="N2348" s="11">
        <f t="shared" si="918"/>
        <v>0</v>
      </c>
      <c r="O2348" s="11">
        <f t="shared" si="918"/>
        <v>1</v>
      </c>
      <c r="P2348" s="11">
        <f t="shared" si="918"/>
        <v>0</v>
      </c>
      <c r="Q2348" s="4" t="str">
        <f t="shared" si="906"/>
        <v>N-101-000010</v>
      </c>
      <c r="R2348">
        <f t="shared" si="907"/>
        <v>382</v>
      </c>
      <c r="S2348" s="8">
        <f t="shared" si="908"/>
        <v>6.8802841839920132</v>
      </c>
      <c r="T2348" s="8">
        <f t="shared" si="909"/>
        <v>6.8802841839920132</v>
      </c>
      <c r="U2348" s="10">
        <f t="shared" si="900"/>
        <v>6.7356827141912783</v>
      </c>
      <c r="V2348" s="10">
        <f t="shared" si="910"/>
        <v>0.18424985744159661</v>
      </c>
      <c r="W2348" s="10">
        <f t="shared" si="911"/>
        <v>0.30864439799144794</v>
      </c>
      <c r="X2348" s="10">
        <f t="shared" si="901"/>
        <v>0.40635386051552441</v>
      </c>
      <c r="Y2348" s="22">
        <f t="shared" si="912"/>
        <v>6.9555773436448023</v>
      </c>
      <c r="Z2348" s="22">
        <f t="shared" si="902"/>
        <v>6.8151536771936527</v>
      </c>
      <c r="AA2348" s="22">
        <f t="shared" si="903"/>
        <v>6.8802841839920132</v>
      </c>
      <c r="AB2348" s="35"/>
      <c r="AC2348" s="10"/>
      <c r="AD2348" s="10"/>
    </row>
    <row r="2349" spans="1:30" x14ac:dyDescent="0.25">
      <c r="A2349" t="s">
        <v>4995</v>
      </c>
      <c r="B2349" t="s">
        <v>2381</v>
      </c>
      <c r="C2349" s="1">
        <v>42101</v>
      </c>
      <c r="D2349">
        <v>260</v>
      </c>
      <c r="E2349" t="str">
        <f t="shared" si="898"/>
        <v>_tuning_machine_learning_models_using_the_caret_r_package_</v>
      </c>
      <c r="F2349" s="7">
        <f t="shared" si="904"/>
        <v>5.5645204073226937</v>
      </c>
      <c r="G2349">
        <f t="shared" si="899"/>
        <v>64</v>
      </c>
      <c r="H2349" s="11">
        <f t="shared" si="905"/>
        <v>1</v>
      </c>
      <c r="I2349" s="11">
        <f t="shared" si="917"/>
        <v>0</v>
      </c>
      <c r="J2349" s="11">
        <f t="shared" si="917"/>
        <v>1</v>
      </c>
      <c r="K2349" s="11">
        <f t="shared" si="918"/>
        <v>0</v>
      </c>
      <c r="L2349" s="11">
        <f t="shared" si="918"/>
        <v>1</v>
      </c>
      <c r="M2349" s="11">
        <f t="shared" si="918"/>
        <v>1</v>
      </c>
      <c r="N2349" s="11">
        <f t="shared" si="918"/>
        <v>0</v>
      </c>
      <c r="O2349" s="11">
        <f t="shared" si="918"/>
        <v>0</v>
      </c>
      <c r="P2349" s="11">
        <f t="shared" si="918"/>
        <v>0</v>
      </c>
      <c r="Q2349" s="4" t="str">
        <f t="shared" si="906"/>
        <v>N-101-011000</v>
      </c>
      <c r="R2349">
        <f t="shared" si="907"/>
        <v>1</v>
      </c>
      <c r="S2349" s="8">
        <f t="shared" si="908"/>
        <v>7.020854558086981</v>
      </c>
      <c r="T2349" s="8">
        <f t="shared" si="909"/>
        <v>7.3546782491486216</v>
      </c>
      <c r="U2349" s="10">
        <f t="shared" si="900"/>
        <v>4.604439181495346</v>
      </c>
      <c r="V2349" s="10">
        <f t="shared" si="910"/>
        <v>1.019246368753993</v>
      </c>
      <c r="W2349" s="10">
        <f t="shared" si="911"/>
        <v>-1.2688717693926614</v>
      </c>
      <c r="X2349" s="10">
        <f t="shared" si="901"/>
        <v>0.96008122582734778</v>
      </c>
      <c r="Y2349" s="22">
        <f t="shared" si="912"/>
        <v>7.5093047089566252</v>
      </c>
      <c r="Z2349" s="22">
        <f t="shared" si="902"/>
        <v>7.9743123941857235</v>
      </c>
      <c r="AA2349" s="22">
        <f t="shared" si="903"/>
        <v>7.5093047089566252</v>
      </c>
      <c r="AB2349" s="35"/>
      <c r="AC2349" s="10"/>
      <c r="AD2349" s="10"/>
    </row>
    <row r="2350" spans="1:30" x14ac:dyDescent="0.25">
      <c r="A2350" t="s">
        <v>4996</v>
      </c>
      <c r="B2350" t="s">
        <v>2382</v>
      </c>
      <c r="C2350" s="1">
        <v>42469</v>
      </c>
      <c r="D2350">
        <v>570</v>
      </c>
      <c r="E2350" t="str">
        <f t="shared" si="898"/>
        <v>_tupaq_-_automating_model_search_for_large_scale_machine_learning_</v>
      </c>
      <c r="F2350" s="7">
        <f t="shared" si="904"/>
        <v>6.3473892096560105</v>
      </c>
      <c r="G2350">
        <f t="shared" si="899"/>
        <v>52</v>
      </c>
      <c r="H2350" s="11">
        <f t="shared" si="905"/>
        <v>1</v>
      </c>
      <c r="I2350" s="11">
        <f t="shared" si="917"/>
        <v>0</v>
      </c>
      <c r="J2350" s="11">
        <f t="shared" si="917"/>
        <v>1</v>
      </c>
      <c r="K2350" s="11">
        <f t="shared" si="918"/>
        <v>0</v>
      </c>
      <c r="L2350" s="11">
        <f t="shared" si="918"/>
        <v>0</v>
      </c>
      <c r="M2350" s="11">
        <f t="shared" si="918"/>
        <v>1</v>
      </c>
      <c r="N2350" s="11">
        <f t="shared" si="918"/>
        <v>0</v>
      </c>
      <c r="O2350" s="11">
        <f t="shared" si="918"/>
        <v>0</v>
      </c>
      <c r="P2350" s="11">
        <f t="shared" si="918"/>
        <v>0</v>
      </c>
      <c r="Q2350" s="4" t="str">
        <f t="shared" si="906"/>
        <v>N-101-001000</v>
      </c>
      <c r="R2350">
        <f t="shared" si="907"/>
        <v>46</v>
      </c>
      <c r="S2350" s="8">
        <f t="shared" si="908"/>
        <v>7.5093650636194917</v>
      </c>
      <c r="T2350" s="8">
        <f t="shared" si="909"/>
        <v>7.5093650636194917</v>
      </c>
      <c r="U2350" s="10">
        <f t="shared" si="900"/>
        <v>5.6810010140640692</v>
      </c>
      <c r="V2350" s="10">
        <f t="shared" si="910"/>
        <v>0.57637019718311244</v>
      </c>
      <c r="W2350" s="10">
        <f t="shared" si="911"/>
        <v>-0.48600296705934465</v>
      </c>
      <c r="X2350" s="10">
        <f t="shared" si="901"/>
        <v>0.66638819559194107</v>
      </c>
      <c r="Y2350" s="22">
        <f t="shared" si="912"/>
        <v>7.2156116787212188</v>
      </c>
      <c r="Z2350" s="22">
        <f t="shared" si="902"/>
        <v>7.4284478707448081</v>
      </c>
      <c r="AA2350" s="22">
        <f t="shared" si="903"/>
        <v>7.5093650636194917</v>
      </c>
      <c r="AB2350" s="35"/>
      <c r="AC2350" s="10"/>
      <c r="AD2350" s="10"/>
    </row>
    <row r="2351" spans="1:30" x14ac:dyDescent="0.25">
      <c r="A2351" t="s">
        <v>4997</v>
      </c>
      <c r="B2351" t="s">
        <v>2383</v>
      </c>
      <c r="C2351" s="1">
        <v>41482</v>
      </c>
      <c r="D2351">
        <v>742</v>
      </c>
      <c r="E2351" t="str">
        <f t="shared" si="898"/>
        <v>_turning_visitors_into_sales:_seduction_vs._analytics_</v>
      </c>
      <c r="F2351" s="7">
        <f t="shared" si="904"/>
        <v>6.6106960447177592</v>
      </c>
      <c r="G2351">
        <f t="shared" si="899"/>
        <v>76</v>
      </c>
      <c r="H2351" s="11">
        <f t="shared" si="905"/>
        <v>0</v>
      </c>
      <c r="I2351" s="11">
        <f t="shared" si="917"/>
        <v>0</v>
      </c>
      <c r="J2351" s="11">
        <f t="shared" si="917"/>
        <v>1</v>
      </c>
      <c r="K2351" s="11">
        <f t="shared" si="918"/>
        <v>0</v>
      </c>
      <c r="L2351" s="11">
        <f t="shared" si="918"/>
        <v>0</v>
      </c>
      <c r="M2351" s="11">
        <f t="shared" si="918"/>
        <v>0</v>
      </c>
      <c r="N2351" s="11">
        <f t="shared" si="918"/>
        <v>0</v>
      </c>
      <c r="O2351" s="11">
        <f t="shared" si="918"/>
        <v>0</v>
      </c>
      <c r="P2351" s="11">
        <f t="shared" si="918"/>
        <v>1</v>
      </c>
      <c r="Q2351" s="4" t="str">
        <f t="shared" si="906"/>
        <v>N-001-000001</v>
      </c>
      <c r="R2351">
        <f t="shared" si="907"/>
        <v>75</v>
      </c>
      <c r="S2351" s="8">
        <f t="shared" si="908"/>
        <v>6.7053553975541869</v>
      </c>
      <c r="T2351" s="8">
        <f t="shared" si="909"/>
        <v>6.7053553975541869</v>
      </c>
      <c r="U2351" s="10">
        <f t="shared" si="900"/>
        <v>6.4385101941940572</v>
      </c>
      <c r="V2351" s="10">
        <f t="shared" si="910"/>
        <v>-0.16886520179703862</v>
      </c>
      <c r="W2351" s="10">
        <f t="shared" si="911"/>
        <v>-0.22269613199759597</v>
      </c>
      <c r="X2351" s="10">
        <f t="shared" si="901"/>
        <v>0.17218585052370217</v>
      </c>
      <c r="Y2351" s="22">
        <f t="shared" si="912"/>
        <v>6.7214093336529794</v>
      </c>
      <c r="Z2351" s="22">
        <f t="shared" si="902"/>
        <v>6.7986372127043664</v>
      </c>
      <c r="AA2351" s="22">
        <f t="shared" si="903"/>
        <v>6.7053553975541869</v>
      </c>
      <c r="AB2351" s="35"/>
      <c r="AC2351" s="10"/>
      <c r="AD2351" s="10"/>
    </row>
    <row r="2352" spans="1:30" x14ac:dyDescent="0.25">
      <c r="A2352" t="s">
        <v>4998</v>
      </c>
      <c r="B2352" t="s">
        <v>2384</v>
      </c>
      <c r="C2352" s="1">
        <v>41781</v>
      </c>
      <c r="D2352">
        <v>32643</v>
      </c>
      <c r="E2352" t="str">
        <f t="shared" si="898"/>
        <v>_tutorial:_how_to_detect_spurious_correlations,_and_how_to_find_the_real_ones_</v>
      </c>
      <c r="F2352" s="7">
        <f t="shared" si="904"/>
        <v>10.393416350589133</v>
      </c>
      <c r="G2352">
        <f t="shared" si="899"/>
        <v>92</v>
      </c>
      <c r="H2352" s="11">
        <f t="shared" si="905"/>
        <v>0</v>
      </c>
      <c r="I2352" s="11">
        <f t="shared" si="917"/>
        <v>0</v>
      </c>
      <c r="J2352" s="11">
        <f t="shared" si="917"/>
        <v>1</v>
      </c>
      <c r="K2352" s="11">
        <f t="shared" ref="K2352:P2361" si="919">IF(ISNUMBER(SEARCH(K$1,$E2352)),1,0)</f>
        <v>0</v>
      </c>
      <c r="L2352" s="11">
        <f t="shared" si="919"/>
        <v>0</v>
      </c>
      <c r="M2352" s="11">
        <f t="shared" si="919"/>
        <v>0</v>
      </c>
      <c r="N2352" s="11">
        <f t="shared" si="919"/>
        <v>0</v>
      </c>
      <c r="O2352" s="11">
        <f t="shared" si="919"/>
        <v>0</v>
      </c>
      <c r="P2352" s="11">
        <f t="shared" si="919"/>
        <v>0</v>
      </c>
      <c r="Q2352" s="4" t="str">
        <f t="shared" si="906"/>
        <v>N-001-000000</v>
      </c>
      <c r="R2352">
        <f t="shared" si="907"/>
        <v>313</v>
      </c>
      <c r="S2352" s="8">
        <f t="shared" si="908"/>
        <v>6.8822553953446945</v>
      </c>
      <c r="T2352" s="8">
        <f t="shared" si="909"/>
        <v>6.8822553953446945</v>
      </c>
      <c r="U2352" s="10">
        <f t="shared" si="900"/>
        <v>10.00648035693038</v>
      </c>
      <c r="V2352" s="10">
        <f t="shared" si="910"/>
        <v>0.15496856831223904</v>
      </c>
      <c r="W2352" s="10">
        <f t="shared" si="911"/>
        <v>3.5600241738737779</v>
      </c>
      <c r="X2352" s="10">
        <f t="shared" si="901"/>
        <v>0.38693599365875281</v>
      </c>
      <c r="Y2352" s="22">
        <f t="shared" si="912"/>
        <v>6.9361594767880304</v>
      </c>
      <c r="Z2352" s="22">
        <f t="shared" si="902"/>
        <v>6.9661540865059681</v>
      </c>
      <c r="AA2352" s="22">
        <f t="shared" si="903"/>
        <v>6.8822553953446945</v>
      </c>
      <c r="AB2352" s="35"/>
      <c r="AC2352" s="10"/>
      <c r="AD2352" s="10"/>
    </row>
    <row r="2353" spans="1:30" x14ac:dyDescent="0.25">
      <c r="A2353" t="s">
        <v>4999</v>
      </c>
      <c r="B2353" t="s">
        <v>2385</v>
      </c>
      <c r="C2353" s="1">
        <v>42136</v>
      </c>
      <c r="D2353">
        <v>1629</v>
      </c>
      <c r="E2353" t="str">
        <f t="shared" si="898"/>
        <v>_tutorial:_how_to_determine_the_quality_and_correctness_of_classificationmodels?_introduction_</v>
      </c>
      <c r="F2353" s="7">
        <f t="shared" si="904"/>
        <v>7.3963352938008082</v>
      </c>
      <c r="G2353">
        <f t="shared" si="899"/>
        <v>95</v>
      </c>
      <c r="H2353" s="11">
        <f t="shared" si="905"/>
        <v>1</v>
      </c>
      <c r="I2353" s="11">
        <f t="shared" si="917"/>
        <v>0</v>
      </c>
      <c r="J2353" s="11">
        <f t="shared" si="917"/>
        <v>1</v>
      </c>
      <c r="K2353" s="11">
        <f t="shared" si="919"/>
        <v>0</v>
      </c>
      <c r="L2353" s="11">
        <f t="shared" si="919"/>
        <v>0</v>
      </c>
      <c r="M2353" s="11">
        <f t="shared" si="919"/>
        <v>0</v>
      </c>
      <c r="N2353" s="11">
        <f t="shared" si="919"/>
        <v>0</v>
      </c>
      <c r="O2353" s="11">
        <f t="shared" si="919"/>
        <v>0</v>
      </c>
      <c r="P2353" s="11">
        <f t="shared" si="919"/>
        <v>0</v>
      </c>
      <c r="Q2353" s="4" t="str">
        <f t="shared" si="906"/>
        <v>N-101-000000</v>
      </c>
      <c r="R2353">
        <f t="shared" si="907"/>
        <v>419</v>
      </c>
      <c r="S2353" s="8">
        <f t="shared" si="908"/>
        <v>6.5697596378225285</v>
      </c>
      <c r="T2353" s="8">
        <f t="shared" si="909"/>
        <v>6.5697596378225285</v>
      </c>
      <c r="U2353" s="10">
        <f t="shared" si="900"/>
        <v>7.2078663544847519</v>
      </c>
      <c r="V2353" s="10">
        <f t="shared" si="910"/>
        <v>-0.14431102010629077</v>
      </c>
      <c r="W2353" s="10">
        <f t="shared" si="911"/>
        <v>0.56294311708545308</v>
      </c>
      <c r="X2353" s="10">
        <f t="shared" si="901"/>
        <v>0.18846893931605621</v>
      </c>
      <c r="Y2353" s="22">
        <f t="shared" si="912"/>
        <v>6.7376924224453338</v>
      </c>
      <c r="Z2353" s="22">
        <f t="shared" si="902"/>
        <v>6.5922741434865042</v>
      </c>
      <c r="AA2353" s="22">
        <f t="shared" si="903"/>
        <v>6.5697596378225285</v>
      </c>
      <c r="AB2353" s="35"/>
      <c r="AC2353" s="10"/>
      <c r="AD2353" s="10"/>
    </row>
    <row r="2354" spans="1:30" x14ac:dyDescent="0.25">
      <c r="A2354" t="s">
        <v>5000</v>
      </c>
      <c r="B2354" t="s">
        <v>2386</v>
      </c>
      <c r="C2354" s="1">
        <v>42227</v>
      </c>
      <c r="D2354">
        <v>692</v>
      </c>
      <c r="E2354" t="str">
        <f t="shared" si="898"/>
        <v>_tutorial:_how_to_establish_quality_and_correctness_of_classification_models?part_5_-_lift_curve_</v>
      </c>
      <c r="F2354" s="7">
        <f t="shared" si="904"/>
        <v>6.5410299991899032</v>
      </c>
      <c r="G2354">
        <f t="shared" si="899"/>
        <v>62</v>
      </c>
      <c r="H2354" s="11">
        <f t="shared" si="905"/>
        <v>1</v>
      </c>
      <c r="I2354" s="11">
        <f t="shared" si="917"/>
        <v>0</v>
      </c>
      <c r="J2354" s="11">
        <f t="shared" si="917"/>
        <v>1</v>
      </c>
      <c r="K2354" s="11">
        <f t="shared" si="919"/>
        <v>0</v>
      </c>
      <c r="L2354" s="11">
        <f t="shared" si="919"/>
        <v>0</v>
      </c>
      <c r="M2354" s="11">
        <f t="shared" si="919"/>
        <v>0</v>
      </c>
      <c r="N2354" s="11">
        <f t="shared" si="919"/>
        <v>0</v>
      </c>
      <c r="O2354" s="11">
        <f t="shared" si="919"/>
        <v>0</v>
      </c>
      <c r="P2354" s="11">
        <f t="shared" si="919"/>
        <v>0</v>
      </c>
      <c r="Q2354" s="4" t="str">
        <f t="shared" si="906"/>
        <v>N-101-000000</v>
      </c>
      <c r="R2354">
        <f t="shared" si="907"/>
        <v>419</v>
      </c>
      <c r="S2354" s="8">
        <f t="shared" si="908"/>
        <v>6.5697596378225285</v>
      </c>
      <c r="T2354" s="8">
        <f t="shared" si="909"/>
        <v>6.5697596378225285</v>
      </c>
      <c r="U2354" s="10">
        <f t="shared" si="900"/>
        <v>6.3525610598738469</v>
      </c>
      <c r="V2354" s="10">
        <f t="shared" si="910"/>
        <v>-0.14431102010629077</v>
      </c>
      <c r="W2354" s="10">
        <f t="shared" si="911"/>
        <v>-0.29236217752545191</v>
      </c>
      <c r="X2354" s="10">
        <f t="shared" si="901"/>
        <v>0.18846893931605621</v>
      </c>
      <c r="Y2354" s="22">
        <f t="shared" si="912"/>
        <v>6.7376924224453338</v>
      </c>
      <c r="Z2354" s="22">
        <f t="shared" si="902"/>
        <v>6.5922741434865042</v>
      </c>
      <c r="AA2354" s="22">
        <f t="shared" si="903"/>
        <v>6.5697596378225285</v>
      </c>
      <c r="AB2354" s="35"/>
      <c r="AC2354" s="10"/>
      <c r="AD2354" s="10"/>
    </row>
    <row r="2355" spans="1:30" x14ac:dyDescent="0.25">
      <c r="A2355" t="s">
        <v>5232</v>
      </c>
      <c r="B2355" t="s">
        <v>2620</v>
      </c>
      <c r="C2355" s="1">
        <v>41227</v>
      </c>
      <c r="D2355">
        <v>626</v>
      </c>
      <c r="E2355" t="str">
        <f t="shared" si="898"/>
        <v>_tutorial_-_interpolating_missing_time_series_in_excel_[update]_</v>
      </c>
      <c r="F2355" s="7">
        <f t="shared" si="904"/>
        <v>6.4409465406329209</v>
      </c>
      <c r="G2355">
        <f t="shared" si="899"/>
        <v>33</v>
      </c>
      <c r="H2355" s="11">
        <f t="shared" si="905"/>
        <v>0</v>
      </c>
      <c r="I2355" s="11">
        <f t="shared" si="917"/>
        <v>0</v>
      </c>
      <c r="J2355" s="11">
        <f t="shared" si="917"/>
        <v>0</v>
      </c>
      <c r="K2355" s="11">
        <f t="shared" si="919"/>
        <v>0</v>
      </c>
      <c r="L2355" s="11">
        <f t="shared" si="919"/>
        <v>0</v>
      </c>
      <c r="M2355" s="11">
        <f t="shared" si="919"/>
        <v>0</v>
      </c>
      <c r="N2355" s="11">
        <f t="shared" si="919"/>
        <v>0</v>
      </c>
      <c r="O2355" s="11">
        <f t="shared" si="919"/>
        <v>0</v>
      </c>
      <c r="P2355" s="11">
        <f t="shared" si="919"/>
        <v>0</v>
      </c>
      <c r="Q2355" s="4" t="str">
        <f t="shared" si="906"/>
        <v>N-000-000000</v>
      </c>
      <c r="R2355">
        <f t="shared" si="907"/>
        <v>8</v>
      </c>
      <c r="S2355" s="8">
        <f t="shared" si="908"/>
        <v>6.9872647124089218</v>
      </c>
      <c r="T2355" s="8">
        <f t="shared" si="909"/>
        <v>7.3546782491486216</v>
      </c>
      <c r="U2355" s="10">
        <f t="shared" si="900"/>
        <v>6.4409465406329209</v>
      </c>
      <c r="V2355" s="10">
        <f t="shared" si="910"/>
        <v>-0.4285138908295637</v>
      </c>
      <c r="W2355" s="10">
        <f t="shared" si="911"/>
        <v>-0.39244563608243421</v>
      </c>
      <c r="X2355" s="10">
        <f t="shared" si="901"/>
        <v>0</v>
      </c>
      <c r="Y2355" s="22">
        <f t="shared" si="912"/>
        <v>6.5492234831292775</v>
      </c>
      <c r="Z2355" s="22">
        <f t="shared" si="902"/>
        <v>6.6096776307883829</v>
      </c>
      <c r="AA2355" s="22">
        <f t="shared" si="903"/>
        <v>6.9872647124089218</v>
      </c>
      <c r="AB2355" s="35"/>
      <c r="AC2355" s="10"/>
      <c r="AD2355" s="10"/>
    </row>
    <row r="2356" spans="1:30" x14ac:dyDescent="0.25">
      <c r="A2356" t="s">
        <v>3237</v>
      </c>
      <c r="B2356" t="s">
        <v>621</v>
      </c>
      <c r="C2356" s="1">
        <v>42515</v>
      </c>
      <c r="D2356">
        <v>127</v>
      </c>
      <c r="E2356" t="str">
        <f t="shared" si="898"/>
        <v>_twitter_analytics_using_tweepsmap_</v>
      </c>
      <c r="F2356" s="7">
        <f t="shared" si="904"/>
        <v>4.8520302639196169</v>
      </c>
      <c r="G2356">
        <f t="shared" si="899"/>
        <v>50</v>
      </c>
      <c r="H2356" s="11">
        <f t="shared" si="905"/>
        <v>1</v>
      </c>
      <c r="I2356" s="11">
        <f t="shared" si="917"/>
        <v>0</v>
      </c>
      <c r="J2356" s="11">
        <f t="shared" si="917"/>
        <v>1</v>
      </c>
      <c r="K2356" s="11">
        <f t="shared" si="919"/>
        <v>0</v>
      </c>
      <c r="L2356" s="11">
        <f t="shared" si="919"/>
        <v>0</v>
      </c>
      <c r="M2356" s="11">
        <f t="shared" si="919"/>
        <v>0</v>
      </c>
      <c r="N2356" s="11">
        <f t="shared" si="919"/>
        <v>0</v>
      </c>
      <c r="O2356" s="11">
        <f t="shared" si="919"/>
        <v>0</v>
      </c>
      <c r="P2356" s="11">
        <f t="shared" si="919"/>
        <v>1</v>
      </c>
      <c r="Q2356" s="4" t="str">
        <f t="shared" si="906"/>
        <v>N-101-000001</v>
      </c>
      <c r="R2356">
        <f t="shared" si="907"/>
        <v>109</v>
      </c>
      <c r="S2356" s="8">
        <f t="shared" si="908"/>
        <v>6.5598547021339648</v>
      </c>
      <c r="T2356" s="8">
        <f t="shared" si="909"/>
        <v>6.5598547021339648</v>
      </c>
      <c r="U2356" s="10">
        <f t="shared" si="900"/>
        <v>4.8783114677386115</v>
      </c>
      <c r="V2356" s="10">
        <f t="shared" si="910"/>
        <v>-0.46814479021556843</v>
      </c>
      <c r="W2356" s="10">
        <f t="shared" si="911"/>
        <v>-1.9813619127957383</v>
      </c>
      <c r="X2356" s="10">
        <f t="shared" si="901"/>
        <v>-2.6281203818994407E-2</v>
      </c>
      <c r="Y2356" s="22">
        <f t="shared" si="912"/>
        <v>6.5229422793102829</v>
      </c>
      <c r="Z2356" s="22">
        <f t="shared" si="902"/>
        <v>6.4247572696849025</v>
      </c>
      <c r="AA2356" s="22">
        <f t="shared" si="903"/>
        <v>6.5598547021339648</v>
      </c>
      <c r="AB2356" s="35"/>
      <c r="AC2356" s="10"/>
      <c r="AD2356" s="10"/>
    </row>
    <row r="2357" spans="1:30" x14ac:dyDescent="0.25">
      <c r="A2357" t="s">
        <v>5001</v>
      </c>
      <c r="B2357" t="s">
        <v>2387</v>
      </c>
      <c r="C2357" s="1">
        <v>42298</v>
      </c>
      <c r="D2357">
        <v>1182</v>
      </c>
      <c r="E2357" t="str">
        <f t="shared" si="898"/>
        <v>_twitter_as_a_platform_for_open_real_time_analytics_</v>
      </c>
      <c r="F2357" s="7">
        <f t="shared" si="904"/>
        <v>7.0758088639783869</v>
      </c>
      <c r="G2357">
        <f t="shared" si="899"/>
        <v>64</v>
      </c>
      <c r="H2357" s="11">
        <f t="shared" si="905"/>
        <v>1</v>
      </c>
      <c r="I2357" s="11">
        <f t="shared" si="917"/>
        <v>0</v>
      </c>
      <c r="J2357" s="11">
        <f t="shared" si="917"/>
        <v>1</v>
      </c>
      <c r="K2357" s="11">
        <f t="shared" si="919"/>
        <v>0</v>
      </c>
      <c r="L2357" s="11">
        <f t="shared" si="919"/>
        <v>0</v>
      </c>
      <c r="M2357" s="11">
        <f t="shared" si="919"/>
        <v>0</v>
      </c>
      <c r="N2357" s="11">
        <f t="shared" si="919"/>
        <v>0</v>
      </c>
      <c r="O2357" s="11">
        <f t="shared" si="919"/>
        <v>0</v>
      </c>
      <c r="P2357" s="11">
        <f t="shared" si="919"/>
        <v>1</v>
      </c>
      <c r="Q2357" s="4" t="str">
        <f t="shared" si="906"/>
        <v>N-101-000001</v>
      </c>
      <c r="R2357">
        <f t="shared" si="907"/>
        <v>109</v>
      </c>
      <c r="S2357" s="8">
        <f t="shared" si="908"/>
        <v>6.5598547021339648</v>
      </c>
      <c r="T2357" s="8">
        <f t="shared" si="909"/>
        <v>6.5598547021339648</v>
      </c>
      <c r="U2357" s="10">
        <f t="shared" si="900"/>
        <v>7.1020900677973815</v>
      </c>
      <c r="V2357" s="10">
        <f t="shared" si="910"/>
        <v>-0.46814479021556843</v>
      </c>
      <c r="W2357" s="10">
        <f t="shared" si="911"/>
        <v>0.24241668726303178</v>
      </c>
      <c r="X2357" s="10">
        <f t="shared" si="901"/>
        <v>-2.6281203818994407E-2</v>
      </c>
      <c r="Y2357" s="22">
        <f t="shared" si="912"/>
        <v>6.5229422793102829</v>
      </c>
      <c r="Z2357" s="22">
        <f t="shared" si="902"/>
        <v>6.4247572696849025</v>
      </c>
      <c r="AA2357" s="22">
        <f t="shared" si="903"/>
        <v>6.5598547021339648</v>
      </c>
      <c r="AB2357" s="35"/>
      <c r="AC2357" s="10"/>
      <c r="AD2357" s="10"/>
    </row>
    <row r="2358" spans="1:30" x14ac:dyDescent="0.25">
      <c r="A2358" t="s">
        <v>5002</v>
      </c>
      <c r="B2358" t="s">
        <v>2388</v>
      </c>
      <c r="C2358" s="1">
        <v>40992</v>
      </c>
      <c r="D2358">
        <v>937</v>
      </c>
      <c r="E2358" t="str">
        <f t="shared" si="898"/>
        <v>_twitter_data_scientist_takes_on_mcdonald's_entire_menu,_survives_</v>
      </c>
      <c r="F2358" s="7">
        <f t="shared" si="904"/>
        <v>6.8437499490062246</v>
      </c>
      <c r="G2358">
        <f t="shared" si="899"/>
        <v>56</v>
      </c>
      <c r="H2358" s="11">
        <f t="shared" si="905"/>
        <v>0</v>
      </c>
      <c r="I2358" s="11">
        <f t="shared" si="917"/>
        <v>0</v>
      </c>
      <c r="J2358" s="11">
        <f t="shared" si="917"/>
        <v>1</v>
      </c>
      <c r="K2358" s="11">
        <f t="shared" si="919"/>
        <v>0</v>
      </c>
      <c r="L2358" s="11">
        <f t="shared" si="919"/>
        <v>0</v>
      </c>
      <c r="M2358" s="11">
        <f t="shared" si="919"/>
        <v>0</v>
      </c>
      <c r="N2358" s="11">
        <f t="shared" si="919"/>
        <v>0</v>
      </c>
      <c r="O2358" s="11">
        <f t="shared" si="919"/>
        <v>1</v>
      </c>
      <c r="P2358" s="11">
        <f t="shared" si="919"/>
        <v>0</v>
      </c>
      <c r="Q2358" s="4" t="str">
        <f t="shared" si="906"/>
        <v>N-001-000010</v>
      </c>
      <c r="R2358">
        <f t="shared" si="907"/>
        <v>276</v>
      </c>
      <c r="S2358" s="8">
        <f t="shared" si="908"/>
        <v>7.1371246496698326</v>
      </c>
      <c r="T2358" s="8">
        <f t="shared" si="909"/>
        <v>7.1371246496698326</v>
      </c>
      <c r="U2358" s="10">
        <f t="shared" si="900"/>
        <v>6.2389290341480033</v>
      </c>
      <c r="V2358" s="10">
        <f t="shared" si="910"/>
        <v>0.48352944586012636</v>
      </c>
      <c r="W2358" s="10">
        <f t="shared" si="911"/>
        <v>1.0357772290869427E-2</v>
      </c>
      <c r="X2358" s="10">
        <f t="shared" si="901"/>
        <v>0.60482091485822098</v>
      </c>
      <c r="Y2358" s="22">
        <f t="shared" si="912"/>
        <v>7.1540443979874988</v>
      </c>
      <c r="Z2358" s="22">
        <f t="shared" si="902"/>
        <v>7.1890336202131158</v>
      </c>
      <c r="AA2358" s="22">
        <f t="shared" si="903"/>
        <v>7.1371246496698326</v>
      </c>
      <c r="AB2358" s="35"/>
      <c r="AC2358" s="10"/>
      <c r="AD2358" s="10"/>
    </row>
    <row r="2359" spans="1:30" x14ac:dyDescent="0.25">
      <c r="A2359" t="s">
        <v>5003</v>
      </c>
      <c r="B2359" t="s">
        <v>2389</v>
      </c>
      <c r="C2359" s="1">
        <v>41623</v>
      </c>
      <c r="D2359">
        <v>469</v>
      </c>
      <c r="E2359" t="str">
        <f t="shared" si="898"/>
        <v>_twitter_weather_radar_-_test_data_for_language_analytics_</v>
      </c>
      <c r="F2359" s="7">
        <f t="shared" si="904"/>
        <v>6.1527326947041043</v>
      </c>
      <c r="G2359">
        <f t="shared" si="899"/>
        <v>57</v>
      </c>
      <c r="H2359" s="11">
        <f t="shared" si="905"/>
        <v>0</v>
      </c>
      <c r="I2359" s="11">
        <f t="shared" si="917"/>
        <v>0</v>
      </c>
      <c r="J2359" s="11">
        <f t="shared" si="917"/>
        <v>1</v>
      </c>
      <c r="K2359" s="11">
        <f t="shared" si="919"/>
        <v>0</v>
      </c>
      <c r="L2359" s="11">
        <f t="shared" si="919"/>
        <v>0</v>
      </c>
      <c r="M2359" s="11">
        <f t="shared" si="919"/>
        <v>0</v>
      </c>
      <c r="N2359" s="11">
        <f t="shared" si="919"/>
        <v>0</v>
      </c>
      <c r="O2359" s="11">
        <f t="shared" si="919"/>
        <v>1</v>
      </c>
      <c r="P2359" s="11">
        <f t="shared" si="919"/>
        <v>1</v>
      </c>
      <c r="Q2359" s="4" t="str">
        <f t="shared" si="906"/>
        <v>N-001-000011</v>
      </c>
      <c r="R2359">
        <f t="shared" si="907"/>
        <v>44</v>
      </c>
      <c r="S2359" s="8">
        <f t="shared" si="908"/>
        <v>7.1577607103781817</v>
      </c>
      <c r="T2359" s="8">
        <f t="shared" si="909"/>
        <v>7.1577607103781817</v>
      </c>
      <c r="U2359" s="10">
        <f t="shared" si="900"/>
        <v>5.7626619229809339</v>
      </c>
      <c r="V2359" s="10">
        <f t="shared" si="910"/>
        <v>0.15969567575084864</v>
      </c>
      <c r="W2359" s="10">
        <f t="shared" si="911"/>
        <v>-0.68065948201125082</v>
      </c>
      <c r="X2359" s="10">
        <f t="shared" si="901"/>
        <v>0.39007077172317028</v>
      </c>
      <c r="Y2359" s="22">
        <f t="shared" si="912"/>
        <v>6.9392942548524479</v>
      </c>
      <c r="Z2359" s="22">
        <f t="shared" si="902"/>
        <v>7.021516746411514</v>
      </c>
      <c r="AA2359" s="22">
        <f t="shared" si="903"/>
        <v>7.1577607103781817</v>
      </c>
      <c r="AB2359" s="35"/>
      <c r="AC2359" s="10"/>
      <c r="AD2359" s="10"/>
    </row>
    <row r="2360" spans="1:30" x14ac:dyDescent="0.25">
      <c r="A2360" t="s">
        <v>5004</v>
      </c>
      <c r="B2360" t="s">
        <v>2390</v>
      </c>
      <c r="C2360" s="1">
        <v>41710</v>
      </c>
      <c r="D2360">
        <v>4400</v>
      </c>
      <c r="E2360" t="str">
        <f t="shared" si="898"/>
        <v>_two_big_datasets_to_challenge_your_data_science_expertise_</v>
      </c>
      <c r="F2360" s="7">
        <f t="shared" si="904"/>
        <v>8.3895870668110906</v>
      </c>
      <c r="G2360">
        <f t="shared" si="899"/>
        <v>43</v>
      </c>
      <c r="H2360" s="11">
        <f t="shared" si="905"/>
        <v>0</v>
      </c>
      <c r="I2360" s="11">
        <f t="shared" si="917"/>
        <v>0</v>
      </c>
      <c r="J2360" s="11">
        <f t="shared" si="917"/>
        <v>1</v>
      </c>
      <c r="K2360" s="11">
        <f t="shared" si="919"/>
        <v>0</v>
      </c>
      <c r="L2360" s="11">
        <f t="shared" si="919"/>
        <v>0</v>
      </c>
      <c r="M2360" s="11">
        <f t="shared" si="919"/>
        <v>0</v>
      </c>
      <c r="N2360" s="11">
        <f t="shared" si="919"/>
        <v>1</v>
      </c>
      <c r="O2360" s="11">
        <f t="shared" si="919"/>
        <v>1</v>
      </c>
      <c r="P2360" s="11">
        <f t="shared" si="919"/>
        <v>0</v>
      </c>
      <c r="Q2360" s="4" t="str">
        <f t="shared" si="906"/>
        <v>N-001-000110</v>
      </c>
      <c r="R2360">
        <f t="shared" si="907"/>
        <v>130</v>
      </c>
      <c r="S2360" s="8">
        <f t="shared" si="908"/>
        <v>7.6818150714618501</v>
      </c>
      <c r="T2360" s="8">
        <f t="shared" si="909"/>
        <v>7.6818150714618501</v>
      </c>
      <c r="U2360" s="10">
        <f t="shared" si="900"/>
        <v>7.4011033156473847</v>
      </c>
      <c r="V2360" s="10">
        <f t="shared" si="910"/>
        <v>1.0620761276823165</v>
      </c>
      <c r="W2360" s="10">
        <f t="shared" si="911"/>
        <v>1.5561948900957354</v>
      </c>
      <c r="X2360" s="10">
        <f t="shared" si="901"/>
        <v>0.98848375116370624</v>
      </c>
      <c r="Y2360" s="22">
        <f t="shared" si="912"/>
        <v>7.5377072342929834</v>
      </c>
      <c r="Z2360" s="22">
        <f t="shared" si="902"/>
        <v>7.6004759766059404</v>
      </c>
      <c r="AA2360" s="22">
        <f t="shared" si="903"/>
        <v>7.6818150714618501</v>
      </c>
      <c r="AB2360" s="35"/>
      <c r="AC2360" s="10"/>
      <c r="AD2360" s="10"/>
    </row>
    <row r="2361" spans="1:30" x14ac:dyDescent="0.25">
      <c r="A2361" t="s">
        <v>5005</v>
      </c>
      <c r="B2361" t="s">
        <v>2391</v>
      </c>
      <c r="C2361" s="1">
        <v>42276</v>
      </c>
      <c r="D2361">
        <v>3869</v>
      </c>
      <c r="E2361" t="str">
        <f t="shared" si="898"/>
        <v>_two_great_visualizations_about_data_science_</v>
      </c>
      <c r="F2361" s="7">
        <f t="shared" si="904"/>
        <v>8.261009786023827</v>
      </c>
      <c r="G2361">
        <f t="shared" si="899"/>
        <v>51</v>
      </c>
      <c r="H2361" s="11">
        <f t="shared" si="905"/>
        <v>1</v>
      </c>
      <c r="I2361" s="11">
        <f t="shared" si="917"/>
        <v>0</v>
      </c>
      <c r="J2361" s="11">
        <f t="shared" si="917"/>
        <v>1</v>
      </c>
      <c r="K2361" s="11">
        <f t="shared" si="919"/>
        <v>0</v>
      </c>
      <c r="L2361" s="11">
        <f t="shared" si="919"/>
        <v>0</v>
      </c>
      <c r="M2361" s="11">
        <f t="shared" si="919"/>
        <v>0</v>
      </c>
      <c r="N2361" s="11">
        <f t="shared" si="919"/>
        <v>1</v>
      </c>
      <c r="O2361" s="11">
        <f t="shared" si="919"/>
        <v>1</v>
      </c>
      <c r="P2361" s="11">
        <f t="shared" si="919"/>
        <v>0</v>
      </c>
      <c r="Q2361" s="4" t="str">
        <f t="shared" si="906"/>
        <v>N-101-000110</v>
      </c>
      <c r="R2361">
        <f t="shared" si="907"/>
        <v>126</v>
      </c>
      <c r="S2361" s="8">
        <f t="shared" si="908"/>
        <v>7.156085089173656</v>
      </c>
      <c r="T2361" s="8">
        <f t="shared" si="909"/>
        <v>7.156085089173656</v>
      </c>
      <c r="U2361" s="10">
        <f t="shared" si="900"/>
        <v>7.4709930892028176</v>
      </c>
      <c r="V2361" s="10">
        <f t="shared" si="910"/>
        <v>0.76279653926378688</v>
      </c>
      <c r="W2361" s="10">
        <f t="shared" si="911"/>
        <v>1.4276176093084718</v>
      </c>
      <c r="X2361" s="10">
        <f t="shared" si="901"/>
        <v>0.79001669682100972</v>
      </c>
      <c r="Y2361" s="22">
        <f t="shared" si="912"/>
        <v>7.3392401799502869</v>
      </c>
      <c r="Z2361" s="22">
        <f t="shared" si="902"/>
        <v>7.2265960335864765</v>
      </c>
      <c r="AA2361" s="22">
        <f t="shared" si="903"/>
        <v>7.156085089173656</v>
      </c>
      <c r="AB2361" s="35"/>
      <c r="AC2361" s="10"/>
      <c r="AD2361" s="10"/>
    </row>
    <row r="2362" spans="1:30" x14ac:dyDescent="0.25">
      <c r="A2362" t="s">
        <v>5007</v>
      </c>
      <c r="B2362" t="s">
        <v>2393</v>
      </c>
      <c r="C2362" s="1">
        <v>41727</v>
      </c>
      <c r="D2362">
        <v>2403</v>
      </c>
      <c r="E2362" t="str">
        <f t="shared" si="898"/>
        <v>_two_new_books_in_my_data_science_and_big_data_stack_</v>
      </c>
      <c r="F2362" s="7">
        <f t="shared" si="904"/>
        <v>7.7848892956550984</v>
      </c>
      <c r="G2362">
        <f t="shared" si="899"/>
        <v>64</v>
      </c>
      <c r="H2362" s="11">
        <f t="shared" si="905"/>
        <v>0</v>
      </c>
      <c r="I2362" s="11">
        <f t="shared" ref="I2362:J2381" si="920">IF(ISNUMBER(SEARCH(I$1,$B2362)),1,0)</f>
        <v>0</v>
      </c>
      <c r="J2362" s="11">
        <f t="shared" si="920"/>
        <v>1</v>
      </c>
      <c r="K2362" s="11">
        <f t="shared" ref="K2362:P2371" si="921">IF(ISNUMBER(SEARCH(K$1,$E2362)),1,0)</f>
        <v>0</v>
      </c>
      <c r="L2362" s="11">
        <f t="shared" si="921"/>
        <v>0</v>
      </c>
      <c r="M2362" s="11">
        <f t="shared" si="921"/>
        <v>0</v>
      </c>
      <c r="N2362" s="11">
        <f t="shared" si="921"/>
        <v>1</v>
      </c>
      <c r="O2362" s="11">
        <f t="shared" si="921"/>
        <v>1</v>
      </c>
      <c r="P2362" s="11">
        <f t="shared" si="921"/>
        <v>0</v>
      </c>
      <c r="Q2362" s="4" t="str">
        <f t="shared" si="906"/>
        <v>N-001-000110</v>
      </c>
      <c r="R2362">
        <f t="shared" si="907"/>
        <v>130</v>
      </c>
      <c r="S2362" s="8">
        <f t="shared" si="908"/>
        <v>7.6818150714618501</v>
      </c>
      <c r="T2362" s="8">
        <f t="shared" si="909"/>
        <v>7.6818150714618501</v>
      </c>
      <c r="U2362" s="10">
        <f t="shared" si="900"/>
        <v>6.7964055444913924</v>
      </c>
      <c r="V2362" s="10">
        <f t="shared" si="910"/>
        <v>1.0620761276823165</v>
      </c>
      <c r="W2362" s="10">
        <f t="shared" si="911"/>
        <v>0.9514971189397432</v>
      </c>
      <c r="X2362" s="10">
        <f t="shared" si="901"/>
        <v>0.98848375116370624</v>
      </c>
      <c r="Y2362" s="22">
        <f t="shared" si="912"/>
        <v>7.5377072342929834</v>
      </c>
      <c r="Z2362" s="22">
        <f t="shared" si="902"/>
        <v>7.6004759766059404</v>
      </c>
      <c r="AA2362" s="22">
        <f t="shared" si="903"/>
        <v>7.6818150714618501</v>
      </c>
      <c r="AB2362" s="35"/>
      <c r="AC2362" s="10"/>
      <c r="AD2362" s="10"/>
    </row>
    <row r="2363" spans="1:30" x14ac:dyDescent="0.25">
      <c r="A2363" t="s">
        <v>5008</v>
      </c>
      <c r="B2363" t="s">
        <v>2394</v>
      </c>
      <c r="C2363" s="1">
        <v>42290</v>
      </c>
      <c r="D2363">
        <v>489</v>
      </c>
      <c r="E2363" t="str">
        <f t="shared" si="898"/>
        <v>_two_obstacles_facing_retailers_for_data_driven_marketing_success_</v>
      </c>
      <c r="F2363" s="7">
        <f t="shared" si="904"/>
        <v>6.1944053911046719</v>
      </c>
      <c r="G2363">
        <f t="shared" si="899"/>
        <v>39</v>
      </c>
      <c r="H2363" s="11">
        <f t="shared" si="905"/>
        <v>1</v>
      </c>
      <c r="I2363" s="11">
        <f t="shared" si="920"/>
        <v>0</v>
      </c>
      <c r="J2363" s="11">
        <f t="shared" si="920"/>
        <v>1</v>
      </c>
      <c r="K2363" s="11">
        <f t="shared" si="921"/>
        <v>0</v>
      </c>
      <c r="L2363" s="11">
        <f t="shared" si="921"/>
        <v>0</v>
      </c>
      <c r="M2363" s="11">
        <f t="shared" si="921"/>
        <v>0</v>
      </c>
      <c r="N2363" s="11">
        <f t="shared" si="921"/>
        <v>0</v>
      </c>
      <c r="O2363" s="11">
        <f t="shared" si="921"/>
        <v>1</v>
      </c>
      <c r="P2363" s="11">
        <f t="shared" si="921"/>
        <v>0</v>
      </c>
      <c r="Q2363" s="4" t="str">
        <f t="shared" si="906"/>
        <v>N-101-000010</v>
      </c>
      <c r="R2363">
        <f t="shared" si="907"/>
        <v>382</v>
      </c>
      <c r="S2363" s="8">
        <f t="shared" si="908"/>
        <v>6.8802841839920132</v>
      </c>
      <c r="T2363" s="8">
        <f t="shared" si="909"/>
        <v>6.8802841839920132</v>
      </c>
      <c r="U2363" s="10">
        <f t="shared" si="900"/>
        <v>5.7880515305891471</v>
      </c>
      <c r="V2363" s="10">
        <f t="shared" si="910"/>
        <v>0.18424985744159661</v>
      </c>
      <c r="W2363" s="10">
        <f t="shared" si="911"/>
        <v>-0.63898678561068323</v>
      </c>
      <c r="X2363" s="10">
        <f t="shared" si="901"/>
        <v>0.40635386051552441</v>
      </c>
      <c r="Y2363" s="22">
        <f t="shared" si="912"/>
        <v>6.9555773436448023</v>
      </c>
      <c r="Z2363" s="22">
        <f t="shared" si="902"/>
        <v>6.8151536771936527</v>
      </c>
      <c r="AA2363" s="22">
        <f t="shared" si="903"/>
        <v>6.8802841839920132</v>
      </c>
      <c r="AB2363" s="35"/>
      <c r="AC2363" s="10"/>
      <c r="AD2363" s="10"/>
    </row>
    <row r="2364" spans="1:30" x14ac:dyDescent="0.25">
      <c r="A2364" t="s">
        <v>5009</v>
      </c>
      <c r="B2364" t="s">
        <v>2395</v>
      </c>
      <c r="C2364" s="1">
        <v>41690</v>
      </c>
      <c r="D2364">
        <v>3998</v>
      </c>
      <c r="E2364" t="str">
        <f t="shared" si="898"/>
        <v>_two_periodic_tables_for_data_scientists_</v>
      </c>
      <c r="F2364" s="7">
        <f t="shared" si="904"/>
        <v>8.2937996088468182</v>
      </c>
      <c r="G2364">
        <f t="shared" si="899"/>
        <v>61</v>
      </c>
      <c r="H2364" s="11">
        <f t="shared" si="905"/>
        <v>0</v>
      </c>
      <c r="I2364" s="11">
        <f t="shared" si="920"/>
        <v>0</v>
      </c>
      <c r="J2364" s="11">
        <f t="shared" si="920"/>
        <v>1</v>
      </c>
      <c r="K2364" s="11">
        <f t="shared" si="921"/>
        <v>0</v>
      </c>
      <c r="L2364" s="11">
        <f t="shared" si="921"/>
        <v>0</v>
      </c>
      <c r="M2364" s="11">
        <f t="shared" si="921"/>
        <v>0</v>
      </c>
      <c r="N2364" s="11">
        <f t="shared" si="921"/>
        <v>0</v>
      </c>
      <c r="O2364" s="11">
        <f t="shared" si="921"/>
        <v>1</v>
      </c>
      <c r="P2364" s="11">
        <f t="shared" si="921"/>
        <v>0</v>
      </c>
      <c r="Q2364" s="4" t="str">
        <f t="shared" si="906"/>
        <v>N-001-000010</v>
      </c>
      <c r="R2364">
        <f t="shared" si="907"/>
        <v>276</v>
      </c>
      <c r="S2364" s="8">
        <f t="shared" si="908"/>
        <v>7.1371246496698326</v>
      </c>
      <c r="T2364" s="8">
        <f t="shared" si="909"/>
        <v>7.1371246496698326</v>
      </c>
      <c r="U2364" s="10">
        <f t="shared" si="900"/>
        <v>7.6889786939885969</v>
      </c>
      <c r="V2364" s="10">
        <f t="shared" si="910"/>
        <v>0.48352944586012636</v>
      </c>
      <c r="W2364" s="10">
        <f t="shared" si="911"/>
        <v>1.4604074321314631</v>
      </c>
      <c r="X2364" s="10">
        <f t="shared" si="901"/>
        <v>0.60482091485822098</v>
      </c>
      <c r="Y2364" s="22">
        <f t="shared" si="912"/>
        <v>7.1540443979874988</v>
      </c>
      <c r="Z2364" s="22">
        <f t="shared" si="902"/>
        <v>7.1890336202131158</v>
      </c>
      <c r="AA2364" s="22">
        <f t="shared" si="903"/>
        <v>7.1371246496698326</v>
      </c>
      <c r="AB2364" s="35"/>
      <c r="AC2364" s="10"/>
      <c r="AD2364" s="10"/>
    </row>
    <row r="2365" spans="1:30" x14ac:dyDescent="0.25">
      <c r="A2365" t="s">
        <v>5010</v>
      </c>
      <c r="B2365" t="s">
        <v>2396</v>
      </c>
      <c r="C2365" s="1">
        <v>42240</v>
      </c>
      <c r="D2365">
        <v>244</v>
      </c>
      <c r="E2365" t="str">
        <f t="shared" si="898"/>
        <v>_two_reasons_why_businesses_need_to_pay_heed_to_data_analytics_</v>
      </c>
      <c r="F2365" s="7">
        <f t="shared" si="904"/>
        <v>5.5012582105447274</v>
      </c>
      <c r="G2365">
        <f t="shared" si="899"/>
        <v>24</v>
      </c>
      <c r="H2365" s="11">
        <f t="shared" si="905"/>
        <v>1</v>
      </c>
      <c r="I2365" s="11">
        <f t="shared" si="920"/>
        <v>0</v>
      </c>
      <c r="J2365" s="11">
        <f t="shared" si="920"/>
        <v>1</v>
      </c>
      <c r="K2365" s="11">
        <f t="shared" si="921"/>
        <v>0</v>
      </c>
      <c r="L2365" s="11">
        <f t="shared" si="921"/>
        <v>0</v>
      </c>
      <c r="M2365" s="11">
        <f t="shared" si="921"/>
        <v>0</v>
      </c>
      <c r="N2365" s="11">
        <f t="shared" si="921"/>
        <v>0</v>
      </c>
      <c r="O2365" s="11">
        <f t="shared" si="921"/>
        <v>1</v>
      </c>
      <c r="P2365" s="11">
        <f t="shared" si="921"/>
        <v>1</v>
      </c>
      <c r="Q2365" s="4" t="str">
        <f t="shared" si="906"/>
        <v>N-101-000011</v>
      </c>
      <c r="R2365">
        <f t="shared" si="907"/>
        <v>56</v>
      </c>
      <c r="S2365" s="8">
        <f t="shared" si="908"/>
        <v>6.7077203067055775</v>
      </c>
      <c r="T2365" s="8">
        <f t="shared" si="909"/>
        <v>6.7077203067055775</v>
      </c>
      <c r="U2365" s="10">
        <f t="shared" si="900"/>
        <v>5.3096544931642535</v>
      </c>
      <c r="V2365" s="10">
        <f t="shared" si="910"/>
        <v>-0.13958391266768105</v>
      </c>
      <c r="W2365" s="10">
        <f t="shared" si="911"/>
        <v>-1.3321339661706277</v>
      </c>
      <c r="X2365" s="10">
        <f t="shared" si="901"/>
        <v>0.19160371738047377</v>
      </c>
      <c r="Y2365" s="22">
        <f t="shared" si="912"/>
        <v>6.7408272005097514</v>
      </c>
      <c r="Z2365" s="22">
        <f t="shared" si="902"/>
        <v>6.647636803392051</v>
      </c>
      <c r="AA2365" s="22">
        <f t="shared" si="903"/>
        <v>6.7077203067055775</v>
      </c>
      <c r="AB2365" s="35"/>
      <c r="AC2365" s="10"/>
      <c r="AD2365" s="10"/>
    </row>
    <row r="2366" spans="1:30" x14ac:dyDescent="0.25">
      <c r="A2366" t="s">
        <v>3191</v>
      </c>
      <c r="B2366" t="s">
        <v>575</v>
      </c>
      <c r="C2366" s="1">
        <v>42423</v>
      </c>
      <c r="D2366">
        <v>285</v>
      </c>
      <c r="E2366" t="str">
        <f t="shared" si="898"/>
        <v>_two_sides_of_"big?"_data_</v>
      </c>
      <c r="F2366" s="7">
        <f t="shared" si="904"/>
        <v>5.6559918108198524</v>
      </c>
      <c r="G2366">
        <f t="shared" si="899"/>
        <v>87</v>
      </c>
      <c r="H2366" s="11">
        <f t="shared" si="905"/>
        <v>1</v>
      </c>
      <c r="I2366" s="11">
        <f t="shared" si="920"/>
        <v>0</v>
      </c>
      <c r="J2366" s="11">
        <f t="shared" si="920"/>
        <v>1</v>
      </c>
      <c r="K2366" s="11">
        <f t="shared" si="921"/>
        <v>0</v>
      </c>
      <c r="L2366" s="11">
        <f t="shared" si="921"/>
        <v>0</v>
      </c>
      <c r="M2366" s="11">
        <f t="shared" si="921"/>
        <v>0</v>
      </c>
      <c r="N2366" s="11">
        <f t="shared" si="921"/>
        <v>0</v>
      </c>
      <c r="O2366" s="11">
        <f t="shared" si="921"/>
        <v>1</v>
      </c>
      <c r="P2366" s="11">
        <f t="shared" si="921"/>
        <v>0</v>
      </c>
      <c r="Q2366" s="4" t="str">
        <f t="shared" si="906"/>
        <v>N-101-000010</v>
      </c>
      <c r="R2366">
        <f t="shared" si="907"/>
        <v>382</v>
      </c>
      <c r="S2366" s="8">
        <f t="shared" si="908"/>
        <v>6.8802841839920132</v>
      </c>
      <c r="T2366" s="8">
        <f t="shared" si="909"/>
        <v>6.8802841839920132</v>
      </c>
      <c r="U2366" s="10">
        <f t="shared" si="900"/>
        <v>5.2496379503043276</v>
      </c>
      <c r="V2366" s="10">
        <f t="shared" si="910"/>
        <v>0.18424985744159661</v>
      </c>
      <c r="W2366" s="10">
        <f t="shared" si="911"/>
        <v>-1.1774003658955028</v>
      </c>
      <c r="X2366" s="10">
        <f t="shared" si="901"/>
        <v>0.40635386051552441</v>
      </c>
      <c r="Y2366" s="22">
        <f t="shared" si="912"/>
        <v>6.9555773436448023</v>
      </c>
      <c r="Z2366" s="22">
        <f t="shared" si="902"/>
        <v>6.8151536771936527</v>
      </c>
      <c r="AA2366" s="22">
        <f t="shared" si="903"/>
        <v>6.8802841839920132</v>
      </c>
      <c r="AB2366" s="35"/>
      <c r="AC2366" s="10"/>
      <c r="AD2366" s="10"/>
    </row>
    <row r="2367" spans="1:30" x14ac:dyDescent="0.25">
      <c r="A2367" t="s">
        <v>5011</v>
      </c>
      <c r="B2367" t="s">
        <v>2397</v>
      </c>
      <c r="C2367" s="1">
        <v>41864</v>
      </c>
      <c r="D2367">
        <v>1692</v>
      </c>
      <c r="E2367" t="str">
        <f t="shared" si="898"/>
        <v>_types_and_uses_of_predictive_analytics,_what_they_are_and_where_you_can_putthem_to_work_</v>
      </c>
      <c r="F2367" s="7">
        <f t="shared" si="904"/>
        <v>7.4342573821331355</v>
      </c>
      <c r="G2367">
        <f t="shared" si="899"/>
        <v>56</v>
      </c>
      <c r="H2367" s="11">
        <f t="shared" si="905"/>
        <v>0</v>
      </c>
      <c r="I2367" s="11">
        <f t="shared" si="920"/>
        <v>0</v>
      </c>
      <c r="J2367" s="11">
        <f t="shared" si="920"/>
        <v>1</v>
      </c>
      <c r="K2367" s="11">
        <f t="shared" si="921"/>
        <v>0</v>
      </c>
      <c r="L2367" s="11">
        <f t="shared" si="921"/>
        <v>0</v>
      </c>
      <c r="M2367" s="11">
        <f t="shared" si="921"/>
        <v>0</v>
      </c>
      <c r="N2367" s="11">
        <f t="shared" si="921"/>
        <v>0</v>
      </c>
      <c r="O2367" s="11">
        <f t="shared" si="921"/>
        <v>0</v>
      </c>
      <c r="P2367" s="11">
        <f t="shared" si="921"/>
        <v>1</v>
      </c>
      <c r="Q2367" s="4" t="str">
        <f t="shared" si="906"/>
        <v>N-001-000001</v>
      </c>
      <c r="R2367">
        <f t="shared" si="907"/>
        <v>75</v>
      </c>
      <c r="S2367" s="8">
        <f t="shared" si="908"/>
        <v>6.7053553975541869</v>
      </c>
      <c r="T2367" s="8">
        <f t="shared" si="909"/>
        <v>6.7053553975541869</v>
      </c>
      <c r="U2367" s="10">
        <f t="shared" si="900"/>
        <v>7.2620715316094335</v>
      </c>
      <c r="V2367" s="10">
        <f t="shared" si="910"/>
        <v>-0.16886520179703862</v>
      </c>
      <c r="W2367" s="10">
        <f t="shared" si="911"/>
        <v>0.60086520541778032</v>
      </c>
      <c r="X2367" s="10">
        <f t="shared" si="901"/>
        <v>0.17218585052370217</v>
      </c>
      <c r="Y2367" s="22">
        <f t="shared" si="912"/>
        <v>6.7214093336529794</v>
      </c>
      <c r="Z2367" s="22">
        <f t="shared" si="902"/>
        <v>6.7986372127043664</v>
      </c>
      <c r="AA2367" s="22">
        <f t="shared" si="903"/>
        <v>6.7053553975541869</v>
      </c>
      <c r="AB2367" s="35"/>
      <c r="AC2367" s="10"/>
      <c r="AD2367" s="10"/>
    </row>
    <row r="2368" spans="1:30" x14ac:dyDescent="0.25">
      <c r="A2368" t="s">
        <v>5013</v>
      </c>
      <c r="B2368" t="s">
        <v>2399</v>
      </c>
      <c r="C2368" s="1">
        <v>42175</v>
      </c>
      <c r="D2368">
        <v>1345</v>
      </c>
      <c r="E2368" t="str">
        <f t="shared" si="898"/>
        <v>_types_of_performance_metrics_everyone_must_differentiate_</v>
      </c>
      <c r="F2368" s="7">
        <f t="shared" si="904"/>
        <v>7.2048925102046733</v>
      </c>
      <c r="G2368">
        <f t="shared" si="899"/>
        <v>41</v>
      </c>
      <c r="H2368" s="11">
        <f t="shared" si="905"/>
        <v>1</v>
      </c>
      <c r="I2368" s="11">
        <f t="shared" si="920"/>
        <v>0</v>
      </c>
      <c r="J2368" s="11">
        <f t="shared" si="920"/>
        <v>1</v>
      </c>
      <c r="K2368" s="11">
        <f t="shared" si="921"/>
        <v>0</v>
      </c>
      <c r="L2368" s="11">
        <f t="shared" si="921"/>
        <v>0</v>
      </c>
      <c r="M2368" s="11">
        <f t="shared" si="921"/>
        <v>0</v>
      </c>
      <c r="N2368" s="11">
        <f t="shared" si="921"/>
        <v>0</v>
      </c>
      <c r="O2368" s="11">
        <f t="shared" si="921"/>
        <v>0</v>
      </c>
      <c r="P2368" s="11">
        <f t="shared" si="921"/>
        <v>0</v>
      </c>
      <c r="Q2368" s="4" t="str">
        <f t="shared" si="906"/>
        <v>N-101-000000</v>
      </c>
      <c r="R2368">
        <f t="shared" si="907"/>
        <v>419</v>
      </c>
      <c r="S2368" s="8">
        <f t="shared" si="908"/>
        <v>6.5697596378225285</v>
      </c>
      <c r="T2368" s="8">
        <f t="shared" si="909"/>
        <v>6.5697596378225285</v>
      </c>
      <c r="U2368" s="10">
        <f t="shared" si="900"/>
        <v>7.0164235708886169</v>
      </c>
      <c r="V2368" s="10">
        <f t="shared" si="910"/>
        <v>-0.14431102010629077</v>
      </c>
      <c r="W2368" s="10">
        <f t="shared" si="911"/>
        <v>0.3715003334893181</v>
      </c>
      <c r="X2368" s="10">
        <f t="shared" si="901"/>
        <v>0.18846893931605621</v>
      </c>
      <c r="Y2368" s="22">
        <f t="shared" si="912"/>
        <v>6.7376924224453338</v>
      </c>
      <c r="Z2368" s="22">
        <f t="shared" si="902"/>
        <v>6.5922741434865042</v>
      </c>
      <c r="AA2368" s="22">
        <f t="shared" si="903"/>
        <v>6.5697596378225285</v>
      </c>
      <c r="AB2368" s="35"/>
      <c r="AC2368" s="10"/>
      <c r="AD2368" s="10"/>
    </row>
    <row r="2369" spans="1:30" x14ac:dyDescent="0.25">
      <c r="A2369" t="s">
        <v>2914</v>
      </c>
      <c r="B2369" t="s">
        <v>296</v>
      </c>
      <c r="C2369" s="1">
        <v>42154</v>
      </c>
      <c r="D2369">
        <v>2307</v>
      </c>
      <c r="E2369" t="str">
        <f t="shared" si="898"/>
        <v>_udacity's_data_analyst_nanodegree_program_</v>
      </c>
      <c r="F2369" s="7">
        <f t="shared" si="904"/>
        <v>7.7441366276279906</v>
      </c>
      <c r="G2369">
        <f t="shared" si="899"/>
        <v>83</v>
      </c>
      <c r="H2369" s="11">
        <f t="shared" si="905"/>
        <v>1</v>
      </c>
      <c r="I2369" s="11">
        <f t="shared" si="920"/>
        <v>1</v>
      </c>
      <c r="J2369" s="11">
        <f t="shared" si="920"/>
        <v>0</v>
      </c>
      <c r="K2369" s="11">
        <f t="shared" si="921"/>
        <v>0</v>
      </c>
      <c r="L2369" s="11">
        <f t="shared" si="921"/>
        <v>0</v>
      </c>
      <c r="M2369" s="11">
        <f t="shared" si="921"/>
        <v>0</v>
      </c>
      <c r="N2369" s="11">
        <f t="shared" si="921"/>
        <v>0</v>
      </c>
      <c r="O2369" s="11">
        <f t="shared" si="921"/>
        <v>1</v>
      </c>
      <c r="P2369" s="11">
        <f t="shared" si="921"/>
        <v>1</v>
      </c>
      <c r="Q2369" s="4" t="str">
        <f t="shared" si="906"/>
        <v>N-110-000011</v>
      </c>
      <c r="R2369">
        <f t="shared" si="907"/>
        <v>21</v>
      </c>
      <c r="S2369" s="8">
        <f t="shared" si="908"/>
        <v>5.7614925343121861</v>
      </c>
      <c r="T2369" s="8">
        <f t="shared" si="909"/>
        <v>5.7614925343121861</v>
      </c>
      <c r="U2369" s="10">
        <f t="shared" si="900"/>
        <v>8.3333765446057804</v>
      </c>
      <c r="V2369" s="10">
        <f t="shared" si="910"/>
        <v>-1.3170617680423686</v>
      </c>
      <c r="W2369" s="10">
        <f t="shared" si="911"/>
        <v>0.91074445091263545</v>
      </c>
      <c r="X2369" s="10">
        <f t="shared" si="901"/>
        <v>-0.58923991697778932</v>
      </c>
      <c r="Y2369" s="22">
        <f t="shared" si="912"/>
        <v>5.9599835661514877</v>
      </c>
      <c r="Z2369" s="22">
        <f t="shared" si="902"/>
        <v>6.0277952412423002</v>
      </c>
      <c r="AA2369" s="22">
        <f t="shared" si="903"/>
        <v>5.7614925343121861</v>
      </c>
      <c r="AB2369" s="35"/>
      <c r="AC2369" s="10"/>
      <c r="AD2369" s="10"/>
    </row>
    <row r="2370" spans="1:30" x14ac:dyDescent="0.25">
      <c r="A2370" t="s">
        <v>5014</v>
      </c>
      <c r="B2370" t="s">
        <v>2400</v>
      </c>
      <c r="C2370" s="1">
        <v>41057</v>
      </c>
      <c r="D2370">
        <v>122</v>
      </c>
      <c r="E2370" t="str">
        <f t="shared" ref="E2370:E2433" si="922">CONCATENATE("_",LOWER(A2370),"_")</f>
        <v>_understanding_analytics_professionals:_participate_in_the_iia/talent_analyticsstudy_</v>
      </c>
      <c r="F2370" s="7">
        <f t="shared" si="904"/>
        <v>4.8121843553724171</v>
      </c>
      <c r="G2370">
        <f t="shared" ref="G2370:G2433" si="923">LEN(A2371)</f>
        <v>51</v>
      </c>
      <c r="H2370" s="11">
        <f t="shared" si="905"/>
        <v>0</v>
      </c>
      <c r="I2370" s="11">
        <f t="shared" si="920"/>
        <v>0</v>
      </c>
      <c r="J2370" s="11">
        <f t="shared" si="920"/>
        <v>1</v>
      </c>
      <c r="K2370" s="11">
        <f t="shared" si="921"/>
        <v>0</v>
      </c>
      <c r="L2370" s="11">
        <f t="shared" si="921"/>
        <v>0</v>
      </c>
      <c r="M2370" s="11">
        <f t="shared" si="921"/>
        <v>0</v>
      </c>
      <c r="N2370" s="11">
        <f t="shared" si="921"/>
        <v>0</v>
      </c>
      <c r="O2370" s="11">
        <f t="shared" si="921"/>
        <v>0</v>
      </c>
      <c r="P2370" s="11">
        <f t="shared" si="921"/>
        <v>1</v>
      </c>
      <c r="Q2370" s="4" t="str">
        <f t="shared" si="906"/>
        <v>N-001-000001</v>
      </c>
      <c r="R2370">
        <f t="shared" si="907"/>
        <v>75</v>
      </c>
      <c r="S2370" s="8">
        <f t="shared" si="908"/>
        <v>6.7053553975541869</v>
      </c>
      <c r="T2370" s="8">
        <f t="shared" si="909"/>
        <v>6.7053553975541869</v>
      </c>
      <c r="U2370" s="10">
        <f t="shared" ref="U2370:U2433" si="924">F2370-$AQ$29*SUMPRODUCT(H2370:P2370,$AH$25:$AP$25)</f>
        <v>4.6399985048487151</v>
      </c>
      <c r="V2370" s="10">
        <f t="shared" si="910"/>
        <v>-0.16886520179703862</v>
      </c>
      <c r="W2370" s="10">
        <f t="shared" si="911"/>
        <v>-2.0212078213429381</v>
      </c>
      <c r="X2370" s="10">
        <f t="shared" ref="X2370:X2433" si="925">$AQ$29*SUMPRODUCT(H2370:P2370,$AH$25:$AP$25)</f>
        <v>0.17218585052370217</v>
      </c>
      <c r="Y2370" s="22">
        <f t="shared" si="912"/>
        <v>6.7214093336529794</v>
      </c>
      <c r="Z2370" s="22">
        <f t="shared" ref="Z2370:Z2433" si="926">$AG$36+SUMPRODUCT($AH$36:$AP$36,H2370:P2370)</f>
        <v>6.7986372127043664</v>
      </c>
      <c r="AA2370" s="22">
        <f t="shared" ref="AA2370:AA2433" si="927">IF(R2370&gt;=$AC$2,S2370,Y2370)</f>
        <v>6.7053553975541869</v>
      </c>
      <c r="AB2370" s="35"/>
      <c r="AC2370" s="10"/>
      <c r="AD2370" s="10"/>
    </row>
    <row r="2371" spans="1:30" x14ac:dyDescent="0.25">
      <c r="A2371" t="s">
        <v>5015</v>
      </c>
      <c r="B2371" t="s">
        <v>2401</v>
      </c>
      <c r="C2371" s="1">
        <v>41163</v>
      </c>
      <c r="D2371">
        <v>2077</v>
      </c>
      <c r="E2371" t="str">
        <f t="shared" si="922"/>
        <v>_understanding_and_interpreting_gain_and_lift_charts_</v>
      </c>
      <c r="F2371" s="7">
        <f t="shared" ref="F2371:F2434" si="928">LN(1+D2371)</f>
        <v>7.6391611716591727</v>
      </c>
      <c r="G2371">
        <f t="shared" si="923"/>
        <v>36</v>
      </c>
      <c r="H2371" s="11">
        <f t="shared" ref="H2371:H2434" si="929">IF(YEAR(C2371)&gt;2014,1,0)</f>
        <v>0</v>
      </c>
      <c r="I2371" s="11">
        <f t="shared" si="920"/>
        <v>0</v>
      </c>
      <c r="J2371" s="11">
        <f t="shared" si="920"/>
        <v>1</v>
      </c>
      <c r="K2371" s="11">
        <f t="shared" si="921"/>
        <v>0</v>
      </c>
      <c r="L2371" s="11">
        <f t="shared" si="921"/>
        <v>0</v>
      </c>
      <c r="M2371" s="11">
        <f t="shared" si="921"/>
        <v>0</v>
      </c>
      <c r="N2371" s="11">
        <f t="shared" si="921"/>
        <v>0</v>
      </c>
      <c r="O2371" s="11">
        <f t="shared" si="921"/>
        <v>0</v>
      </c>
      <c r="P2371" s="11">
        <f t="shared" si="921"/>
        <v>0</v>
      </c>
      <c r="Q2371" s="4" t="str">
        <f t="shared" ref="Q2371:Q2434" si="930">CONCATENATE("N-",H2371,I2371,J2371,"-",K2371,L2371,M2371,N2371,O2371,P2371)</f>
        <v>N-001-000000</v>
      </c>
      <c r="R2371">
        <f t="shared" ref="R2371:R2434" si="931">COUNTIF(Q:Q,Q2371)</f>
        <v>313</v>
      </c>
      <c r="S2371" s="8">
        <f t="shared" ref="S2371:S2434" si="932">AVERAGEIF(R:R,R2371,F:F)</f>
        <v>6.8822553953446945</v>
      </c>
      <c r="T2371" s="8">
        <f t="shared" ref="T2371:T2434" si="933">IF(R2371&gt;=10,S2371,AVERAGEIF(R:R,"&lt;10",F:F))</f>
        <v>6.8822553953446945</v>
      </c>
      <c r="U2371" s="10">
        <f t="shared" si="924"/>
        <v>7.2522251780004199</v>
      </c>
      <c r="V2371" s="10">
        <f t="shared" ref="V2371:V2434" si="934">SUMPRODUCT(H2371:P2371,$AH$25:$AP$25)-$AQ$28</f>
        <v>0.15496856831223904</v>
      </c>
      <c r="W2371" s="10">
        <f t="shared" ref="W2371:W2434" si="935">F2371-AVERAGE(F:F)</f>
        <v>0.8057689949438176</v>
      </c>
      <c r="X2371" s="10">
        <f t="shared" si="925"/>
        <v>0.38693599365875281</v>
      </c>
      <c r="Y2371" s="22">
        <f t="shared" ref="Y2371:Y2434" si="936">AVERAGE(F:F)-AVERAGE(X:X)+X2371</f>
        <v>6.9361594767880304</v>
      </c>
      <c r="Z2371" s="22">
        <f t="shared" si="926"/>
        <v>6.9661540865059681</v>
      </c>
      <c r="AA2371" s="22">
        <f t="shared" si="927"/>
        <v>6.8822553953446945</v>
      </c>
      <c r="AB2371" s="35"/>
      <c r="AC2371" s="10"/>
      <c r="AD2371" s="10"/>
    </row>
    <row r="2372" spans="1:30" x14ac:dyDescent="0.25">
      <c r="A2372" t="s">
        <v>5016</v>
      </c>
      <c r="B2372" t="s">
        <v>2402</v>
      </c>
      <c r="C2372" s="1">
        <v>42415</v>
      </c>
      <c r="D2372">
        <v>1723</v>
      </c>
      <c r="E2372" t="str">
        <f t="shared" si="922"/>
        <v>_understanding_basics_of_data_science_</v>
      </c>
      <c r="F2372" s="7">
        <f t="shared" si="928"/>
        <v>7.4524024512236382</v>
      </c>
      <c r="G2372">
        <f t="shared" si="923"/>
        <v>31</v>
      </c>
      <c r="H2372" s="11">
        <f t="shared" si="929"/>
        <v>1</v>
      </c>
      <c r="I2372" s="11">
        <f t="shared" si="920"/>
        <v>0</v>
      </c>
      <c r="J2372" s="11">
        <f t="shared" si="920"/>
        <v>1</v>
      </c>
      <c r="K2372" s="11">
        <f t="shared" ref="K2372:P2381" si="937">IF(ISNUMBER(SEARCH(K$1,$E2372)),1,0)</f>
        <v>0</v>
      </c>
      <c r="L2372" s="11">
        <f t="shared" si="937"/>
        <v>0</v>
      </c>
      <c r="M2372" s="11">
        <f t="shared" si="937"/>
        <v>0</v>
      </c>
      <c r="N2372" s="11">
        <f t="shared" si="937"/>
        <v>1</v>
      </c>
      <c r="O2372" s="11">
        <f t="shared" si="937"/>
        <v>1</v>
      </c>
      <c r="P2372" s="11">
        <f t="shared" si="937"/>
        <v>0</v>
      </c>
      <c r="Q2372" s="4" t="str">
        <f t="shared" si="930"/>
        <v>N-101-000110</v>
      </c>
      <c r="R2372">
        <f t="shared" si="931"/>
        <v>126</v>
      </c>
      <c r="S2372" s="8">
        <f t="shared" si="932"/>
        <v>7.156085089173656</v>
      </c>
      <c r="T2372" s="8">
        <f t="shared" si="933"/>
        <v>7.156085089173656</v>
      </c>
      <c r="U2372" s="10">
        <f t="shared" si="924"/>
        <v>6.6623857544026288</v>
      </c>
      <c r="V2372" s="10">
        <f t="shared" si="934"/>
        <v>0.76279653926378688</v>
      </c>
      <c r="W2372" s="10">
        <f t="shared" si="935"/>
        <v>0.61901027450828305</v>
      </c>
      <c r="X2372" s="10">
        <f t="shared" si="925"/>
        <v>0.79001669682100972</v>
      </c>
      <c r="Y2372" s="22">
        <f t="shared" si="936"/>
        <v>7.3392401799502869</v>
      </c>
      <c r="Z2372" s="22">
        <f t="shared" si="926"/>
        <v>7.2265960335864765</v>
      </c>
      <c r="AA2372" s="22">
        <f t="shared" si="927"/>
        <v>7.156085089173656</v>
      </c>
      <c r="AB2372" s="35"/>
      <c r="AC2372" s="10"/>
      <c r="AD2372" s="10"/>
    </row>
    <row r="2373" spans="1:30" x14ac:dyDescent="0.25">
      <c r="A2373" t="s">
        <v>5017</v>
      </c>
      <c r="B2373" t="s">
        <v>2403</v>
      </c>
      <c r="C2373" s="1">
        <v>42003</v>
      </c>
      <c r="D2373">
        <v>4115</v>
      </c>
      <c r="E2373" t="str">
        <f t="shared" si="922"/>
        <v>_understanding_linear_regression_</v>
      </c>
      <c r="F2373" s="7">
        <f t="shared" si="928"/>
        <v>8.3226370969539403</v>
      </c>
      <c r="G2373">
        <f t="shared" si="923"/>
        <v>36</v>
      </c>
      <c r="H2373" s="11">
        <f t="shared" si="929"/>
        <v>0</v>
      </c>
      <c r="I2373" s="11">
        <f t="shared" si="920"/>
        <v>0</v>
      </c>
      <c r="J2373" s="11">
        <f t="shared" si="920"/>
        <v>1</v>
      </c>
      <c r="K2373" s="11">
        <f t="shared" si="937"/>
        <v>0</v>
      </c>
      <c r="L2373" s="11">
        <f t="shared" si="937"/>
        <v>0</v>
      </c>
      <c r="M2373" s="11">
        <f t="shared" si="937"/>
        <v>0</v>
      </c>
      <c r="N2373" s="11">
        <f t="shared" si="937"/>
        <v>0</v>
      </c>
      <c r="O2373" s="11">
        <f t="shared" si="937"/>
        <v>0</v>
      </c>
      <c r="P2373" s="11">
        <f t="shared" si="937"/>
        <v>0</v>
      </c>
      <c r="Q2373" s="4" t="str">
        <f t="shared" si="930"/>
        <v>N-001-000000</v>
      </c>
      <c r="R2373">
        <f t="shared" si="931"/>
        <v>313</v>
      </c>
      <c r="S2373" s="8">
        <f t="shared" si="932"/>
        <v>6.8822553953446945</v>
      </c>
      <c r="T2373" s="8">
        <f t="shared" si="933"/>
        <v>6.8822553953446945</v>
      </c>
      <c r="U2373" s="10">
        <f t="shared" si="924"/>
        <v>7.9357011032951874</v>
      </c>
      <c r="V2373" s="10">
        <f t="shared" si="934"/>
        <v>0.15496856831223904</v>
      </c>
      <c r="W2373" s="10">
        <f t="shared" si="935"/>
        <v>1.4892449202385851</v>
      </c>
      <c r="X2373" s="10">
        <f t="shared" si="925"/>
        <v>0.38693599365875281</v>
      </c>
      <c r="Y2373" s="22">
        <f t="shared" si="936"/>
        <v>6.9361594767880304</v>
      </c>
      <c r="Z2373" s="22">
        <f t="shared" si="926"/>
        <v>6.9661540865059681</v>
      </c>
      <c r="AA2373" s="22">
        <f t="shared" si="927"/>
        <v>6.8822553953446945</v>
      </c>
      <c r="AB2373" s="35"/>
      <c r="AC2373" s="10"/>
      <c r="AD2373" s="10"/>
    </row>
    <row r="2374" spans="1:30" x14ac:dyDescent="0.25">
      <c r="A2374" t="s">
        <v>5018</v>
      </c>
      <c r="B2374" t="s">
        <v>2404</v>
      </c>
      <c r="C2374" s="1">
        <v>42013</v>
      </c>
      <c r="D2374">
        <v>2444</v>
      </c>
      <c r="E2374" t="str">
        <f t="shared" si="922"/>
        <v>_understanding_the_nature_of_iot_data_</v>
      </c>
      <c r="F2374" s="7">
        <f t="shared" si="928"/>
        <v>7.8018004019089728</v>
      </c>
      <c r="G2374">
        <f t="shared" si="923"/>
        <v>66</v>
      </c>
      <c r="H2374" s="11">
        <f t="shared" si="929"/>
        <v>1</v>
      </c>
      <c r="I2374" s="11">
        <f t="shared" si="920"/>
        <v>0</v>
      </c>
      <c r="J2374" s="11">
        <f t="shared" si="920"/>
        <v>1</v>
      </c>
      <c r="K2374" s="11">
        <f t="shared" si="937"/>
        <v>0</v>
      </c>
      <c r="L2374" s="11">
        <f t="shared" si="937"/>
        <v>0</v>
      </c>
      <c r="M2374" s="11">
        <f t="shared" si="937"/>
        <v>0</v>
      </c>
      <c r="N2374" s="11">
        <f t="shared" si="937"/>
        <v>0</v>
      </c>
      <c r="O2374" s="11">
        <f t="shared" si="937"/>
        <v>1</v>
      </c>
      <c r="P2374" s="11">
        <f t="shared" si="937"/>
        <v>0</v>
      </c>
      <c r="Q2374" s="4" t="str">
        <f t="shared" si="930"/>
        <v>N-101-000010</v>
      </c>
      <c r="R2374">
        <f t="shared" si="931"/>
        <v>382</v>
      </c>
      <c r="S2374" s="8">
        <f t="shared" si="932"/>
        <v>6.8802841839920132</v>
      </c>
      <c r="T2374" s="8">
        <f t="shared" si="933"/>
        <v>6.8802841839920132</v>
      </c>
      <c r="U2374" s="10">
        <f t="shared" si="924"/>
        <v>7.395446541393448</v>
      </c>
      <c r="V2374" s="10">
        <f t="shared" si="934"/>
        <v>0.18424985744159661</v>
      </c>
      <c r="W2374" s="10">
        <f t="shared" si="935"/>
        <v>0.96840822519361769</v>
      </c>
      <c r="X2374" s="10">
        <f t="shared" si="925"/>
        <v>0.40635386051552441</v>
      </c>
      <c r="Y2374" s="22">
        <f t="shared" si="936"/>
        <v>6.9555773436448023</v>
      </c>
      <c r="Z2374" s="22">
        <f t="shared" si="926"/>
        <v>6.8151536771936527</v>
      </c>
      <c r="AA2374" s="22">
        <f t="shared" si="927"/>
        <v>6.8802841839920132</v>
      </c>
      <c r="AB2374" s="35"/>
      <c r="AC2374" s="10"/>
      <c r="AD2374" s="10"/>
    </row>
    <row r="2375" spans="1:30" x14ac:dyDescent="0.25">
      <c r="A2375" t="s">
        <v>5019</v>
      </c>
      <c r="B2375" t="s">
        <v>2405</v>
      </c>
      <c r="C2375" s="1">
        <v>42053</v>
      </c>
      <c r="D2375">
        <v>195</v>
      </c>
      <c r="E2375" t="str">
        <f t="shared" si="922"/>
        <v>_understanding_the_now_-_the_role_of_data_in_adaptive_organizations_</v>
      </c>
      <c r="F2375" s="7">
        <f t="shared" si="928"/>
        <v>5.2781146592305168</v>
      </c>
      <c r="G2375">
        <f t="shared" si="923"/>
        <v>64</v>
      </c>
      <c r="H2375" s="11">
        <f t="shared" si="929"/>
        <v>1</v>
      </c>
      <c r="I2375" s="11">
        <f t="shared" si="920"/>
        <v>0</v>
      </c>
      <c r="J2375" s="11">
        <f t="shared" si="920"/>
        <v>1</v>
      </c>
      <c r="K2375" s="11">
        <f t="shared" si="937"/>
        <v>0</v>
      </c>
      <c r="L2375" s="11">
        <f t="shared" si="937"/>
        <v>0</v>
      </c>
      <c r="M2375" s="11">
        <f t="shared" si="937"/>
        <v>0</v>
      </c>
      <c r="N2375" s="11">
        <f t="shared" si="937"/>
        <v>0</v>
      </c>
      <c r="O2375" s="11">
        <f t="shared" si="937"/>
        <v>1</v>
      </c>
      <c r="P2375" s="11">
        <f t="shared" si="937"/>
        <v>0</v>
      </c>
      <c r="Q2375" s="4" t="str">
        <f t="shared" si="930"/>
        <v>N-101-000010</v>
      </c>
      <c r="R2375">
        <f t="shared" si="931"/>
        <v>382</v>
      </c>
      <c r="S2375" s="8">
        <f t="shared" si="932"/>
        <v>6.8802841839920132</v>
      </c>
      <c r="T2375" s="8">
        <f t="shared" si="933"/>
        <v>6.8802841839920132</v>
      </c>
      <c r="U2375" s="10">
        <f t="shared" si="924"/>
        <v>4.871760798714992</v>
      </c>
      <c r="V2375" s="10">
        <f t="shared" si="934"/>
        <v>0.18424985744159661</v>
      </c>
      <c r="W2375" s="10">
        <f t="shared" si="935"/>
        <v>-1.5552775174848383</v>
      </c>
      <c r="X2375" s="10">
        <f t="shared" si="925"/>
        <v>0.40635386051552441</v>
      </c>
      <c r="Y2375" s="22">
        <f t="shared" si="936"/>
        <v>6.9555773436448023</v>
      </c>
      <c r="Z2375" s="22">
        <f t="shared" si="926"/>
        <v>6.8151536771936527</v>
      </c>
      <c r="AA2375" s="22">
        <f t="shared" si="927"/>
        <v>6.8802841839920132</v>
      </c>
      <c r="AB2375" s="35"/>
      <c r="AC2375" s="10"/>
      <c r="AD2375" s="10"/>
    </row>
    <row r="2376" spans="1:30" x14ac:dyDescent="0.25">
      <c r="A2376" t="s">
        <v>5020</v>
      </c>
      <c r="B2376" t="s">
        <v>2406</v>
      </c>
      <c r="C2376" s="1">
        <v>41962</v>
      </c>
      <c r="D2376">
        <v>244</v>
      </c>
      <c r="E2376" t="str">
        <f t="shared" si="922"/>
        <v>_understanding_the_real_problem_-_enterprise_complaints_analytics_</v>
      </c>
      <c r="F2376" s="7">
        <f t="shared" si="928"/>
        <v>5.5012582105447274</v>
      </c>
      <c r="G2376">
        <f t="shared" si="923"/>
        <v>24</v>
      </c>
      <c r="H2376" s="11">
        <f t="shared" si="929"/>
        <v>0</v>
      </c>
      <c r="I2376" s="11">
        <f t="shared" si="920"/>
        <v>0</v>
      </c>
      <c r="J2376" s="11">
        <f t="shared" si="920"/>
        <v>1</v>
      </c>
      <c r="K2376" s="11">
        <f t="shared" si="937"/>
        <v>0</v>
      </c>
      <c r="L2376" s="11">
        <f t="shared" si="937"/>
        <v>0</v>
      </c>
      <c r="M2376" s="11">
        <f t="shared" si="937"/>
        <v>0</v>
      </c>
      <c r="N2376" s="11">
        <f t="shared" si="937"/>
        <v>0</v>
      </c>
      <c r="O2376" s="11">
        <f t="shared" si="937"/>
        <v>0</v>
      </c>
      <c r="P2376" s="11">
        <f t="shared" si="937"/>
        <v>1</v>
      </c>
      <c r="Q2376" s="4" t="str">
        <f t="shared" si="930"/>
        <v>N-001-000001</v>
      </c>
      <c r="R2376">
        <f t="shared" si="931"/>
        <v>75</v>
      </c>
      <c r="S2376" s="8">
        <f t="shared" si="932"/>
        <v>6.7053553975541869</v>
      </c>
      <c r="T2376" s="8">
        <f t="shared" si="933"/>
        <v>6.7053553975541869</v>
      </c>
      <c r="U2376" s="10">
        <f t="shared" si="924"/>
        <v>5.3290723600210255</v>
      </c>
      <c r="V2376" s="10">
        <f t="shared" si="934"/>
        <v>-0.16886520179703862</v>
      </c>
      <c r="W2376" s="10">
        <f t="shared" si="935"/>
        <v>-1.3321339661706277</v>
      </c>
      <c r="X2376" s="10">
        <f t="shared" si="925"/>
        <v>0.17218585052370217</v>
      </c>
      <c r="Y2376" s="22">
        <f t="shared" si="936"/>
        <v>6.7214093336529794</v>
      </c>
      <c r="Z2376" s="22">
        <f t="shared" si="926"/>
        <v>6.7986372127043664</v>
      </c>
      <c r="AA2376" s="22">
        <f t="shared" si="927"/>
        <v>6.7053553975541869</v>
      </c>
      <c r="AB2376" s="35"/>
      <c r="AC2376" s="10"/>
      <c r="AD2376" s="10"/>
    </row>
    <row r="2377" spans="1:30" x14ac:dyDescent="0.25">
      <c r="A2377" t="s">
        <v>2915</v>
      </c>
      <c r="B2377" t="s">
        <v>297</v>
      </c>
      <c r="C2377" s="1">
        <v>41833</v>
      </c>
      <c r="D2377">
        <v>1251</v>
      </c>
      <c r="E2377" t="str">
        <f t="shared" si="922"/>
        <v>_unexpected_use_of_drones_</v>
      </c>
      <c r="F2377" s="7">
        <f t="shared" si="928"/>
        <v>7.1324975516600437</v>
      </c>
      <c r="G2377">
        <f t="shared" si="923"/>
        <v>50</v>
      </c>
      <c r="H2377" s="11">
        <f t="shared" si="929"/>
        <v>0</v>
      </c>
      <c r="I2377" s="11">
        <f t="shared" si="920"/>
        <v>1</v>
      </c>
      <c r="J2377" s="11">
        <f t="shared" si="920"/>
        <v>0</v>
      </c>
      <c r="K2377" s="11">
        <f t="shared" si="937"/>
        <v>0</v>
      </c>
      <c r="L2377" s="11">
        <f t="shared" si="937"/>
        <v>0</v>
      </c>
      <c r="M2377" s="11">
        <f t="shared" si="937"/>
        <v>0</v>
      </c>
      <c r="N2377" s="11">
        <f t="shared" si="937"/>
        <v>0</v>
      </c>
      <c r="O2377" s="11">
        <f t="shared" si="937"/>
        <v>0</v>
      </c>
      <c r="P2377" s="11">
        <f t="shared" si="937"/>
        <v>0</v>
      </c>
      <c r="Q2377" s="4" t="str">
        <f t="shared" si="930"/>
        <v>N-010-000000</v>
      </c>
      <c r="R2377">
        <f t="shared" si="931"/>
        <v>99</v>
      </c>
      <c r="S2377" s="8">
        <f t="shared" si="932"/>
        <v>6.480946823676728</v>
      </c>
      <c r="T2377" s="8">
        <f t="shared" si="933"/>
        <v>6.480946823676728</v>
      </c>
      <c r="U2377" s="10">
        <f t="shared" si="924"/>
        <v>7.5264051923595536</v>
      </c>
      <c r="V2377" s="10">
        <f t="shared" si="934"/>
        <v>-1.0225092870624488</v>
      </c>
      <c r="W2377" s="10">
        <f t="shared" si="935"/>
        <v>0.29910537494468858</v>
      </c>
      <c r="X2377" s="10">
        <f t="shared" si="925"/>
        <v>-0.39390764069951029</v>
      </c>
      <c r="Y2377" s="22">
        <f t="shared" si="936"/>
        <v>6.1553158424297676</v>
      </c>
      <c r="Z2377" s="22">
        <f t="shared" si="926"/>
        <v>6.3463125243562173</v>
      </c>
      <c r="AA2377" s="22">
        <f t="shared" si="927"/>
        <v>6.480946823676728</v>
      </c>
      <c r="AB2377" s="35"/>
      <c r="AC2377" s="10"/>
      <c r="AD2377" s="10"/>
    </row>
    <row r="2378" spans="1:30" x14ac:dyDescent="0.25">
      <c r="A2378" t="s">
        <v>5021</v>
      </c>
      <c r="B2378" t="s">
        <v>2407</v>
      </c>
      <c r="C2378" s="1">
        <v>41958</v>
      </c>
      <c r="D2378">
        <v>3177</v>
      </c>
      <c r="E2378" t="str">
        <f t="shared" si="922"/>
        <v>_unicorn_data_scientist_shares_his_secrets_with_you_</v>
      </c>
      <c r="F2378" s="7">
        <f t="shared" si="928"/>
        <v>8.0640073470966609</v>
      </c>
      <c r="G2378">
        <f t="shared" si="923"/>
        <v>32</v>
      </c>
      <c r="H2378" s="11">
        <f t="shared" si="929"/>
        <v>0</v>
      </c>
      <c r="I2378" s="11">
        <f t="shared" si="920"/>
        <v>0</v>
      </c>
      <c r="J2378" s="11">
        <f t="shared" si="920"/>
        <v>1</v>
      </c>
      <c r="K2378" s="11">
        <f t="shared" si="937"/>
        <v>0</v>
      </c>
      <c r="L2378" s="11">
        <f t="shared" si="937"/>
        <v>0</v>
      </c>
      <c r="M2378" s="11">
        <f t="shared" si="937"/>
        <v>0</v>
      </c>
      <c r="N2378" s="11">
        <f t="shared" si="937"/>
        <v>0</v>
      </c>
      <c r="O2378" s="11">
        <f t="shared" si="937"/>
        <v>1</v>
      </c>
      <c r="P2378" s="11">
        <f t="shared" si="937"/>
        <v>0</v>
      </c>
      <c r="Q2378" s="4" t="str">
        <f t="shared" si="930"/>
        <v>N-001-000010</v>
      </c>
      <c r="R2378">
        <f t="shared" si="931"/>
        <v>276</v>
      </c>
      <c r="S2378" s="8">
        <f t="shared" si="932"/>
        <v>7.1371246496698326</v>
      </c>
      <c r="T2378" s="8">
        <f t="shared" si="933"/>
        <v>7.1371246496698326</v>
      </c>
      <c r="U2378" s="10">
        <f t="shared" si="924"/>
        <v>7.4591864322384396</v>
      </c>
      <c r="V2378" s="10">
        <f t="shared" si="934"/>
        <v>0.48352944586012636</v>
      </c>
      <c r="W2378" s="10">
        <f t="shared" si="935"/>
        <v>1.2306151703813057</v>
      </c>
      <c r="X2378" s="10">
        <f t="shared" si="925"/>
        <v>0.60482091485822098</v>
      </c>
      <c r="Y2378" s="22">
        <f t="shared" si="936"/>
        <v>7.1540443979874988</v>
      </c>
      <c r="Z2378" s="22">
        <f t="shared" si="926"/>
        <v>7.1890336202131158</v>
      </c>
      <c r="AA2378" s="22">
        <f t="shared" si="927"/>
        <v>7.1371246496698326</v>
      </c>
      <c r="AB2378" s="35"/>
      <c r="AC2378" s="10"/>
      <c r="AD2378" s="10"/>
    </row>
    <row r="2379" spans="1:30" x14ac:dyDescent="0.25">
      <c r="A2379" t="s">
        <v>5022</v>
      </c>
      <c r="B2379" t="s">
        <v>2408</v>
      </c>
      <c r="C2379" s="1">
        <v>42330</v>
      </c>
      <c r="D2379">
        <v>244</v>
      </c>
      <c r="E2379" t="str">
        <f t="shared" si="922"/>
        <v>_united_states_executions_web_app_</v>
      </c>
      <c r="F2379" s="7">
        <f t="shared" si="928"/>
        <v>5.5012582105447274</v>
      </c>
      <c r="G2379">
        <f t="shared" si="923"/>
        <v>54</v>
      </c>
      <c r="H2379" s="11">
        <f t="shared" si="929"/>
        <v>1</v>
      </c>
      <c r="I2379" s="11">
        <f t="shared" si="920"/>
        <v>0</v>
      </c>
      <c r="J2379" s="11">
        <f t="shared" si="920"/>
        <v>1</v>
      </c>
      <c r="K2379" s="11">
        <f t="shared" si="937"/>
        <v>0</v>
      </c>
      <c r="L2379" s="11">
        <f t="shared" si="937"/>
        <v>0</v>
      </c>
      <c r="M2379" s="11">
        <f t="shared" si="937"/>
        <v>0</v>
      </c>
      <c r="N2379" s="11">
        <f t="shared" si="937"/>
        <v>0</v>
      </c>
      <c r="O2379" s="11">
        <f t="shared" si="937"/>
        <v>0</v>
      </c>
      <c r="P2379" s="11">
        <f t="shared" si="937"/>
        <v>0</v>
      </c>
      <c r="Q2379" s="4" t="str">
        <f t="shared" si="930"/>
        <v>N-101-000000</v>
      </c>
      <c r="R2379">
        <f t="shared" si="931"/>
        <v>419</v>
      </c>
      <c r="S2379" s="8">
        <f t="shared" si="932"/>
        <v>6.5697596378225285</v>
      </c>
      <c r="T2379" s="8">
        <f t="shared" si="933"/>
        <v>6.5697596378225285</v>
      </c>
      <c r="U2379" s="10">
        <f t="shared" si="924"/>
        <v>5.3127892712286711</v>
      </c>
      <c r="V2379" s="10">
        <f t="shared" si="934"/>
        <v>-0.14431102010629077</v>
      </c>
      <c r="W2379" s="10">
        <f t="shared" si="935"/>
        <v>-1.3321339661706277</v>
      </c>
      <c r="X2379" s="10">
        <f t="shared" si="925"/>
        <v>0.18846893931605621</v>
      </c>
      <c r="Y2379" s="22">
        <f t="shared" si="936"/>
        <v>6.7376924224453338</v>
      </c>
      <c r="Z2379" s="22">
        <f t="shared" si="926"/>
        <v>6.5922741434865042</v>
      </c>
      <c r="AA2379" s="22">
        <f t="shared" si="927"/>
        <v>6.5697596378225285</v>
      </c>
      <c r="AB2379" s="35"/>
      <c r="AC2379" s="10"/>
      <c r="AD2379" s="10"/>
    </row>
    <row r="2380" spans="1:30" x14ac:dyDescent="0.25">
      <c r="A2380" t="s">
        <v>5023</v>
      </c>
      <c r="B2380" t="s">
        <v>2409</v>
      </c>
      <c r="C2380" s="1">
        <v>41895</v>
      </c>
      <c r="D2380">
        <v>2118</v>
      </c>
      <c r="E2380" t="str">
        <f t="shared" si="922"/>
        <v>_universal_data_model_-_a_really_different_look_at_data_</v>
      </c>
      <c r="F2380" s="7">
        <f t="shared" si="928"/>
        <v>7.6586995582682995</v>
      </c>
      <c r="G2380">
        <f t="shared" si="923"/>
        <v>57</v>
      </c>
      <c r="H2380" s="11">
        <f t="shared" si="929"/>
        <v>0</v>
      </c>
      <c r="I2380" s="11">
        <f t="shared" si="920"/>
        <v>0</v>
      </c>
      <c r="J2380" s="11">
        <f t="shared" si="920"/>
        <v>1</v>
      </c>
      <c r="K2380" s="11">
        <f t="shared" si="937"/>
        <v>0</v>
      </c>
      <c r="L2380" s="11">
        <f t="shared" si="937"/>
        <v>0</v>
      </c>
      <c r="M2380" s="11">
        <f t="shared" si="937"/>
        <v>0</v>
      </c>
      <c r="N2380" s="11">
        <f t="shared" si="937"/>
        <v>0</v>
      </c>
      <c r="O2380" s="11">
        <f t="shared" si="937"/>
        <v>1</v>
      </c>
      <c r="P2380" s="11">
        <f t="shared" si="937"/>
        <v>0</v>
      </c>
      <c r="Q2380" s="4" t="str">
        <f t="shared" si="930"/>
        <v>N-001-000010</v>
      </c>
      <c r="R2380">
        <f t="shared" si="931"/>
        <v>276</v>
      </c>
      <c r="S2380" s="8">
        <f t="shared" si="932"/>
        <v>7.1371246496698326</v>
      </c>
      <c r="T2380" s="8">
        <f t="shared" si="933"/>
        <v>7.1371246496698326</v>
      </c>
      <c r="U2380" s="10">
        <f t="shared" si="924"/>
        <v>7.0538786434100782</v>
      </c>
      <c r="V2380" s="10">
        <f t="shared" si="934"/>
        <v>0.48352944586012636</v>
      </c>
      <c r="W2380" s="10">
        <f t="shared" si="935"/>
        <v>0.82530738155294436</v>
      </c>
      <c r="X2380" s="10">
        <f t="shared" si="925"/>
        <v>0.60482091485822098</v>
      </c>
      <c r="Y2380" s="22">
        <f t="shared" si="936"/>
        <v>7.1540443979874988</v>
      </c>
      <c r="Z2380" s="22">
        <f t="shared" si="926"/>
        <v>7.1890336202131158</v>
      </c>
      <c r="AA2380" s="22">
        <f t="shared" si="927"/>
        <v>7.1371246496698326</v>
      </c>
      <c r="AB2380" s="35"/>
      <c r="AC2380" s="10"/>
      <c r="AD2380" s="10"/>
    </row>
    <row r="2381" spans="1:30" x14ac:dyDescent="0.25">
      <c r="A2381" t="s">
        <v>5024</v>
      </c>
      <c r="B2381" t="s">
        <v>2410</v>
      </c>
      <c r="C2381" s="1">
        <v>41419</v>
      </c>
      <c r="D2381">
        <v>2300</v>
      </c>
      <c r="E2381" t="str">
        <f t="shared" si="922"/>
        <v>_universities_offering_business_intelligence_and_analytics_</v>
      </c>
      <c r="F2381" s="7">
        <f t="shared" si="928"/>
        <v>7.741099090035366</v>
      </c>
      <c r="G2381">
        <f t="shared" si="923"/>
        <v>23</v>
      </c>
      <c r="H2381" s="11">
        <f t="shared" si="929"/>
        <v>0</v>
      </c>
      <c r="I2381" s="11">
        <f t="shared" si="920"/>
        <v>0</v>
      </c>
      <c r="J2381" s="11">
        <f t="shared" si="920"/>
        <v>1</v>
      </c>
      <c r="K2381" s="11">
        <f t="shared" si="937"/>
        <v>0</v>
      </c>
      <c r="L2381" s="11">
        <f t="shared" si="937"/>
        <v>0</v>
      </c>
      <c r="M2381" s="11">
        <f t="shared" si="937"/>
        <v>0</v>
      </c>
      <c r="N2381" s="11">
        <f t="shared" si="937"/>
        <v>0</v>
      </c>
      <c r="O2381" s="11">
        <f t="shared" si="937"/>
        <v>0</v>
      </c>
      <c r="P2381" s="11">
        <f t="shared" si="937"/>
        <v>1</v>
      </c>
      <c r="Q2381" s="4" t="str">
        <f t="shared" si="930"/>
        <v>N-001-000001</v>
      </c>
      <c r="R2381">
        <f t="shared" si="931"/>
        <v>75</v>
      </c>
      <c r="S2381" s="8">
        <f t="shared" si="932"/>
        <v>6.7053553975541869</v>
      </c>
      <c r="T2381" s="8">
        <f t="shared" si="933"/>
        <v>6.7053553975541869</v>
      </c>
      <c r="U2381" s="10">
        <f t="shared" si="924"/>
        <v>7.5689132395116641</v>
      </c>
      <c r="V2381" s="10">
        <f t="shared" si="934"/>
        <v>-0.16886520179703862</v>
      </c>
      <c r="W2381" s="10">
        <f t="shared" si="935"/>
        <v>0.90770691332001086</v>
      </c>
      <c r="X2381" s="10">
        <f t="shared" si="925"/>
        <v>0.17218585052370217</v>
      </c>
      <c r="Y2381" s="22">
        <f t="shared" si="936"/>
        <v>6.7214093336529794</v>
      </c>
      <c r="Z2381" s="22">
        <f t="shared" si="926"/>
        <v>6.7986372127043664</v>
      </c>
      <c r="AA2381" s="22">
        <f t="shared" si="927"/>
        <v>6.7053553975541869</v>
      </c>
      <c r="AB2381" s="35"/>
      <c r="AC2381" s="10"/>
      <c r="AD2381" s="10"/>
    </row>
    <row r="2382" spans="1:30" x14ac:dyDescent="0.25">
      <c r="A2382" t="s">
        <v>5025</v>
      </c>
      <c r="B2382" t="s">
        <v>2411</v>
      </c>
      <c r="C2382" s="1">
        <v>42397</v>
      </c>
      <c r="D2382">
        <v>204</v>
      </c>
      <c r="E2382" t="str">
        <f t="shared" si="922"/>
        <v>_unlocking_personal_data_</v>
      </c>
      <c r="F2382" s="7">
        <f t="shared" si="928"/>
        <v>5.3230099791384085</v>
      </c>
      <c r="G2382">
        <f t="shared" si="923"/>
        <v>41</v>
      </c>
      <c r="H2382" s="11">
        <f t="shared" si="929"/>
        <v>1</v>
      </c>
      <c r="I2382" s="11">
        <f t="shared" ref="I2382:J2401" si="938">IF(ISNUMBER(SEARCH(I$1,$B2382)),1,0)</f>
        <v>0</v>
      </c>
      <c r="J2382" s="11">
        <f t="shared" si="938"/>
        <v>1</v>
      </c>
      <c r="K2382" s="11">
        <f t="shared" ref="K2382:P2391" si="939">IF(ISNUMBER(SEARCH(K$1,$E2382)),1,0)</f>
        <v>0</v>
      </c>
      <c r="L2382" s="11">
        <f t="shared" si="939"/>
        <v>0</v>
      </c>
      <c r="M2382" s="11">
        <f t="shared" si="939"/>
        <v>0</v>
      </c>
      <c r="N2382" s="11">
        <f t="shared" si="939"/>
        <v>0</v>
      </c>
      <c r="O2382" s="11">
        <f t="shared" si="939"/>
        <v>1</v>
      </c>
      <c r="P2382" s="11">
        <f t="shared" si="939"/>
        <v>0</v>
      </c>
      <c r="Q2382" s="4" t="str">
        <f t="shared" si="930"/>
        <v>N-101-000010</v>
      </c>
      <c r="R2382">
        <f t="shared" si="931"/>
        <v>382</v>
      </c>
      <c r="S2382" s="8">
        <f t="shared" si="932"/>
        <v>6.8802841839920132</v>
      </c>
      <c r="T2382" s="8">
        <f t="shared" si="933"/>
        <v>6.8802841839920132</v>
      </c>
      <c r="U2382" s="10">
        <f t="shared" si="924"/>
        <v>4.9166561186228837</v>
      </c>
      <c r="V2382" s="10">
        <f t="shared" si="934"/>
        <v>0.18424985744159661</v>
      </c>
      <c r="W2382" s="10">
        <f t="shared" si="935"/>
        <v>-1.5103821975769467</v>
      </c>
      <c r="X2382" s="10">
        <f t="shared" si="925"/>
        <v>0.40635386051552441</v>
      </c>
      <c r="Y2382" s="22">
        <f t="shared" si="936"/>
        <v>6.9555773436448023</v>
      </c>
      <c r="Z2382" s="22">
        <f t="shared" si="926"/>
        <v>6.8151536771936527</v>
      </c>
      <c r="AA2382" s="22">
        <f t="shared" si="927"/>
        <v>6.8802841839920132</v>
      </c>
      <c r="AB2382" s="35"/>
      <c r="AC2382" s="10"/>
      <c r="AD2382" s="10"/>
    </row>
    <row r="2383" spans="1:30" x14ac:dyDescent="0.25">
      <c r="A2383" t="s">
        <v>5026</v>
      </c>
      <c r="B2383" t="s">
        <v>2412</v>
      </c>
      <c r="C2383" s="1">
        <v>41918</v>
      </c>
      <c r="D2383">
        <v>2267</v>
      </c>
      <c r="E2383" t="str">
        <f t="shared" si="922"/>
        <v>_unraveling_real-time_predictive_analytics_</v>
      </c>
      <c r="F2383" s="7">
        <f t="shared" si="928"/>
        <v>7.7266536648476425</v>
      </c>
      <c r="G2383">
        <f t="shared" si="923"/>
        <v>73</v>
      </c>
      <c r="H2383" s="11">
        <f t="shared" si="929"/>
        <v>0</v>
      </c>
      <c r="I2383" s="11">
        <f t="shared" si="938"/>
        <v>0</v>
      </c>
      <c r="J2383" s="11">
        <f t="shared" si="938"/>
        <v>1</v>
      </c>
      <c r="K2383" s="11">
        <f t="shared" si="939"/>
        <v>0</v>
      </c>
      <c r="L2383" s="11">
        <f t="shared" si="939"/>
        <v>0</v>
      </c>
      <c r="M2383" s="11">
        <f t="shared" si="939"/>
        <v>0</v>
      </c>
      <c r="N2383" s="11">
        <f t="shared" si="939"/>
        <v>0</v>
      </c>
      <c r="O2383" s="11">
        <f t="shared" si="939"/>
        <v>0</v>
      </c>
      <c r="P2383" s="11">
        <f t="shared" si="939"/>
        <v>1</v>
      </c>
      <c r="Q2383" s="4" t="str">
        <f t="shared" si="930"/>
        <v>N-001-000001</v>
      </c>
      <c r="R2383">
        <f t="shared" si="931"/>
        <v>75</v>
      </c>
      <c r="S2383" s="8">
        <f t="shared" si="932"/>
        <v>6.7053553975541869</v>
      </c>
      <c r="T2383" s="8">
        <f t="shared" si="933"/>
        <v>6.7053553975541869</v>
      </c>
      <c r="U2383" s="10">
        <f t="shared" si="924"/>
        <v>7.5544678143239405</v>
      </c>
      <c r="V2383" s="10">
        <f t="shared" si="934"/>
        <v>-0.16886520179703862</v>
      </c>
      <c r="W2383" s="10">
        <f t="shared" si="935"/>
        <v>0.89326148813228734</v>
      </c>
      <c r="X2383" s="10">
        <f t="shared" si="925"/>
        <v>0.17218585052370217</v>
      </c>
      <c r="Y2383" s="22">
        <f t="shared" si="936"/>
        <v>6.7214093336529794</v>
      </c>
      <c r="Z2383" s="22">
        <f t="shared" si="926"/>
        <v>6.7986372127043664</v>
      </c>
      <c r="AA2383" s="22">
        <f t="shared" si="927"/>
        <v>6.7053553975541869</v>
      </c>
      <c r="AB2383" s="35"/>
      <c r="AC2383" s="10"/>
      <c r="AD2383" s="10"/>
    </row>
    <row r="2384" spans="1:30" x14ac:dyDescent="0.25">
      <c r="A2384" t="s">
        <v>5027</v>
      </c>
      <c r="B2384" t="s">
        <v>2413</v>
      </c>
      <c r="C2384" s="1">
        <v>41813</v>
      </c>
      <c r="D2384">
        <v>1955</v>
      </c>
      <c r="E2384" t="str">
        <f t="shared" si="922"/>
        <v>_unsolicited_data_scientists_solving_your_problems_without_using_your_data_</v>
      </c>
      <c r="F2384" s="7">
        <f t="shared" si="928"/>
        <v>7.5786568505947622</v>
      </c>
      <c r="G2384">
        <f t="shared" si="923"/>
        <v>58</v>
      </c>
      <c r="H2384" s="11">
        <f t="shared" si="929"/>
        <v>0</v>
      </c>
      <c r="I2384" s="11">
        <f t="shared" si="938"/>
        <v>0</v>
      </c>
      <c r="J2384" s="11">
        <f t="shared" si="938"/>
        <v>1</v>
      </c>
      <c r="K2384" s="11">
        <f t="shared" si="939"/>
        <v>0</v>
      </c>
      <c r="L2384" s="11">
        <f t="shared" si="939"/>
        <v>0</v>
      </c>
      <c r="M2384" s="11">
        <f t="shared" si="939"/>
        <v>0</v>
      </c>
      <c r="N2384" s="11">
        <f t="shared" si="939"/>
        <v>0</v>
      </c>
      <c r="O2384" s="11">
        <f t="shared" si="939"/>
        <v>1</v>
      </c>
      <c r="P2384" s="11">
        <f t="shared" si="939"/>
        <v>0</v>
      </c>
      <c r="Q2384" s="4" t="str">
        <f t="shared" si="930"/>
        <v>N-001-000010</v>
      </c>
      <c r="R2384">
        <f t="shared" si="931"/>
        <v>276</v>
      </c>
      <c r="S2384" s="8">
        <f t="shared" si="932"/>
        <v>7.1371246496698326</v>
      </c>
      <c r="T2384" s="8">
        <f t="shared" si="933"/>
        <v>7.1371246496698326</v>
      </c>
      <c r="U2384" s="10">
        <f t="shared" si="924"/>
        <v>6.9738359357365409</v>
      </c>
      <c r="V2384" s="10">
        <f t="shared" si="934"/>
        <v>0.48352944586012636</v>
      </c>
      <c r="W2384" s="10">
        <f t="shared" si="935"/>
        <v>0.74526467387940709</v>
      </c>
      <c r="X2384" s="10">
        <f t="shared" si="925"/>
        <v>0.60482091485822098</v>
      </c>
      <c r="Y2384" s="22">
        <f t="shared" si="936"/>
        <v>7.1540443979874988</v>
      </c>
      <c r="Z2384" s="22">
        <f t="shared" si="926"/>
        <v>7.1890336202131158</v>
      </c>
      <c r="AA2384" s="22">
        <f t="shared" si="927"/>
        <v>7.1371246496698326</v>
      </c>
      <c r="AB2384" s="35"/>
      <c r="AC2384" s="10"/>
      <c r="AD2384" s="10"/>
    </row>
    <row r="2385" spans="1:30" x14ac:dyDescent="0.25">
      <c r="A2385" t="s">
        <v>5028</v>
      </c>
      <c r="B2385" t="s">
        <v>2414</v>
      </c>
      <c r="C2385" s="1">
        <v>41241</v>
      </c>
      <c r="D2385">
        <v>1114</v>
      </c>
      <c r="E2385" t="str">
        <f t="shared" si="922"/>
        <v>_unstructured_content_processing_with_marklogic_and_tableau_</v>
      </c>
      <c r="F2385" s="7">
        <f t="shared" si="928"/>
        <v>7.0166096838942194</v>
      </c>
      <c r="G2385">
        <f t="shared" si="923"/>
        <v>30</v>
      </c>
      <c r="H2385" s="11">
        <f t="shared" si="929"/>
        <v>0</v>
      </c>
      <c r="I2385" s="11">
        <f t="shared" si="938"/>
        <v>0</v>
      </c>
      <c r="J2385" s="11">
        <f t="shared" si="938"/>
        <v>1</v>
      </c>
      <c r="K2385" s="11">
        <f t="shared" si="939"/>
        <v>0</v>
      </c>
      <c r="L2385" s="11">
        <f t="shared" si="939"/>
        <v>0</v>
      </c>
      <c r="M2385" s="11">
        <f t="shared" si="939"/>
        <v>0</v>
      </c>
      <c r="N2385" s="11">
        <f t="shared" si="939"/>
        <v>0</v>
      </c>
      <c r="O2385" s="11">
        <f t="shared" si="939"/>
        <v>0</v>
      </c>
      <c r="P2385" s="11">
        <f t="shared" si="939"/>
        <v>0</v>
      </c>
      <c r="Q2385" s="4" t="str">
        <f t="shared" si="930"/>
        <v>N-001-000000</v>
      </c>
      <c r="R2385">
        <f t="shared" si="931"/>
        <v>313</v>
      </c>
      <c r="S2385" s="8">
        <f t="shared" si="932"/>
        <v>6.8822553953446945</v>
      </c>
      <c r="T2385" s="8">
        <f t="shared" si="933"/>
        <v>6.8822553953446945</v>
      </c>
      <c r="U2385" s="10">
        <f t="shared" si="924"/>
        <v>6.6296736902354665</v>
      </c>
      <c r="V2385" s="10">
        <f t="shared" si="934"/>
        <v>0.15496856831223904</v>
      </c>
      <c r="W2385" s="10">
        <f t="shared" si="935"/>
        <v>0.1832175071788642</v>
      </c>
      <c r="X2385" s="10">
        <f t="shared" si="925"/>
        <v>0.38693599365875281</v>
      </c>
      <c r="Y2385" s="22">
        <f t="shared" si="936"/>
        <v>6.9361594767880304</v>
      </c>
      <c r="Z2385" s="22">
        <f t="shared" si="926"/>
        <v>6.9661540865059681</v>
      </c>
      <c r="AA2385" s="22">
        <f t="shared" si="927"/>
        <v>6.8822553953446945</v>
      </c>
      <c r="AB2385" s="35"/>
      <c r="AC2385" s="10"/>
      <c r="AD2385" s="10"/>
    </row>
    <row r="2386" spans="1:30" x14ac:dyDescent="0.25">
      <c r="A2386" t="s">
        <v>5029</v>
      </c>
      <c r="B2386" t="s">
        <v>2415</v>
      </c>
      <c r="C2386" s="1">
        <v>41343</v>
      </c>
      <c r="D2386">
        <v>774</v>
      </c>
      <c r="E2386" t="str">
        <f t="shared" si="922"/>
        <v>_unstructured_data_really_isn't_</v>
      </c>
      <c r="F2386" s="7">
        <f t="shared" si="928"/>
        <v>6.6528630293533473</v>
      </c>
      <c r="G2386">
        <f t="shared" si="923"/>
        <v>78</v>
      </c>
      <c r="H2386" s="11">
        <f t="shared" si="929"/>
        <v>0</v>
      </c>
      <c r="I2386" s="11">
        <f t="shared" si="938"/>
        <v>0</v>
      </c>
      <c r="J2386" s="11">
        <f t="shared" si="938"/>
        <v>1</v>
      </c>
      <c r="K2386" s="11">
        <f t="shared" si="939"/>
        <v>0</v>
      </c>
      <c r="L2386" s="11">
        <f t="shared" si="939"/>
        <v>0</v>
      </c>
      <c r="M2386" s="11">
        <f t="shared" si="939"/>
        <v>0</v>
      </c>
      <c r="N2386" s="11">
        <f t="shared" si="939"/>
        <v>0</v>
      </c>
      <c r="O2386" s="11">
        <f t="shared" si="939"/>
        <v>1</v>
      </c>
      <c r="P2386" s="11">
        <f t="shared" si="939"/>
        <v>0</v>
      </c>
      <c r="Q2386" s="4" t="str">
        <f t="shared" si="930"/>
        <v>N-001-000010</v>
      </c>
      <c r="R2386">
        <f t="shared" si="931"/>
        <v>276</v>
      </c>
      <c r="S2386" s="8">
        <f t="shared" si="932"/>
        <v>7.1371246496698326</v>
      </c>
      <c r="T2386" s="8">
        <f t="shared" si="933"/>
        <v>7.1371246496698326</v>
      </c>
      <c r="U2386" s="10">
        <f t="shared" si="924"/>
        <v>6.048042114495126</v>
      </c>
      <c r="V2386" s="10">
        <f t="shared" si="934"/>
        <v>0.48352944586012636</v>
      </c>
      <c r="W2386" s="10">
        <f t="shared" si="935"/>
        <v>-0.18052914736200787</v>
      </c>
      <c r="X2386" s="10">
        <f t="shared" si="925"/>
        <v>0.60482091485822098</v>
      </c>
      <c r="Y2386" s="22">
        <f t="shared" si="936"/>
        <v>7.1540443979874988</v>
      </c>
      <c r="Z2386" s="22">
        <f t="shared" si="926"/>
        <v>7.1890336202131158</v>
      </c>
      <c r="AA2386" s="22">
        <f t="shared" si="927"/>
        <v>7.1371246496698326</v>
      </c>
      <c r="AB2386" s="35"/>
      <c r="AC2386" s="10"/>
      <c r="AD2386" s="10"/>
    </row>
    <row r="2387" spans="1:30" x14ac:dyDescent="0.25">
      <c r="A2387" t="s">
        <v>5030</v>
      </c>
      <c r="B2387" t="s">
        <v>2416</v>
      </c>
      <c r="C2387" s="1">
        <v>41978</v>
      </c>
      <c r="D2387">
        <v>244</v>
      </c>
      <c r="E2387" t="str">
        <f t="shared" si="922"/>
        <v>_untestable_&amp;amp;_unreasonable_assumptions_in_models_is_data_sciencemalpractice_</v>
      </c>
      <c r="F2387" s="7">
        <f t="shared" si="928"/>
        <v>5.5012582105447274</v>
      </c>
      <c r="G2387">
        <f t="shared" si="923"/>
        <v>35</v>
      </c>
      <c r="H2387" s="11">
        <f t="shared" si="929"/>
        <v>0</v>
      </c>
      <c r="I2387" s="11">
        <f t="shared" si="938"/>
        <v>0</v>
      </c>
      <c r="J2387" s="11">
        <f t="shared" si="938"/>
        <v>1</v>
      </c>
      <c r="K2387" s="11">
        <f t="shared" si="939"/>
        <v>0</v>
      </c>
      <c r="L2387" s="11">
        <f t="shared" si="939"/>
        <v>0</v>
      </c>
      <c r="M2387" s="11">
        <f t="shared" si="939"/>
        <v>0</v>
      </c>
      <c r="N2387" s="11">
        <f t="shared" si="939"/>
        <v>0</v>
      </c>
      <c r="O2387" s="11">
        <f t="shared" si="939"/>
        <v>1</v>
      </c>
      <c r="P2387" s="11">
        <f t="shared" si="939"/>
        <v>0</v>
      </c>
      <c r="Q2387" s="4" t="str">
        <f t="shared" si="930"/>
        <v>N-001-000010</v>
      </c>
      <c r="R2387">
        <f t="shared" si="931"/>
        <v>276</v>
      </c>
      <c r="S2387" s="8">
        <f t="shared" si="932"/>
        <v>7.1371246496698326</v>
      </c>
      <c r="T2387" s="8">
        <f t="shared" si="933"/>
        <v>7.1371246496698326</v>
      </c>
      <c r="U2387" s="10">
        <f t="shared" si="924"/>
        <v>4.8964372956865061</v>
      </c>
      <c r="V2387" s="10">
        <f t="shared" si="934"/>
        <v>0.48352944586012636</v>
      </c>
      <c r="W2387" s="10">
        <f t="shared" si="935"/>
        <v>-1.3321339661706277</v>
      </c>
      <c r="X2387" s="10">
        <f t="shared" si="925"/>
        <v>0.60482091485822098</v>
      </c>
      <c r="Y2387" s="22">
        <f t="shared" si="936"/>
        <v>7.1540443979874988</v>
      </c>
      <c r="Z2387" s="22">
        <f t="shared" si="926"/>
        <v>7.1890336202131158</v>
      </c>
      <c r="AA2387" s="22">
        <f t="shared" si="927"/>
        <v>7.1371246496698326</v>
      </c>
      <c r="AB2387" s="35"/>
      <c r="AC2387" s="10"/>
      <c r="AD2387" s="10"/>
    </row>
    <row r="2388" spans="1:30" x14ac:dyDescent="0.25">
      <c r="A2388" t="s">
        <v>2916</v>
      </c>
      <c r="B2388" t="s">
        <v>298</v>
      </c>
      <c r="C2388" s="1">
        <v>41360</v>
      </c>
      <c r="D2388">
        <v>807</v>
      </c>
      <c r="E2388" t="str">
        <f t="shared" si="922"/>
        <v>_unusual_type_of_market_segmentation_</v>
      </c>
      <c r="F2388" s="7">
        <f t="shared" si="928"/>
        <v>6.694562058521095</v>
      </c>
      <c r="G2388">
        <f t="shared" si="923"/>
        <v>54</v>
      </c>
      <c r="H2388" s="11">
        <f t="shared" si="929"/>
        <v>0</v>
      </c>
      <c r="I2388" s="11">
        <f t="shared" si="938"/>
        <v>1</v>
      </c>
      <c r="J2388" s="11">
        <f t="shared" si="938"/>
        <v>0</v>
      </c>
      <c r="K2388" s="11">
        <f t="shared" si="939"/>
        <v>0</v>
      </c>
      <c r="L2388" s="11">
        <f t="shared" si="939"/>
        <v>0</v>
      </c>
      <c r="M2388" s="11">
        <f t="shared" si="939"/>
        <v>0</v>
      </c>
      <c r="N2388" s="11">
        <f t="shared" si="939"/>
        <v>0</v>
      </c>
      <c r="O2388" s="11">
        <f t="shared" si="939"/>
        <v>0</v>
      </c>
      <c r="P2388" s="11">
        <f t="shared" si="939"/>
        <v>0</v>
      </c>
      <c r="Q2388" s="4" t="str">
        <f t="shared" si="930"/>
        <v>N-010-000000</v>
      </c>
      <c r="R2388">
        <f t="shared" si="931"/>
        <v>99</v>
      </c>
      <c r="S2388" s="8">
        <f t="shared" si="932"/>
        <v>6.480946823676728</v>
      </c>
      <c r="T2388" s="8">
        <f t="shared" si="933"/>
        <v>6.480946823676728</v>
      </c>
      <c r="U2388" s="10">
        <f t="shared" si="924"/>
        <v>7.0884696992206049</v>
      </c>
      <c r="V2388" s="10">
        <f t="shared" si="934"/>
        <v>-1.0225092870624488</v>
      </c>
      <c r="W2388" s="10">
        <f t="shared" si="935"/>
        <v>-0.13883011819426017</v>
      </c>
      <c r="X2388" s="10">
        <f t="shared" si="925"/>
        <v>-0.39390764069951029</v>
      </c>
      <c r="Y2388" s="22">
        <f t="shared" si="936"/>
        <v>6.1553158424297676</v>
      </c>
      <c r="Z2388" s="22">
        <f t="shared" si="926"/>
        <v>6.3463125243562173</v>
      </c>
      <c r="AA2388" s="22">
        <f t="shared" si="927"/>
        <v>6.480946823676728</v>
      </c>
      <c r="AB2388" s="35"/>
      <c r="AC2388" s="10"/>
      <c r="AD2388" s="10"/>
    </row>
    <row r="2389" spans="1:30" x14ac:dyDescent="0.25">
      <c r="A2389" t="s">
        <v>2918</v>
      </c>
      <c r="B2389" t="s">
        <v>300</v>
      </c>
      <c r="C2389" s="1">
        <v>41836</v>
      </c>
      <c r="D2389">
        <v>1704</v>
      </c>
      <c r="E2389" t="str">
        <f t="shared" si="922"/>
        <v>_up_your_r_game_-_break_through_r_limitations_(webcast)_</v>
      </c>
      <c r="F2389" s="7">
        <f t="shared" si="928"/>
        <v>7.4413203897176174</v>
      </c>
      <c r="G2389">
        <f t="shared" si="923"/>
        <v>43</v>
      </c>
      <c r="H2389" s="11">
        <f t="shared" si="929"/>
        <v>0</v>
      </c>
      <c r="I2389" s="11">
        <f t="shared" si="938"/>
        <v>1</v>
      </c>
      <c r="J2389" s="11">
        <f t="shared" si="938"/>
        <v>0</v>
      </c>
      <c r="K2389" s="11">
        <f t="shared" si="939"/>
        <v>0</v>
      </c>
      <c r="L2389" s="11">
        <f t="shared" si="939"/>
        <v>1</v>
      </c>
      <c r="M2389" s="11">
        <f t="shared" si="939"/>
        <v>0</v>
      </c>
      <c r="N2389" s="11">
        <f t="shared" si="939"/>
        <v>0</v>
      </c>
      <c r="O2389" s="11">
        <f t="shared" si="939"/>
        <v>0</v>
      </c>
      <c r="P2389" s="11">
        <f t="shared" si="939"/>
        <v>0</v>
      </c>
      <c r="Q2389" s="4" t="str">
        <f t="shared" si="930"/>
        <v>N-010-010000</v>
      </c>
      <c r="R2389">
        <f t="shared" si="931"/>
        <v>3</v>
      </c>
      <c r="S2389" s="8">
        <f t="shared" si="932"/>
        <v>7.1733051535383199</v>
      </c>
      <c r="T2389" s="8">
        <f t="shared" si="933"/>
        <v>7.3546782491486216</v>
      </c>
      <c r="U2389" s="10">
        <f t="shared" si="924"/>
        <v>7.541535000181721</v>
      </c>
      <c r="V2389" s="10">
        <f t="shared" si="934"/>
        <v>-0.57963311549156837</v>
      </c>
      <c r="W2389" s="10">
        <f t="shared" si="935"/>
        <v>0.6079282130022623</v>
      </c>
      <c r="X2389" s="10">
        <f t="shared" si="925"/>
        <v>-0.10021461046410372</v>
      </c>
      <c r="Y2389" s="22">
        <f t="shared" si="936"/>
        <v>6.449008872665174</v>
      </c>
      <c r="Z2389" s="22">
        <f t="shared" si="926"/>
        <v>6.8921770477971327</v>
      </c>
      <c r="AA2389" s="22">
        <f t="shared" si="927"/>
        <v>6.449008872665174</v>
      </c>
      <c r="AB2389" s="35"/>
      <c r="AC2389" s="10"/>
      <c r="AD2389" s="10"/>
    </row>
    <row r="2390" spans="1:30" x14ac:dyDescent="0.25">
      <c r="A2390" t="s">
        <v>3089</v>
      </c>
      <c r="B2390" t="s">
        <v>473</v>
      </c>
      <c r="C2390" s="1">
        <v>41699</v>
      </c>
      <c r="D2390">
        <v>4399</v>
      </c>
      <c r="E2390" t="str">
        <f t="shared" si="922"/>
        <v>_update_about_our_data_science_certification_</v>
      </c>
      <c r="F2390" s="7">
        <f t="shared" si="928"/>
        <v>8.3893598199063533</v>
      </c>
      <c r="G2390">
        <f t="shared" si="923"/>
        <v>41</v>
      </c>
      <c r="H2390" s="11">
        <f t="shared" si="929"/>
        <v>0</v>
      </c>
      <c r="I2390" s="11">
        <f t="shared" si="938"/>
        <v>1</v>
      </c>
      <c r="J2390" s="11">
        <f t="shared" si="938"/>
        <v>0</v>
      </c>
      <c r="K2390" s="11">
        <f t="shared" si="939"/>
        <v>0</v>
      </c>
      <c r="L2390" s="11">
        <f t="shared" si="939"/>
        <v>0</v>
      </c>
      <c r="M2390" s="11">
        <f t="shared" si="939"/>
        <v>0</v>
      </c>
      <c r="N2390" s="11">
        <f t="shared" si="939"/>
        <v>1</v>
      </c>
      <c r="O2390" s="11">
        <f t="shared" si="939"/>
        <v>1</v>
      </c>
      <c r="P2390" s="11">
        <f t="shared" si="939"/>
        <v>0</v>
      </c>
      <c r="Q2390" s="4" t="str">
        <f t="shared" si="930"/>
        <v>N-010-000110</v>
      </c>
      <c r="R2390">
        <f t="shared" si="931"/>
        <v>30</v>
      </c>
      <c r="S2390" s="8">
        <f t="shared" si="932"/>
        <v>6.8313617432708362</v>
      </c>
      <c r="T2390" s="8">
        <f t="shared" si="933"/>
        <v>6.8313617432708362</v>
      </c>
      <c r="U2390" s="10">
        <f t="shared" si="924"/>
        <v>8.1817197031009101</v>
      </c>
      <c r="V2390" s="10">
        <f t="shared" si="934"/>
        <v>-0.11540172769237117</v>
      </c>
      <c r="W2390" s="10">
        <f t="shared" si="935"/>
        <v>1.5559676431909981</v>
      </c>
      <c r="X2390" s="10">
        <f t="shared" si="925"/>
        <v>0.20764011680544309</v>
      </c>
      <c r="Y2390" s="22">
        <f t="shared" si="936"/>
        <v>6.7568635999347206</v>
      </c>
      <c r="Z2390" s="22">
        <f t="shared" si="926"/>
        <v>6.9806344144561896</v>
      </c>
      <c r="AA2390" s="22">
        <f t="shared" si="927"/>
        <v>6.8313617432708362</v>
      </c>
      <c r="AB2390" s="35"/>
      <c r="AC2390" s="10"/>
      <c r="AD2390" s="10"/>
    </row>
    <row r="2391" spans="1:30" x14ac:dyDescent="0.25">
      <c r="A2391" t="s">
        <v>5031</v>
      </c>
      <c r="B2391" t="s">
        <v>2417</v>
      </c>
      <c r="C2391" s="1">
        <v>41477</v>
      </c>
      <c r="D2391">
        <v>3675</v>
      </c>
      <c r="E2391" t="str">
        <f t="shared" si="922"/>
        <v>_update_about_our_data_science_competition_</v>
      </c>
      <c r="F2391" s="7">
        <f t="shared" si="928"/>
        <v>8.2095804834755768</v>
      </c>
      <c r="G2391">
        <f t="shared" si="923"/>
        <v>44</v>
      </c>
      <c r="H2391" s="11">
        <f t="shared" si="929"/>
        <v>0</v>
      </c>
      <c r="I2391" s="11">
        <f t="shared" si="938"/>
        <v>0</v>
      </c>
      <c r="J2391" s="11">
        <f t="shared" si="938"/>
        <v>1</v>
      </c>
      <c r="K2391" s="11">
        <f t="shared" si="939"/>
        <v>0</v>
      </c>
      <c r="L2391" s="11">
        <f t="shared" si="939"/>
        <v>0</v>
      </c>
      <c r="M2391" s="11">
        <f t="shared" si="939"/>
        <v>0</v>
      </c>
      <c r="N2391" s="11">
        <f t="shared" si="939"/>
        <v>1</v>
      </c>
      <c r="O2391" s="11">
        <f t="shared" si="939"/>
        <v>1</v>
      </c>
      <c r="P2391" s="11">
        <f t="shared" si="939"/>
        <v>0</v>
      </c>
      <c r="Q2391" s="4" t="str">
        <f t="shared" si="930"/>
        <v>N-001-000110</v>
      </c>
      <c r="R2391">
        <f t="shared" si="931"/>
        <v>130</v>
      </c>
      <c r="S2391" s="8">
        <f t="shared" si="932"/>
        <v>7.6818150714618501</v>
      </c>
      <c r="T2391" s="8">
        <f t="shared" si="933"/>
        <v>7.6818150714618501</v>
      </c>
      <c r="U2391" s="10">
        <f t="shared" si="924"/>
        <v>7.2210967323118709</v>
      </c>
      <c r="V2391" s="10">
        <f t="shared" si="934"/>
        <v>1.0620761276823165</v>
      </c>
      <c r="W2391" s="10">
        <f t="shared" si="935"/>
        <v>1.3761883067602216</v>
      </c>
      <c r="X2391" s="10">
        <f t="shared" si="925"/>
        <v>0.98848375116370624</v>
      </c>
      <c r="Y2391" s="22">
        <f t="shared" si="936"/>
        <v>7.5377072342929834</v>
      </c>
      <c r="Z2391" s="22">
        <f t="shared" si="926"/>
        <v>7.6004759766059404</v>
      </c>
      <c r="AA2391" s="22">
        <f t="shared" si="927"/>
        <v>7.6818150714618501</v>
      </c>
      <c r="AB2391" s="35"/>
      <c r="AC2391" s="10"/>
      <c r="AD2391" s="10"/>
    </row>
    <row r="2392" spans="1:30" x14ac:dyDescent="0.25">
      <c r="A2392" t="s">
        <v>2917</v>
      </c>
      <c r="B2392" t="s">
        <v>299</v>
      </c>
      <c r="C2392" s="1">
        <v>41995</v>
      </c>
      <c r="D2392">
        <v>4618</v>
      </c>
      <c r="E2392" t="str">
        <f t="shared" si="922"/>
        <v>_update_about_the_data_science_apprenticeship_</v>
      </c>
      <c r="F2392" s="7">
        <f t="shared" si="928"/>
        <v>8.4379335104306055</v>
      </c>
      <c r="G2392">
        <f t="shared" si="923"/>
        <v>69</v>
      </c>
      <c r="H2392" s="11">
        <f t="shared" si="929"/>
        <v>0</v>
      </c>
      <c r="I2392" s="11">
        <f t="shared" si="938"/>
        <v>1</v>
      </c>
      <c r="J2392" s="11">
        <f t="shared" si="938"/>
        <v>0</v>
      </c>
      <c r="K2392" s="11">
        <f t="shared" ref="K2392:P2401" si="940">IF(ISNUMBER(SEARCH(K$1,$E2392)),1,0)</f>
        <v>0</v>
      </c>
      <c r="L2392" s="11">
        <f t="shared" si="940"/>
        <v>0</v>
      </c>
      <c r="M2392" s="11">
        <f t="shared" si="940"/>
        <v>0</v>
      </c>
      <c r="N2392" s="11">
        <f t="shared" si="940"/>
        <v>1</v>
      </c>
      <c r="O2392" s="11">
        <f t="shared" si="940"/>
        <v>1</v>
      </c>
      <c r="P2392" s="11">
        <f t="shared" si="940"/>
        <v>0</v>
      </c>
      <c r="Q2392" s="4" t="str">
        <f t="shared" si="930"/>
        <v>N-010-000110</v>
      </c>
      <c r="R2392">
        <f t="shared" si="931"/>
        <v>30</v>
      </c>
      <c r="S2392" s="8">
        <f t="shared" si="932"/>
        <v>6.8313617432708362</v>
      </c>
      <c r="T2392" s="8">
        <f t="shared" si="933"/>
        <v>6.8313617432708362</v>
      </c>
      <c r="U2392" s="10">
        <f t="shared" si="924"/>
        <v>8.2302933936251623</v>
      </c>
      <c r="V2392" s="10">
        <f t="shared" si="934"/>
        <v>-0.11540172769237117</v>
      </c>
      <c r="W2392" s="10">
        <f t="shared" si="935"/>
        <v>1.6045413337152503</v>
      </c>
      <c r="X2392" s="10">
        <f t="shared" si="925"/>
        <v>0.20764011680544309</v>
      </c>
      <c r="Y2392" s="22">
        <f t="shared" si="936"/>
        <v>6.7568635999347206</v>
      </c>
      <c r="Z2392" s="22">
        <f t="shared" si="926"/>
        <v>6.9806344144561896</v>
      </c>
      <c r="AA2392" s="22">
        <f t="shared" si="927"/>
        <v>6.8313617432708362</v>
      </c>
      <c r="AB2392" s="35"/>
      <c r="AC2392" s="10"/>
      <c r="AD2392" s="10"/>
    </row>
    <row r="2393" spans="1:30" x14ac:dyDescent="0.25">
      <c r="A2393" t="s">
        <v>3068</v>
      </c>
      <c r="B2393" t="s">
        <v>450</v>
      </c>
      <c r="C2393" s="1">
        <v>41894</v>
      </c>
      <c r="D2393">
        <v>367</v>
      </c>
      <c r="E2393" t="str">
        <f t="shared" si="922"/>
        <v>_uplift_modeling:_super_hot_topic_at_predictive_analytics_world_boston_</v>
      </c>
      <c r="F2393" s="7">
        <f t="shared" si="928"/>
        <v>5.9080829381689313</v>
      </c>
      <c r="G2393">
        <f t="shared" si="923"/>
        <v>45</v>
      </c>
      <c r="H2393" s="11">
        <f t="shared" si="929"/>
        <v>0</v>
      </c>
      <c r="I2393" s="11">
        <f t="shared" si="938"/>
        <v>1</v>
      </c>
      <c r="J2393" s="11">
        <f t="shared" si="938"/>
        <v>0</v>
      </c>
      <c r="K2393" s="11">
        <f t="shared" si="940"/>
        <v>0</v>
      </c>
      <c r="L2393" s="11">
        <f t="shared" si="940"/>
        <v>0</v>
      </c>
      <c r="M2393" s="11">
        <f t="shared" si="940"/>
        <v>0</v>
      </c>
      <c r="N2393" s="11">
        <f t="shared" si="940"/>
        <v>0</v>
      </c>
      <c r="O2393" s="11">
        <f t="shared" si="940"/>
        <v>0</v>
      </c>
      <c r="P2393" s="11">
        <f t="shared" si="940"/>
        <v>1</v>
      </c>
      <c r="Q2393" s="4" t="str">
        <f t="shared" si="930"/>
        <v>N-010-000001</v>
      </c>
      <c r="R2393">
        <f t="shared" si="931"/>
        <v>21</v>
      </c>
      <c r="S2393" s="8">
        <f t="shared" si="932"/>
        <v>5.7614925343121861</v>
      </c>
      <c r="T2393" s="8">
        <f t="shared" si="933"/>
        <v>5.7614925343121861</v>
      </c>
      <c r="U2393" s="10">
        <f t="shared" si="924"/>
        <v>6.5167407220034921</v>
      </c>
      <c r="V2393" s="10">
        <f t="shared" si="934"/>
        <v>-1.3463430571717265</v>
      </c>
      <c r="W2393" s="10">
        <f t="shared" si="935"/>
        <v>-0.92530923854642388</v>
      </c>
      <c r="X2393" s="10">
        <f t="shared" si="925"/>
        <v>-0.60865778383456093</v>
      </c>
      <c r="Y2393" s="22">
        <f t="shared" si="936"/>
        <v>5.9405656992947167</v>
      </c>
      <c r="Z2393" s="22">
        <f t="shared" si="926"/>
        <v>6.1787956505546155</v>
      </c>
      <c r="AA2393" s="22">
        <f t="shared" si="927"/>
        <v>5.7614925343121861</v>
      </c>
      <c r="AB2393" s="35"/>
      <c r="AC2393" s="10"/>
      <c r="AD2393" s="10"/>
    </row>
    <row r="2394" spans="1:30" x14ac:dyDescent="0.25">
      <c r="A2394" t="s">
        <v>5046</v>
      </c>
      <c r="B2394" t="s">
        <v>2432</v>
      </c>
      <c r="C2394" s="1">
        <v>41053</v>
      </c>
      <c r="D2394">
        <v>530</v>
      </c>
      <c r="E2394" t="str">
        <f t="shared" si="922"/>
        <v>_us_training_for_rapidminer_and_rapidanalytics_</v>
      </c>
      <c r="F2394" s="7">
        <f t="shared" si="928"/>
        <v>6.2747620212419388</v>
      </c>
      <c r="G2394">
        <f t="shared" si="923"/>
        <v>90</v>
      </c>
      <c r="H2394" s="11">
        <f t="shared" si="929"/>
        <v>0</v>
      </c>
      <c r="I2394" s="11">
        <f t="shared" si="938"/>
        <v>0</v>
      </c>
      <c r="J2394" s="11">
        <f t="shared" si="938"/>
        <v>1</v>
      </c>
      <c r="K2394" s="11">
        <f t="shared" si="940"/>
        <v>0</v>
      </c>
      <c r="L2394" s="11">
        <f t="shared" si="940"/>
        <v>0</v>
      </c>
      <c r="M2394" s="11">
        <f t="shared" si="940"/>
        <v>0</v>
      </c>
      <c r="N2394" s="11">
        <f t="shared" si="940"/>
        <v>0</v>
      </c>
      <c r="O2394" s="11">
        <f t="shared" si="940"/>
        <v>0</v>
      </c>
      <c r="P2394" s="11">
        <f t="shared" si="940"/>
        <v>0</v>
      </c>
      <c r="Q2394" s="4" t="str">
        <f t="shared" si="930"/>
        <v>N-001-000000</v>
      </c>
      <c r="R2394">
        <f t="shared" si="931"/>
        <v>313</v>
      </c>
      <c r="S2394" s="8">
        <f t="shared" si="932"/>
        <v>6.8822553953446945</v>
      </c>
      <c r="T2394" s="8">
        <f t="shared" si="933"/>
        <v>6.8822553953446945</v>
      </c>
      <c r="U2394" s="10">
        <f t="shared" si="924"/>
        <v>5.887826027583186</v>
      </c>
      <c r="V2394" s="10">
        <f t="shared" si="934"/>
        <v>0.15496856831223904</v>
      </c>
      <c r="W2394" s="10">
        <f t="shared" si="935"/>
        <v>-0.55863015547341632</v>
      </c>
      <c r="X2394" s="10">
        <f t="shared" si="925"/>
        <v>0.38693599365875281</v>
      </c>
      <c r="Y2394" s="22">
        <f t="shared" si="936"/>
        <v>6.9361594767880304</v>
      </c>
      <c r="Z2394" s="22">
        <f t="shared" si="926"/>
        <v>6.9661540865059681</v>
      </c>
      <c r="AA2394" s="22">
        <f t="shared" si="927"/>
        <v>6.8822553953446945</v>
      </c>
      <c r="AB2394" s="35"/>
      <c r="AC2394" s="10"/>
      <c r="AD2394" s="10"/>
    </row>
    <row r="2395" spans="1:30" x14ac:dyDescent="0.25">
      <c r="A2395" t="s">
        <v>5033</v>
      </c>
      <c r="B2395" t="s">
        <v>2419</v>
      </c>
      <c r="C2395" s="1">
        <v>42124</v>
      </c>
      <c r="D2395">
        <v>570</v>
      </c>
      <c r="E2395" t="str">
        <f t="shared" si="922"/>
        <v>_use_of_data_analytics_by_print_and_digital_publishers_to_increase_revenue_andprofitability_</v>
      </c>
      <c r="F2395" s="7">
        <f t="shared" si="928"/>
        <v>6.3473892096560105</v>
      </c>
      <c r="G2395">
        <f t="shared" si="923"/>
        <v>68</v>
      </c>
      <c r="H2395" s="11">
        <f t="shared" si="929"/>
        <v>1</v>
      </c>
      <c r="I2395" s="11">
        <f t="shared" si="938"/>
        <v>0</v>
      </c>
      <c r="J2395" s="11">
        <f t="shared" si="938"/>
        <v>1</v>
      </c>
      <c r="K2395" s="11">
        <f t="shared" si="940"/>
        <v>0</v>
      </c>
      <c r="L2395" s="11">
        <f t="shared" si="940"/>
        <v>0</v>
      </c>
      <c r="M2395" s="11">
        <f t="shared" si="940"/>
        <v>0</v>
      </c>
      <c r="N2395" s="11">
        <f t="shared" si="940"/>
        <v>0</v>
      </c>
      <c r="O2395" s="11">
        <f t="shared" si="940"/>
        <v>1</v>
      </c>
      <c r="P2395" s="11">
        <f t="shared" si="940"/>
        <v>1</v>
      </c>
      <c r="Q2395" s="4" t="str">
        <f t="shared" si="930"/>
        <v>N-101-000011</v>
      </c>
      <c r="R2395">
        <f t="shared" si="931"/>
        <v>56</v>
      </c>
      <c r="S2395" s="8">
        <f t="shared" si="932"/>
        <v>6.7077203067055775</v>
      </c>
      <c r="T2395" s="8">
        <f t="shared" si="933"/>
        <v>6.7077203067055775</v>
      </c>
      <c r="U2395" s="10">
        <f t="shared" si="924"/>
        <v>6.1557854922755366</v>
      </c>
      <c r="V2395" s="10">
        <f t="shared" si="934"/>
        <v>-0.13958391266768105</v>
      </c>
      <c r="W2395" s="10">
        <f t="shared" si="935"/>
        <v>-0.48600296705934465</v>
      </c>
      <c r="X2395" s="10">
        <f t="shared" si="925"/>
        <v>0.19160371738047377</v>
      </c>
      <c r="Y2395" s="22">
        <f t="shared" si="936"/>
        <v>6.7408272005097514</v>
      </c>
      <c r="Z2395" s="22">
        <f t="shared" si="926"/>
        <v>6.647636803392051</v>
      </c>
      <c r="AA2395" s="22">
        <f t="shared" si="927"/>
        <v>6.7077203067055775</v>
      </c>
      <c r="AB2395" s="35"/>
      <c r="AC2395" s="10"/>
      <c r="AD2395" s="10"/>
    </row>
    <row r="2396" spans="1:30" x14ac:dyDescent="0.25">
      <c r="A2396" t="s">
        <v>5034</v>
      </c>
      <c r="B2396" t="s">
        <v>2420</v>
      </c>
      <c r="C2396" s="1">
        <v>42244</v>
      </c>
      <c r="D2396">
        <v>186</v>
      </c>
      <c r="E2396" t="str">
        <f t="shared" si="922"/>
        <v>_using_amazon_redshift's_interleaved_sort_keys_for_35x_faster_queries_</v>
      </c>
      <c r="F2396" s="7">
        <f t="shared" si="928"/>
        <v>5.2311086168545868</v>
      </c>
      <c r="G2396">
        <f t="shared" si="923"/>
        <v>53</v>
      </c>
      <c r="H2396" s="11">
        <f t="shared" si="929"/>
        <v>1</v>
      </c>
      <c r="I2396" s="11">
        <f t="shared" si="938"/>
        <v>0</v>
      </c>
      <c r="J2396" s="11">
        <f t="shared" si="938"/>
        <v>1</v>
      </c>
      <c r="K2396" s="11">
        <f t="shared" si="940"/>
        <v>0</v>
      </c>
      <c r="L2396" s="11">
        <f t="shared" si="940"/>
        <v>0</v>
      </c>
      <c r="M2396" s="11">
        <f t="shared" si="940"/>
        <v>0</v>
      </c>
      <c r="N2396" s="11">
        <f t="shared" si="940"/>
        <v>0</v>
      </c>
      <c r="O2396" s="11">
        <f t="shared" si="940"/>
        <v>0</v>
      </c>
      <c r="P2396" s="11">
        <f t="shared" si="940"/>
        <v>0</v>
      </c>
      <c r="Q2396" s="4" t="str">
        <f t="shared" si="930"/>
        <v>N-101-000000</v>
      </c>
      <c r="R2396">
        <f t="shared" si="931"/>
        <v>419</v>
      </c>
      <c r="S2396" s="8">
        <f t="shared" si="932"/>
        <v>6.5697596378225285</v>
      </c>
      <c r="T2396" s="8">
        <f t="shared" si="933"/>
        <v>6.5697596378225285</v>
      </c>
      <c r="U2396" s="10">
        <f t="shared" si="924"/>
        <v>5.0426396775385305</v>
      </c>
      <c r="V2396" s="10">
        <f t="shared" si="934"/>
        <v>-0.14431102010629077</v>
      </c>
      <c r="W2396" s="10">
        <f t="shared" si="935"/>
        <v>-1.6022835598607683</v>
      </c>
      <c r="X2396" s="10">
        <f t="shared" si="925"/>
        <v>0.18846893931605621</v>
      </c>
      <c r="Y2396" s="22">
        <f t="shared" si="936"/>
        <v>6.7376924224453338</v>
      </c>
      <c r="Z2396" s="22">
        <f t="shared" si="926"/>
        <v>6.5922741434865042</v>
      </c>
      <c r="AA2396" s="22">
        <f t="shared" si="927"/>
        <v>6.5697596378225285</v>
      </c>
      <c r="AB2396" s="35"/>
      <c r="AC2396" s="10"/>
      <c r="AD2396" s="10"/>
    </row>
    <row r="2397" spans="1:30" x14ac:dyDescent="0.25">
      <c r="A2397" t="s">
        <v>5035</v>
      </c>
      <c r="B2397" t="s">
        <v>2421</v>
      </c>
      <c r="C2397" s="1">
        <v>41687</v>
      </c>
      <c r="D2397">
        <v>734</v>
      </c>
      <c r="E2397" t="str">
        <f t="shared" si="922"/>
        <v>_using_analytics_to_solve_the_problem_of_employability_</v>
      </c>
      <c r="F2397" s="7">
        <f t="shared" si="928"/>
        <v>6.5998704992128365</v>
      </c>
      <c r="G2397">
        <f t="shared" si="923"/>
        <v>81</v>
      </c>
      <c r="H2397" s="11">
        <f t="shared" si="929"/>
        <v>0</v>
      </c>
      <c r="I2397" s="11">
        <f t="shared" si="938"/>
        <v>0</v>
      </c>
      <c r="J2397" s="11">
        <f t="shared" si="938"/>
        <v>1</v>
      </c>
      <c r="K2397" s="11">
        <f t="shared" si="940"/>
        <v>0</v>
      </c>
      <c r="L2397" s="11">
        <f t="shared" si="940"/>
        <v>0</v>
      </c>
      <c r="M2397" s="11">
        <f t="shared" si="940"/>
        <v>0</v>
      </c>
      <c r="N2397" s="11">
        <f t="shared" si="940"/>
        <v>0</v>
      </c>
      <c r="O2397" s="11">
        <f t="shared" si="940"/>
        <v>0</v>
      </c>
      <c r="P2397" s="11">
        <f t="shared" si="940"/>
        <v>1</v>
      </c>
      <c r="Q2397" s="4" t="str">
        <f t="shared" si="930"/>
        <v>N-001-000001</v>
      </c>
      <c r="R2397">
        <f t="shared" si="931"/>
        <v>75</v>
      </c>
      <c r="S2397" s="8">
        <f t="shared" si="932"/>
        <v>6.7053553975541869</v>
      </c>
      <c r="T2397" s="8">
        <f t="shared" si="933"/>
        <v>6.7053553975541869</v>
      </c>
      <c r="U2397" s="10">
        <f t="shared" si="924"/>
        <v>6.4276846486891346</v>
      </c>
      <c r="V2397" s="10">
        <f t="shared" si="934"/>
        <v>-0.16886520179703862</v>
      </c>
      <c r="W2397" s="10">
        <f t="shared" si="935"/>
        <v>-0.23352167750251862</v>
      </c>
      <c r="X2397" s="10">
        <f t="shared" si="925"/>
        <v>0.17218585052370217</v>
      </c>
      <c r="Y2397" s="22">
        <f t="shared" si="936"/>
        <v>6.7214093336529794</v>
      </c>
      <c r="Z2397" s="22">
        <f t="shared" si="926"/>
        <v>6.7986372127043664</v>
      </c>
      <c r="AA2397" s="22">
        <f t="shared" si="927"/>
        <v>6.7053553975541869</v>
      </c>
      <c r="AB2397" s="35"/>
      <c r="AC2397" s="10"/>
      <c r="AD2397" s="10"/>
    </row>
    <row r="2398" spans="1:30" x14ac:dyDescent="0.25">
      <c r="A2398" t="s">
        <v>2919</v>
      </c>
      <c r="B2398" t="s">
        <v>301</v>
      </c>
      <c r="C2398" s="1">
        <v>42212</v>
      </c>
      <c r="D2398">
        <v>163</v>
      </c>
      <c r="E2398" t="str">
        <f t="shared" si="922"/>
        <v>_using_colors_rather_than_digits,_chars,_biometrics_or_keywords,_forauthentication_</v>
      </c>
      <c r="F2398" s="7">
        <f t="shared" si="928"/>
        <v>5.0998664278241987</v>
      </c>
      <c r="G2398">
        <f t="shared" si="923"/>
        <v>81</v>
      </c>
      <c r="H2398" s="11">
        <f t="shared" si="929"/>
        <v>1</v>
      </c>
      <c r="I2398" s="11">
        <f t="shared" si="938"/>
        <v>1</v>
      </c>
      <c r="J2398" s="11">
        <f t="shared" si="938"/>
        <v>0</v>
      </c>
      <c r="K2398" s="11">
        <f t="shared" si="940"/>
        <v>0</v>
      </c>
      <c r="L2398" s="11">
        <f t="shared" si="940"/>
        <v>0</v>
      </c>
      <c r="M2398" s="11">
        <f t="shared" si="940"/>
        <v>0</v>
      </c>
      <c r="N2398" s="11">
        <f t="shared" si="940"/>
        <v>0</v>
      </c>
      <c r="O2398" s="11">
        <f t="shared" si="940"/>
        <v>0</v>
      </c>
      <c r="P2398" s="11">
        <f t="shared" si="940"/>
        <v>0</v>
      </c>
      <c r="Q2398" s="4" t="str">
        <f t="shared" si="930"/>
        <v>N-110-000000</v>
      </c>
      <c r="R2398">
        <f t="shared" si="931"/>
        <v>84</v>
      </c>
      <c r="S2398" s="8">
        <f t="shared" si="932"/>
        <v>6.1102020039575136</v>
      </c>
      <c r="T2398" s="8">
        <f t="shared" si="933"/>
        <v>6.1102020039575136</v>
      </c>
      <c r="U2398" s="10">
        <f t="shared" si="924"/>
        <v>5.692241122866406</v>
      </c>
      <c r="V2398" s="10">
        <f t="shared" si="934"/>
        <v>-1.3217888754809786</v>
      </c>
      <c r="W2398" s="10">
        <f t="shared" si="935"/>
        <v>-1.7335257488911564</v>
      </c>
      <c r="X2398" s="10">
        <f t="shared" si="925"/>
        <v>-0.59237469504220686</v>
      </c>
      <c r="Y2398" s="22">
        <f t="shared" si="936"/>
        <v>5.9568487880870702</v>
      </c>
      <c r="Z2398" s="22">
        <f t="shared" si="926"/>
        <v>5.9724325813367543</v>
      </c>
      <c r="AA2398" s="22">
        <f t="shared" si="927"/>
        <v>6.1102020039575136</v>
      </c>
      <c r="AB2398" s="35"/>
      <c r="AC2398" s="10"/>
      <c r="AD2398" s="10"/>
    </row>
    <row r="2399" spans="1:30" x14ac:dyDescent="0.25">
      <c r="A2399" t="s">
        <v>3069</v>
      </c>
      <c r="B2399" t="s">
        <v>451</v>
      </c>
      <c r="C2399" s="1">
        <v>41894</v>
      </c>
      <c r="D2399">
        <v>122</v>
      </c>
      <c r="E2399" t="str">
        <f t="shared" si="922"/>
        <v>_using_data_science_techniques_for_automatic_clustering_of_it_infrastructurealerts_</v>
      </c>
      <c r="F2399" s="7">
        <f t="shared" si="928"/>
        <v>4.8121843553724171</v>
      </c>
      <c r="G2399">
        <f t="shared" si="923"/>
        <v>59</v>
      </c>
      <c r="H2399" s="11">
        <f t="shared" si="929"/>
        <v>0</v>
      </c>
      <c r="I2399" s="11">
        <f t="shared" si="938"/>
        <v>1</v>
      </c>
      <c r="J2399" s="11">
        <f t="shared" si="938"/>
        <v>0</v>
      </c>
      <c r="K2399" s="11">
        <f t="shared" si="940"/>
        <v>0</v>
      </c>
      <c r="L2399" s="11">
        <f t="shared" si="940"/>
        <v>0</v>
      </c>
      <c r="M2399" s="11">
        <f t="shared" si="940"/>
        <v>0</v>
      </c>
      <c r="N2399" s="11">
        <f t="shared" si="940"/>
        <v>1</v>
      </c>
      <c r="O2399" s="11">
        <f t="shared" si="940"/>
        <v>1</v>
      </c>
      <c r="P2399" s="11">
        <f t="shared" si="940"/>
        <v>0</v>
      </c>
      <c r="Q2399" s="4" t="str">
        <f t="shared" si="930"/>
        <v>N-010-000110</v>
      </c>
      <c r="R2399">
        <f t="shared" si="931"/>
        <v>30</v>
      </c>
      <c r="S2399" s="8">
        <f t="shared" si="932"/>
        <v>6.8313617432708362</v>
      </c>
      <c r="T2399" s="8">
        <f t="shared" si="933"/>
        <v>6.8313617432708362</v>
      </c>
      <c r="U2399" s="10">
        <f t="shared" si="924"/>
        <v>4.6045442385669739</v>
      </c>
      <c r="V2399" s="10">
        <f t="shared" si="934"/>
        <v>-0.11540172769237117</v>
      </c>
      <c r="W2399" s="10">
        <f t="shared" si="935"/>
        <v>-2.0212078213429381</v>
      </c>
      <c r="X2399" s="10">
        <f t="shared" si="925"/>
        <v>0.20764011680544309</v>
      </c>
      <c r="Y2399" s="22">
        <f t="shared" si="936"/>
        <v>6.7568635999347206</v>
      </c>
      <c r="Z2399" s="22">
        <f t="shared" si="926"/>
        <v>6.9806344144561896</v>
      </c>
      <c r="AA2399" s="22">
        <f t="shared" si="927"/>
        <v>6.8313617432708362</v>
      </c>
      <c r="AB2399" s="35"/>
      <c r="AC2399" s="10"/>
      <c r="AD2399" s="10"/>
    </row>
    <row r="2400" spans="1:30" x14ac:dyDescent="0.25">
      <c r="A2400" t="s">
        <v>5037</v>
      </c>
      <c r="B2400" t="s">
        <v>2423</v>
      </c>
      <c r="C2400" s="1">
        <v>42299</v>
      </c>
      <c r="D2400">
        <v>127</v>
      </c>
      <c r="E2400" t="str">
        <f t="shared" si="922"/>
        <v>_using_data_science_to_combat_watering_hole_security_attacks_</v>
      </c>
      <c r="F2400" s="7">
        <f t="shared" si="928"/>
        <v>4.8520302639196169</v>
      </c>
      <c r="G2400">
        <f t="shared" si="923"/>
        <v>47</v>
      </c>
      <c r="H2400" s="11">
        <f t="shared" si="929"/>
        <v>1</v>
      </c>
      <c r="I2400" s="11">
        <f t="shared" si="938"/>
        <v>0</v>
      </c>
      <c r="J2400" s="11">
        <f t="shared" si="938"/>
        <v>1</v>
      </c>
      <c r="K2400" s="11">
        <f t="shared" si="940"/>
        <v>0</v>
      </c>
      <c r="L2400" s="11">
        <f t="shared" si="940"/>
        <v>0</v>
      </c>
      <c r="M2400" s="11">
        <f t="shared" si="940"/>
        <v>0</v>
      </c>
      <c r="N2400" s="11">
        <f t="shared" si="940"/>
        <v>1</v>
      </c>
      <c r="O2400" s="11">
        <f t="shared" si="940"/>
        <v>1</v>
      </c>
      <c r="P2400" s="11">
        <f t="shared" si="940"/>
        <v>0</v>
      </c>
      <c r="Q2400" s="4" t="str">
        <f t="shared" si="930"/>
        <v>N-101-000110</v>
      </c>
      <c r="R2400">
        <f t="shared" si="931"/>
        <v>126</v>
      </c>
      <c r="S2400" s="8">
        <f t="shared" si="932"/>
        <v>7.156085089173656</v>
      </c>
      <c r="T2400" s="8">
        <f t="shared" si="933"/>
        <v>7.156085089173656</v>
      </c>
      <c r="U2400" s="10">
        <f t="shared" si="924"/>
        <v>4.0620135670986075</v>
      </c>
      <c r="V2400" s="10">
        <f t="shared" si="934"/>
        <v>0.76279653926378688</v>
      </c>
      <c r="W2400" s="10">
        <f t="shared" si="935"/>
        <v>-1.9813619127957383</v>
      </c>
      <c r="X2400" s="10">
        <f t="shared" si="925"/>
        <v>0.79001669682100972</v>
      </c>
      <c r="Y2400" s="22">
        <f t="shared" si="936"/>
        <v>7.3392401799502869</v>
      </c>
      <c r="Z2400" s="22">
        <f t="shared" si="926"/>
        <v>7.2265960335864765</v>
      </c>
      <c r="AA2400" s="22">
        <f t="shared" si="927"/>
        <v>7.156085089173656</v>
      </c>
      <c r="AB2400" s="35"/>
      <c r="AC2400" s="10"/>
      <c r="AD2400" s="10"/>
    </row>
    <row r="2401" spans="1:30" x14ac:dyDescent="0.25">
      <c r="A2401" t="s">
        <v>5040</v>
      </c>
      <c r="B2401" t="s">
        <v>2426</v>
      </c>
      <c r="C2401" s="1">
        <v>41174</v>
      </c>
      <c r="D2401">
        <v>1996</v>
      </c>
      <c r="E2401" t="str">
        <f t="shared" si="922"/>
        <v>_using_decision_trees_in_evidence_based_medicine_</v>
      </c>
      <c r="F2401" s="7">
        <f t="shared" si="928"/>
        <v>7.5994013334158153</v>
      </c>
      <c r="G2401">
        <f t="shared" si="923"/>
        <v>29</v>
      </c>
      <c r="H2401" s="11">
        <f t="shared" si="929"/>
        <v>0</v>
      </c>
      <c r="I2401" s="11">
        <f t="shared" si="938"/>
        <v>0</v>
      </c>
      <c r="J2401" s="11">
        <f t="shared" si="938"/>
        <v>1</v>
      </c>
      <c r="K2401" s="11">
        <f t="shared" si="940"/>
        <v>0</v>
      </c>
      <c r="L2401" s="11">
        <f t="shared" si="940"/>
        <v>0</v>
      </c>
      <c r="M2401" s="11">
        <f t="shared" si="940"/>
        <v>0</v>
      </c>
      <c r="N2401" s="11">
        <f t="shared" si="940"/>
        <v>0</v>
      </c>
      <c r="O2401" s="11">
        <f t="shared" si="940"/>
        <v>0</v>
      </c>
      <c r="P2401" s="11">
        <f t="shared" si="940"/>
        <v>0</v>
      </c>
      <c r="Q2401" s="4" t="str">
        <f t="shared" si="930"/>
        <v>N-001-000000</v>
      </c>
      <c r="R2401">
        <f t="shared" si="931"/>
        <v>313</v>
      </c>
      <c r="S2401" s="8">
        <f t="shared" si="932"/>
        <v>6.8822553953446945</v>
      </c>
      <c r="T2401" s="8">
        <f t="shared" si="933"/>
        <v>6.8822553953446945</v>
      </c>
      <c r="U2401" s="10">
        <f t="shared" si="924"/>
        <v>7.2124653397570624</v>
      </c>
      <c r="V2401" s="10">
        <f t="shared" si="934"/>
        <v>0.15496856831223904</v>
      </c>
      <c r="W2401" s="10">
        <f t="shared" si="935"/>
        <v>0.7660091567004601</v>
      </c>
      <c r="X2401" s="10">
        <f t="shared" si="925"/>
        <v>0.38693599365875281</v>
      </c>
      <c r="Y2401" s="22">
        <f t="shared" si="936"/>
        <v>6.9361594767880304</v>
      </c>
      <c r="Z2401" s="22">
        <f t="shared" si="926"/>
        <v>6.9661540865059681</v>
      </c>
      <c r="AA2401" s="22">
        <f t="shared" si="927"/>
        <v>6.8822553953446945</v>
      </c>
      <c r="AB2401" s="35"/>
      <c r="AC2401" s="10"/>
      <c r="AD2401" s="10"/>
    </row>
    <row r="2402" spans="1:30" x14ac:dyDescent="0.25">
      <c r="A2402" t="s">
        <v>5041</v>
      </c>
      <c r="B2402" t="s">
        <v>2427</v>
      </c>
      <c r="C2402" s="1">
        <v>42366</v>
      </c>
      <c r="D2402">
        <v>285</v>
      </c>
      <c r="E2402" t="str">
        <f t="shared" si="922"/>
        <v>_using_glove_vectors_in_gensim_</v>
      </c>
      <c r="F2402" s="7">
        <f t="shared" si="928"/>
        <v>5.6559918108198524</v>
      </c>
      <c r="G2402">
        <f t="shared" si="923"/>
        <v>61</v>
      </c>
      <c r="H2402" s="11">
        <f t="shared" si="929"/>
        <v>1</v>
      </c>
      <c r="I2402" s="11">
        <f t="shared" ref="I2402:J2421" si="941">IF(ISNUMBER(SEARCH(I$1,$B2402)),1,0)</f>
        <v>0</v>
      </c>
      <c r="J2402" s="11">
        <f t="shared" si="941"/>
        <v>1</v>
      </c>
      <c r="K2402" s="11">
        <f t="shared" ref="K2402:P2411" si="942">IF(ISNUMBER(SEARCH(K$1,$E2402)),1,0)</f>
        <v>0</v>
      </c>
      <c r="L2402" s="11">
        <f t="shared" si="942"/>
        <v>0</v>
      </c>
      <c r="M2402" s="11">
        <f t="shared" si="942"/>
        <v>0</v>
      </c>
      <c r="N2402" s="11">
        <f t="shared" si="942"/>
        <v>0</v>
      </c>
      <c r="O2402" s="11">
        <f t="shared" si="942"/>
        <v>0</v>
      </c>
      <c r="P2402" s="11">
        <f t="shared" si="942"/>
        <v>0</v>
      </c>
      <c r="Q2402" s="4" t="str">
        <f t="shared" si="930"/>
        <v>N-101-000000</v>
      </c>
      <c r="R2402">
        <f t="shared" si="931"/>
        <v>419</v>
      </c>
      <c r="S2402" s="8">
        <f t="shared" si="932"/>
        <v>6.5697596378225285</v>
      </c>
      <c r="T2402" s="8">
        <f t="shared" si="933"/>
        <v>6.5697596378225285</v>
      </c>
      <c r="U2402" s="10">
        <f t="shared" si="924"/>
        <v>5.467522871503796</v>
      </c>
      <c r="V2402" s="10">
        <f t="shared" si="934"/>
        <v>-0.14431102010629077</v>
      </c>
      <c r="W2402" s="10">
        <f t="shared" si="935"/>
        <v>-1.1774003658955028</v>
      </c>
      <c r="X2402" s="10">
        <f t="shared" si="925"/>
        <v>0.18846893931605621</v>
      </c>
      <c r="Y2402" s="22">
        <f t="shared" si="936"/>
        <v>6.7376924224453338</v>
      </c>
      <c r="Z2402" s="22">
        <f t="shared" si="926"/>
        <v>6.5922741434865042</v>
      </c>
      <c r="AA2402" s="22">
        <f t="shared" si="927"/>
        <v>6.5697596378225285</v>
      </c>
      <c r="AB2402" s="35"/>
      <c r="AC2402" s="10"/>
      <c r="AD2402" s="10"/>
    </row>
    <row r="2403" spans="1:30" x14ac:dyDescent="0.25">
      <c r="A2403" t="s">
        <v>5042</v>
      </c>
      <c r="B2403" t="s">
        <v>2428</v>
      </c>
      <c r="C2403" s="1">
        <v>42118</v>
      </c>
      <c r="D2403">
        <v>1548</v>
      </c>
      <c r="E2403" t="str">
        <f t="shared" si="922"/>
        <v>_using_historical_data_in_the_age_of_real_time_decision_making_</v>
      </c>
      <c r="F2403" s="7">
        <f t="shared" si="928"/>
        <v>7.3453648404168685</v>
      </c>
      <c r="G2403">
        <f t="shared" si="923"/>
        <v>40</v>
      </c>
      <c r="H2403" s="11">
        <f t="shared" si="929"/>
        <v>1</v>
      </c>
      <c r="I2403" s="11">
        <f t="shared" si="941"/>
        <v>0</v>
      </c>
      <c r="J2403" s="11">
        <f t="shared" si="941"/>
        <v>1</v>
      </c>
      <c r="K2403" s="11">
        <f t="shared" si="942"/>
        <v>0</v>
      </c>
      <c r="L2403" s="11">
        <f t="shared" si="942"/>
        <v>0</v>
      </c>
      <c r="M2403" s="11">
        <f t="shared" si="942"/>
        <v>0</v>
      </c>
      <c r="N2403" s="11">
        <f t="shared" si="942"/>
        <v>0</v>
      </c>
      <c r="O2403" s="11">
        <f t="shared" si="942"/>
        <v>1</v>
      </c>
      <c r="P2403" s="11">
        <f t="shared" si="942"/>
        <v>0</v>
      </c>
      <c r="Q2403" s="4" t="str">
        <f t="shared" si="930"/>
        <v>N-101-000010</v>
      </c>
      <c r="R2403">
        <f t="shared" si="931"/>
        <v>382</v>
      </c>
      <c r="S2403" s="8">
        <f t="shared" si="932"/>
        <v>6.8802841839920132</v>
      </c>
      <c r="T2403" s="8">
        <f t="shared" si="933"/>
        <v>6.8802841839920132</v>
      </c>
      <c r="U2403" s="10">
        <f t="shared" si="924"/>
        <v>6.9390109799013437</v>
      </c>
      <c r="V2403" s="10">
        <f t="shared" si="934"/>
        <v>0.18424985744159661</v>
      </c>
      <c r="W2403" s="10">
        <f t="shared" si="935"/>
        <v>0.5119726637015134</v>
      </c>
      <c r="X2403" s="10">
        <f t="shared" si="925"/>
        <v>0.40635386051552441</v>
      </c>
      <c r="Y2403" s="22">
        <f t="shared" si="936"/>
        <v>6.9555773436448023</v>
      </c>
      <c r="Z2403" s="22">
        <f t="shared" si="926"/>
        <v>6.8151536771936527</v>
      </c>
      <c r="AA2403" s="22">
        <f t="shared" si="927"/>
        <v>6.8802841839920132</v>
      </c>
      <c r="AB2403" s="35"/>
      <c r="AC2403" s="10"/>
      <c r="AD2403" s="10"/>
    </row>
    <row r="2404" spans="1:30" x14ac:dyDescent="0.25">
      <c r="A2404" t="s">
        <v>5043</v>
      </c>
      <c r="B2404" t="s">
        <v>2429</v>
      </c>
      <c r="C2404" s="1">
        <v>42423</v>
      </c>
      <c r="D2404">
        <v>1994</v>
      </c>
      <c r="E2404" t="str">
        <f t="shared" si="922"/>
        <v>_using_machine_learning_to_generate_music_</v>
      </c>
      <c r="F2404" s="7">
        <f t="shared" si="928"/>
        <v>7.5983993293239642</v>
      </c>
      <c r="G2404">
        <f t="shared" si="923"/>
        <v>52</v>
      </c>
      <c r="H2404" s="11">
        <f t="shared" si="929"/>
        <v>1</v>
      </c>
      <c r="I2404" s="11">
        <f t="shared" si="941"/>
        <v>0</v>
      </c>
      <c r="J2404" s="11">
        <f t="shared" si="941"/>
        <v>1</v>
      </c>
      <c r="K2404" s="11">
        <f t="shared" si="942"/>
        <v>0</v>
      </c>
      <c r="L2404" s="11">
        <f t="shared" si="942"/>
        <v>0</v>
      </c>
      <c r="M2404" s="11">
        <f t="shared" si="942"/>
        <v>1</v>
      </c>
      <c r="N2404" s="11">
        <f t="shared" si="942"/>
        <v>0</v>
      </c>
      <c r="O2404" s="11">
        <f t="shared" si="942"/>
        <v>0</v>
      </c>
      <c r="P2404" s="11">
        <f t="shared" si="942"/>
        <v>0</v>
      </c>
      <c r="Q2404" s="4" t="str">
        <f t="shared" si="930"/>
        <v>N-101-001000</v>
      </c>
      <c r="R2404">
        <f t="shared" si="931"/>
        <v>46</v>
      </c>
      <c r="S2404" s="8">
        <f t="shared" si="932"/>
        <v>7.5093650636194917</v>
      </c>
      <c r="T2404" s="8">
        <f t="shared" si="933"/>
        <v>7.5093650636194917</v>
      </c>
      <c r="U2404" s="10">
        <f t="shared" si="924"/>
        <v>6.9320111337320229</v>
      </c>
      <c r="V2404" s="10">
        <f t="shared" si="934"/>
        <v>0.57637019718311244</v>
      </c>
      <c r="W2404" s="10">
        <f t="shared" si="935"/>
        <v>0.76500715260860908</v>
      </c>
      <c r="X2404" s="10">
        <f t="shared" si="925"/>
        <v>0.66638819559194107</v>
      </c>
      <c r="Y2404" s="22">
        <f t="shared" si="936"/>
        <v>7.2156116787212188</v>
      </c>
      <c r="Z2404" s="22">
        <f t="shared" si="926"/>
        <v>7.4284478707448081</v>
      </c>
      <c r="AA2404" s="22">
        <f t="shared" si="927"/>
        <v>7.5093650636194917</v>
      </c>
      <c r="AB2404" s="35"/>
      <c r="AC2404" s="10"/>
      <c r="AD2404" s="10"/>
    </row>
    <row r="2405" spans="1:30" x14ac:dyDescent="0.25">
      <c r="A2405" t="s">
        <v>5044</v>
      </c>
      <c r="B2405" t="s">
        <v>2430</v>
      </c>
      <c r="C2405" s="1">
        <v>42470</v>
      </c>
      <c r="D2405">
        <v>1181</v>
      </c>
      <c r="E2405" t="str">
        <f t="shared" si="922"/>
        <v>_using_machine_learning_to_predict_customer_behaviour_</v>
      </c>
      <c r="F2405" s="7">
        <f t="shared" si="928"/>
        <v>7.0749631979660439</v>
      </c>
      <c r="G2405">
        <f t="shared" si="923"/>
        <v>51</v>
      </c>
      <c r="H2405" s="11">
        <f t="shared" si="929"/>
        <v>1</v>
      </c>
      <c r="I2405" s="11">
        <f t="shared" si="941"/>
        <v>0</v>
      </c>
      <c r="J2405" s="11">
        <f t="shared" si="941"/>
        <v>1</v>
      </c>
      <c r="K2405" s="11">
        <f t="shared" si="942"/>
        <v>0</v>
      </c>
      <c r="L2405" s="11">
        <f t="shared" si="942"/>
        <v>0</v>
      </c>
      <c r="M2405" s="11">
        <f t="shared" si="942"/>
        <v>1</v>
      </c>
      <c r="N2405" s="11">
        <f t="shared" si="942"/>
        <v>0</v>
      </c>
      <c r="O2405" s="11">
        <f t="shared" si="942"/>
        <v>0</v>
      </c>
      <c r="P2405" s="11">
        <f t="shared" si="942"/>
        <v>0</v>
      </c>
      <c r="Q2405" s="4" t="str">
        <f t="shared" si="930"/>
        <v>N-101-001000</v>
      </c>
      <c r="R2405">
        <f t="shared" si="931"/>
        <v>46</v>
      </c>
      <c r="S2405" s="8">
        <f t="shared" si="932"/>
        <v>7.5093650636194917</v>
      </c>
      <c r="T2405" s="8">
        <f t="shared" si="933"/>
        <v>7.5093650636194917</v>
      </c>
      <c r="U2405" s="10">
        <f t="shared" si="924"/>
        <v>6.4085750023741026</v>
      </c>
      <c r="V2405" s="10">
        <f t="shared" si="934"/>
        <v>0.57637019718311244</v>
      </c>
      <c r="W2405" s="10">
        <f t="shared" si="935"/>
        <v>0.24157102125068874</v>
      </c>
      <c r="X2405" s="10">
        <f t="shared" si="925"/>
        <v>0.66638819559194107</v>
      </c>
      <c r="Y2405" s="22">
        <f t="shared" si="936"/>
        <v>7.2156116787212188</v>
      </c>
      <c r="Z2405" s="22">
        <f t="shared" si="926"/>
        <v>7.4284478707448081</v>
      </c>
      <c r="AA2405" s="22">
        <f t="shared" si="927"/>
        <v>7.5093650636194917</v>
      </c>
      <c r="AB2405" s="35"/>
      <c r="AC2405" s="10"/>
      <c r="AD2405" s="10"/>
    </row>
    <row r="2406" spans="1:30" x14ac:dyDescent="0.25">
      <c r="A2406" t="s">
        <v>2920</v>
      </c>
      <c r="B2406" t="s">
        <v>302</v>
      </c>
      <c r="C2406" s="1">
        <v>42201</v>
      </c>
      <c r="D2406">
        <v>122</v>
      </c>
      <c r="E2406" t="str">
        <f t="shared" si="922"/>
        <v>_using_phone_call_recordings_for_predictive_modeling_</v>
      </c>
      <c r="F2406" s="7">
        <f t="shared" si="928"/>
        <v>4.8121843553724171</v>
      </c>
      <c r="G2406">
        <f t="shared" si="923"/>
        <v>45</v>
      </c>
      <c r="H2406" s="11">
        <f t="shared" si="929"/>
        <v>1</v>
      </c>
      <c r="I2406" s="11">
        <f t="shared" si="941"/>
        <v>1</v>
      </c>
      <c r="J2406" s="11">
        <f t="shared" si="941"/>
        <v>0</v>
      </c>
      <c r="K2406" s="11">
        <f t="shared" si="942"/>
        <v>0</v>
      </c>
      <c r="L2406" s="11">
        <f t="shared" si="942"/>
        <v>0</v>
      </c>
      <c r="M2406" s="11">
        <f t="shared" si="942"/>
        <v>0</v>
      </c>
      <c r="N2406" s="11">
        <f t="shared" si="942"/>
        <v>0</v>
      </c>
      <c r="O2406" s="11">
        <f t="shared" si="942"/>
        <v>0</v>
      </c>
      <c r="P2406" s="11">
        <f t="shared" si="942"/>
        <v>0</v>
      </c>
      <c r="Q2406" s="4" t="str">
        <f t="shared" si="930"/>
        <v>N-110-000000</v>
      </c>
      <c r="R2406">
        <f t="shared" si="931"/>
        <v>84</v>
      </c>
      <c r="S2406" s="8">
        <f t="shared" si="932"/>
        <v>6.1102020039575136</v>
      </c>
      <c r="T2406" s="8">
        <f t="shared" si="933"/>
        <v>6.1102020039575136</v>
      </c>
      <c r="U2406" s="10">
        <f t="shared" si="924"/>
        <v>5.4045590504146244</v>
      </c>
      <c r="V2406" s="10">
        <f t="shared" si="934"/>
        <v>-1.3217888754809786</v>
      </c>
      <c r="W2406" s="10">
        <f t="shared" si="935"/>
        <v>-2.0212078213429381</v>
      </c>
      <c r="X2406" s="10">
        <f t="shared" si="925"/>
        <v>-0.59237469504220686</v>
      </c>
      <c r="Y2406" s="22">
        <f t="shared" si="936"/>
        <v>5.9568487880870702</v>
      </c>
      <c r="Z2406" s="22">
        <f t="shared" si="926"/>
        <v>5.9724325813367543</v>
      </c>
      <c r="AA2406" s="22">
        <f t="shared" si="927"/>
        <v>6.1102020039575136</v>
      </c>
      <c r="AB2406" s="35"/>
      <c r="AC2406" s="10"/>
      <c r="AD2406" s="10"/>
    </row>
    <row r="2407" spans="1:30" x14ac:dyDescent="0.25">
      <c r="A2407" t="s">
        <v>5045</v>
      </c>
      <c r="B2407" t="s">
        <v>2431</v>
      </c>
      <c r="C2407" s="1">
        <v>42130</v>
      </c>
      <c r="D2407">
        <v>1670</v>
      </c>
      <c r="E2407" t="str">
        <f t="shared" si="922"/>
        <v>_using_python_on_azure_machine_learning_studio_</v>
      </c>
      <c r="F2407" s="7">
        <f t="shared" si="928"/>
        <v>7.4211775285953934</v>
      </c>
      <c r="G2407">
        <f t="shared" si="923"/>
        <v>77</v>
      </c>
      <c r="H2407" s="11">
        <f t="shared" si="929"/>
        <v>1</v>
      </c>
      <c r="I2407" s="11">
        <f t="shared" si="941"/>
        <v>0</v>
      </c>
      <c r="J2407" s="11">
        <f t="shared" si="941"/>
        <v>1</v>
      </c>
      <c r="K2407" s="11">
        <f t="shared" si="942"/>
        <v>1</v>
      </c>
      <c r="L2407" s="11">
        <f t="shared" si="942"/>
        <v>0</v>
      </c>
      <c r="M2407" s="11">
        <f t="shared" si="942"/>
        <v>1</v>
      </c>
      <c r="N2407" s="11">
        <f t="shared" si="942"/>
        <v>0</v>
      </c>
      <c r="O2407" s="11">
        <f t="shared" si="942"/>
        <v>0</v>
      </c>
      <c r="P2407" s="11">
        <f t="shared" si="942"/>
        <v>0</v>
      </c>
      <c r="Q2407" s="4" t="str">
        <f t="shared" si="930"/>
        <v>N-101-101000</v>
      </c>
      <c r="R2407">
        <f t="shared" si="931"/>
        <v>2</v>
      </c>
      <c r="S2407" s="8">
        <f t="shared" si="932"/>
        <v>7.600207430413267</v>
      </c>
      <c r="T2407" s="8">
        <f t="shared" si="933"/>
        <v>7.3546782491486216</v>
      </c>
      <c r="U2407" s="10">
        <f t="shared" si="924"/>
        <v>5.8145709323107573</v>
      </c>
      <c r="V2407" s="10">
        <f t="shared" si="934"/>
        <v>1.9941781901256594</v>
      </c>
      <c r="W2407" s="10">
        <f t="shared" si="935"/>
        <v>0.58778535188003822</v>
      </c>
      <c r="X2407" s="10">
        <f t="shared" si="925"/>
        <v>1.6066065962846359</v>
      </c>
      <c r="Y2407" s="22">
        <f t="shared" si="936"/>
        <v>8.1558300794139136</v>
      </c>
      <c r="Z2407" s="22">
        <f t="shared" si="926"/>
        <v>8.9143851018134406</v>
      </c>
      <c r="AA2407" s="22">
        <f t="shared" si="927"/>
        <v>8.1558300794139136</v>
      </c>
      <c r="AB2407" s="35"/>
      <c r="AC2407" s="10"/>
      <c r="AD2407" s="10"/>
    </row>
    <row r="2408" spans="1:30" x14ac:dyDescent="0.25">
      <c r="A2408" t="s">
        <v>2921</v>
      </c>
      <c r="B2408" t="s">
        <v>303</v>
      </c>
      <c r="C2408" s="1">
        <v>41842</v>
      </c>
      <c r="D2408">
        <v>297</v>
      </c>
      <c r="E2408" t="str">
        <f t="shared" si="922"/>
        <v>_using_visualization_to_share_the_human_impact_of_numbers_-_tableau_whitepaper_</v>
      </c>
      <c r="F2408" s="7">
        <f t="shared" si="928"/>
        <v>5.6970934865054046</v>
      </c>
      <c r="G2408">
        <f t="shared" si="923"/>
        <v>69</v>
      </c>
      <c r="H2408" s="11">
        <f t="shared" si="929"/>
        <v>0</v>
      </c>
      <c r="I2408" s="11">
        <f t="shared" si="941"/>
        <v>1</v>
      </c>
      <c r="J2408" s="11">
        <f t="shared" si="941"/>
        <v>0</v>
      </c>
      <c r="K2408" s="11">
        <f t="shared" si="942"/>
        <v>0</v>
      </c>
      <c r="L2408" s="11">
        <f t="shared" si="942"/>
        <v>0</v>
      </c>
      <c r="M2408" s="11">
        <f t="shared" si="942"/>
        <v>0</v>
      </c>
      <c r="N2408" s="11">
        <f t="shared" si="942"/>
        <v>0</v>
      </c>
      <c r="O2408" s="11">
        <f t="shared" si="942"/>
        <v>0</v>
      </c>
      <c r="P2408" s="11">
        <f t="shared" si="942"/>
        <v>0</v>
      </c>
      <c r="Q2408" s="4" t="str">
        <f t="shared" si="930"/>
        <v>N-010-000000</v>
      </c>
      <c r="R2408">
        <f t="shared" si="931"/>
        <v>99</v>
      </c>
      <c r="S2408" s="8">
        <f t="shared" si="932"/>
        <v>6.480946823676728</v>
      </c>
      <c r="T2408" s="8">
        <f t="shared" si="933"/>
        <v>6.480946823676728</v>
      </c>
      <c r="U2408" s="10">
        <f t="shared" si="924"/>
        <v>6.0910011272049145</v>
      </c>
      <c r="V2408" s="10">
        <f t="shared" si="934"/>
        <v>-1.0225092870624488</v>
      </c>
      <c r="W2408" s="10">
        <f t="shared" si="935"/>
        <v>-1.1362986902099506</v>
      </c>
      <c r="X2408" s="10">
        <f t="shared" si="925"/>
        <v>-0.39390764069951029</v>
      </c>
      <c r="Y2408" s="22">
        <f t="shared" si="936"/>
        <v>6.1553158424297676</v>
      </c>
      <c r="Z2408" s="22">
        <f t="shared" si="926"/>
        <v>6.3463125243562173</v>
      </c>
      <c r="AA2408" s="22">
        <f t="shared" si="927"/>
        <v>6.480946823676728</v>
      </c>
      <c r="AB2408" s="35"/>
      <c r="AC2408" s="10"/>
      <c r="AD2408" s="10"/>
    </row>
    <row r="2409" spans="1:30" x14ac:dyDescent="0.25">
      <c r="A2409" t="s">
        <v>2922</v>
      </c>
      <c r="B2409" t="s">
        <v>304</v>
      </c>
      <c r="C2409" s="1">
        <v>41983</v>
      </c>
      <c r="D2409">
        <v>163</v>
      </c>
      <c r="E2409" t="str">
        <f t="shared" si="922"/>
        <v>_using_visualization_to_share_the_human_impact_of_numbers_-_whitepaper_</v>
      </c>
      <c r="F2409" s="7">
        <f t="shared" si="928"/>
        <v>5.0998664278241987</v>
      </c>
      <c r="G2409">
        <f t="shared" si="923"/>
        <v>78</v>
      </c>
      <c r="H2409" s="11">
        <f t="shared" si="929"/>
        <v>0</v>
      </c>
      <c r="I2409" s="11">
        <f t="shared" si="941"/>
        <v>1</v>
      </c>
      <c r="J2409" s="11">
        <f t="shared" si="941"/>
        <v>0</v>
      </c>
      <c r="K2409" s="11">
        <f t="shared" si="942"/>
        <v>0</v>
      </c>
      <c r="L2409" s="11">
        <f t="shared" si="942"/>
        <v>0</v>
      </c>
      <c r="M2409" s="11">
        <f t="shared" si="942"/>
        <v>0</v>
      </c>
      <c r="N2409" s="11">
        <f t="shared" si="942"/>
        <v>0</v>
      </c>
      <c r="O2409" s="11">
        <f t="shared" si="942"/>
        <v>0</v>
      </c>
      <c r="P2409" s="11">
        <f t="shared" si="942"/>
        <v>0</v>
      </c>
      <c r="Q2409" s="4" t="str">
        <f t="shared" si="930"/>
        <v>N-010-000000</v>
      </c>
      <c r="R2409">
        <f t="shared" si="931"/>
        <v>99</v>
      </c>
      <c r="S2409" s="8">
        <f t="shared" si="932"/>
        <v>6.480946823676728</v>
      </c>
      <c r="T2409" s="8">
        <f t="shared" si="933"/>
        <v>6.480946823676728</v>
      </c>
      <c r="U2409" s="10">
        <f t="shared" si="924"/>
        <v>5.4937740685237086</v>
      </c>
      <c r="V2409" s="10">
        <f t="shared" si="934"/>
        <v>-1.0225092870624488</v>
      </c>
      <c r="W2409" s="10">
        <f t="shared" si="935"/>
        <v>-1.7335257488911564</v>
      </c>
      <c r="X2409" s="10">
        <f t="shared" si="925"/>
        <v>-0.39390764069951029</v>
      </c>
      <c r="Y2409" s="22">
        <f t="shared" si="936"/>
        <v>6.1553158424297676</v>
      </c>
      <c r="Z2409" s="22">
        <f t="shared" si="926"/>
        <v>6.3463125243562173</v>
      </c>
      <c r="AA2409" s="22">
        <f t="shared" si="927"/>
        <v>6.480946823676728</v>
      </c>
      <c r="AB2409" s="35"/>
      <c r="AC2409" s="10"/>
      <c r="AD2409" s="10"/>
    </row>
    <row r="2410" spans="1:30" x14ac:dyDescent="0.25">
      <c r="A2410" t="s">
        <v>2923</v>
      </c>
      <c r="B2410" t="s">
        <v>305</v>
      </c>
      <c r="C2410" s="1">
        <v>42141</v>
      </c>
      <c r="D2410">
        <v>733</v>
      </c>
      <c r="E2410" t="str">
        <f t="shared" si="922"/>
        <v>_uv_and_sun_exposure_good_to_protect_you_against_skin_cancer,_says_data_science_</v>
      </c>
      <c r="F2410" s="7">
        <f t="shared" si="928"/>
        <v>6.5985090286145152</v>
      </c>
      <c r="G2410">
        <f t="shared" si="923"/>
        <v>21</v>
      </c>
      <c r="H2410" s="11">
        <f t="shared" si="929"/>
        <v>1</v>
      </c>
      <c r="I2410" s="11">
        <f t="shared" si="941"/>
        <v>1</v>
      </c>
      <c r="J2410" s="11">
        <f t="shared" si="941"/>
        <v>0</v>
      </c>
      <c r="K2410" s="11">
        <f t="shared" si="942"/>
        <v>0</v>
      </c>
      <c r="L2410" s="11">
        <f t="shared" si="942"/>
        <v>0</v>
      </c>
      <c r="M2410" s="11">
        <f t="shared" si="942"/>
        <v>0</v>
      </c>
      <c r="N2410" s="11">
        <f t="shared" si="942"/>
        <v>1</v>
      </c>
      <c r="O2410" s="11">
        <f t="shared" si="942"/>
        <v>1</v>
      </c>
      <c r="P2410" s="11">
        <f t="shared" si="942"/>
        <v>0</v>
      </c>
      <c r="Q2410" s="4" t="str">
        <f t="shared" si="930"/>
        <v>N-110-000110</v>
      </c>
      <c r="R2410">
        <f t="shared" si="931"/>
        <v>30</v>
      </c>
      <c r="S2410" s="8">
        <f t="shared" si="932"/>
        <v>6.8313617432708362</v>
      </c>
      <c r="T2410" s="8">
        <f t="shared" si="933"/>
        <v>6.8313617432708362</v>
      </c>
      <c r="U2410" s="10">
        <f t="shared" si="924"/>
        <v>6.5893359661517685</v>
      </c>
      <c r="V2410" s="10">
        <f t="shared" si="934"/>
        <v>-0.41468131611090092</v>
      </c>
      <c r="W2410" s="10">
        <f t="shared" si="935"/>
        <v>-0.23488314810083999</v>
      </c>
      <c r="X2410" s="10">
        <f t="shared" si="925"/>
        <v>9.1730624627465642E-3</v>
      </c>
      <c r="Y2410" s="22">
        <f t="shared" si="936"/>
        <v>6.5583965455920241</v>
      </c>
      <c r="Z2410" s="22">
        <f t="shared" si="926"/>
        <v>6.6067544714367257</v>
      </c>
      <c r="AA2410" s="22">
        <f t="shared" si="927"/>
        <v>6.8313617432708362</v>
      </c>
      <c r="AB2410" s="35"/>
      <c r="AC2410" s="10"/>
      <c r="AD2410" s="10"/>
    </row>
    <row r="2411" spans="1:30" x14ac:dyDescent="0.25">
      <c r="A2411" t="s">
        <v>5047</v>
      </c>
      <c r="B2411" t="s">
        <v>2433</v>
      </c>
      <c r="C2411" s="1">
        <v>42085</v>
      </c>
      <c r="D2411">
        <v>163</v>
      </c>
      <c r="E2411" t="str">
        <f t="shared" si="922"/>
        <v>_value-liquidity_cycle_</v>
      </c>
      <c r="F2411" s="7">
        <f t="shared" si="928"/>
        <v>5.0998664278241987</v>
      </c>
      <c r="G2411">
        <f t="shared" si="923"/>
        <v>50</v>
      </c>
      <c r="H2411" s="11">
        <f t="shared" si="929"/>
        <v>1</v>
      </c>
      <c r="I2411" s="11">
        <f t="shared" si="941"/>
        <v>0</v>
      </c>
      <c r="J2411" s="11">
        <f t="shared" si="941"/>
        <v>1</v>
      </c>
      <c r="K2411" s="11">
        <f t="shared" si="942"/>
        <v>0</v>
      </c>
      <c r="L2411" s="11">
        <f t="shared" si="942"/>
        <v>0</v>
      </c>
      <c r="M2411" s="11">
        <f t="shared" si="942"/>
        <v>0</v>
      </c>
      <c r="N2411" s="11">
        <f t="shared" si="942"/>
        <v>0</v>
      </c>
      <c r="O2411" s="11">
        <f t="shared" si="942"/>
        <v>0</v>
      </c>
      <c r="P2411" s="11">
        <f t="shared" si="942"/>
        <v>0</v>
      </c>
      <c r="Q2411" s="4" t="str">
        <f t="shared" si="930"/>
        <v>N-101-000000</v>
      </c>
      <c r="R2411">
        <f t="shared" si="931"/>
        <v>419</v>
      </c>
      <c r="S2411" s="8">
        <f t="shared" si="932"/>
        <v>6.5697596378225285</v>
      </c>
      <c r="T2411" s="8">
        <f t="shared" si="933"/>
        <v>6.5697596378225285</v>
      </c>
      <c r="U2411" s="10">
        <f t="shared" si="924"/>
        <v>4.9113974885081424</v>
      </c>
      <c r="V2411" s="10">
        <f t="shared" si="934"/>
        <v>-0.14431102010629077</v>
      </c>
      <c r="W2411" s="10">
        <f t="shared" si="935"/>
        <v>-1.7335257488911564</v>
      </c>
      <c r="X2411" s="10">
        <f t="shared" si="925"/>
        <v>0.18846893931605621</v>
      </c>
      <c r="Y2411" s="22">
        <f t="shared" si="936"/>
        <v>6.7376924224453338</v>
      </c>
      <c r="Z2411" s="22">
        <f t="shared" si="926"/>
        <v>6.5922741434865042</v>
      </c>
      <c r="AA2411" s="22">
        <f t="shared" si="927"/>
        <v>6.5697596378225285</v>
      </c>
      <c r="AB2411" s="35"/>
      <c r="AC2411" s="10"/>
      <c r="AD2411" s="10"/>
    </row>
    <row r="2412" spans="1:30" x14ac:dyDescent="0.25">
      <c r="A2412" t="s">
        <v>5048</v>
      </c>
      <c r="B2412" t="s">
        <v>2434</v>
      </c>
      <c r="C2412" s="1">
        <v>41965</v>
      </c>
      <c r="D2412">
        <v>163</v>
      </c>
      <c r="E2412" t="str">
        <f t="shared" si="922"/>
        <v>_variable_metrics_formats_for_mass_data_assignments_</v>
      </c>
      <c r="F2412" s="7">
        <f t="shared" si="928"/>
        <v>5.0998664278241987</v>
      </c>
      <c r="G2412">
        <f t="shared" si="923"/>
        <v>54</v>
      </c>
      <c r="H2412" s="11">
        <f t="shared" si="929"/>
        <v>0</v>
      </c>
      <c r="I2412" s="11">
        <f t="shared" si="941"/>
        <v>0</v>
      </c>
      <c r="J2412" s="11">
        <f t="shared" si="941"/>
        <v>1</v>
      </c>
      <c r="K2412" s="11">
        <f t="shared" ref="K2412:P2421" si="943">IF(ISNUMBER(SEARCH(K$1,$E2412)),1,0)</f>
        <v>0</v>
      </c>
      <c r="L2412" s="11">
        <f t="shared" si="943"/>
        <v>0</v>
      </c>
      <c r="M2412" s="11">
        <f t="shared" si="943"/>
        <v>0</v>
      </c>
      <c r="N2412" s="11">
        <f t="shared" si="943"/>
        <v>0</v>
      </c>
      <c r="O2412" s="11">
        <f t="shared" si="943"/>
        <v>1</v>
      </c>
      <c r="P2412" s="11">
        <f t="shared" si="943"/>
        <v>0</v>
      </c>
      <c r="Q2412" s="4" t="str">
        <f t="shared" si="930"/>
        <v>N-001-000010</v>
      </c>
      <c r="R2412">
        <f t="shared" si="931"/>
        <v>276</v>
      </c>
      <c r="S2412" s="8">
        <f t="shared" si="932"/>
        <v>7.1371246496698326</v>
      </c>
      <c r="T2412" s="8">
        <f t="shared" si="933"/>
        <v>7.1371246496698326</v>
      </c>
      <c r="U2412" s="10">
        <f t="shared" si="924"/>
        <v>4.4950455129659774</v>
      </c>
      <c r="V2412" s="10">
        <f t="shared" si="934"/>
        <v>0.48352944586012636</v>
      </c>
      <c r="W2412" s="10">
        <f t="shared" si="935"/>
        <v>-1.7335257488911564</v>
      </c>
      <c r="X2412" s="10">
        <f t="shared" si="925"/>
        <v>0.60482091485822098</v>
      </c>
      <c r="Y2412" s="22">
        <f t="shared" si="936"/>
        <v>7.1540443979874988</v>
      </c>
      <c r="Z2412" s="22">
        <f t="shared" si="926"/>
        <v>7.1890336202131158</v>
      </c>
      <c r="AA2412" s="22">
        <f t="shared" si="927"/>
        <v>7.1371246496698326</v>
      </c>
      <c r="AB2412" s="35"/>
      <c r="AC2412" s="10"/>
      <c r="AD2412" s="10"/>
    </row>
    <row r="2413" spans="1:30" x14ac:dyDescent="0.25">
      <c r="A2413" t="s">
        <v>5049</v>
      </c>
      <c r="B2413" t="s">
        <v>2435</v>
      </c>
      <c r="C2413" s="1">
        <v>42458</v>
      </c>
      <c r="D2413">
        <v>652</v>
      </c>
      <c r="E2413" t="str">
        <f t="shared" si="922"/>
        <v>_variance,_clustering,_and_density_estimation_revisited_</v>
      </c>
      <c r="F2413" s="7">
        <f t="shared" si="928"/>
        <v>6.481577129276431</v>
      </c>
      <c r="G2413">
        <f t="shared" si="923"/>
        <v>47</v>
      </c>
      <c r="H2413" s="11">
        <f t="shared" si="929"/>
        <v>1</v>
      </c>
      <c r="I2413" s="11">
        <f t="shared" si="941"/>
        <v>0</v>
      </c>
      <c r="J2413" s="11">
        <f t="shared" si="941"/>
        <v>1</v>
      </c>
      <c r="K2413" s="11">
        <f t="shared" si="943"/>
        <v>0</v>
      </c>
      <c r="L2413" s="11">
        <f t="shared" si="943"/>
        <v>0</v>
      </c>
      <c r="M2413" s="11">
        <f t="shared" si="943"/>
        <v>0</v>
      </c>
      <c r="N2413" s="11">
        <f t="shared" si="943"/>
        <v>0</v>
      </c>
      <c r="O2413" s="11">
        <f t="shared" si="943"/>
        <v>0</v>
      </c>
      <c r="P2413" s="11">
        <f t="shared" si="943"/>
        <v>0</v>
      </c>
      <c r="Q2413" s="4" t="str">
        <f t="shared" si="930"/>
        <v>N-101-000000</v>
      </c>
      <c r="R2413">
        <f t="shared" si="931"/>
        <v>419</v>
      </c>
      <c r="S2413" s="8">
        <f t="shared" si="932"/>
        <v>6.5697596378225285</v>
      </c>
      <c r="T2413" s="8">
        <f t="shared" si="933"/>
        <v>6.5697596378225285</v>
      </c>
      <c r="U2413" s="10">
        <f t="shared" si="924"/>
        <v>6.2931081899603747</v>
      </c>
      <c r="V2413" s="10">
        <f t="shared" si="934"/>
        <v>-0.14431102010629077</v>
      </c>
      <c r="W2413" s="10">
        <f t="shared" si="935"/>
        <v>-0.35181504743892411</v>
      </c>
      <c r="X2413" s="10">
        <f t="shared" si="925"/>
        <v>0.18846893931605621</v>
      </c>
      <c r="Y2413" s="22">
        <f t="shared" si="936"/>
        <v>6.7376924224453338</v>
      </c>
      <c r="Z2413" s="22">
        <f t="shared" si="926"/>
        <v>6.5922741434865042</v>
      </c>
      <c r="AA2413" s="22">
        <f t="shared" si="927"/>
        <v>6.5697596378225285</v>
      </c>
      <c r="AB2413" s="35"/>
      <c r="AC2413" s="10"/>
      <c r="AD2413" s="10"/>
    </row>
    <row r="2414" spans="1:30" x14ac:dyDescent="0.25">
      <c r="A2414" t="s">
        <v>5050</v>
      </c>
      <c r="B2414" t="s">
        <v>2436</v>
      </c>
      <c r="C2414" s="1">
        <v>42018</v>
      </c>
      <c r="D2414">
        <v>896</v>
      </c>
      <c r="E2414" t="str">
        <f t="shared" si="922"/>
        <v>_vc_investment_analytics_with_data_visualization_</v>
      </c>
      <c r="F2414" s="7">
        <f t="shared" si="928"/>
        <v>6.799055862058796</v>
      </c>
      <c r="G2414">
        <f t="shared" si="923"/>
        <v>29</v>
      </c>
      <c r="H2414" s="11">
        <f t="shared" si="929"/>
        <v>1</v>
      </c>
      <c r="I2414" s="11">
        <f t="shared" si="941"/>
        <v>0</v>
      </c>
      <c r="J2414" s="11">
        <f t="shared" si="941"/>
        <v>1</v>
      </c>
      <c r="K2414" s="11">
        <f t="shared" si="943"/>
        <v>0</v>
      </c>
      <c r="L2414" s="11">
        <f t="shared" si="943"/>
        <v>0</v>
      </c>
      <c r="M2414" s="11">
        <f t="shared" si="943"/>
        <v>0</v>
      </c>
      <c r="N2414" s="11">
        <f t="shared" si="943"/>
        <v>0</v>
      </c>
      <c r="O2414" s="11">
        <f t="shared" si="943"/>
        <v>1</v>
      </c>
      <c r="P2414" s="11">
        <f t="shared" si="943"/>
        <v>1</v>
      </c>
      <c r="Q2414" s="4" t="str">
        <f t="shared" si="930"/>
        <v>N-101-000011</v>
      </c>
      <c r="R2414">
        <f t="shared" si="931"/>
        <v>56</v>
      </c>
      <c r="S2414" s="8">
        <f t="shared" si="932"/>
        <v>6.7077203067055775</v>
      </c>
      <c r="T2414" s="8">
        <f t="shared" si="933"/>
        <v>6.7077203067055775</v>
      </c>
      <c r="U2414" s="10">
        <f t="shared" si="924"/>
        <v>6.6074521446783221</v>
      </c>
      <c r="V2414" s="10">
        <f t="shared" si="934"/>
        <v>-0.13958391266768105</v>
      </c>
      <c r="W2414" s="10">
        <f t="shared" si="935"/>
        <v>-3.4336314656559175E-2</v>
      </c>
      <c r="X2414" s="10">
        <f t="shared" si="925"/>
        <v>0.19160371738047377</v>
      </c>
      <c r="Y2414" s="22">
        <f t="shared" si="936"/>
        <v>6.7408272005097514</v>
      </c>
      <c r="Z2414" s="22">
        <f t="shared" si="926"/>
        <v>6.647636803392051</v>
      </c>
      <c r="AA2414" s="22">
        <f t="shared" si="927"/>
        <v>6.7077203067055775</v>
      </c>
      <c r="AB2414" s="35"/>
      <c r="AC2414" s="10"/>
      <c r="AD2414" s="10"/>
    </row>
    <row r="2415" spans="1:30" x14ac:dyDescent="0.25">
      <c r="A2415" t="s">
        <v>5051</v>
      </c>
      <c r="B2415" t="s">
        <v>2437</v>
      </c>
      <c r="C2415" s="1">
        <v>42335</v>
      </c>
      <c r="D2415">
        <v>313</v>
      </c>
      <c r="E2415" t="str">
        <f t="shared" si="922"/>
        <v>_venn_style_data_visualisation_</v>
      </c>
      <c r="F2415" s="7">
        <f t="shared" si="928"/>
        <v>5.7493929859082531</v>
      </c>
      <c r="G2415">
        <f t="shared" si="923"/>
        <v>39</v>
      </c>
      <c r="H2415" s="11">
        <f t="shared" si="929"/>
        <v>1</v>
      </c>
      <c r="I2415" s="11">
        <f t="shared" si="941"/>
        <v>0</v>
      </c>
      <c r="J2415" s="11">
        <f t="shared" si="941"/>
        <v>1</v>
      </c>
      <c r="K2415" s="11">
        <f t="shared" si="943"/>
        <v>0</v>
      </c>
      <c r="L2415" s="11">
        <f t="shared" si="943"/>
        <v>0</v>
      </c>
      <c r="M2415" s="11">
        <f t="shared" si="943"/>
        <v>0</v>
      </c>
      <c r="N2415" s="11">
        <f t="shared" si="943"/>
        <v>0</v>
      </c>
      <c r="O2415" s="11">
        <f t="shared" si="943"/>
        <v>1</v>
      </c>
      <c r="P2415" s="11">
        <f t="shared" si="943"/>
        <v>0</v>
      </c>
      <c r="Q2415" s="4" t="str">
        <f t="shared" si="930"/>
        <v>N-101-000010</v>
      </c>
      <c r="R2415">
        <f t="shared" si="931"/>
        <v>382</v>
      </c>
      <c r="S2415" s="8">
        <f t="shared" si="932"/>
        <v>6.8802841839920132</v>
      </c>
      <c r="T2415" s="8">
        <f t="shared" si="933"/>
        <v>6.8802841839920132</v>
      </c>
      <c r="U2415" s="10">
        <f t="shared" si="924"/>
        <v>5.3430391253927283</v>
      </c>
      <c r="V2415" s="10">
        <f t="shared" si="934"/>
        <v>0.18424985744159661</v>
      </c>
      <c r="W2415" s="10">
        <f t="shared" si="935"/>
        <v>-1.0839991908071021</v>
      </c>
      <c r="X2415" s="10">
        <f t="shared" si="925"/>
        <v>0.40635386051552441</v>
      </c>
      <c r="Y2415" s="22">
        <f t="shared" si="936"/>
        <v>6.9555773436448023</v>
      </c>
      <c r="Z2415" s="22">
        <f t="shared" si="926"/>
        <v>6.8151536771936527</v>
      </c>
      <c r="AA2415" s="22">
        <f t="shared" si="927"/>
        <v>6.8802841839920132</v>
      </c>
      <c r="AB2415" s="35"/>
      <c r="AC2415" s="10"/>
      <c r="AD2415" s="10"/>
    </row>
    <row r="2416" spans="1:30" x14ac:dyDescent="0.25">
      <c r="A2416" t="s">
        <v>5052</v>
      </c>
      <c r="B2416" t="s">
        <v>2438</v>
      </c>
      <c r="C2416" s="1">
        <v>41350</v>
      </c>
      <c r="D2416">
        <v>10754</v>
      </c>
      <c r="E2416" t="str">
        <f t="shared" si="922"/>
        <v>_vertical_vs._horizontal_data_scientists_</v>
      </c>
      <c r="F2416" s="7">
        <f t="shared" si="928"/>
        <v>9.2831260417018306</v>
      </c>
      <c r="G2416">
        <f t="shared" si="923"/>
        <v>42</v>
      </c>
      <c r="H2416" s="11">
        <f t="shared" si="929"/>
        <v>0</v>
      </c>
      <c r="I2416" s="11">
        <f t="shared" si="941"/>
        <v>0</v>
      </c>
      <c r="J2416" s="11">
        <f t="shared" si="941"/>
        <v>1</v>
      </c>
      <c r="K2416" s="11">
        <f t="shared" si="943"/>
        <v>0</v>
      </c>
      <c r="L2416" s="11">
        <f t="shared" si="943"/>
        <v>0</v>
      </c>
      <c r="M2416" s="11">
        <f t="shared" si="943"/>
        <v>0</v>
      </c>
      <c r="N2416" s="11">
        <f t="shared" si="943"/>
        <v>0</v>
      </c>
      <c r="O2416" s="11">
        <f t="shared" si="943"/>
        <v>1</v>
      </c>
      <c r="P2416" s="11">
        <f t="shared" si="943"/>
        <v>0</v>
      </c>
      <c r="Q2416" s="4" t="str">
        <f t="shared" si="930"/>
        <v>N-001-000010</v>
      </c>
      <c r="R2416">
        <f t="shared" si="931"/>
        <v>276</v>
      </c>
      <c r="S2416" s="8">
        <f t="shared" si="932"/>
        <v>7.1371246496698326</v>
      </c>
      <c r="T2416" s="8">
        <f t="shared" si="933"/>
        <v>7.1371246496698326</v>
      </c>
      <c r="U2416" s="10">
        <f t="shared" si="924"/>
        <v>8.6783051268436093</v>
      </c>
      <c r="V2416" s="10">
        <f t="shared" si="934"/>
        <v>0.48352944586012636</v>
      </c>
      <c r="W2416" s="10">
        <f t="shared" si="935"/>
        <v>2.4497338649864755</v>
      </c>
      <c r="X2416" s="10">
        <f t="shared" si="925"/>
        <v>0.60482091485822098</v>
      </c>
      <c r="Y2416" s="22">
        <f t="shared" si="936"/>
        <v>7.1540443979874988</v>
      </c>
      <c r="Z2416" s="22">
        <f t="shared" si="926"/>
        <v>7.1890336202131158</v>
      </c>
      <c r="AA2416" s="22">
        <f t="shared" si="927"/>
        <v>7.1371246496698326</v>
      </c>
      <c r="AB2416" s="35"/>
      <c r="AC2416" s="10"/>
      <c r="AD2416" s="10"/>
    </row>
    <row r="2417" spans="1:30" x14ac:dyDescent="0.25">
      <c r="A2417" t="s">
        <v>2629</v>
      </c>
      <c r="B2417" t="s">
        <v>9</v>
      </c>
      <c r="C2417" s="1">
        <v>42399</v>
      </c>
      <c r="D2417">
        <v>2444</v>
      </c>
      <c r="E2417" t="str">
        <f t="shared" si="922"/>
        <v>_very_funny_video_for_people_who_write_code_</v>
      </c>
      <c r="F2417" s="7">
        <f t="shared" si="928"/>
        <v>7.8018004019089728</v>
      </c>
      <c r="G2417">
        <f t="shared" si="923"/>
        <v>19</v>
      </c>
      <c r="H2417" s="11">
        <f t="shared" si="929"/>
        <v>1</v>
      </c>
      <c r="I2417" s="11">
        <f t="shared" si="941"/>
        <v>1</v>
      </c>
      <c r="J2417" s="11">
        <f t="shared" si="941"/>
        <v>0</v>
      </c>
      <c r="K2417" s="11">
        <f t="shared" si="943"/>
        <v>0</v>
      </c>
      <c r="L2417" s="11">
        <f t="shared" si="943"/>
        <v>0</v>
      </c>
      <c r="M2417" s="11">
        <f t="shared" si="943"/>
        <v>0</v>
      </c>
      <c r="N2417" s="11">
        <f t="shared" si="943"/>
        <v>0</v>
      </c>
      <c r="O2417" s="11">
        <f t="shared" si="943"/>
        <v>0</v>
      </c>
      <c r="P2417" s="11">
        <f t="shared" si="943"/>
        <v>0</v>
      </c>
      <c r="Q2417" s="4" t="str">
        <f t="shared" si="930"/>
        <v>N-110-000000</v>
      </c>
      <c r="R2417">
        <f t="shared" si="931"/>
        <v>84</v>
      </c>
      <c r="S2417" s="8">
        <f t="shared" si="932"/>
        <v>6.1102020039575136</v>
      </c>
      <c r="T2417" s="8">
        <f t="shared" si="933"/>
        <v>6.1102020039575136</v>
      </c>
      <c r="U2417" s="10">
        <f t="shared" si="924"/>
        <v>8.3941750969511801</v>
      </c>
      <c r="V2417" s="10">
        <f t="shared" si="934"/>
        <v>-1.3217888754809786</v>
      </c>
      <c r="W2417" s="10">
        <f t="shared" si="935"/>
        <v>0.96840822519361769</v>
      </c>
      <c r="X2417" s="10">
        <f t="shared" si="925"/>
        <v>-0.59237469504220686</v>
      </c>
      <c r="Y2417" s="22">
        <f t="shared" si="936"/>
        <v>5.9568487880870702</v>
      </c>
      <c r="Z2417" s="22">
        <f t="shared" si="926"/>
        <v>5.9724325813367543</v>
      </c>
      <c r="AA2417" s="22">
        <f t="shared" si="927"/>
        <v>6.1102020039575136</v>
      </c>
      <c r="AB2417" s="35"/>
      <c r="AC2417" s="10"/>
      <c r="AD2417" s="10"/>
    </row>
    <row r="2418" spans="1:30" x14ac:dyDescent="0.25">
      <c r="A2418" t="s">
        <v>2924</v>
      </c>
      <c r="B2418" t="s">
        <v>306</v>
      </c>
      <c r="C2418" s="1">
        <v>41779</v>
      </c>
      <c r="D2418">
        <v>529</v>
      </c>
      <c r="E2418" t="str">
        <f t="shared" si="922"/>
        <v>_very_geeky_stuff..._</v>
      </c>
      <c r="F2418" s="7">
        <f t="shared" si="928"/>
        <v>6.2728770065461674</v>
      </c>
      <c r="G2418">
        <f t="shared" si="923"/>
        <v>75</v>
      </c>
      <c r="H2418" s="11">
        <f t="shared" si="929"/>
        <v>0</v>
      </c>
      <c r="I2418" s="11">
        <f t="shared" si="941"/>
        <v>1</v>
      </c>
      <c r="J2418" s="11">
        <f t="shared" si="941"/>
        <v>0</v>
      </c>
      <c r="K2418" s="11">
        <f t="shared" si="943"/>
        <v>0</v>
      </c>
      <c r="L2418" s="11">
        <f t="shared" si="943"/>
        <v>0</v>
      </c>
      <c r="M2418" s="11">
        <f t="shared" si="943"/>
        <v>0</v>
      </c>
      <c r="N2418" s="11">
        <f t="shared" si="943"/>
        <v>0</v>
      </c>
      <c r="O2418" s="11">
        <f t="shared" si="943"/>
        <v>0</v>
      </c>
      <c r="P2418" s="11">
        <f t="shared" si="943"/>
        <v>0</v>
      </c>
      <c r="Q2418" s="4" t="str">
        <f t="shared" si="930"/>
        <v>N-010-000000</v>
      </c>
      <c r="R2418">
        <f t="shared" si="931"/>
        <v>99</v>
      </c>
      <c r="S2418" s="8">
        <f t="shared" si="932"/>
        <v>6.480946823676728</v>
      </c>
      <c r="T2418" s="8">
        <f t="shared" si="933"/>
        <v>6.480946823676728</v>
      </c>
      <c r="U2418" s="10">
        <f t="shared" si="924"/>
        <v>6.6667846472456773</v>
      </c>
      <c r="V2418" s="10">
        <f t="shared" si="934"/>
        <v>-1.0225092870624488</v>
      </c>
      <c r="W2418" s="10">
        <f t="shared" si="935"/>
        <v>-0.56051517016918773</v>
      </c>
      <c r="X2418" s="10">
        <f t="shared" si="925"/>
        <v>-0.39390764069951029</v>
      </c>
      <c r="Y2418" s="22">
        <f t="shared" si="936"/>
        <v>6.1553158424297676</v>
      </c>
      <c r="Z2418" s="22">
        <f t="shared" si="926"/>
        <v>6.3463125243562173</v>
      </c>
      <c r="AA2418" s="22">
        <f t="shared" si="927"/>
        <v>6.480946823676728</v>
      </c>
      <c r="AB2418" s="35"/>
      <c r="AC2418" s="10"/>
      <c r="AD2418" s="10"/>
    </row>
    <row r="2419" spans="1:30" x14ac:dyDescent="0.25">
      <c r="A2419" t="s">
        <v>5053</v>
      </c>
      <c r="B2419" t="s">
        <v>2439</v>
      </c>
      <c r="C2419" s="1">
        <v>41009</v>
      </c>
      <c r="D2419">
        <v>163</v>
      </c>
      <c r="E2419" t="str">
        <f t="shared" si="922"/>
        <v>_vestas_wind_systems_turns_to_ibm_big_data_analytics_for_smarter_wind_energy_</v>
      </c>
      <c r="F2419" s="7">
        <f t="shared" si="928"/>
        <v>5.0998664278241987</v>
      </c>
      <c r="G2419">
        <f t="shared" si="923"/>
        <v>45</v>
      </c>
      <c r="H2419" s="11">
        <f t="shared" si="929"/>
        <v>0</v>
      </c>
      <c r="I2419" s="11">
        <f t="shared" si="941"/>
        <v>0</v>
      </c>
      <c r="J2419" s="11">
        <f t="shared" si="941"/>
        <v>1</v>
      </c>
      <c r="K2419" s="11">
        <f t="shared" si="943"/>
        <v>0</v>
      </c>
      <c r="L2419" s="11">
        <f t="shared" si="943"/>
        <v>0</v>
      </c>
      <c r="M2419" s="11">
        <f t="shared" si="943"/>
        <v>0</v>
      </c>
      <c r="N2419" s="11">
        <f t="shared" si="943"/>
        <v>0</v>
      </c>
      <c r="O2419" s="11">
        <f t="shared" si="943"/>
        <v>1</v>
      </c>
      <c r="P2419" s="11">
        <f t="shared" si="943"/>
        <v>1</v>
      </c>
      <c r="Q2419" s="4" t="str">
        <f t="shared" si="930"/>
        <v>N-001-000011</v>
      </c>
      <c r="R2419">
        <f t="shared" si="931"/>
        <v>44</v>
      </c>
      <c r="S2419" s="8">
        <f t="shared" si="932"/>
        <v>7.1577607103781817</v>
      </c>
      <c r="T2419" s="8">
        <f t="shared" si="933"/>
        <v>7.1577607103781817</v>
      </c>
      <c r="U2419" s="10">
        <f t="shared" si="924"/>
        <v>4.7097956561010283</v>
      </c>
      <c r="V2419" s="10">
        <f t="shared" si="934"/>
        <v>0.15969567575084864</v>
      </c>
      <c r="W2419" s="10">
        <f t="shared" si="935"/>
        <v>-1.7335257488911564</v>
      </c>
      <c r="X2419" s="10">
        <f t="shared" si="925"/>
        <v>0.39007077172317028</v>
      </c>
      <c r="Y2419" s="22">
        <f t="shared" si="936"/>
        <v>6.9392942548524479</v>
      </c>
      <c r="Z2419" s="22">
        <f t="shared" si="926"/>
        <v>7.021516746411514</v>
      </c>
      <c r="AA2419" s="22">
        <f t="shared" si="927"/>
        <v>7.1577607103781817</v>
      </c>
      <c r="AB2419" s="35"/>
      <c r="AC2419" s="10"/>
      <c r="AD2419" s="10"/>
    </row>
    <row r="2420" spans="1:30" x14ac:dyDescent="0.25">
      <c r="A2420" t="s">
        <v>5054</v>
      </c>
      <c r="B2420" t="s">
        <v>2440</v>
      </c>
      <c r="C2420" s="1">
        <v>42233</v>
      </c>
      <c r="D2420">
        <v>111</v>
      </c>
      <c r="E2420" t="str">
        <f t="shared" si="922"/>
        <v>_video:_aster_tango_-_sql-mr/gr_scripting_tool_</v>
      </c>
      <c r="F2420" s="7">
        <f t="shared" si="928"/>
        <v>4.7184988712950942</v>
      </c>
      <c r="G2420">
        <f t="shared" si="923"/>
        <v>71</v>
      </c>
      <c r="H2420" s="11">
        <f t="shared" si="929"/>
        <v>1</v>
      </c>
      <c r="I2420" s="11">
        <f t="shared" si="941"/>
        <v>0</v>
      </c>
      <c r="J2420" s="11">
        <f t="shared" si="941"/>
        <v>1</v>
      </c>
      <c r="K2420" s="11">
        <f t="shared" si="943"/>
        <v>0</v>
      </c>
      <c r="L2420" s="11">
        <f t="shared" si="943"/>
        <v>0</v>
      </c>
      <c r="M2420" s="11">
        <f t="shared" si="943"/>
        <v>0</v>
      </c>
      <c r="N2420" s="11">
        <f t="shared" si="943"/>
        <v>0</v>
      </c>
      <c r="O2420" s="11">
        <f t="shared" si="943"/>
        <v>0</v>
      </c>
      <c r="P2420" s="11">
        <f t="shared" si="943"/>
        <v>0</v>
      </c>
      <c r="Q2420" s="4" t="str">
        <f t="shared" si="930"/>
        <v>N-101-000000</v>
      </c>
      <c r="R2420">
        <f t="shared" si="931"/>
        <v>419</v>
      </c>
      <c r="S2420" s="8">
        <f t="shared" si="932"/>
        <v>6.5697596378225285</v>
      </c>
      <c r="T2420" s="8">
        <f t="shared" si="933"/>
        <v>6.5697596378225285</v>
      </c>
      <c r="U2420" s="10">
        <f t="shared" si="924"/>
        <v>4.5300299319790378</v>
      </c>
      <c r="V2420" s="10">
        <f t="shared" si="934"/>
        <v>-0.14431102010629077</v>
      </c>
      <c r="W2420" s="10">
        <f t="shared" si="935"/>
        <v>-2.114893305420261</v>
      </c>
      <c r="X2420" s="10">
        <f t="shared" si="925"/>
        <v>0.18846893931605621</v>
      </c>
      <c r="Y2420" s="22">
        <f t="shared" si="936"/>
        <v>6.7376924224453338</v>
      </c>
      <c r="Z2420" s="22">
        <f t="shared" si="926"/>
        <v>6.5922741434865042</v>
      </c>
      <c r="AA2420" s="22">
        <f t="shared" si="927"/>
        <v>6.5697596378225285</v>
      </c>
      <c r="AB2420" s="35"/>
      <c r="AC2420" s="10"/>
      <c r="AD2420" s="10"/>
    </row>
    <row r="2421" spans="1:30" x14ac:dyDescent="0.25">
      <c r="A2421" t="s">
        <v>5055</v>
      </c>
      <c r="B2421" t="s">
        <v>2441</v>
      </c>
      <c r="C2421" s="1">
        <v>40942</v>
      </c>
      <c r="D2421">
        <v>156</v>
      </c>
      <c r="E2421" t="str">
        <f t="shared" si="922"/>
        <v>_vincent_granville_-_in_the_top_20_list_of_big_data_influencers_(forbes)_</v>
      </c>
      <c r="F2421" s="7">
        <f t="shared" si="928"/>
        <v>5.0562458053483077</v>
      </c>
      <c r="G2421">
        <f t="shared" si="923"/>
        <v>51</v>
      </c>
      <c r="H2421" s="11">
        <f t="shared" si="929"/>
        <v>0</v>
      </c>
      <c r="I2421" s="11">
        <f t="shared" si="941"/>
        <v>0</v>
      </c>
      <c r="J2421" s="11">
        <f t="shared" si="941"/>
        <v>1</v>
      </c>
      <c r="K2421" s="11">
        <f t="shared" si="943"/>
        <v>0</v>
      </c>
      <c r="L2421" s="11">
        <f t="shared" si="943"/>
        <v>0</v>
      </c>
      <c r="M2421" s="11">
        <f t="shared" si="943"/>
        <v>0</v>
      </c>
      <c r="N2421" s="11">
        <f t="shared" si="943"/>
        <v>0</v>
      </c>
      <c r="O2421" s="11">
        <f t="shared" si="943"/>
        <v>1</v>
      </c>
      <c r="P2421" s="11">
        <f t="shared" si="943"/>
        <v>0</v>
      </c>
      <c r="Q2421" s="4" t="str">
        <f t="shared" si="930"/>
        <v>N-001-000010</v>
      </c>
      <c r="R2421">
        <f t="shared" si="931"/>
        <v>276</v>
      </c>
      <c r="S2421" s="8">
        <f t="shared" si="932"/>
        <v>7.1371246496698326</v>
      </c>
      <c r="T2421" s="8">
        <f t="shared" si="933"/>
        <v>7.1371246496698326</v>
      </c>
      <c r="U2421" s="10">
        <f t="shared" si="924"/>
        <v>4.4514248904900864</v>
      </c>
      <c r="V2421" s="10">
        <f t="shared" si="934"/>
        <v>0.48352944586012636</v>
      </c>
      <c r="W2421" s="10">
        <f t="shared" si="935"/>
        <v>-1.7771463713670475</v>
      </c>
      <c r="X2421" s="10">
        <f t="shared" si="925"/>
        <v>0.60482091485822098</v>
      </c>
      <c r="Y2421" s="22">
        <f t="shared" si="936"/>
        <v>7.1540443979874988</v>
      </c>
      <c r="Z2421" s="22">
        <f t="shared" si="926"/>
        <v>7.1890336202131158</v>
      </c>
      <c r="AA2421" s="22">
        <f t="shared" si="927"/>
        <v>7.1371246496698326</v>
      </c>
      <c r="AB2421" s="35"/>
      <c r="AC2421" s="10"/>
      <c r="AD2421" s="10"/>
    </row>
    <row r="2422" spans="1:30" x14ac:dyDescent="0.25">
      <c r="A2422" t="s">
        <v>4008</v>
      </c>
      <c r="B2422" t="s">
        <v>1392</v>
      </c>
      <c r="C2422" s="1">
        <v>41393</v>
      </c>
      <c r="D2422">
        <v>2005</v>
      </c>
      <c r="E2422" t="str">
        <f t="shared" si="922"/>
        <v>_viral_program_for_data_science_authors_and_bloggers_</v>
      </c>
      <c r="F2422" s="7">
        <f t="shared" si="928"/>
        <v>7.6038979685218813</v>
      </c>
      <c r="G2422">
        <f t="shared" si="923"/>
        <v>30</v>
      </c>
      <c r="H2422" s="11">
        <f t="shared" si="929"/>
        <v>0</v>
      </c>
      <c r="I2422" s="11">
        <f t="shared" ref="I2422:J2441" si="944">IF(ISNUMBER(SEARCH(I$1,$B2422)),1,0)</f>
        <v>0</v>
      </c>
      <c r="J2422" s="11">
        <f t="shared" si="944"/>
        <v>1</v>
      </c>
      <c r="K2422" s="11">
        <f t="shared" ref="K2422:P2431" si="945">IF(ISNUMBER(SEARCH(K$1,$E2422)),1,0)</f>
        <v>0</v>
      </c>
      <c r="L2422" s="11">
        <f t="shared" si="945"/>
        <v>0</v>
      </c>
      <c r="M2422" s="11">
        <f t="shared" si="945"/>
        <v>0</v>
      </c>
      <c r="N2422" s="11">
        <f t="shared" si="945"/>
        <v>1</v>
      </c>
      <c r="O2422" s="11">
        <f t="shared" si="945"/>
        <v>1</v>
      </c>
      <c r="P2422" s="11">
        <f t="shared" si="945"/>
        <v>0</v>
      </c>
      <c r="Q2422" s="4" t="str">
        <f t="shared" si="930"/>
        <v>N-001-000110</v>
      </c>
      <c r="R2422">
        <f t="shared" si="931"/>
        <v>130</v>
      </c>
      <c r="S2422" s="8">
        <f t="shared" si="932"/>
        <v>7.6818150714618501</v>
      </c>
      <c r="T2422" s="8">
        <f t="shared" si="933"/>
        <v>7.6818150714618501</v>
      </c>
      <c r="U2422" s="10">
        <f t="shared" si="924"/>
        <v>6.6154142173581754</v>
      </c>
      <c r="V2422" s="10">
        <f t="shared" si="934"/>
        <v>1.0620761276823165</v>
      </c>
      <c r="W2422" s="10">
        <f t="shared" si="935"/>
        <v>0.77050579180652612</v>
      </c>
      <c r="X2422" s="10">
        <f t="shared" si="925"/>
        <v>0.98848375116370624</v>
      </c>
      <c r="Y2422" s="22">
        <f t="shared" si="936"/>
        <v>7.5377072342929834</v>
      </c>
      <c r="Z2422" s="22">
        <f t="shared" si="926"/>
        <v>7.6004759766059404</v>
      </c>
      <c r="AA2422" s="22">
        <f t="shared" si="927"/>
        <v>7.6818150714618501</v>
      </c>
      <c r="AB2422" s="35"/>
      <c r="AC2422" s="10"/>
      <c r="AD2422" s="10"/>
    </row>
    <row r="2423" spans="1:30" x14ac:dyDescent="0.25">
      <c r="A2423" t="s">
        <v>2925</v>
      </c>
      <c r="B2423" t="s">
        <v>307</v>
      </c>
      <c r="C2423" s="1">
        <v>42025</v>
      </c>
      <c r="D2423">
        <v>999</v>
      </c>
      <c r="E2423" t="str">
        <f t="shared" si="922"/>
        <v>_visual_analysis_best_practices_</v>
      </c>
      <c r="F2423" s="7">
        <f t="shared" si="928"/>
        <v>6.9077552789821368</v>
      </c>
      <c r="G2423">
        <f t="shared" si="923"/>
        <v>53</v>
      </c>
      <c r="H2423" s="11">
        <f t="shared" si="929"/>
        <v>1</v>
      </c>
      <c r="I2423" s="11">
        <f t="shared" si="944"/>
        <v>1</v>
      </c>
      <c r="J2423" s="11">
        <f t="shared" si="944"/>
        <v>0</v>
      </c>
      <c r="K2423" s="11">
        <f t="shared" si="945"/>
        <v>0</v>
      </c>
      <c r="L2423" s="11">
        <f t="shared" si="945"/>
        <v>0</v>
      </c>
      <c r="M2423" s="11">
        <f t="shared" si="945"/>
        <v>0</v>
      </c>
      <c r="N2423" s="11">
        <f t="shared" si="945"/>
        <v>0</v>
      </c>
      <c r="O2423" s="11">
        <f t="shared" si="945"/>
        <v>0</v>
      </c>
      <c r="P2423" s="11">
        <f t="shared" si="945"/>
        <v>1</v>
      </c>
      <c r="Q2423" s="4" t="str">
        <f t="shared" si="930"/>
        <v>N-110-000001</v>
      </c>
      <c r="R2423">
        <f t="shared" si="931"/>
        <v>34</v>
      </c>
      <c r="S2423" s="8">
        <f t="shared" si="932"/>
        <v>5.7632303215384431</v>
      </c>
      <c r="T2423" s="8">
        <f t="shared" si="933"/>
        <v>5.7632303215384431</v>
      </c>
      <c r="U2423" s="10">
        <f t="shared" si="924"/>
        <v>7.7148801171593941</v>
      </c>
      <c r="V2423" s="10">
        <f t="shared" si="934"/>
        <v>-1.6456226455902563</v>
      </c>
      <c r="W2423" s="10">
        <f t="shared" si="935"/>
        <v>7.4363102266781667E-2</v>
      </c>
      <c r="X2423" s="10">
        <f t="shared" si="925"/>
        <v>-0.80712483817725755</v>
      </c>
      <c r="Y2423" s="22">
        <f t="shared" si="936"/>
        <v>5.7420986449520202</v>
      </c>
      <c r="Z2423" s="22">
        <f t="shared" si="926"/>
        <v>5.8049157075351516</v>
      </c>
      <c r="AA2423" s="22">
        <f t="shared" si="927"/>
        <v>5.7632303215384431</v>
      </c>
      <c r="AB2423" s="35"/>
      <c r="AC2423" s="10"/>
      <c r="AD2423" s="10"/>
    </row>
    <row r="2424" spans="1:30" x14ac:dyDescent="0.25">
      <c r="A2424" t="s">
        <v>2926</v>
      </c>
      <c r="B2424" t="s">
        <v>308</v>
      </c>
      <c r="C2424" s="1">
        <v>42249</v>
      </c>
      <c r="D2424">
        <v>360</v>
      </c>
      <c r="E2424" t="str">
        <f t="shared" si="922"/>
        <v>_visual_analysis_best_practices:_a_guidebook_-_tableau_</v>
      </c>
      <c r="F2424" s="7">
        <f t="shared" si="928"/>
        <v>5.8888779583328805</v>
      </c>
      <c r="G2424">
        <f t="shared" si="923"/>
        <v>50</v>
      </c>
      <c r="H2424" s="11">
        <f t="shared" si="929"/>
        <v>1</v>
      </c>
      <c r="I2424" s="11">
        <f t="shared" si="944"/>
        <v>1</v>
      </c>
      <c r="J2424" s="11">
        <f t="shared" si="944"/>
        <v>0</v>
      </c>
      <c r="K2424" s="11">
        <f t="shared" si="945"/>
        <v>0</v>
      </c>
      <c r="L2424" s="11">
        <f t="shared" si="945"/>
        <v>0</v>
      </c>
      <c r="M2424" s="11">
        <f t="shared" si="945"/>
        <v>0</v>
      </c>
      <c r="N2424" s="11">
        <f t="shared" si="945"/>
        <v>0</v>
      </c>
      <c r="O2424" s="11">
        <f t="shared" si="945"/>
        <v>0</v>
      </c>
      <c r="P2424" s="11">
        <f t="shared" si="945"/>
        <v>1</v>
      </c>
      <c r="Q2424" s="4" t="str">
        <f t="shared" si="930"/>
        <v>N-110-000001</v>
      </c>
      <c r="R2424">
        <f t="shared" si="931"/>
        <v>34</v>
      </c>
      <c r="S2424" s="8">
        <f t="shared" si="932"/>
        <v>5.7632303215384431</v>
      </c>
      <c r="T2424" s="8">
        <f t="shared" si="933"/>
        <v>5.7632303215384431</v>
      </c>
      <c r="U2424" s="10">
        <f t="shared" si="924"/>
        <v>6.6960027965101379</v>
      </c>
      <c r="V2424" s="10">
        <f t="shared" si="934"/>
        <v>-1.6456226455902563</v>
      </c>
      <c r="W2424" s="10">
        <f t="shared" si="935"/>
        <v>-0.94451421838247462</v>
      </c>
      <c r="X2424" s="10">
        <f t="shared" si="925"/>
        <v>-0.80712483817725755</v>
      </c>
      <c r="Y2424" s="22">
        <f t="shared" si="936"/>
        <v>5.7420986449520202</v>
      </c>
      <c r="Z2424" s="22">
        <f t="shared" si="926"/>
        <v>5.8049157075351516</v>
      </c>
      <c r="AA2424" s="22">
        <f t="shared" si="927"/>
        <v>5.7632303215384431</v>
      </c>
      <c r="AB2424" s="35"/>
      <c r="AC2424" s="10"/>
      <c r="AD2424" s="10"/>
    </row>
    <row r="2425" spans="1:30" x14ac:dyDescent="0.25">
      <c r="A2425" t="s">
        <v>3070</v>
      </c>
      <c r="B2425" t="s">
        <v>452</v>
      </c>
      <c r="C2425" s="1">
        <v>41767</v>
      </c>
      <c r="D2425">
        <v>367</v>
      </c>
      <c r="E2425" t="str">
        <f t="shared" si="922"/>
        <v>_visual_analysis_best_practices_-_tableau_guidebook_</v>
      </c>
      <c r="F2425" s="7">
        <f t="shared" si="928"/>
        <v>5.9080829381689313</v>
      </c>
      <c r="G2425">
        <f t="shared" si="923"/>
        <v>34</v>
      </c>
      <c r="H2425" s="11">
        <f t="shared" si="929"/>
        <v>0</v>
      </c>
      <c r="I2425" s="11">
        <f t="shared" si="944"/>
        <v>1</v>
      </c>
      <c r="J2425" s="11">
        <f t="shared" si="944"/>
        <v>0</v>
      </c>
      <c r="K2425" s="11">
        <f t="shared" si="945"/>
        <v>0</v>
      </c>
      <c r="L2425" s="11">
        <f t="shared" si="945"/>
        <v>0</v>
      </c>
      <c r="M2425" s="11">
        <f t="shared" si="945"/>
        <v>0</v>
      </c>
      <c r="N2425" s="11">
        <f t="shared" si="945"/>
        <v>0</v>
      </c>
      <c r="O2425" s="11">
        <f t="shared" si="945"/>
        <v>0</v>
      </c>
      <c r="P2425" s="11">
        <f t="shared" si="945"/>
        <v>1</v>
      </c>
      <c r="Q2425" s="4" t="str">
        <f t="shared" si="930"/>
        <v>N-010-000001</v>
      </c>
      <c r="R2425">
        <f t="shared" si="931"/>
        <v>21</v>
      </c>
      <c r="S2425" s="8">
        <f t="shared" si="932"/>
        <v>5.7614925343121861</v>
      </c>
      <c r="T2425" s="8">
        <f t="shared" si="933"/>
        <v>5.7614925343121861</v>
      </c>
      <c r="U2425" s="10">
        <f t="shared" si="924"/>
        <v>6.5167407220034921</v>
      </c>
      <c r="V2425" s="10">
        <f t="shared" si="934"/>
        <v>-1.3463430571717265</v>
      </c>
      <c r="W2425" s="10">
        <f t="shared" si="935"/>
        <v>-0.92530923854642388</v>
      </c>
      <c r="X2425" s="10">
        <f t="shared" si="925"/>
        <v>-0.60865778383456093</v>
      </c>
      <c r="Y2425" s="22">
        <f t="shared" si="936"/>
        <v>5.9405656992947167</v>
      </c>
      <c r="Z2425" s="22">
        <f t="shared" si="926"/>
        <v>6.1787956505546155</v>
      </c>
      <c r="AA2425" s="22">
        <f t="shared" si="927"/>
        <v>5.7614925343121861</v>
      </c>
      <c r="AB2425" s="35"/>
      <c r="AC2425" s="10"/>
      <c r="AD2425" s="10"/>
    </row>
    <row r="2426" spans="1:30" x14ac:dyDescent="0.25">
      <c r="A2426" t="s">
        <v>2927</v>
      </c>
      <c r="B2426" t="s">
        <v>309</v>
      </c>
      <c r="C2426" s="1">
        <v>41976</v>
      </c>
      <c r="D2426">
        <v>1658</v>
      </c>
      <c r="E2426" t="str">
        <f t="shared" si="922"/>
        <v>_visual_best_practices:_a_guidebook_</v>
      </c>
      <c r="F2426" s="7">
        <f t="shared" si="928"/>
        <v>7.4139702901904441</v>
      </c>
      <c r="G2426">
        <f t="shared" si="923"/>
        <v>51</v>
      </c>
      <c r="H2426" s="11">
        <f t="shared" si="929"/>
        <v>0</v>
      </c>
      <c r="I2426" s="11">
        <f t="shared" si="944"/>
        <v>1</v>
      </c>
      <c r="J2426" s="11">
        <f t="shared" si="944"/>
        <v>0</v>
      </c>
      <c r="K2426" s="11">
        <f t="shared" si="945"/>
        <v>0</v>
      </c>
      <c r="L2426" s="11">
        <f t="shared" si="945"/>
        <v>0</v>
      </c>
      <c r="M2426" s="11">
        <f t="shared" si="945"/>
        <v>0</v>
      </c>
      <c r="N2426" s="11">
        <f t="shared" si="945"/>
        <v>0</v>
      </c>
      <c r="O2426" s="11">
        <f t="shared" si="945"/>
        <v>0</v>
      </c>
      <c r="P2426" s="11">
        <f t="shared" si="945"/>
        <v>0</v>
      </c>
      <c r="Q2426" s="4" t="str">
        <f t="shared" si="930"/>
        <v>N-010-000000</v>
      </c>
      <c r="R2426">
        <f t="shared" si="931"/>
        <v>99</v>
      </c>
      <c r="S2426" s="8">
        <f t="shared" si="932"/>
        <v>6.480946823676728</v>
      </c>
      <c r="T2426" s="8">
        <f t="shared" si="933"/>
        <v>6.480946823676728</v>
      </c>
      <c r="U2426" s="10">
        <f t="shared" si="924"/>
        <v>7.807877930889954</v>
      </c>
      <c r="V2426" s="10">
        <f t="shared" si="934"/>
        <v>-1.0225092870624488</v>
      </c>
      <c r="W2426" s="10">
        <f t="shared" si="935"/>
        <v>0.58057811347508892</v>
      </c>
      <c r="X2426" s="10">
        <f t="shared" si="925"/>
        <v>-0.39390764069951029</v>
      </c>
      <c r="Y2426" s="22">
        <f t="shared" si="936"/>
        <v>6.1553158424297676</v>
      </c>
      <c r="Z2426" s="22">
        <f t="shared" si="926"/>
        <v>6.3463125243562173</v>
      </c>
      <c r="AA2426" s="22">
        <f t="shared" si="927"/>
        <v>6.480946823676728</v>
      </c>
      <c r="AB2426" s="35"/>
      <c r="AC2426" s="10"/>
      <c r="AD2426" s="10"/>
    </row>
    <row r="2427" spans="1:30" x14ac:dyDescent="0.25">
      <c r="A2427" t="s">
        <v>5056</v>
      </c>
      <c r="B2427" t="s">
        <v>2442</v>
      </c>
      <c r="C2427" s="1">
        <v>41550</v>
      </c>
      <c r="D2427">
        <v>815</v>
      </c>
      <c r="E2427" t="str">
        <f t="shared" si="922"/>
        <v>_visual_dashboards_that_persuade,_inform,_and_engage_</v>
      </c>
      <c r="F2427" s="7">
        <f t="shared" si="928"/>
        <v>6.7044143549641069</v>
      </c>
      <c r="G2427">
        <f t="shared" si="923"/>
        <v>35</v>
      </c>
      <c r="H2427" s="11">
        <f t="shared" si="929"/>
        <v>0</v>
      </c>
      <c r="I2427" s="11">
        <f t="shared" si="944"/>
        <v>0</v>
      </c>
      <c r="J2427" s="11">
        <f t="shared" si="944"/>
        <v>1</v>
      </c>
      <c r="K2427" s="11">
        <f t="shared" si="945"/>
        <v>0</v>
      </c>
      <c r="L2427" s="11">
        <f t="shared" si="945"/>
        <v>0</v>
      </c>
      <c r="M2427" s="11">
        <f t="shared" si="945"/>
        <v>0</v>
      </c>
      <c r="N2427" s="11">
        <f t="shared" si="945"/>
        <v>0</v>
      </c>
      <c r="O2427" s="11">
        <f t="shared" si="945"/>
        <v>0</v>
      </c>
      <c r="P2427" s="11">
        <f t="shared" si="945"/>
        <v>0</v>
      </c>
      <c r="Q2427" s="4" t="str">
        <f t="shared" si="930"/>
        <v>N-001-000000</v>
      </c>
      <c r="R2427">
        <f t="shared" si="931"/>
        <v>313</v>
      </c>
      <c r="S2427" s="8">
        <f t="shared" si="932"/>
        <v>6.8822553953446945</v>
      </c>
      <c r="T2427" s="8">
        <f t="shared" si="933"/>
        <v>6.8822553953446945</v>
      </c>
      <c r="U2427" s="10">
        <f t="shared" si="924"/>
        <v>6.317478361305354</v>
      </c>
      <c r="V2427" s="10">
        <f t="shared" si="934"/>
        <v>0.15496856831223904</v>
      </c>
      <c r="W2427" s="10">
        <f t="shared" si="935"/>
        <v>-0.12897782175124828</v>
      </c>
      <c r="X2427" s="10">
        <f t="shared" si="925"/>
        <v>0.38693599365875281</v>
      </c>
      <c r="Y2427" s="22">
        <f t="shared" si="936"/>
        <v>6.9361594767880304</v>
      </c>
      <c r="Z2427" s="22">
        <f t="shared" si="926"/>
        <v>6.9661540865059681</v>
      </c>
      <c r="AA2427" s="22">
        <f t="shared" si="927"/>
        <v>6.8822553953446945</v>
      </c>
      <c r="AB2427" s="35"/>
      <c r="AC2427" s="10"/>
      <c r="AD2427" s="10"/>
    </row>
    <row r="2428" spans="1:30" x14ac:dyDescent="0.25">
      <c r="A2428" t="s">
        <v>2627</v>
      </c>
      <c r="B2428" t="s">
        <v>7</v>
      </c>
      <c r="C2428" s="1">
        <v>42383</v>
      </c>
      <c r="D2428">
        <v>4228</v>
      </c>
      <c r="E2428" t="str">
        <f t="shared" si="922"/>
        <v>_visual_directory_of_339_tools._wow!_</v>
      </c>
      <c r="F2428" s="7">
        <f t="shared" si="928"/>
        <v>8.3497208374724892</v>
      </c>
      <c r="G2428">
        <f t="shared" si="923"/>
        <v>39</v>
      </c>
      <c r="H2428" s="11">
        <f t="shared" si="929"/>
        <v>1</v>
      </c>
      <c r="I2428" s="11">
        <f t="shared" si="944"/>
        <v>1</v>
      </c>
      <c r="J2428" s="11">
        <f t="shared" si="944"/>
        <v>0</v>
      </c>
      <c r="K2428" s="11">
        <f t="shared" si="945"/>
        <v>0</v>
      </c>
      <c r="L2428" s="11">
        <f t="shared" si="945"/>
        <v>0</v>
      </c>
      <c r="M2428" s="11">
        <f t="shared" si="945"/>
        <v>0</v>
      </c>
      <c r="N2428" s="11">
        <f t="shared" si="945"/>
        <v>0</v>
      </c>
      <c r="O2428" s="11">
        <f t="shared" si="945"/>
        <v>0</v>
      </c>
      <c r="P2428" s="11">
        <f t="shared" si="945"/>
        <v>0</v>
      </c>
      <c r="Q2428" s="4" t="str">
        <f t="shared" si="930"/>
        <v>N-110-000000</v>
      </c>
      <c r="R2428">
        <f t="shared" si="931"/>
        <v>84</v>
      </c>
      <c r="S2428" s="8">
        <f t="shared" si="932"/>
        <v>6.1102020039575136</v>
      </c>
      <c r="T2428" s="8">
        <f t="shared" si="933"/>
        <v>6.1102020039575136</v>
      </c>
      <c r="U2428" s="10">
        <f t="shared" si="924"/>
        <v>8.9420955325146956</v>
      </c>
      <c r="V2428" s="10">
        <f t="shared" si="934"/>
        <v>-1.3217888754809786</v>
      </c>
      <c r="W2428" s="10">
        <f t="shared" si="935"/>
        <v>1.516328660757134</v>
      </c>
      <c r="X2428" s="10">
        <f t="shared" si="925"/>
        <v>-0.59237469504220686</v>
      </c>
      <c r="Y2428" s="22">
        <f t="shared" si="936"/>
        <v>5.9568487880870702</v>
      </c>
      <c r="Z2428" s="22">
        <f t="shared" si="926"/>
        <v>5.9724325813367543</v>
      </c>
      <c r="AA2428" s="22">
        <f t="shared" si="927"/>
        <v>6.1102020039575136</v>
      </c>
      <c r="AB2428" s="35"/>
      <c r="AC2428" s="10"/>
      <c r="AD2428" s="10"/>
    </row>
    <row r="2429" spans="1:30" x14ac:dyDescent="0.25">
      <c r="A2429" t="s">
        <v>5059</v>
      </c>
      <c r="B2429" t="s">
        <v>2445</v>
      </c>
      <c r="C2429" s="1">
        <v>41588</v>
      </c>
      <c r="D2429">
        <v>774</v>
      </c>
      <c r="E2429" t="str">
        <f t="shared" si="922"/>
        <v>_visualization_-_trading_without_numbers_</v>
      </c>
      <c r="F2429" s="7">
        <f t="shared" si="928"/>
        <v>6.6528630293533473</v>
      </c>
      <c r="G2429">
        <f t="shared" si="923"/>
        <v>38</v>
      </c>
      <c r="H2429" s="11">
        <f t="shared" si="929"/>
        <v>0</v>
      </c>
      <c r="I2429" s="11">
        <f t="shared" si="944"/>
        <v>0</v>
      </c>
      <c r="J2429" s="11">
        <f t="shared" si="944"/>
        <v>1</v>
      </c>
      <c r="K2429" s="11">
        <f t="shared" si="945"/>
        <v>0</v>
      </c>
      <c r="L2429" s="11">
        <f t="shared" si="945"/>
        <v>0</v>
      </c>
      <c r="M2429" s="11">
        <f t="shared" si="945"/>
        <v>0</v>
      </c>
      <c r="N2429" s="11">
        <f t="shared" si="945"/>
        <v>0</v>
      </c>
      <c r="O2429" s="11">
        <f t="shared" si="945"/>
        <v>0</v>
      </c>
      <c r="P2429" s="11">
        <f t="shared" si="945"/>
        <v>0</v>
      </c>
      <c r="Q2429" s="4" t="str">
        <f t="shared" si="930"/>
        <v>N-001-000000</v>
      </c>
      <c r="R2429">
        <f t="shared" si="931"/>
        <v>313</v>
      </c>
      <c r="S2429" s="8">
        <f t="shared" si="932"/>
        <v>6.8822553953446945</v>
      </c>
      <c r="T2429" s="8">
        <f t="shared" si="933"/>
        <v>6.8822553953446945</v>
      </c>
      <c r="U2429" s="10">
        <f t="shared" si="924"/>
        <v>6.2659270356945944</v>
      </c>
      <c r="V2429" s="10">
        <f t="shared" si="934"/>
        <v>0.15496856831223904</v>
      </c>
      <c r="W2429" s="10">
        <f t="shared" si="935"/>
        <v>-0.18052914736200787</v>
      </c>
      <c r="X2429" s="10">
        <f t="shared" si="925"/>
        <v>0.38693599365875281</v>
      </c>
      <c r="Y2429" s="22">
        <f t="shared" si="936"/>
        <v>6.9361594767880304</v>
      </c>
      <c r="Z2429" s="22">
        <f t="shared" si="926"/>
        <v>6.9661540865059681</v>
      </c>
      <c r="AA2429" s="22">
        <f t="shared" si="927"/>
        <v>6.8822553953446945</v>
      </c>
      <c r="AB2429" s="35"/>
      <c r="AC2429" s="10"/>
      <c r="AD2429" s="10"/>
    </row>
    <row r="2430" spans="1:30" x14ac:dyDescent="0.25">
      <c r="A2430" t="s">
        <v>5057</v>
      </c>
      <c r="B2430" t="s">
        <v>2443</v>
      </c>
      <c r="C2430" s="1">
        <v>42059</v>
      </c>
      <c r="D2430">
        <v>489</v>
      </c>
      <c r="E2430" t="str">
        <f t="shared" si="922"/>
        <v>_visualization_of_data_science_patterns_</v>
      </c>
      <c r="F2430" s="7">
        <f t="shared" si="928"/>
        <v>6.1944053911046719</v>
      </c>
      <c r="G2430">
        <f t="shared" si="923"/>
        <v>74</v>
      </c>
      <c r="H2430" s="11">
        <f t="shared" si="929"/>
        <v>1</v>
      </c>
      <c r="I2430" s="11">
        <f t="shared" si="944"/>
        <v>0</v>
      </c>
      <c r="J2430" s="11">
        <f t="shared" si="944"/>
        <v>1</v>
      </c>
      <c r="K2430" s="11">
        <f t="shared" si="945"/>
        <v>0</v>
      </c>
      <c r="L2430" s="11">
        <f t="shared" si="945"/>
        <v>0</v>
      </c>
      <c r="M2430" s="11">
        <f t="shared" si="945"/>
        <v>0</v>
      </c>
      <c r="N2430" s="11">
        <f t="shared" si="945"/>
        <v>1</v>
      </c>
      <c r="O2430" s="11">
        <f t="shared" si="945"/>
        <v>1</v>
      </c>
      <c r="P2430" s="11">
        <f t="shared" si="945"/>
        <v>0</v>
      </c>
      <c r="Q2430" s="4" t="str">
        <f t="shared" si="930"/>
        <v>N-101-000110</v>
      </c>
      <c r="R2430">
        <f t="shared" si="931"/>
        <v>126</v>
      </c>
      <c r="S2430" s="8">
        <f t="shared" si="932"/>
        <v>7.156085089173656</v>
      </c>
      <c r="T2430" s="8">
        <f t="shared" si="933"/>
        <v>7.156085089173656</v>
      </c>
      <c r="U2430" s="10">
        <f t="shared" si="924"/>
        <v>5.4043886942836625</v>
      </c>
      <c r="V2430" s="10">
        <f t="shared" si="934"/>
        <v>0.76279653926378688</v>
      </c>
      <c r="W2430" s="10">
        <f t="shared" si="935"/>
        <v>-0.63898678561068323</v>
      </c>
      <c r="X2430" s="10">
        <f t="shared" si="925"/>
        <v>0.79001669682100972</v>
      </c>
      <c r="Y2430" s="22">
        <f t="shared" si="936"/>
        <v>7.3392401799502869</v>
      </c>
      <c r="Z2430" s="22">
        <f t="shared" si="926"/>
        <v>7.2265960335864765</v>
      </c>
      <c r="AA2430" s="22">
        <f t="shared" si="927"/>
        <v>7.156085089173656</v>
      </c>
      <c r="AB2430" s="35"/>
      <c r="AC2430" s="10"/>
      <c r="AD2430" s="10"/>
    </row>
    <row r="2431" spans="1:30" x14ac:dyDescent="0.25">
      <c r="A2431" t="s">
        <v>5058</v>
      </c>
      <c r="B2431" t="s">
        <v>2444</v>
      </c>
      <c r="C2431" s="1">
        <v>42233</v>
      </c>
      <c r="D2431">
        <v>26029</v>
      </c>
      <c r="E2431" t="str">
        <f t="shared" si="922"/>
        <v>_visualizations:_comparing_tableau,_spss,_r,_excel,_matlab,_js,_python,_sas_</v>
      </c>
      <c r="F2431" s="7">
        <f t="shared" si="928"/>
        <v>10.167004997988611</v>
      </c>
      <c r="G2431">
        <f t="shared" si="923"/>
        <v>33</v>
      </c>
      <c r="H2431" s="11">
        <f t="shared" si="929"/>
        <v>1</v>
      </c>
      <c r="I2431" s="11">
        <f t="shared" si="944"/>
        <v>0</v>
      </c>
      <c r="J2431" s="11">
        <f t="shared" si="944"/>
        <v>1</v>
      </c>
      <c r="K2431" s="11">
        <f t="shared" si="945"/>
        <v>0</v>
      </c>
      <c r="L2431" s="11">
        <f t="shared" si="945"/>
        <v>0</v>
      </c>
      <c r="M2431" s="11">
        <f t="shared" si="945"/>
        <v>0</v>
      </c>
      <c r="N2431" s="11">
        <f t="shared" si="945"/>
        <v>0</v>
      </c>
      <c r="O2431" s="11">
        <f t="shared" si="945"/>
        <v>0</v>
      </c>
      <c r="P2431" s="11">
        <f t="shared" si="945"/>
        <v>0</v>
      </c>
      <c r="Q2431" s="4" t="str">
        <f t="shared" si="930"/>
        <v>N-101-000000</v>
      </c>
      <c r="R2431">
        <f t="shared" si="931"/>
        <v>419</v>
      </c>
      <c r="S2431" s="8">
        <f t="shared" si="932"/>
        <v>6.5697596378225285</v>
      </c>
      <c r="T2431" s="8">
        <f t="shared" si="933"/>
        <v>6.5697596378225285</v>
      </c>
      <c r="U2431" s="10">
        <f t="shared" si="924"/>
        <v>9.9785360586725549</v>
      </c>
      <c r="V2431" s="10">
        <f t="shared" si="934"/>
        <v>-0.14431102010629077</v>
      </c>
      <c r="W2431" s="10">
        <f t="shared" si="935"/>
        <v>3.3336128212732561</v>
      </c>
      <c r="X2431" s="10">
        <f t="shared" si="925"/>
        <v>0.18846893931605621</v>
      </c>
      <c r="Y2431" s="22">
        <f t="shared" si="936"/>
        <v>6.7376924224453338</v>
      </c>
      <c r="Z2431" s="22">
        <f t="shared" si="926"/>
        <v>6.5922741434865042</v>
      </c>
      <c r="AA2431" s="22">
        <f t="shared" si="927"/>
        <v>6.5697596378225285</v>
      </c>
      <c r="AB2431" s="35"/>
      <c r="AC2431" s="10"/>
      <c r="AD2431" s="10"/>
    </row>
    <row r="2432" spans="1:30" x14ac:dyDescent="0.25">
      <c r="A2432" t="s">
        <v>5060</v>
      </c>
      <c r="B2432" t="s">
        <v>2446</v>
      </c>
      <c r="C2432" s="1">
        <v>42116</v>
      </c>
      <c r="D2432">
        <v>1466</v>
      </c>
      <c r="E2432" t="str">
        <f t="shared" si="922"/>
        <v>_visualize_your_data_using_silk.co_</v>
      </c>
      <c r="F2432" s="7">
        <f t="shared" si="928"/>
        <v>7.2909747781429814</v>
      </c>
      <c r="G2432">
        <f t="shared" si="923"/>
        <v>37</v>
      </c>
      <c r="H2432" s="11">
        <f t="shared" si="929"/>
        <v>1</v>
      </c>
      <c r="I2432" s="11">
        <f t="shared" si="944"/>
        <v>0</v>
      </c>
      <c r="J2432" s="11">
        <f t="shared" si="944"/>
        <v>1</v>
      </c>
      <c r="K2432" s="11">
        <f t="shared" ref="K2432:P2441" si="946">IF(ISNUMBER(SEARCH(K$1,$E2432)),1,0)</f>
        <v>0</v>
      </c>
      <c r="L2432" s="11">
        <f t="shared" si="946"/>
        <v>0</v>
      </c>
      <c r="M2432" s="11">
        <f t="shared" si="946"/>
        <v>0</v>
      </c>
      <c r="N2432" s="11">
        <f t="shared" si="946"/>
        <v>0</v>
      </c>
      <c r="O2432" s="11">
        <f t="shared" si="946"/>
        <v>1</v>
      </c>
      <c r="P2432" s="11">
        <f t="shared" si="946"/>
        <v>0</v>
      </c>
      <c r="Q2432" s="4" t="str">
        <f t="shared" si="930"/>
        <v>N-101-000010</v>
      </c>
      <c r="R2432">
        <f t="shared" si="931"/>
        <v>382</v>
      </c>
      <c r="S2432" s="8">
        <f t="shared" si="932"/>
        <v>6.8802841839920132</v>
      </c>
      <c r="T2432" s="8">
        <f t="shared" si="933"/>
        <v>6.8802841839920132</v>
      </c>
      <c r="U2432" s="10">
        <f t="shared" si="924"/>
        <v>6.8846209176274566</v>
      </c>
      <c r="V2432" s="10">
        <f t="shared" si="934"/>
        <v>0.18424985744159661</v>
      </c>
      <c r="W2432" s="10">
        <f t="shared" si="935"/>
        <v>0.4575826014276263</v>
      </c>
      <c r="X2432" s="10">
        <f t="shared" si="925"/>
        <v>0.40635386051552441</v>
      </c>
      <c r="Y2432" s="22">
        <f t="shared" si="936"/>
        <v>6.9555773436448023</v>
      </c>
      <c r="Z2432" s="22">
        <f t="shared" si="926"/>
        <v>6.8151536771936527</v>
      </c>
      <c r="AA2432" s="22">
        <f t="shared" si="927"/>
        <v>6.8802841839920132</v>
      </c>
      <c r="AB2432" s="35"/>
      <c r="AC2432" s="10"/>
      <c r="AD2432" s="10"/>
    </row>
    <row r="2433" spans="1:30" x14ac:dyDescent="0.25">
      <c r="A2433" t="s">
        <v>5061</v>
      </c>
      <c r="B2433" t="s">
        <v>2447</v>
      </c>
      <c r="C2433" s="1">
        <v>42170</v>
      </c>
      <c r="D2433">
        <v>1629</v>
      </c>
      <c r="E2433" t="str">
        <f t="shared" si="922"/>
        <v>_visualize_your_social_media_analytics_</v>
      </c>
      <c r="F2433" s="7">
        <f t="shared" si="928"/>
        <v>7.3963352938008082</v>
      </c>
      <c r="G2433">
        <f t="shared" si="923"/>
        <v>20</v>
      </c>
      <c r="H2433" s="11">
        <f t="shared" si="929"/>
        <v>1</v>
      </c>
      <c r="I2433" s="11">
        <f t="shared" si="944"/>
        <v>0</v>
      </c>
      <c r="J2433" s="11">
        <f t="shared" si="944"/>
        <v>1</v>
      </c>
      <c r="K2433" s="11">
        <f t="shared" si="946"/>
        <v>0</v>
      </c>
      <c r="L2433" s="11">
        <f t="shared" si="946"/>
        <v>0</v>
      </c>
      <c r="M2433" s="11">
        <f t="shared" si="946"/>
        <v>0</v>
      </c>
      <c r="N2433" s="11">
        <f t="shared" si="946"/>
        <v>0</v>
      </c>
      <c r="O2433" s="11">
        <f t="shared" si="946"/>
        <v>0</v>
      </c>
      <c r="P2433" s="11">
        <f t="shared" si="946"/>
        <v>1</v>
      </c>
      <c r="Q2433" s="4" t="str">
        <f t="shared" si="930"/>
        <v>N-101-000001</v>
      </c>
      <c r="R2433">
        <f t="shared" si="931"/>
        <v>109</v>
      </c>
      <c r="S2433" s="8">
        <f t="shared" si="932"/>
        <v>6.5598547021339648</v>
      </c>
      <c r="T2433" s="8">
        <f t="shared" si="933"/>
        <v>6.5598547021339648</v>
      </c>
      <c r="U2433" s="10">
        <f t="shared" si="924"/>
        <v>7.4226164976198028</v>
      </c>
      <c r="V2433" s="10">
        <f t="shared" si="934"/>
        <v>-0.46814479021556843</v>
      </c>
      <c r="W2433" s="10">
        <f t="shared" si="935"/>
        <v>0.56294311708545308</v>
      </c>
      <c r="X2433" s="10">
        <f t="shared" si="925"/>
        <v>-2.6281203818994407E-2</v>
      </c>
      <c r="Y2433" s="22">
        <f t="shared" si="936"/>
        <v>6.5229422793102829</v>
      </c>
      <c r="Z2433" s="22">
        <f t="shared" si="926"/>
        <v>6.4247572696849025</v>
      </c>
      <c r="AA2433" s="22">
        <f t="shared" si="927"/>
        <v>6.5598547021339648</v>
      </c>
      <c r="AB2433" s="35"/>
      <c r="AC2433" s="10"/>
      <c r="AD2433" s="10"/>
    </row>
    <row r="2434" spans="1:30" x14ac:dyDescent="0.25">
      <c r="A2434" t="s">
        <v>5233</v>
      </c>
      <c r="B2434" t="s">
        <v>2621</v>
      </c>
      <c r="C2434" s="1">
        <v>41415</v>
      </c>
      <c r="D2434">
        <v>2811</v>
      </c>
      <c r="E2434" t="str">
        <f t="shared" ref="E2434:E2497" si="947">CONCATENATE("_",LOWER(A2434),"_")</f>
        <v>_visualizing_big_data_</v>
      </c>
      <c r="F2434" s="7">
        <f t="shared" si="928"/>
        <v>7.9416512529305558</v>
      </c>
      <c r="G2434">
        <f t="shared" ref="G2434:G2497" si="948">LEN(A2435)</f>
        <v>60</v>
      </c>
      <c r="H2434" s="11">
        <f t="shared" si="929"/>
        <v>0</v>
      </c>
      <c r="I2434" s="11">
        <f t="shared" si="944"/>
        <v>0</v>
      </c>
      <c r="J2434" s="11">
        <f t="shared" si="944"/>
        <v>0</v>
      </c>
      <c r="K2434" s="11">
        <f t="shared" si="946"/>
        <v>0</v>
      </c>
      <c r="L2434" s="11">
        <f t="shared" si="946"/>
        <v>0</v>
      </c>
      <c r="M2434" s="11">
        <f t="shared" si="946"/>
        <v>0</v>
      </c>
      <c r="N2434" s="11">
        <f t="shared" si="946"/>
        <v>0</v>
      </c>
      <c r="O2434" s="11">
        <f t="shared" si="946"/>
        <v>1</v>
      </c>
      <c r="P2434" s="11">
        <f t="shared" si="946"/>
        <v>0</v>
      </c>
      <c r="Q2434" s="4" t="str">
        <f t="shared" si="930"/>
        <v>N-000-000010</v>
      </c>
      <c r="R2434">
        <f t="shared" si="931"/>
        <v>8</v>
      </c>
      <c r="S2434" s="8">
        <f t="shared" si="932"/>
        <v>6.9872647124089218</v>
      </c>
      <c r="T2434" s="8">
        <f t="shared" si="933"/>
        <v>7.3546782491486216</v>
      </c>
      <c r="U2434" s="10">
        <f t="shared" ref="U2434:U2497" si="949">F2434-$AQ$29*SUMPRODUCT(H2434:P2434,$AH$25:$AP$25)</f>
        <v>7.7237663317310874</v>
      </c>
      <c r="V2434" s="10">
        <f t="shared" si="934"/>
        <v>-9.9953013281676328E-2</v>
      </c>
      <c r="W2434" s="10">
        <f t="shared" si="935"/>
        <v>1.1082590762152007</v>
      </c>
      <c r="X2434" s="10">
        <f t="shared" ref="X2434:X2497" si="950">$AQ$29*SUMPRODUCT(H2434:P2434,$AH$25:$AP$25)</f>
        <v>0.21788492119946817</v>
      </c>
      <c r="Y2434" s="22">
        <f t="shared" si="936"/>
        <v>6.7671084043287459</v>
      </c>
      <c r="Z2434" s="22">
        <f t="shared" ref="Z2434:Z2497" si="951">$AG$36+SUMPRODUCT($AH$36:$AP$36,H2434:P2434)</f>
        <v>6.8325571644955314</v>
      </c>
      <c r="AA2434" s="22">
        <f t="shared" ref="AA2434:AA2497" si="952">IF(R2434&gt;=$AC$2,S2434,Y2434)</f>
        <v>6.9872647124089218</v>
      </c>
      <c r="AB2434" s="35"/>
      <c r="AC2434" s="10"/>
      <c r="AD2434" s="10"/>
    </row>
    <row r="2435" spans="1:30" x14ac:dyDescent="0.25">
      <c r="A2435" t="s">
        <v>5062</v>
      </c>
      <c r="B2435" t="s">
        <v>2448</v>
      </c>
      <c r="C2435" s="1">
        <v>42119</v>
      </c>
      <c r="D2435">
        <v>1833</v>
      </c>
      <c r="E2435" t="str">
        <f t="shared" si="947"/>
        <v>_visualizing_nepal_earthquake:_the_human_side_of_data_science_</v>
      </c>
      <c r="F2435" s="7">
        <f t="shared" ref="F2435:F2498" si="953">LN(1+D2435)</f>
        <v>7.51425465281641</v>
      </c>
      <c r="G2435">
        <f t="shared" si="948"/>
        <v>56</v>
      </c>
      <c r="H2435" s="11">
        <f t="shared" ref="H2435:H2498" si="954">IF(YEAR(C2435)&gt;2014,1,0)</f>
        <v>1</v>
      </c>
      <c r="I2435" s="11">
        <f t="shared" si="944"/>
        <v>0</v>
      </c>
      <c r="J2435" s="11">
        <f t="shared" si="944"/>
        <v>1</v>
      </c>
      <c r="K2435" s="11">
        <f t="shared" si="946"/>
        <v>0</v>
      </c>
      <c r="L2435" s="11">
        <f t="shared" si="946"/>
        <v>0</v>
      </c>
      <c r="M2435" s="11">
        <f t="shared" si="946"/>
        <v>0</v>
      </c>
      <c r="N2435" s="11">
        <f t="shared" si="946"/>
        <v>1</v>
      </c>
      <c r="O2435" s="11">
        <f t="shared" si="946"/>
        <v>1</v>
      </c>
      <c r="P2435" s="11">
        <f t="shared" si="946"/>
        <v>0</v>
      </c>
      <c r="Q2435" s="4" t="str">
        <f t="shared" ref="Q2435:Q2498" si="955">CONCATENATE("N-",H2435,I2435,J2435,"-",K2435,L2435,M2435,N2435,O2435,P2435)</f>
        <v>N-101-000110</v>
      </c>
      <c r="R2435">
        <f t="shared" ref="R2435:R2498" si="956">COUNTIF(Q:Q,Q2435)</f>
        <v>126</v>
      </c>
      <c r="S2435" s="8">
        <f t="shared" ref="S2435:S2498" si="957">AVERAGEIF(R:R,R2435,F:F)</f>
        <v>7.156085089173656</v>
      </c>
      <c r="T2435" s="8">
        <f t="shared" ref="T2435:T2498" si="958">IF(R2435&gt;=10,S2435,AVERAGEIF(R:R,"&lt;10",F:F))</f>
        <v>7.156085089173656</v>
      </c>
      <c r="U2435" s="10">
        <f t="shared" si="949"/>
        <v>6.7242379559954006</v>
      </c>
      <c r="V2435" s="10">
        <f t="shared" ref="V2435:V2498" si="959">SUMPRODUCT(H2435:P2435,$AH$25:$AP$25)-$AQ$28</f>
        <v>0.76279653926378688</v>
      </c>
      <c r="W2435" s="10">
        <f t="shared" ref="W2435:W2498" si="960">F2435-AVERAGE(F:F)</f>
        <v>0.68086247610105488</v>
      </c>
      <c r="X2435" s="10">
        <f t="shared" si="950"/>
        <v>0.79001669682100972</v>
      </c>
      <c r="Y2435" s="22">
        <f t="shared" ref="Y2435:Y2498" si="961">AVERAGE(F:F)-AVERAGE(X:X)+X2435</f>
        <v>7.3392401799502869</v>
      </c>
      <c r="Z2435" s="22">
        <f t="shared" si="951"/>
        <v>7.2265960335864765</v>
      </c>
      <c r="AA2435" s="22">
        <f t="shared" si="952"/>
        <v>7.156085089173656</v>
      </c>
      <c r="AB2435" s="35"/>
      <c r="AC2435" s="10"/>
      <c r="AD2435" s="10"/>
    </row>
    <row r="2436" spans="1:30" x14ac:dyDescent="0.25">
      <c r="A2436" t="s">
        <v>5063</v>
      </c>
      <c r="B2436" t="s">
        <v>2449</v>
      </c>
      <c r="C2436" s="1">
        <v>42508</v>
      </c>
      <c r="D2436">
        <v>339</v>
      </c>
      <c r="E2436" t="str">
        <f t="shared" si="947"/>
        <v>_visualizing_social_media_analytics:_beyond_the_bar_chart_</v>
      </c>
      <c r="F2436" s="7">
        <f t="shared" si="953"/>
        <v>5.8289456176102075</v>
      </c>
      <c r="G2436">
        <f t="shared" si="948"/>
        <v>53</v>
      </c>
      <c r="H2436" s="11">
        <f t="shared" si="954"/>
        <v>1</v>
      </c>
      <c r="I2436" s="11">
        <f t="shared" si="944"/>
        <v>0</v>
      </c>
      <c r="J2436" s="11">
        <f t="shared" si="944"/>
        <v>1</v>
      </c>
      <c r="K2436" s="11">
        <f t="shared" si="946"/>
        <v>0</v>
      </c>
      <c r="L2436" s="11">
        <f t="shared" si="946"/>
        <v>0</v>
      </c>
      <c r="M2436" s="11">
        <f t="shared" si="946"/>
        <v>0</v>
      </c>
      <c r="N2436" s="11">
        <f t="shared" si="946"/>
        <v>0</v>
      </c>
      <c r="O2436" s="11">
        <f t="shared" si="946"/>
        <v>0</v>
      </c>
      <c r="P2436" s="11">
        <f t="shared" si="946"/>
        <v>1</v>
      </c>
      <c r="Q2436" s="4" t="str">
        <f t="shared" si="955"/>
        <v>N-101-000001</v>
      </c>
      <c r="R2436">
        <f t="shared" si="956"/>
        <v>109</v>
      </c>
      <c r="S2436" s="8">
        <f t="shared" si="957"/>
        <v>6.5598547021339648</v>
      </c>
      <c r="T2436" s="8">
        <f t="shared" si="958"/>
        <v>6.5598547021339648</v>
      </c>
      <c r="U2436" s="10">
        <f t="shared" si="949"/>
        <v>5.855226821429202</v>
      </c>
      <c r="V2436" s="10">
        <f t="shared" si="959"/>
        <v>-0.46814479021556843</v>
      </c>
      <c r="W2436" s="10">
        <f t="shared" si="960"/>
        <v>-1.0044465591051477</v>
      </c>
      <c r="X2436" s="10">
        <f t="shared" si="950"/>
        <v>-2.6281203818994407E-2</v>
      </c>
      <c r="Y2436" s="22">
        <f t="shared" si="961"/>
        <v>6.5229422793102829</v>
      </c>
      <c r="Z2436" s="22">
        <f t="shared" si="951"/>
        <v>6.4247572696849025</v>
      </c>
      <c r="AA2436" s="22">
        <f t="shared" si="952"/>
        <v>6.5598547021339648</v>
      </c>
      <c r="AB2436" s="35"/>
      <c r="AC2436" s="10"/>
      <c r="AD2436" s="10"/>
    </row>
    <row r="2437" spans="1:30" x14ac:dyDescent="0.25">
      <c r="A2437" t="s">
        <v>3107</v>
      </c>
      <c r="B2437" t="s">
        <v>491</v>
      </c>
      <c r="C2437" s="1">
        <v>42111</v>
      </c>
      <c r="D2437">
        <v>111</v>
      </c>
      <c r="E2437" t="str">
        <f t="shared" si="947"/>
        <v>_visually_map_data_with_google_fusion_tables:_tutorial_</v>
      </c>
      <c r="F2437" s="7">
        <f t="shared" si="953"/>
        <v>4.7184988712950942</v>
      </c>
      <c r="G2437">
        <f t="shared" si="948"/>
        <v>39</v>
      </c>
      <c r="H2437" s="11">
        <f t="shared" si="954"/>
        <v>1</v>
      </c>
      <c r="I2437" s="11">
        <f t="shared" si="944"/>
        <v>1</v>
      </c>
      <c r="J2437" s="11">
        <f t="shared" si="944"/>
        <v>0</v>
      </c>
      <c r="K2437" s="11">
        <f t="shared" si="946"/>
        <v>0</v>
      </c>
      <c r="L2437" s="11">
        <f t="shared" si="946"/>
        <v>0</v>
      </c>
      <c r="M2437" s="11">
        <f t="shared" si="946"/>
        <v>0</v>
      </c>
      <c r="N2437" s="11">
        <f t="shared" si="946"/>
        <v>0</v>
      </c>
      <c r="O2437" s="11">
        <f t="shared" si="946"/>
        <v>1</v>
      </c>
      <c r="P2437" s="11">
        <f t="shared" si="946"/>
        <v>0</v>
      </c>
      <c r="Q2437" s="4" t="str">
        <f t="shared" si="955"/>
        <v>N-110-000010</v>
      </c>
      <c r="R2437">
        <f t="shared" si="956"/>
        <v>58</v>
      </c>
      <c r="S2437" s="8">
        <f t="shared" si="957"/>
        <v>5.7492453157171877</v>
      </c>
      <c r="T2437" s="8">
        <f t="shared" si="958"/>
        <v>5.7492453157171877</v>
      </c>
      <c r="U2437" s="10">
        <f t="shared" si="949"/>
        <v>5.092988645137833</v>
      </c>
      <c r="V2437" s="10">
        <f t="shared" si="959"/>
        <v>-0.99322799793309102</v>
      </c>
      <c r="W2437" s="10">
        <f t="shared" si="960"/>
        <v>-2.114893305420261</v>
      </c>
      <c r="X2437" s="10">
        <f t="shared" si="950"/>
        <v>-0.37448977384273863</v>
      </c>
      <c r="Y2437" s="22">
        <f t="shared" si="961"/>
        <v>6.1747337092865386</v>
      </c>
      <c r="Z2437" s="22">
        <f t="shared" si="951"/>
        <v>6.1953121150439019</v>
      </c>
      <c r="AA2437" s="22">
        <f t="shared" si="952"/>
        <v>5.7492453157171877</v>
      </c>
      <c r="AB2437" s="35"/>
      <c r="AC2437" s="10"/>
      <c r="AD2437" s="10"/>
    </row>
    <row r="2438" spans="1:30" x14ac:dyDescent="0.25">
      <c r="A2438" t="s">
        <v>5064</v>
      </c>
      <c r="B2438" t="s">
        <v>2450</v>
      </c>
      <c r="C2438" s="1">
        <v>41646</v>
      </c>
      <c r="D2438">
        <v>117</v>
      </c>
      <c r="E2438" t="str">
        <f t="shared" si="947"/>
        <v>_viz_-_does_your_water_contain_fluoride?_</v>
      </c>
      <c r="F2438" s="7">
        <f t="shared" si="953"/>
        <v>4.7706846244656651</v>
      </c>
      <c r="G2438">
        <f t="shared" si="948"/>
        <v>45</v>
      </c>
      <c r="H2438" s="11">
        <f t="shared" si="954"/>
        <v>0</v>
      </c>
      <c r="I2438" s="11">
        <f t="shared" si="944"/>
        <v>0</v>
      </c>
      <c r="J2438" s="11">
        <f t="shared" si="944"/>
        <v>1</v>
      </c>
      <c r="K2438" s="11">
        <f t="shared" si="946"/>
        <v>0</v>
      </c>
      <c r="L2438" s="11">
        <f t="shared" si="946"/>
        <v>0</v>
      </c>
      <c r="M2438" s="11">
        <f t="shared" si="946"/>
        <v>0</v>
      </c>
      <c r="N2438" s="11">
        <f t="shared" si="946"/>
        <v>0</v>
      </c>
      <c r="O2438" s="11">
        <f t="shared" si="946"/>
        <v>0</v>
      </c>
      <c r="P2438" s="11">
        <f t="shared" si="946"/>
        <v>0</v>
      </c>
      <c r="Q2438" s="4" t="str">
        <f t="shared" si="955"/>
        <v>N-001-000000</v>
      </c>
      <c r="R2438">
        <f t="shared" si="956"/>
        <v>313</v>
      </c>
      <c r="S2438" s="8">
        <f t="shared" si="957"/>
        <v>6.8822553953446945</v>
      </c>
      <c r="T2438" s="8">
        <f t="shared" si="958"/>
        <v>6.8822553953446945</v>
      </c>
      <c r="U2438" s="10">
        <f t="shared" si="949"/>
        <v>4.3837486308069122</v>
      </c>
      <c r="V2438" s="10">
        <f t="shared" si="959"/>
        <v>0.15496856831223904</v>
      </c>
      <c r="W2438" s="10">
        <f t="shared" si="960"/>
        <v>-2.06270755224969</v>
      </c>
      <c r="X2438" s="10">
        <f t="shared" si="950"/>
        <v>0.38693599365875281</v>
      </c>
      <c r="Y2438" s="22">
        <f t="shared" si="961"/>
        <v>6.9361594767880304</v>
      </c>
      <c r="Z2438" s="22">
        <f t="shared" si="951"/>
        <v>6.9661540865059681</v>
      </c>
      <c r="AA2438" s="22">
        <f t="shared" si="952"/>
        <v>6.8822553953446945</v>
      </c>
      <c r="AB2438" s="35"/>
      <c r="AC2438" s="10"/>
      <c r="AD2438" s="10"/>
    </row>
    <row r="2439" spans="1:30" x14ac:dyDescent="0.25">
      <c r="A2439" t="s">
        <v>5065</v>
      </c>
      <c r="B2439" t="s">
        <v>2451</v>
      </c>
      <c r="C2439" s="1">
        <v>41312</v>
      </c>
      <c r="D2439">
        <v>1222</v>
      </c>
      <c r="E2439" t="str">
        <f t="shared" si="947"/>
        <v>_vote_for_the_best_big_data_analytics_platform_</v>
      </c>
      <c r="F2439" s="7">
        <f t="shared" si="953"/>
        <v>7.1090621356871724</v>
      </c>
      <c r="G2439">
        <f t="shared" si="948"/>
        <v>25</v>
      </c>
      <c r="H2439" s="11">
        <f t="shared" si="954"/>
        <v>0</v>
      </c>
      <c r="I2439" s="11">
        <f t="shared" si="944"/>
        <v>0</v>
      </c>
      <c r="J2439" s="11">
        <f t="shared" si="944"/>
        <v>1</v>
      </c>
      <c r="K2439" s="11">
        <f t="shared" si="946"/>
        <v>0</v>
      </c>
      <c r="L2439" s="11">
        <f t="shared" si="946"/>
        <v>0</v>
      </c>
      <c r="M2439" s="11">
        <f t="shared" si="946"/>
        <v>0</v>
      </c>
      <c r="N2439" s="11">
        <f t="shared" si="946"/>
        <v>0</v>
      </c>
      <c r="O2439" s="11">
        <f t="shared" si="946"/>
        <v>1</v>
      </c>
      <c r="P2439" s="11">
        <f t="shared" si="946"/>
        <v>1</v>
      </c>
      <c r="Q2439" s="4" t="str">
        <f t="shared" si="955"/>
        <v>N-001-000011</v>
      </c>
      <c r="R2439">
        <f t="shared" si="956"/>
        <v>44</v>
      </c>
      <c r="S2439" s="8">
        <f t="shared" si="957"/>
        <v>7.1577607103781817</v>
      </c>
      <c r="T2439" s="8">
        <f t="shared" si="958"/>
        <v>7.1577607103781817</v>
      </c>
      <c r="U2439" s="10">
        <f t="shared" si="949"/>
        <v>6.718991363964002</v>
      </c>
      <c r="V2439" s="10">
        <f t="shared" si="959"/>
        <v>0.15969567575084864</v>
      </c>
      <c r="W2439" s="10">
        <f t="shared" si="960"/>
        <v>0.27566995897181723</v>
      </c>
      <c r="X2439" s="10">
        <f t="shared" si="950"/>
        <v>0.39007077172317028</v>
      </c>
      <c r="Y2439" s="22">
        <f t="shared" si="961"/>
        <v>6.9392942548524479</v>
      </c>
      <c r="Z2439" s="22">
        <f t="shared" si="951"/>
        <v>7.021516746411514</v>
      </c>
      <c r="AA2439" s="22">
        <f t="shared" si="952"/>
        <v>7.1577607103781817</v>
      </c>
      <c r="AB2439" s="35"/>
      <c r="AC2439" s="10"/>
      <c r="AD2439" s="10"/>
    </row>
    <row r="2440" spans="1:30" x14ac:dyDescent="0.25">
      <c r="A2440" t="s">
        <v>3142</v>
      </c>
      <c r="B2440" t="s">
        <v>526</v>
      </c>
      <c r="C2440" s="1">
        <v>42348</v>
      </c>
      <c r="D2440">
        <v>1912</v>
      </c>
      <c r="E2440" t="str">
        <f t="shared" si="947"/>
        <v>_walmart_and_random_forest_</v>
      </c>
      <c r="F2440" s="7">
        <f t="shared" si="953"/>
        <v>7.5564279694402527</v>
      </c>
      <c r="G2440">
        <f t="shared" si="948"/>
        <v>40</v>
      </c>
      <c r="H2440" s="11">
        <f t="shared" si="954"/>
        <v>1</v>
      </c>
      <c r="I2440" s="11">
        <f t="shared" si="944"/>
        <v>0</v>
      </c>
      <c r="J2440" s="11">
        <f t="shared" si="944"/>
        <v>1</v>
      </c>
      <c r="K2440" s="11">
        <f t="shared" si="946"/>
        <v>0</v>
      </c>
      <c r="L2440" s="11">
        <f t="shared" si="946"/>
        <v>0</v>
      </c>
      <c r="M2440" s="11">
        <f t="shared" si="946"/>
        <v>0</v>
      </c>
      <c r="N2440" s="11">
        <f t="shared" si="946"/>
        <v>0</v>
      </c>
      <c r="O2440" s="11">
        <f t="shared" si="946"/>
        <v>0</v>
      </c>
      <c r="P2440" s="11">
        <f t="shared" si="946"/>
        <v>0</v>
      </c>
      <c r="Q2440" s="4" t="str">
        <f t="shared" si="955"/>
        <v>N-101-000000</v>
      </c>
      <c r="R2440">
        <f t="shared" si="956"/>
        <v>419</v>
      </c>
      <c r="S2440" s="8">
        <f t="shared" si="957"/>
        <v>6.5697596378225285</v>
      </c>
      <c r="T2440" s="8">
        <f t="shared" si="958"/>
        <v>6.5697596378225285</v>
      </c>
      <c r="U2440" s="10">
        <f t="shared" si="949"/>
        <v>7.3679590301241964</v>
      </c>
      <c r="V2440" s="10">
        <f t="shared" si="959"/>
        <v>-0.14431102010629077</v>
      </c>
      <c r="W2440" s="10">
        <f t="shared" si="960"/>
        <v>0.7230357927248976</v>
      </c>
      <c r="X2440" s="10">
        <f t="shared" si="950"/>
        <v>0.18846893931605621</v>
      </c>
      <c r="Y2440" s="22">
        <f t="shared" si="961"/>
        <v>6.7376924224453338</v>
      </c>
      <c r="Z2440" s="22">
        <f t="shared" si="951"/>
        <v>6.5922741434865042</v>
      </c>
      <c r="AA2440" s="22">
        <f t="shared" si="952"/>
        <v>6.5697596378225285</v>
      </c>
      <c r="AB2440" s="35"/>
      <c r="AC2440" s="10"/>
      <c r="AD2440" s="10"/>
    </row>
    <row r="2441" spans="1:30" x14ac:dyDescent="0.25">
      <c r="A2441" t="s">
        <v>5066</v>
      </c>
      <c r="B2441" t="s">
        <v>2452</v>
      </c>
      <c r="C2441" s="1">
        <v>42348</v>
      </c>
      <c r="D2441">
        <v>547</v>
      </c>
      <c r="E2441" t="str">
        <f t="shared" si="947"/>
        <v>_walmart_kaggle:_trip_type_classification_</v>
      </c>
      <c r="F2441" s="7">
        <f t="shared" si="953"/>
        <v>6.3062752869480159</v>
      </c>
      <c r="G2441">
        <f t="shared" si="948"/>
        <v>62</v>
      </c>
      <c r="H2441" s="11">
        <f t="shared" si="954"/>
        <v>1</v>
      </c>
      <c r="I2441" s="11">
        <f t="shared" si="944"/>
        <v>0</v>
      </c>
      <c r="J2441" s="11">
        <f t="shared" si="944"/>
        <v>1</v>
      </c>
      <c r="K2441" s="11">
        <f t="shared" si="946"/>
        <v>0</v>
      </c>
      <c r="L2441" s="11">
        <f t="shared" si="946"/>
        <v>0</v>
      </c>
      <c r="M2441" s="11">
        <f t="shared" si="946"/>
        <v>0</v>
      </c>
      <c r="N2441" s="11">
        <f t="shared" si="946"/>
        <v>0</v>
      </c>
      <c r="O2441" s="11">
        <f t="shared" si="946"/>
        <v>0</v>
      </c>
      <c r="P2441" s="11">
        <f t="shared" si="946"/>
        <v>0</v>
      </c>
      <c r="Q2441" s="4" t="str">
        <f t="shared" si="955"/>
        <v>N-101-000000</v>
      </c>
      <c r="R2441">
        <f t="shared" si="956"/>
        <v>419</v>
      </c>
      <c r="S2441" s="8">
        <f t="shared" si="957"/>
        <v>6.5697596378225285</v>
      </c>
      <c r="T2441" s="8">
        <f t="shared" si="958"/>
        <v>6.5697596378225285</v>
      </c>
      <c r="U2441" s="10">
        <f t="shared" si="949"/>
        <v>6.1178063476319595</v>
      </c>
      <c r="V2441" s="10">
        <f t="shared" si="959"/>
        <v>-0.14431102010629077</v>
      </c>
      <c r="W2441" s="10">
        <f t="shared" si="960"/>
        <v>-0.52711688976733928</v>
      </c>
      <c r="X2441" s="10">
        <f t="shared" si="950"/>
        <v>0.18846893931605621</v>
      </c>
      <c r="Y2441" s="22">
        <f t="shared" si="961"/>
        <v>6.7376924224453338</v>
      </c>
      <c r="Z2441" s="22">
        <f t="shared" si="951"/>
        <v>6.5922741434865042</v>
      </c>
      <c r="AA2441" s="22">
        <f t="shared" si="952"/>
        <v>6.5697596378225285</v>
      </c>
      <c r="AB2441" s="35"/>
      <c r="AC2441" s="10"/>
      <c r="AD2441" s="10"/>
    </row>
    <row r="2442" spans="1:30" x14ac:dyDescent="0.25">
      <c r="A2442" t="s">
        <v>5067</v>
      </c>
      <c r="B2442" t="s">
        <v>2453</v>
      </c>
      <c r="C2442" s="1">
        <v>42311</v>
      </c>
      <c r="D2442">
        <v>1548</v>
      </c>
      <c r="E2442" t="str">
        <f t="shared" si="947"/>
        <v>_want_to_have_your_own_personal_watson?_ibm_has_an_api_for_you._</v>
      </c>
      <c r="F2442" s="7">
        <f t="shared" si="953"/>
        <v>7.3453648404168685</v>
      </c>
      <c r="G2442">
        <f t="shared" si="948"/>
        <v>91</v>
      </c>
      <c r="H2442" s="11">
        <f t="shared" si="954"/>
        <v>1</v>
      </c>
      <c r="I2442" s="11">
        <f t="shared" ref="I2442:J2461" si="962">IF(ISNUMBER(SEARCH(I$1,$B2442)),1,0)</f>
        <v>0</v>
      </c>
      <c r="J2442" s="11">
        <f t="shared" si="962"/>
        <v>1</v>
      </c>
      <c r="K2442" s="11">
        <f t="shared" ref="K2442:P2451" si="963">IF(ISNUMBER(SEARCH(K$1,$E2442)),1,0)</f>
        <v>0</v>
      </c>
      <c r="L2442" s="11">
        <f t="shared" si="963"/>
        <v>0</v>
      </c>
      <c r="M2442" s="11">
        <f t="shared" si="963"/>
        <v>0</v>
      </c>
      <c r="N2442" s="11">
        <f t="shared" si="963"/>
        <v>0</v>
      </c>
      <c r="O2442" s="11">
        <f t="shared" si="963"/>
        <v>0</v>
      </c>
      <c r="P2442" s="11">
        <f t="shared" si="963"/>
        <v>0</v>
      </c>
      <c r="Q2442" s="4" t="str">
        <f t="shared" si="955"/>
        <v>N-101-000000</v>
      </c>
      <c r="R2442">
        <f t="shared" si="956"/>
        <v>419</v>
      </c>
      <c r="S2442" s="8">
        <f t="shared" si="957"/>
        <v>6.5697596378225285</v>
      </c>
      <c r="T2442" s="8">
        <f t="shared" si="958"/>
        <v>6.5697596378225285</v>
      </c>
      <c r="U2442" s="10">
        <f t="shared" si="949"/>
        <v>7.1568959011008122</v>
      </c>
      <c r="V2442" s="10">
        <f t="shared" si="959"/>
        <v>-0.14431102010629077</v>
      </c>
      <c r="W2442" s="10">
        <f t="shared" si="960"/>
        <v>0.5119726637015134</v>
      </c>
      <c r="X2442" s="10">
        <f t="shared" si="950"/>
        <v>0.18846893931605621</v>
      </c>
      <c r="Y2442" s="22">
        <f t="shared" si="961"/>
        <v>6.7376924224453338</v>
      </c>
      <c r="Z2442" s="22">
        <f t="shared" si="951"/>
        <v>6.5922741434865042</v>
      </c>
      <c r="AA2442" s="22">
        <f t="shared" si="952"/>
        <v>6.5697596378225285</v>
      </c>
      <c r="AB2442" s="35"/>
      <c r="AC2442" s="10"/>
      <c r="AD2442" s="10"/>
    </row>
    <row r="2443" spans="1:30" x14ac:dyDescent="0.25">
      <c r="A2443" t="s">
        <v>5068</v>
      </c>
      <c r="B2443" t="s">
        <v>2454</v>
      </c>
      <c r="C2443" s="1">
        <v>41436</v>
      </c>
      <c r="D2443">
        <v>6959</v>
      </c>
      <c r="E2443" t="str">
        <f t="shared" si="947"/>
        <v>_want_to_predict_human_behavior?_use_these_6_lessons_based_on_data_from_10million_households_</v>
      </c>
      <c r="F2443" s="7">
        <f t="shared" si="953"/>
        <v>8.8479347533284649</v>
      </c>
      <c r="G2443">
        <f t="shared" si="948"/>
        <v>35</v>
      </c>
      <c r="H2443" s="11">
        <f t="shared" si="954"/>
        <v>0</v>
      </c>
      <c r="I2443" s="11">
        <f t="shared" si="962"/>
        <v>0</v>
      </c>
      <c r="J2443" s="11">
        <f t="shared" si="962"/>
        <v>1</v>
      </c>
      <c r="K2443" s="11">
        <f t="shared" si="963"/>
        <v>0</v>
      </c>
      <c r="L2443" s="11">
        <f t="shared" si="963"/>
        <v>0</v>
      </c>
      <c r="M2443" s="11">
        <f t="shared" si="963"/>
        <v>0</v>
      </c>
      <c r="N2443" s="11">
        <f t="shared" si="963"/>
        <v>0</v>
      </c>
      <c r="O2443" s="11">
        <f t="shared" si="963"/>
        <v>1</v>
      </c>
      <c r="P2443" s="11">
        <f t="shared" si="963"/>
        <v>0</v>
      </c>
      <c r="Q2443" s="4" t="str">
        <f t="shared" si="955"/>
        <v>N-001-000010</v>
      </c>
      <c r="R2443">
        <f t="shared" si="956"/>
        <v>276</v>
      </c>
      <c r="S2443" s="8">
        <f t="shared" si="957"/>
        <v>7.1371246496698326</v>
      </c>
      <c r="T2443" s="8">
        <f t="shared" si="958"/>
        <v>7.1371246496698326</v>
      </c>
      <c r="U2443" s="10">
        <f t="shared" si="949"/>
        <v>8.2431138384702436</v>
      </c>
      <c r="V2443" s="10">
        <f t="shared" si="959"/>
        <v>0.48352944586012636</v>
      </c>
      <c r="W2443" s="10">
        <f t="shared" si="960"/>
        <v>2.0145425766131098</v>
      </c>
      <c r="X2443" s="10">
        <f t="shared" si="950"/>
        <v>0.60482091485822098</v>
      </c>
      <c r="Y2443" s="22">
        <f t="shared" si="961"/>
        <v>7.1540443979874988</v>
      </c>
      <c r="Z2443" s="22">
        <f t="shared" si="951"/>
        <v>7.1890336202131158</v>
      </c>
      <c r="AA2443" s="22">
        <f t="shared" si="952"/>
        <v>7.1371246496698326</v>
      </c>
      <c r="AB2443" s="35"/>
      <c r="AC2443" s="10"/>
      <c r="AD2443" s="10"/>
    </row>
    <row r="2444" spans="1:30" x14ac:dyDescent="0.25">
      <c r="A2444" t="s">
        <v>5069</v>
      </c>
      <c r="B2444" t="s">
        <v>2455</v>
      </c>
      <c r="C2444" s="1">
        <v>42293</v>
      </c>
      <c r="D2444">
        <v>326</v>
      </c>
      <c r="E2444" t="str">
        <f t="shared" si="947"/>
        <v>_ward's_method_for_clustering_in_sas_</v>
      </c>
      <c r="F2444" s="7">
        <f t="shared" si="953"/>
        <v>5.7899601708972535</v>
      </c>
      <c r="G2444">
        <f t="shared" si="948"/>
        <v>37</v>
      </c>
      <c r="H2444" s="11">
        <f t="shared" si="954"/>
        <v>1</v>
      </c>
      <c r="I2444" s="11">
        <f t="shared" si="962"/>
        <v>0</v>
      </c>
      <c r="J2444" s="11">
        <f t="shared" si="962"/>
        <v>1</v>
      </c>
      <c r="K2444" s="11">
        <f t="shared" si="963"/>
        <v>0</v>
      </c>
      <c r="L2444" s="11">
        <f t="shared" si="963"/>
        <v>0</v>
      </c>
      <c r="M2444" s="11">
        <f t="shared" si="963"/>
        <v>0</v>
      </c>
      <c r="N2444" s="11">
        <f t="shared" si="963"/>
        <v>0</v>
      </c>
      <c r="O2444" s="11">
        <f t="shared" si="963"/>
        <v>0</v>
      </c>
      <c r="P2444" s="11">
        <f t="shared" si="963"/>
        <v>0</v>
      </c>
      <c r="Q2444" s="4" t="str">
        <f t="shared" si="955"/>
        <v>N-101-000000</v>
      </c>
      <c r="R2444">
        <f t="shared" si="956"/>
        <v>419</v>
      </c>
      <c r="S2444" s="8">
        <f t="shared" si="957"/>
        <v>6.5697596378225285</v>
      </c>
      <c r="T2444" s="8">
        <f t="shared" si="958"/>
        <v>6.5697596378225285</v>
      </c>
      <c r="U2444" s="10">
        <f t="shared" si="949"/>
        <v>5.6014912315811971</v>
      </c>
      <c r="V2444" s="10">
        <f t="shared" si="959"/>
        <v>-0.14431102010629077</v>
      </c>
      <c r="W2444" s="10">
        <f t="shared" si="960"/>
        <v>-1.0434320058181017</v>
      </c>
      <c r="X2444" s="10">
        <f t="shared" si="950"/>
        <v>0.18846893931605621</v>
      </c>
      <c r="Y2444" s="22">
        <f t="shared" si="961"/>
        <v>6.7376924224453338</v>
      </c>
      <c r="Z2444" s="22">
        <f t="shared" si="951"/>
        <v>6.5922741434865042</v>
      </c>
      <c r="AA2444" s="22">
        <f t="shared" si="952"/>
        <v>6.5697596378225285</v>
      </c>
      <c r="AB2444" s="35"/>
      <c r="AC2444" s="10"/>
      <c r="AD2444" s="10"/>
    </row>
    <row r="2445" spans="1:30" x14ac:dyDescent="0.25">
      <c r="A2445" t="s">
        <v>5070</v>
      </c>
      <c r="B2445" t="s">
        <v>2456</v>
      </c>
      <c r="C2445" s="1">
        <v>41565</v>
      </c>
      <c r="D2445">
        <v>1344</v>
      </c>
      <c r="E2445" t="str">
        <f t="shared" si="947"/>
        <v>_warm-up_exercise_before_data_science._</v>
      </c>
      <c r="F2445" s="7">
        <f t="shared" si="953"/>
        <v>7.2041492920359396</v>
      </c>
      <c r="G2445">
        <f t="shared" si="948"/>
        <v>90</v>
      </c>
      <c r="H2445" s="11">
        <f t="shared" si="954"/>
        <v>0</v>
      </c>
      <c r="I2445" s="11">
        <f t="shared" si="962"/>
        <v>0</v>
      </c>
      <c r="J2445" s="11">
        <f t="shared" si="962"/>
        <v>1</v>
      </c>
      <c r="K2445" s="11">
        <f t="shared" si="963"/>
        <v>0</v>
      </c>
      <c r="L2445" s="11">
        <f t="shared" si="963"/>
        <v>0</v>
      </c>
      <c r="M2445" s="11">
        <f t="shared" si="963"/>
        <v>0</v>
      </c>
      <c r="N2445" s="11">
        <f t="shared" si="963"/>
        <v>0</v>
      </c>
      <c r="O2445" s="11">
        <f t="shared" si="963"/>
        <v>1</v>
      </c>
      <c r="P2445" s="11">
        <f t="shared" si="963"/>
        <v>0</v>
      </c>
      <c r="Q2445" s="4" t="str">
        <f t="shared" si="955"/>
        <v>N-001-000010</v>
      </c>
      <c r="R2445">
        <f t="shared" si="956"/>
        <v>276</v>
      </c>
      <c r="S2445" s="8">
        <f t="shared" si="957"/>
        <v>7.1371246496698326</v>
      </c>
      <c r="T2445" s="8">
        <f t="shared" si="958"/>
        <v>7.1371246496698326</v>
      </c>
      <c r="U2445" s="10">
        <f t="shared" si="949"/>
        <v>6.5993283771777183</v>
      </c>
      <c r="V2445" s="10">
        <f t="shared" si="959"/>
        <v>0.48352944586012636</v>
      </c>
      <c r="W2445" s="10">
        <f t="shared" si="960"/>
        <v>0.37075711532058442</v>
      </c>
      <c r="X2445" s="10">
        <f t="shared" si="950"/>
        <v>0.60482091485822098</v>
      </c>
      <c r="Y2445" s="22">
        <f t="shared" si="961"/>
        <v>7.1540443979874988</v>
      </c>
      <c r="Z2445" s="22">
        <f t="shared" si="951"/>
        <v>7.1890336202131158</v>
      </c>
      <c r="AA2445" s="22">
        <f t="shared" si="952"/>
        <v>7.1371246496698326</v>
      </c>
      <c r="AB2445" s="35"/>
      <c r="AC2445" s="10"/>
      <c r="AD2445" s="10"/>
    </row>
    <row r="2446" spans="1:30" x14ac:dyDescent="0.25">
      <c r="A2446" t="s">
        <v>5072</v>
      </c>
      <c r="B2446" t="s">
        <v>2458</v>
      </c>
      <c r="C2446" s="1">
        <v>41053</v>
      </c>
      <c r="D2446">
        <v>448</v>
      </c>
      <c r="E2446" t="str">
        <f t="shared" si="947"/>
        <v>_warranty_analytics_-_increase_product_quality,_customer_satisfaction_&amp;amp;brand_perception_</v>
      </c>
      <c r="F2446" s="7">
        <f t="shared" si="953"/>
        <v>6.1070228877422545</v>
      </c>
      <c r="G2446">
        <f t="shared" si="948"/>
        <v>54</v>
      </c>
      <c r="H2446" s="11">
        <f t="shared" si="954"/>
        <v>0</v>
      </c>
      <c r="I2446" s="11">
        <f t="shared" si="962"/>
        <v>0</v>
      </c>
      <c r="J2446" s="11">
        <f t="shared" si="962"/>
        <v>1</v>
      </c>
      <c r="K2446" s="11">
        <f t="shared" si="963"/>
        <v>0</v>
      </c>
      <c r="L2446" s="11">
        <f t="shared" si="963"/>
        <v>0</v>
      </c>
      <c r="M2446" s="11">
        <f t="shared" si="963"/>
        <v>0</v>
      </c>
      <c r="N2446" s="11">
        <f t="shared" si="963"/>
        <v>0</v>
      </c>
      <c r="O2446" s="11">
        <f t="shared" si="963"/>
        <v>0</v>
      </c>
      <c r="P2446" s="11">
        <f t="shared" si="963"/>
        <v>1</v>
      </c>
      <c r="Q2446" s="4" t="str">
        <f t="shared" si="955"/>
        <v>N-001-000001</v>
      </c>
      <c r="R2446">
        <f t="shared" si="956"/>
        <v>75</v>
      </c>
      <c r="S2446" s="8">
        <f t="shared" si="957"/>
        <v>6.7053553975541869</v>
      </c>
      <c r="T2446" s="8">
        <f t="shared" si="958"/>
        <v>6.7053553975541869</v>
      </c>
      <c r="U2446" s="10">
        <f t="shared" si="949"/>
        <v>5.9348370372185526</v>
      </c>
      <c r="V2446" s="10">
        <f t="shared" si="959"/>
        <v>-0.16886520179703862</v>
      </c>
      <c r="W2446" s="10">
        <f t="shared" si="960"/>
        <v>-0.7263692889731006</v>
      </c>
      <c r="X2446" s="10">
        <f t="shared" si="950"/>
        <v>0.17218585052370217</v>
      </c>
      <c r="Y2446" s="22">
        <f t="shared" si="961"/>
        <v>6.7214093336529794</v>
      </c>
      <c r="Z2446" s="22">
        <f t="shared" si="951"/>
        <v>6.7986372127043664</v>
      </c>
      <c r="AA2446" s="22">
        <f t="shared" si="952"/>
        <v>6.7053553975541869</v>
      </c>
      <c r="AB2446" s="35"/>
      <c r="AC2446" s="10"/>
      <c r="AD2446" s="10"/>
    </row>
    <row r="2447" spans="1:30" x14ac:dyDescent="0.25">
      <c r="A2447" t="s">
        <v>5073</v>
      </c>
      <c r="B2447" t="s">
        <v>2459</v>
      </c>
      <c r="C2447" s="1">
        <v>42283</v>
      </c>
      <c r="D2447">
        <v>407</v>
      </c>
      <c r="E2447" t="str">
        <f t="shared" si="947"/>
        <v>_water_management_analytics_-_insights_and_intelligence_</v>
      </c>
      <c r="F2447" s="7">
        <f t="shared" si="953"/>
        <v>6.0112671744041615</v>
      </c>
      <c r="G2447">
        <f t="shared" si="948"/>
        <v>64</v>
      </c>
      <c r="H2447" s="11">
        <f t="shared" si="954"/>
        <v>1</v>
      </c>
      <c r="I2447" s="11">
        <f t="shared" si="962"/>
        <v>0</v>
      </c>
      <c r="J2447" s="11">
        <f t="shared" si="962"/>
        <v>1</v>
      </c>
      <c r="K2447" s="11">
        <f t="shared" si="963"/>
        <v>0</v>
      </c>
      <c r="L2447" s="11">
        <f t="shared" si="963"/>
        <v>0</v>
      </c>
      <c r="M2447" s="11">
        <f t="shared" si="963"/>
        <v>0</v>
      </c>
      <c r="N2447" s="11">
        <f t="shared" si="963"/>
        <v>0</v>
      </c>
      <c r="O2447" s="11">
        <f t="shared" si="963"/>
        <v>0</v>
      </c>
      <c r="P2447" s="11">
        <f t="shared" si="963"/>
        <v>1</v>
      </c>
      <c r="Q2447" s="4" t="str">
        <f t="shared" si="955"/>
        <v>N-101-000001</v>
      </c>
      <c r="R2447">
        <f t="shared" si="956"/>
        <v>109</v>
      </c>
      <c r="S2447" s="8">
        <f t="shared" si="957"/>
        <v>6.5598547021339648</v>
      </c>
      <c r="T2447" s="8">
        <f t="shared" si="958"/>
        <v>6.5598547021339648</v>
      </c>
      <c r="U2447" s="10">
        <f t="shared" si="949"/>
        <v>6.037548378223156</v>
      </c>
      <c r="V2447" s="10">
        <f t="shared" si="959"/>
        <v>-0.46814479021556843</v>
      </c>
      <c r="W2447" s="10">
        <f t="shared" si="960"/>
        <v>-0.82212500231119368</v>
      </c>
      <c r="X2447" s="10">
        <f t="shared" si="950"/>
        <v>-2.6281203818994407E-2</v>
      </c>
      <c r="Y2447" s="22">
        <f t="shared" si="961"/>
        <v>6.5229422793102829</v>
      </c>
      <c r="Z2447" s="22">
        <f t="shared" si="951"/>
        <v>6.4247572696849025</v>
      </c>
      <c r="AA2447" s="22">
        <f t="shared" si="952"/>
        <v>6.5598547021339648</v>
      </c>
      <c r="AB2447" s="35"/>
      <c r="AC2447" s="10"/>
      <c r="AD2447" s="10"/>
    </row>
    <row r="2448" spans="1:30" x14ac:dyDescent="0.25">
      <c r="A2448" t="s">
        <v>5074</v>
      </c>
      <c r="B2448" t="s">
        <v>2460</v>
      </c>
      <c r="C2448" s="1">
        <v>42267</v>
      </c>
      <c r="D2448">
        <v>570</v>
      </c>
      <c r="E2448" t="str">
        <f t="shared" si="947"/>
        <v>_wearable_technology:_bringing_digital_disruption_to_our_lives_!!_</v>
      </c>
      <c r="F2448" s="7">
        <f t="shared" si="953"/>
        <v>6.3473892096560105</v>
      </c>
      <c r="G2448">
        <f t="shared" si="948"/>
        <v>105</v>
      </c>
      <c r="H2448" s="11">
        <f t="shared" si="954"/>
        <v>1</v>
      </c>
      <c r="I2448" s="11">
        <f t="shared" si="962"/>
        <v>0</v>
      </c>
      <c r="J2448" s="11">
        <f t="shared" si="962"/>
        <v>1</v>
      </c>
      <c r="K2448" s="11">
        <f t="shared" si="963"/>
        <v>0</v>
      </c>
      <c r="L2448" s="11">
        <f t="shared" si="963"/>
        <v>0</v>
      </c>
      <c r="M2448" s="11">
        <f t="shared" si="963"/>
        <v>0</v>
      </c>
      <c r="N2448" s="11">
        <f t="shared" si="963"/>
        <v>0</v>
      </c>
      <c r="O2448" s="11">
        <f t="shared" si="963"/>
        <v>0</v>
      </c>
      <c r="P2448" s="11">
        <f t="shared" si="963"/>
        <v>0</v>
      </c>
      <c r="Q2448" s="4" t="str">
        <f t="shared" si="955"/>
        <v>N-101-000000</v>
      </c>
      <c r="R2448">
        <f t="shared" si="956"/>
        <v>419</v>
      </c>
      <c r="S2448" s="8">
        <f t="shared" si="957"/>
        <v>6.5697596378225285</v>
      </c>
      <c r="T2448" s="8">
        <f t="shared" si="958"/>
        <v>6.5697596378225285</v>
      </c>
      <c r="U2448" s="10">
        <f t="shared" si="949"/>
        <v>6.1589202703399542</v>
      </c>
      <c r="V2448" s="10">
        <f t="shared" si="959"/>
        <v>-0.14431102010629077</v>
      </c>
      <c r="W2448" s="10">
        <f t="shared" si="960"/>
        <v>-0.48600296705934465</v>
      </c>
      <c r="X2448" s="10">
        <f t="shared" si="950"/>
        <v>0.18846893931605621</v>
      </c>
      <c r="Y2448" s="22">
        <f t="shared" si="961"/>
        <v>6.7376924224453338</v>
      </c>
      <c r="Z2448" s="22">
        <f t="shared" si="951"/>
        <v>6.5922741434865042</v>
      </c>
      <c r="AA2448" s="22">
        <f t="shared" si="952"/>
        <v>6.5697596378225285</v>
      </c>
      <c r="AB2448" s="35"/>
      <c r="AC2448" s="10"/>
      <c r="AD2448" s="10"/>
    </row>
    <row r="2449" spans="1:30" x14ac:dyDescent="0.25">
      <c r="A2449" t="s">
        <v>3835</v>
      </c>
      <c r="B2449" t="s">
        <v>1219</v>
      </c>
      <c r="C2449" s="1">
        <v>42141</v>
      </c>
      <c r="D2449">
        <v>1018</v>
      </c>
      <c r="E2449" t="str">
        <f t="shared" si="947"/>
        <v>_web_crawling_&amp;amp;_analytics_case_study_-_database_vs_self_hosted_messagequeuing_vs_cloud_message_queuing_</v>
      </c>
      <c r="F2449" s="7">
        <f t="shared" si="953"/>
        <v>6.926577033222725</v>
      </c>
      <c r="G2449">
        <f t="shared" si="948"/>
        <v>29</v>
      </c>
      <c r="H2449" s="11">
        <f t="shared" si="954"/>
        <v>1</v>
      </c>
      <c r="I2449" s="11">
        <f t="shared" si="962"/>
        <v>0</v>
      </c>
      <c r="J2449" s="11">
        <f t="shared" si="962"/>
        <v>1</v>
      </c>
      <c r="K2449" s="11">
        <f t="shared" si="963"/>
        <v>0</v>
      </c>
      <c r="L2449" s="11">
        <f t="shared" si="963"/>
        <v>0</v>
      </c>
      <c r="M2449" s="11">
        <f t="shared" si="963"/>
        <v>0</v>
      </c>
      <c r="N2449" s="11">
        <f t="shared" si="963"/>
        <v>0</v>
      </c>
      <c r="O2449" s="11">
        <f t="shared" si="963"/>
        <v>0</v>
      </c>
      <c r="P2449" s="11">
        <f t="shared" si="963"/>
        <v>1</v>
      </c>
      <c r="Q2449" s="4" t="str">
        <f t="shared" si="955"/>
        <v>N-101-000001</v>
      </c>
      <c r="R2449">
        <f t="shared" si="956"/>
        <v>109</v>
      </c>
      <c r="S2449" s="8">
        <f t="shared" si="957"/>
        <v>6.5598547021339648</v>
      </c>
      <c r="T2449" s="8">
        <f t="shared" si="958"/>
        <v>6.5598547021339648</v>
      </c>
      <c r="U2449" s="10">
        <f t="shared" si="949"/>
        <v>6.9528582370417196</v>
      </c>
      <c r="V2449" s="10">
        <f t="shared" si="959"/>
        <v>-0.46814479021556843</v>
      </c>
      <c r="W2449" s="10">
        <f t="shared" si="960"/>
        <v>9.3184856507369851E-2</v>
      </c>
      <c r="X2449" s="10">
        <f t="shared" si="950"/>
        <v>-2.6281203818994407E-2</v>
      </c>
      <c r="Y2449" s="22">
        <f t="shared" si="961"/>
        <v>6.5229422793102829</v>
      </c>
      <c r="Z2449" s="22">
        <f t="shared" si="951"/>
        <v>6.4247572696849025</v>
      </c>
      <c r="AA2449" s="22">
        <f t="shared" si="952"/>
        <v>6.5598547021339648</v>
      </c>
      <c r="AB2449" s="35"/>
      <c r="AC2449" s="10"/>
      <c r="AD2449" s="10"/>
    </row>
    <row r="2450" spans="1:30" x14ac:dyDescent="0.25">
      <c r="A2450" t="s">
        <v>5076</v>
      </c>
      <c r="B2450" t="s">
        <v>2462</v>
      </c>
      <c r="C2450" s="1">
        <v>42338</v>
      </c>
      <c r="D2450">
        <v>774</v>
      </c>
      <c r="E2450" t="str">
        <f t="shared" si="947"/>
        <v>_web_scraping_for_new_business_</v>
      </c>
      <c r="F2450" s="7">
        <f t="shared" si="953"/>
        <v>6.6528630293533473</v>
      </c>
      <c r="G2450">
        <f t="shared" si="948"/>
        <v>55</v>
      </c>
      <c r="H2450" s="11">
        <f t="shared" si="954"/>
        <v>1</v>
      </c>
      <c r="I2450" s="11">
        <f t="shared" si="962"/>
        <v>0</v>
      </c>
      <c r="J2450" s="11">
        <f t="shared" si="962"/>
        <v>1</v>
      </c>
      <c r="K2450" s="11">
        <f t="shared" si="963"/>
        <v>0</v>
      </c>
      <c r="L2450" s="11">
        <f t="shared" si="963"/>
        <v>0</v>
      </c>
      <c r="M2450" s="11">
        <f t="shared" si="963"/>
        <v>0</v>
      </c>
      <c r="N2450" s="11">
        <f t="shared" si="963"/>
        <v>0</v>
      </c>
      <c r="O2450" s="11">
        <f t="shared" si="963"/>
        <v>0</v>
      </c>
      <c r="P2450" s="11">
        <f t="shared" si="963"/>
        <v>0</v>
      </c>
      <c r="Q2450" s="4" t="str">
        <f t="shared" si="955"/>
        <v>N-101-000000</v>
      </c>
      <c r="R2450">
        <f t="shared" si="956"/>
        <v>419</v>
      </c>
      <c r="S2450" s="8">
        <f t="shared" si="957"/>
        <v>6.5697596378225285</v>
      </c>
      <c r="T2450" s="8">
        <f t="shared" si="958"/>
        <v>6.5697596378225285</v>
      </c>
      <c r="U2450" s="10">
        <f t="shared" si="949"/>
        <v>6.4643940900372909</v>
      </c>
      <c r="V2450" s="10">
        <f t="shared" si="959"/>
        <v>-0.14431102010629077</v>
      </c>
      <c r="W2450" s="10">
        <f t="shared" si="960"/>
        <v>-0.18052914736200787</v>
      </c>
      <c r="X2450" s="10">
        <f t="shared" si="950"/>
        <v>0.18846893931605621</v>
      </c>
      <c r="Y2450" s="22">
        <f t="shared" si="961"/>
        <v>6.7376924224453338</v>
      </c>
      <c r="Z2450" s="22">
        <f t="shared" si="951"/>
        <v>6.5922741434865042</v>
      </c>
      <c r="AA2450" s="22">
        <f t="shared" si="952"/>
        <v>6.5697596378225285</v>
      </c>
      <c r="AB2450" s="35"/>
      <c r="AC2450" s="10"/>
      <c r="AD2450" s="10"/>
    </row>
    <row r="2451" spans="1:30" x14ac:dyDescent="0.25">
      <c r="A2451" t="s">
        <v>5075</v>
      </c>
      <c r="B2451" t="s">
        <v>2461</v>
      </c>
      <c r="C2451" s="1">
        <v>41282</v>
      </c>
      <c r="D2451">
        <v>652</v>
      </c>
      <c r="E2451" t="str">
        <f t="shared" si="947"/>
        <v>_webcast:_marketing_attribution_in_a_big_analytics_world_</v>
      </c>
      <c r="F2451" s="7">
        <f t="shared" si="953"/>
        <v>6.481577129276431</v>
      </c>
      <c r="G2451">
        <f t="shared" si="948"/>
        <v>41</v>
      </c>
      <c r="H2451" s="11">
        <f t="shared" si="954"/>
        <v>0</v>
      </c>
      <c r="I2451" s="11">
        <f t="shared" si="962"/>
        <v>0</v>
      </c>
      <c r="J2451" s="11">
        <f t="shared" si="962"/>
        <v>1</v>
      </c>
      <c r="K2451" s="11">
        <f t="shared" si="963"/>
        <v>0</v>
      </c>
      <c r="L2451" s="11">
        <f t="shared" si="963"/>
        <v>0</v>
      </c>
      <c r="M2451" s="11">
        <f t="shared" si="963"/>
        <v>0</v>
      </c>
      <c r="N2451" s="11">
        <f t="shared" si="963"/>
        <v>0</v>
      </c>
      <c r="O2451" s="11">
        <f t="shared" si="963"/>
        <v>0</v>
      </c>
      <c r="P2451" s="11">
        <f t="shared" si="963"/>
        <v>1</v>
      </c>
      <c r="Q2451" s="4" t="str">
        <f t="shared" si="955"/>
        <v>N-001-000001</v>
      </c>
      <c r="R2451">
        <f t="shared" si="956"/>
        <v>75</v>
      </c>
      <c r="S2451" s="8">
        <f t="shared" si="957"/>
        <v>6.7053553975541869</v>
      </c>
      <c r="T2451" s="8">
        <f t="shared" si="958"/>
        <v>6.7053553975541869</v>
      </c>
      <c r="U2451" s="10">
        <f t="shared" si="949"/>
        <v>6.3093912787527291</v>
      </c>
      <c r="V2451" s="10">
        <f t="shared" si="959"/>
        <v>-0.16886520179703862</v>
      </c>
      <c r="W2451" s="10">
        <f t="shared" si="960"/>
        <v>-0.35181504743892411</v>
      </c>
      <c r="X2451" s="10">
        <f t="shared" si="950"/>
        <v>0.17218585052370217</v>
      </c>
      <c r="Y2451" s="22">
        <f t="shared" si="961"/>
        <v>6.7214093336529794</v>
      </c>
      <c r="Z2451" s="22">
        <f t="shared" si="951"/>
        <v>6.7986372127043664</v>
      </c>
      <c r="AA2451" s="22">
        <f t="shared" si="952"/>
        <v>6.7053553975541869</v>
      </c>
      <c r="AB2451" s="35"/>
      <c r="AC2451" s="10"/>
      <c r="AD2451" s="10"/>
    </row>
    <row r="2452" spans="1:30" x14ac:dyDescent="0.25">
      <c r="A2452" t="s">
        <v>2928</v>
      </c>
      <c r="B2452" t="s">
        <v>310</v>
      </c>
      <c r="C2452" s="1">
        <v>42385</v>
      </c>
      <c r="D2452">
        <v>860</v>
      </c>
      <c r="E2452" t="str">
        <f t="shared" si="947"/>
        <v>_weird_machine_learning_job_ad_from_google_</v>
      </c>
      <c r="F2452" s="7">
        <f t="shared" si="953"/>
        <v>6.7580945044277305</v>
      </c>
      <c r="G2452">
        <f t="shared" si="948"/>
        <v>24</v>
      </c>
      <c r="H2452" s="11">
        <f t="shared" si="954"/>
        <v>1</v>
      </c>
      <c r="I2452" s="11">
        <f t="shared" si="962"/>
        <v>1</v>
      </c>
      <c r="J2452" s="11">
        <f t="shared" si="962"/>
        <v>0</v>
      </c>
      <c r="K2452" s="11">
        <f t="shared" ref="K2452:P2461" si="964">IF(ISNUMBER(SEARCH(K$1,$E2452)),1,0)</f>
        <v>0</v>
      </c>
      <c r="L2452" s="11">
        <f t="shared" si="964"/>
        <v>0</v>
      </c>
      <c r="M2452" s="11">
        <f t="shared" si="964"/>
        <v>1</v>
      </c>
      <c r="N2452" s="11">
        <f t="shared" si="964"/>
        <v>0</v>
      </c>
      <c r="O2452" s="11">
        <f t="shared" si="964"/>
        <v>0</v>
      </c>
      <c r="P2452" s="11">
        <f t="shared" si="964"/>
        <v>0</v>
      </c>
      <c r="Q2452" s="4" t="str">
        <f t="shared" si="955"/>
        <v>N-110-001000</v>
      </c>
      <c r="R2452">
        <f t="shared" si="956"/>
        <v>6</v>
      </c>
      <c r="S2452" s="8">
        <f t="shared" si="957"/>
        <v>7.6981890511931148</v>
      </c>
      <c r="T2452" s="8">
        <f t="shared" si="958"/>
        <v>7.3546782491486216</v>
      </c>
      <c r="U2452" s="10">
        <f t="shared" si="949"/>
        <v>6.8725499431940529</v>
      </c>
      <c r="V2452" s="10">
        <f t="shared" si="959"/>
        <v>-0.6011076581915753</v>
      </c>
      <c r="W2452" s="10">
        <f t="shared" si="960"/>
        <v>-7.5297672287624628E-2</v>
      </c>
      <c r="X2452" s="10">
        <f t="shared" si="950"/>
        <v>-0.11445543876632198</v>
      </c>
      <c r="Y2452" s="22">
        <f t="shared" si="961"/>
        <v>6.4347680443629551</v>
      </c>
      <c r="Z2452" s="22">
        <f t="shared" si="951"/>
        <v>6.8086063085950572</v>
      </c>
      <c r="AA2452" s="22">
        <f t="shared" si="952"/>
        <v>7.6981890511931148</v>
      </c>
      <c r="AB2452" s="35"/>
      <c r="AC2452" s="10"/>
      <c r="AD2452" s="10"/>
    </row>
    <row r="2453" spans="1:30" x14ac:dyDescent="0.25">
      <c r="A2453" t="s">
        <v>2929</v>
      </c>
      <c r="B2453" t="s">
        <v>311</v>
      </c>
      <c r="C2453" s="1">
        <v>41562</v>
      </c>
      <c r="D2453">
        <v>8636</v>
      </c>
      <c r="E2453" t="str">
        <f t="shared" si="947"/>
        <v>_weka:_pluses_and_minuses_</v>
      </c>
      <c r="F2453" s="7">
        <f t="shared" si="953"/>
        <v>9.0638105792802861</v>
      </c>
      <c r="G2453">
        <f t="shared" si="948"/>
        <v>25</v>
      </c>
      <c r="H2453" s="11">
        <f t="shared" si="954"/>
        <v>0</v>
      </c>
      <c r="I2453" s="11">
        <f t="shared" si="962"/>
        <v>1</v>
      </c>
      <c r="J2453" s="11">
        <f t="shared" si="962"/>
        <v>0</v>
      </c>
      <c r="K2453" s="11">
        <f t="shared" si="964"/>
        <v>0</v>
      </c>
      <c r="L2453" s="11">
        <f t="shared" si="964"/>
        <v>0</v>
      </c>
      <c r="M2453" s="11">
        <f t="shared" si="964"/>
        <v>0</v>
      </c>
      <c r="N2453" s="11">
        <f t="shared" si="964"/>
        <v>0</v>
      </c>
      <c r="O2453" s="11">
        <f t="shared" si="964"/>
        <v>0</v>
      </c>
      <c r="P2453" s="11">
        <f t="shared" si="964"/>
        <v>0</v>
      </c>
      <c r="Q2453" s="4" t="str">
        <f t="shared" si="955"/>
        <v>N-010-000000</v>
      </c>
      <c r="R2453">
        <f t="shared" si="956"/>
        <v>99</v>
      </c>
      <c r="S2453" s="8">
        <f t="shared" si="957"/>
        <v>6.480946823676728</v>
      </c>
      <c r="T2453" s="8">
        <f t="shared" si="958"/>
        <v>6.480946823676728</v>
      </c>
      <c r="U2453" s="10">
        <f t="shared" si="949"/>
        <v>9.457718219979796</v>
      </c>
      <c r="V2453" s="10">
        <f t="shared" si="959"/>
        <v>-1.0225092870624488</v>
      </c>
      <c r="W2453" s="10">
        <f t="shared" si="960"/>
        <v>2.230418402564931</v>
      </c>
      <c r="X2453" s="10">
        <f t="shared" si="950"/>
        <v>-0.39390764069951029</v>
      </c>
      <c r="Y2453" s="22">
        <f t="shared" si="961"/>
        <v>6.1553158424297676</v>
      </c>
      <c r="Z2453" s="22">
        <f t="shared" si="951"/>
        <v>6.3463125243562173</v>
      </c>
      <c r="AA2453" s="22">
        <f t="shared" si="952"/>
        <v>6.480946823676728</v>
      </c>
      <c r="AB2453" s="35"/>
      <c r="AC2453" s="10"/>
      <c r="AD2453" s="10"/>
    </row>
    <row r="2454" spans="1:30" x14ac:dyDescent="0.25">
      <c r="A2454" t="s">
        <v>5077</v>
      </c>
      <c r="B2454" t="s">
        <v>2463</v>
      </c>
      <c r="C2454" s="1">
        <v>42142</v>
      </c>
      <c r="D2454">
        <v>1426</v>
      </c>
      <c r="E2454" t="str">
        <f t="shared" si="947"/>
        <v>_welcome_to_sparkling_land_</v>
      </c>
      <c r="F2454" s="7">
        <f t="shared" si="953"/>
        <v>7.2633296174768365</v>
      </c>
      <c r="G2454">
        <f t="shared" si="948"/>
        <v>52</v>
      </c>
      <c r="H2454" s="11">
        <f t="shared" si="954"/>
        <v>1</v>
      </c>
      <c r="I2454" s="11">
        <f t="shared" si="962"/>
        <v>0</v>
      </c>
      <c r="J2454" s="11">
        <f t="shared" si="962"/>
        <v>1</v>
      </c>
      <c r="K2454" s="11">
        <f t="shared" si="964"/>
        <v>0</v>
      </c>
      <c r="L2454" s="11">
        <f t="shared" si="964"/>
        <v>0</v>
      </c>
      <c r="M2454" s="11">
        <f t="shared" si="964"/>
        <v>0</v>
      </c>
      <c r="N2454" s="11">
        <f t="shared" si="964"/>
        <v>0</v>
      </c>
      <c r="O2454" s="11">
        <f t="shared" si="964"/>
        <v>0</v>
      </c>
      <c r="P2454" s="11">
        <f t="shared" si="964"/>
        <v>0</v>
      </c>
      <c r="Q2454" s="4" t="str">
        <f t="shared" si="955"/>
        <v>N-101-000000</v>
      </c>
      <c r="R2454">
        <f t="shared" si="956"/>
        <v>419</v>
      </c>
      <c r="S2454" s="8">
        <f t="shared" si="957"/>
        <v>6.5697596378225285</v>
      </c>
      <c r="T2454" s="8">
        <f t="shared" si="958"/>
        <v>6.5697596378225285</v>
      </c>
      <c r="U2454" s="10">
        <f t="shared" si="949"/>
        <v>7.0748606781607801</v>
      </c>
      <c r="V2454" s="10">
        <f t="shared" si="959"/>
        <v>-0.14431102010629077</v>
      </c>
      <c r="W2454" s="10">
        <f t="shared" si="960"/>
        <v>0.42993744076148133</v>
      </c>
      <c r="X2454" s="10">
        <f t="shared" si="950"/>
        <v>0.18846893931605621</v>
      </c>
      <c r="Y2454" s="22">
        <f t="shared" si="961"/>
        <v>6.7376924224453338</v>
      </c>
      <c r="Z2454" s="22">
        <f t="shared" si="951"/>
        <v>6.5922741434865042</v>
      </c>
      <c r="AA2454" s="22">
        <f t="shared" si="952"/>
        <v>6.5697596378225285</v>
      </c>
      <c r="AB2454" s="35"/>
      <c r="AC2454" s="10"/>
      <c r="AD2454" s="10"/>
    </row>
    <row r="2455" spans="1:30" x14ac:dyDescent="0.25">
      <c r="A2455" t="s">
        <v>3123</v>
      </c>
      <c r="B2455" t="s">
        <v>507</v>
      </c>
      <c r="C2455" s="1">
        <v>42138</v>
      </c>
      <c r="D2455">
        <v>751</v>
      </c>
      <c r="E2455" t="str">
        <f t="shared" si="947"/>
        <v>_were_the_election_polls_marred_by_poor_quality_data?_</v>
      </c>
      <c r="F2455" s="7">
        <f t="shared" si="953"/>
        <v>6.62273632394984</v>
      </c>
      <c r="G2455">
        <f t="shared" si="948"/>
        <v>31</v>
      </c>
      <c r="H2455" s="11">
        <f t="shared" si="954"/>
        <v>1</v>
      </c>
      <c r="I2455" s="11">
        <f t="shared" si="962"/>
        <v>0</v>
      </c>
      <c r="J2455" s="11">
        <f t="shared" si="962"/>
        <v>1</v>
      </c>
      <c r="K2455" s="11">
        <f t="shared" si="964"/>
        <v>0</v>
      </c>
      <c r="L2455" s="11">
        <f t="shared" si="964"/>
        <v>0</v>
      </c>
      <c r="M2455" s="11">
        <f t="shared" si="964"/>
        <v>0</v>
      </c>
      <c r="N2455" s="11">
        <f t="shared" si="964"/>
        <v>0</v>
      </c>
      <c r="O2455" s="11">
        <f t="shared" si="964"/>
        <v>0</v>
      </c>
      <c r="P2455" s="11">
        <f t="shared" si="964"/>
        <v>0</v>
      </c>
      <c r="Q2455" s="4" t="str">
        <f t="shared" si="955"/>
        <v>N-101-000000</v>
      </c>
      <c r="R2455">
        <f t="shared" si="956"/>
        <v>419</v>
      </c>
      <c r="S2455" s="8">
        <f t="shared" si="957"/>
        <v>6.5697596378225285</v>
      </c>
      <c r="T2455" s="8">
        <f t="shared" si="958"/>
        <v>6.5697596378225285</v>
      </c>
      <c r="U2455" s="10">
        <f t="shared" si="949"/>
        <v>6.4342673846337837</v>
      </c>
      <c r="V2455" s="10">
        <f t="shared" si="959"/>
        <v>-0.14431102010629077</v>
      </c>
      <c r="W2455" s="10">
        <f t="shared" si="960"/>
        <v>-0.21065585276551513</v>
      </c>
      <c r="X2455" s="10">
        <f t="shared" si="950"/>
        <v>0.18846893931605621</v>
      </c>
      <c r="Y2455" s="22">
        <f t="shared" si="961"/>
        <v>6.7376924224453338</v>
      </c>
      <c r="Z2455" s="22">
        <f t="shared" si="951"/>
        <v>6.5922741434865042</v>
      </c>
      <c r="AA2455" s="22">
        <f t="shared" si="952"/>
        <v>6.5697596378225285</v>
      </c>
      <c r="AB2455" s="35"/>
      <c r="AC2455" s="10"/>
      <c r="AD2455" s="10"/>
    </row>
    <row r="2456" spans="1:30" x14ac:dyDescent="0.25">
      <c r="A2456" t="s">
        <v>5078</v>
      </c>
      <c r="B2456" t="s">
        <v>2464</v>
      </c>
      <c r="C2456" s="1">
        <v>41898</v>
      </c>
      <c r="D2456">
        <v>483</v>
      </c>
      <c r="E2456" t="str">
        <f t="shared" si="947"/>
        <v>_what_are_analytic_marketplaces?_</v>
      </c>
      <c r="F2456" s="7">
        <f t="shared" si="953"/>
        <v>6.1820849067166321</v>
      </c>
      <c r="G2456">
        <f t="shared" si="948"/>
        <v>76</v>
      </c>
      <c r="H2456" s="11">
        <f t="shared" si="954"/>
        <v>0</v>
      </c>
      <c r="I2456" s="11">
        <f t="shared" si="962"/>
        <v>0</v>
      </c>
      <c r="J2456" s="11">
        <f t="shared" si="962"/>
        <v>1</v>
      </c>
      <c r="K2456" s="11">
        <f t="shared" si="964"/>
        <v>0</v>
      </c>
      <c r="L2456" s="11">
        <f t="shared" si="964"/>
        <v>0</v>
      </c>
      <c r="M2456" s="11">
        <f t="shared" si="964"/>
        <v>0</v>
      </c>
      <c r="N2456" s="11">
        <f t="shared" si="964"/>
        <v>0</v>
      </c>
      <c r="O2456" s="11">
        <f t="shared" si="964"/>
        <v>0</v>
      </c>
      <c r="P2456" s="11">
        <f t="shared" si="964"/>
        <v>1</v>
      </c>
      <c r="Q2456" s="4" t="str">
        <f t="shared" si="955"/>
        <v>N-001-000001</v>
      </c>
      <c r="R2456">
        <f t="shared" si="956"/>
        <v>75</v>
      </c>
      <c r="S2456" s="8">
        <f t="shared" si="957"/>
        <v>6.7053553975541869</v>
      </c>
      <c r="T2456" s="8">
        <f t="shared" si="958"/>
        <v>6.7053553975541869</v>
      </c>
      <c r="U2456" s="10">
        <f t="shared" si="949"/>
        <v>6.0098990561929302</v>
      </c>
      <c r="V2456" s="10">
        <f t="shared" si="959"/>
        <v>-0.16886520179703862</v>
      </c>
      <c r="W2456" s="10">
        <f t="shared" si="960"/>
        <v>-0.65130726999872302</v>
      </c>
      <c r="X2456" s="10">
        <f t="shared" si="950"/>
        <v>0.17218585052370217</v>
      </c>
      <c r="Y2456" s="22">
        <f t="shared" si="961"/>
        <v>6.7214093336529794</v>
      </c>
      <c r="Z2456" s="22">
        <f t="shared" si="951"/>
        <v>6.7986372127043664</v>
      </c>
      <c r="AA2456" s="22">
        <f t="shared" si="952"/>
        <v>6.7053553975541869</v>
      </c>
      <c r="AB2456" s="35"/>
      <c r="AC2456" s="10"/>
      <c r="AD2456" s="10"/>
    </row>
    <row r="2457" spans="1:30" x14ac:dyDescent="0.25">
      <c r="A2457" t="s">
        <v>5079</v>
      </c>
      <c r="B2457" t="s">
        <v>2465</v>
      </c>
      <c r="C2457" s="1">
        <v>42169</v>
      </c>
      <c r="D2457">
        <v>1446</v>
      </c>
      <c r="E2457" t="str">
        <f t="shared" si="947"/>
        <v>_what_are_data_scientists_interested_in?_insights_from_our_search_engine_data_</v>
      </c>
      <c r="F2457" s="7">
        <f t="shared" si="953"/>
        <v>7.2772477266314839</v>
      </c>
      <c r="G2457">
        <f t="shared" si="948"/>
        <v>68</v>
      </c>
      <c r="H2457" s="11">
        <f t="shared" si="954"/>
        <v>1</v>
      </c>
      <c r="I2457" s="11">
        <f t="shared" si="962"/>
        <v>0</v>
      </c>
      <c r="J2457" s="11">
        <f t="shared" si="962"/>
        <v>1</v>
      </c>
      <c r="K2457" s="11">
        <f t="shared" si="964"/>
        <v>0</v>
      </c>
      <c r="L2457" s="11">
        <f t="shared" si="964"/>
        <v>0</v>
      </c>
      <c r="M2457" s="11">
        <f t="shared" si="964"/>
        <v>0</v>
      </c>
      <c r="N2457" s="11">
        <f t="shared" si="964"/>
        <v>0</v>
      </c>
      <c r="O2457" s="11">
        <f t="shared" si="964"/>
        <v>1</v>
      </c>
      <c r="P2457" s="11">
        <f t="shared" si="964"/>
        <v>0</v>
      </c>
      <c r="Q2457" s="4" t="str">
        <f t="shared" si="955"/>
        <v>N-101-000010</v>
      </c>
      <c r="R2457">
        <f t="shared" si="956"/>
        <v>382</v>
      </c>
      <c r="S2457" s="8">
        <f t="shared" si="957"/>
        <v>6.8802841839920132</v>
      </c>
      <c r="T2457" s="8">
        <f t="shared" si="958"/>
        <v>6.8802841839920132</v>
      </c>
      <c r="U2457" s="10">
        <f t="shared" si="949"/>
        <v>6.8708938661159591</v>
      </c>
      <c r="V2457" s="10">
        <f t="shared" si="959"/>
        <v>0.18424985744159661</v>
      </c>
      <c r="W2457" s="10">
        <f t="shared" si="960"/>
        <v>0.44385554991612874</v>
      </c>
      <c r="X2457" s="10">
        <f t="shared" si="950"/>
        <v>0.40635386051552441</v>
      </c>
      <c r="Y2457" s="22">
        <f t="shared" si="961"/>
        <v>6.9555773436448023</v>
      </c>
      <c r="Z2457" s="22">
        <f t="shared" si="951"/>
        <v>6.8151536771936527</v>
      </c>
      <c r="AA2457" s="22">
        <f t="shared" si="952"/>
        <v>6.8802841839920132</v>
      </c>
      <c r="AB2457" s="35"/>
      <c r="AC2457" s="10"/>
      <c r="AD2457" s="10"/>
    </row>
    <row r="2458" spans="1:30" x14ac:dyDescent="0.25">
      <c r="A2458" t="s">
        <v>2930</v>
      </c>
      <c r="B2458" t="s">
        <v>312</v>
      </c>
      <c r="C2458" s="1">
        <v>41366</v>
      </c>
      <c r="D2458">
        <v>651</v>
      </c>
      <c r="E2458" t="str">
        <f t="shared" si="947"/>
        <v>_what_are_some_good_courses_to_take_in_data_science_in_san_francisco?_</v>
      </c>
      <c r="F2458" s="7">
        <f t="shared" si="953"/>
        <v>6.4800445619266531</v>
      </c>
      <c r="G2458">
        <f t="shared" si="948"/>
        <v>78</v>
      </c>
      <c r="H2458" s="11">
        <f t="shared" si="954"/>
        <v>0</v>
      </c>
      <c r="I2458" s="11">
        <f t="shared" si="962"/>
        <v>1</v>
      </c>
      <c r="J2458" s="11">
        <f t="shared" si="962"/>
        <v>0</v>
      </c>
      <c r="K2458" s="11">
        <f t="shared" si="964"/>
        <v>0</v>
      </c>
      <c r="L2458" s="11">
        <f t="shared" si="964"/>
        <v>0</v>
      </c>
      <c r="M2458" s="11">
        <f t="shared" si="964"/>
        <v>0</v>
      </c>
      <c r="N2458" s="11">
        <f t="shared" si="964"/>
        <v>1</v>
      </c>
      <c r="O2458" s="11">
        <f t="shared" si="964"/>
        <v>1</v>
      </c>
      <c r="P2458" s="11">
        <f t="shared" si="964"/>
        <v>0</v>
      </c>
      <c r="Q2458" s="4" t="str">
        <f t="shared" si="955"/>
        <v>N-010-000110</v>
      </c>
      <c r="R2458">
        <f t="shared" si="956"/>
        <v>30</v>
      </c>
      <c r="S2458" s="8">
        <f t="shared" si="957"/>
        <v>6.8313617432708362</v>
      </c>
      <c r="T2458" s="8">
        <f t="shared" si="958"/>
        <v>6.8313617432708362</v>
      </c>
      <c r="U2458" s="10">
        <f t="shared" si="949"/>
        <v>6.27240444512121</v>
      </c>
      <c r="V2458" s="10">
        <f t="shared" si="959"/>
        <v>-0.11540172769237117</v>
      </c>
      <c r="W2458" s="10">
        <f t="shared" si="960"/>
        <v>-0.35334761478870202</v>
      </c>
      <c r="X2458" s="10">
        <f t="shared" si="950"/>
        <v>0.20764011680544309</v>
      </c>
      <c r="Y2458" s="22">
        <f t="shared" si="961"/>
        <v>6.7568635999347206</v>
      </c>
      <c r="Z2458" s="22">
        <f t="shared" si="951"/>
        <v>6.9806344144561896</v>
      </c>
      <c r="AA2458" s="22">
        <f t="shared" si="952"/>
        <v>6.8313617432708362</v>
      </c>
      <c r="AB2458" s="35"/>
      <c r="AC2458" s="10"/>
      <c r="AD2458" s="10"/>
    </row>
    <row r="2459" spans="1:30" x14ac:dyDescent="0.25">
      <c r="A2459" t="s">
        <v>2931</v>
      </c>
      <c r="B2459" t="s">
        <v>313</v>
      </c>
      <c r="C2459" s="1">
        <v>42456</v>
      </c>
      <c r="D2459">
        <v>1994</v>
      </c>
      <c r="E2459" t="str">
        <f t="shared" si="947"/>
        <v>_what_are_the_differences_between_prediction,_extrapolation,_and_interpolation?_</v>
      </c>
      <c r="F2459" s="7">
        <f t="shared" si="953"/>
        <v>7.5983993293239642</v>
      </c>
      <c r="G2459">
        <f t="shared" si="948"/>
        <v>76</v>
      </c>
      <c r="H2459" s="11">
        <f t="shared" si="954"/>
        <v>1</v>
      </c>
      <c r="I2459" s="11">
        <f t="shared" si="962"/>
        <v>1</v>
      </c>
      <c r="J2459" s="11">
        <f t="shared" si="962"/>
        <v>0</v>
      </c>
      <c r="K2459" s="11">
        <f t="shared" si="964"/>
        <v>0</v>
      </c>
      <c r="L2459" s="11">
        <f t="shared" si="964"/>
        <v>0</v>
      </c>
      <c r="M2459" s="11">
        <f t="shared" si="964"/>
        <v>0</v>
      </c>
      <c r="N2459" s="11">
        <f t="shared" si="964"/>
        <v>0</v>
      </c>
      <c r="O2459" s="11">
        <f t="shared" si="964"/>
        <v>0</v>
      </c>
      <c r="P2459" s="11">
        <f t="shared" si="964"/>
        <v>0</v>
      </c>
      <c r="Q2459" s="4" t="str">
        <f t="shared" si="955"/>
        <v>N-110-000000</v>
      </c>
      <c r="R2459">
        <f t="shared" si="956"/>
        <v>84</v>
      </c>
      <c r="S2459" s="8">
        <f t="shared" si="957"/>
        <v>6.1102020039575136</v>
      </c>
      <c r="T2459" s="8">
        <f t="shared" si="958"/>
        <v>6.1102020039575136</v>
      </c>
      <c r="U2459" s="10">
        <f t="shared" si="949"/>
        <v>8.1907740243661706</v>
      </c>
      <c r="V2459" s="10">
        <f t="shared" si="959"/>
        <v>-1.3217888754809786</v>
      </c>
      <c r="W2459" s="10">
        <f t="shared" si="960"/>
        <v>0.76500715260860908</v>
      </c>
      <c r="X2459" s="10">
        <f t="shared" si="950"/>
        <v>-0.59237469504220686</v>
      </c>
      <c r="Y2459" s="22">
        <f t="shared" si="961"/>
        <v>5.9568487880870702</v>
      </c>
      <c r="Z2459" s="22">
        <f t="shared" si="951"/>
        <v>5.9724325813367543</v>
      </c>
      <c r="AA2459" s="22">
        <f t="shared" si="952"/>
        <v>6.1102020039575136</v>
      </c>
      <c r="AB2459" s="35"/>
      <c r="AC2459" s="10"/>
      <c r="AD2459" s="10"/>
    </row>
    <row r="2460" spans="1:30" x14ac:dyDescent="0.25">
      <c r="A2460" t="s">
        <v>5080</v>
      </c>
      <c r="B2460" t="s">
        <v>2466</v>
      </c>
      <c r="C2460" s="1">
        <v>42172</v>
      </c>
      <c r="D2460">
        <v>1303</v>
      </c>
      <c r="E2460" t="str">
        <f t="shared" si="947"/>
        <v>_what_are_the_differences_between_quantitative_and_qualitative_data_analysis?_</v>
      </c>
      <c r="F2460" s="7">
        <f t="shared" si="953"/>
        <v>7.1731917424865985</v>
      </c>
      <c r="G2460">
        <f t="shared" si="948"/>
        <v>88</v>
      </c>
      <c r="H2460" s="11">
        <f t="shared" si="954"/>
        <v>1</v>
      </c>
      <c r="I2460" s="11">
        <f t="shared" si="962"/>
        <v>0</v>
      </c>
      <c r="J2460" s="11">
        <f t="shared" si="962"/>
        <v>1</v>
      </c>
      <c r="K2460" s="11">
        <f t="shared" si="964"/>
        <v>0</v>
      </c>
      <c r="L2460" s="11">
        <f t="shared" si="964"/>
        <v>0</v>
      </c>
      <c r="M2460" s="11">
        <f t="shared" si="964"/>
        <v>0</v>
      </c>
      <c r="N2460" s="11">
        <f t="shared" si="964"/>
        <v>0</v>
      </c>
      <c r="O2460" s="11">
        <f t="shared" si="964"/>
        <v>1</v>
      </c>
      <c r="P2460" s="11">
        <f t="shared" si="964"/>
        <v>1</v>
      </c>
      <c r="Q2460" s="4" t="str">
        <f t="shared" si="955"/>
        <v>N-101-000011</v>
      </c>
      <c r="R2460">
        <f t="shared" si="956"/>
        <v>56</v>
      </c>
      <c r="S2460" s="8">
        <f t="shared" si="957"/>
        <v>6.7077203067055775</v>
      </c>
      <c r="T2460" s="8">
        <f t="shared" si="958"/>
        <v>6.7077203067055775</v>
      </c>
      <c r="U2460" s="10">
        <f t="shared" si="949"/>
        <v>6.9815880251061246</v>
      </c>
      <c r="V2460" s="10">
        <f t="shared" si="959"/>
        <v>-0.13958391266768105</v>
      </c>
      <c r="W2460" s="10">
        <f t="shared" si="960"/>
        <v>0.33979956577124337</v>
      </c>
      <c r="X2460" s="10">
        <f t="shared" si="950"/>
        <v>0.19160371738047377</v>
      </c>
      <c r="Y2460" s="22">
        <f t="shared" si="961"/>
        <v>6.7408272005097514</v>
      </c>
      <c r="Z2460" s="22">
        <f t="shared" si="951"/>
        <v>6.647636803392051</v>
      </c>
      <c r="AA2460" s="22">
        <f t="shared" si="952"/>
        <v>6.7077203067055775</v>
      </c>
      <c r="AB2460" s="35"/>
      <c r="AC2460" s="10"/>
      <c r="AD2460" s="10"/>
    </row>
    <row r="2461" spans="1:30" x14ac:dyDescent="0.25">
      <c r="A2461" t="s">
        <v>2932</v>
      </c>
      <c r="B2461" t="s">
        <v>314</v>
      </c>
      <c r="C2461" s="1">
        <v>41487</v>
      </c>
      <c r="D2461">
        <v>163</v>
      </c>
      <c r="E2461" t="str">
        <f t="shared" si="947"/>
        <v>_what_are_the_issues_preventing_smart_traffic_management_systems_from_workingas_designed?_</v>
      </c>
      <c r="F2461" s="7">
        <f t="shared" si="953"/>
        <v>5.0998664278241987</v>
      </c>
      <c r="G2461">
        <f t="shared" si="948"/>
        <v>71</v>
      </c>
      <c r="H2461" s="11">
        <f t="shared" si="954"/>
        <v>0</v>
      </c>
      <c r="I2461" s="11">
        <f t="shared" si="962"/>
        <v>1</v>
      </c>
      <c r="J2461" s="11">
        <f t="shared" si="962"/>
        <v>0</v>
      </c>
      <c r="K2461" s="11">
        <f t="shared" si="964"/>
        <v>0</v>
      </c>
      <c r="L2461" s="11">
        <f t="shared" si="964"/>
        <v>0</v>
      </c>
      <c r="M2461" s="11">
        <f t="shared" si="964"/>
        <v>0</v>
      </c>
      <c r="N2461" s="11">
        <f t="shared" si="964"/>
        <v>0</v>
      </c>
      <c r="O2461" s="11">
        <f t="shared" si="964"/>
        <v>0</v>
      </c>
      <c r="P2461" s="11">
        <f t="shared" si="964"/>
        <v>0</v>
      </c>
      <c r="Q2461" s="4" t="str">
        <f t="shared" si="955"/>
        <v>N-010-000000</v>
      </c>
      <c r="R2461">
        <f t="shared" si="956"/>
        <v>99</v>
      </c>
      <c r="S2461" s="8">
        <f t="shared" si="957"/>
        <v>6.480946823676728</v>
      </c>
      <c r="T2461" s="8">
        <f t="shared" si="958"/>
        <v>6.480946823676728</v>
      </c>
      <c r="U2461" s="10">
        <f t="shared" si="949"/>
        <v>5.4937740685237086</v>
      </c>
      <c r="V2461" s="10">
        <f t="shared" si="959"/>
        <v>-1.0225092870624488</v>
      </c>
      <c r="W2461" s="10">
        <f t="shared" si="960"/>
        <v>-1.7335257488911564</v>
      </c>
      <c r="X2461" s="10">
        <f t="shared" si="950"/>
        <v>-0.39390764069951029</v>
      </c>
      <c r="Y2461" s="22">
        <f t="shared" si="961"/>
        <v>6.1553158424297676</v>
      </c>
      <c r="Z2461" s="22">
        <f t="shared" si="951"/>
        <v>6.3463125243562173</v>
      </c>
      <c r="AA2461" s="22">
        <f t="shared" si="952"/>
        <v>6.480946823676728</v>
      </c>
      <c r="AB2461" s="35"/>
      <c r="AC2461" s="10"/>
      <c r="AD2461" s="10"/>
    </row>
    <row r="2462" spans="1:30" x14ac:dyDescent="0.25">
      <c r="A2462" t="s">
        <v>2933</v>
      </c>
      <c r="B2462" t="s">
        <v>315</v>
      </c>
      <c r="C2462" s="1">
        <v>42058</v>
      </c>
      <c r="D2462">
        <v>163</v>
      </c>
      <c r="E2462" t="str">
        <f t="shared" si="947"/>
        <v>_what_are_the_steps_to_kick_start_any_big_data_&amp;amp;_analytics_project_?_</v>
      </c>
      <c r="F2462" s="7">
        <f t="shared" si="953"/>
        <v>5.0998664278241987</v>
      </c>
      <c r="G2462">
        <f t="shared" si="948"/>
        <v>32</v>
      </c>
      <c r="H2462" s="11">
        <f t="shared" si="954"/>
        <v>1</v>
      </c>
      <c r="I2462" s="11">
        <f t="shared" ref="I2462:J2481" si="965">IF(ISNUMBER(SEARCH(I$1,$B2462)),1,0)</f>
        <v>1</v>
      </c>
      <c r="J2462" s="11">
        <f t="shared" si="965"/>
        <v>0</v>
      </c>
      <c r="K2462" s="11">
        <f t="shared" ref="K2462:P2471" si="966">IF(ISNUMBER(SEARCH(K$1,$E2462)),1,0)</f>
        <v>0</v>
      </c>
      <c r="L2462" s="11">
        <f t="shared" si="966"/>
        <v>0</v>
      </c>
      <c r="M2462" s="11">
        <f t="shared" si="966"/>
        <v>0</v>
      </c>
      <c r="N2462" s="11">
        <f t="shared" si="966"/>
        <v>0</v>
      </c>
      <c r="O2462" s="11">
        <f t="shared" si="966"/>
        <v>1</v>
      </c>
      <c r="P2462" s="11">
        <f t="shared" si="966"/>
        <v>1</v>
      </c>
      <c r="Q2462" s="4" t="str">
        <f t="shared" si="955"/>
        <v>N-110-000011</v>
      </c>
      <c r="R2462">
        <f t="shared" si="956"/>
        <v>21</v>
      </c>
      <c r="S2462" s="8">
        <f t="shared" si="957"/>
        <v>5.7614925343121861</v>
      </c>
      <c r="T2462" s="8">
        <f t="shared" si="958"/>
        <v>5.7614925343121861</v>
      </c>
      <c r="U2462" s="10">
        <f t="shared" si="949"/>
        <v>5.6891063448019885</v>
      </c>
      <c r="V2462" s="10">
        <f t="shared" si="959"/>
        <v>-1.3170617680423686</v>
      </c>
      <c r="W2462" s="10">
        <f t="shared" si="960"/>
        <v>-1.7335257488911564</v>
      </c>
      <c r="X2462" s="10">
        <f t="shared" si="950"/>
        <v>-0.58923991697778932</v>
      </c>
      <c r="Y2462" s="22">
        <f t="shared" si="961"/>
        <v>5.9599835661514877</v>
      </c>
      <c r="Z2462" s="22">
        <f t="shared" si="951"/>
        <v>6.0277952412423002</v>
      </c>
      <c r="AA2462" s="22">
        <f t="shared" si="952"/>
        <v>5.7614925343121861</v>
      </c>
      <c r="AB2462" s="35"/>
      <c r="AC2462" s="10"/>
      <c r="AD2462" s="10"/>
    </row>
    <row r="2463" spans="1:30" x14ac:dyDescent="0.25">
      <c r="A2463" t="s">
        <v>5081</v>
      </c>
      <c r="B2463" t="s">
        <v>2467</v>
      </c>
      <c r="C2463" s="1">
        <v>41246</v>
      </c>
      <c r="D2463">
        <v>855</v>
      </c>
      <c r="E2463" t="str">
        <f t="shared" si="947"/>
        <v>_what_big_data_means_at_linkedin?_</v>
      </c>
      <c r="F2463" s="7">
        <f t="shared" si="953"/>
        <v>6.752270376141742</v>
      </c>
      <c r="G2463">
        <f t="shared" si="948"/>
        <v>38</v>
      </c>
      <c r="H2463" s="11">
        <f t="shared" si="954"/>
        <v>0</v>
      </c>
      <c r="I2463" s="11">
        <f t="shared" si="965"/>
        <v>0</v>
      </c>
      <c r="J2463" s="11">
        <f t="shared" si="965"/>
        <v>1</v>
      </c>
      <c r="K2463" s="11">
        <f t="shared" si="966"/>
        <v>0</v>
      </c>
      <c r="L2463" s="11">
        <f t="shared" si="966"/>
        <v>0</v>
      </c>
      <c r="M2463" s="11">
        <f t="shared" si="966"/>
        <v>0</v>
      </c>
      <c r="N2463" s="11">
        <f t="shared" si="966"/>
        <v>0</v>
      </c>
      <c r="O2463" s="11">
        <f t="shared" si="966"/>
        <v>1</v>
      </c>
      <c r="P2463" s="11">
        <f t="shared" si="966"/>
        <v>0</v>
      </c>
      <c r="Q2463" s="4" t="str">
        <f t="shared" si="955"/>
        <v>N-001-000010</v>
      </c>
      <c r="R2463">
        <f t="shared" si="956"/>
        <v>276</v>
      </c>
      <c r="S2463" s="8">
        <f t="shared" si="957"/>
        <v>7.1371246496698326</v>
      </c>
      <c r="T2463" s="8">
        <f t="shared" si="958"/>
        <v>7.1371246496698326</v>
      </c>
      <c r="U2463" s="10">
        <f t="shared" si="949"/>
        <v>6.1474494612835207</v>
      </c>
      <c r="V2463" s="10">
        <f t="shared" si="959"/>
        <v>0.48352944586012636</v>
      </c>
      <c r="W2463" s="10">
        <f t="shared" si="960"/>
        <v>-8.1121800573613179E-2</v>
      </c>
      <c r="X2463" s="10">
        <f t="shared" si="950"/>
        <v>0.60482091485822098</v>
      </c>
      <c r="Y2463" s="22">
        <f t="shared" si="961"/>
        <v>7.1540443979874988</v>
      </c>
      <c r="Z2463" s="22">
        <f t="shared" si="951"/>
        <v>7.1890336202131158</v>
      </c>
      <c r="AA2463" s="22">
        <f t="shared" si="952"/>
        <v>7.1371246496698326</v>
      </c>
      <c r="AB2463" s="35"/>
      <c r="AC2463" s="10"/>
      <c r="AD2463" s="10"/>
    </row>
    <row r="2464" spans="1:30" x14ac:dyDescent="0.25">
      <c r="A2464" t="s">
        <v>5082</v>
      </c>
      <c r="B2464" t="s">
        <v>2468</v>
      </c>
      <c r="C2464" s="1">
        <v>41994</v>
      </c>
      <c r="D2464">
        <v>1603</v>
      </c>
      <c r="E2464" t="str">
        <f t="shared" si="947"/>
        <v>_what_can_be_predicted,_and_what_can't?_</v>
      </c>
      <c r="F2464" s="7">
        <f t="shared" si="953"/>
        <v>7.3802557884264601</v>
      </c>
      <c r="G2464">
        <f t="shared" si="948"/>
        <v>53</v>
      </c>
      <c r="H2464" s="11">
        <f t="shared" si="954"/>
        <v>0</v>
      </c>
      <c r="I2464" s="11">
        <f t="shared" si="965"/>
        <v>0</v>
      </c>
      <c r="J2464" s="11">
        <f t="shared" si="965"/>
        <v>1</v>
      </c>
      <c r="K2464" s="11">
        <f t="shared" si="966"/>
        <v>0</v>
      </c>
      <c r="L2464" s="11">
        <f t="shared" si="966"/>
        <v>0</v>
      </c>
      <c r="M2464" s="11">
        <f t="shared" si="966"/>
        <v>0</v>
      </c>
      <c r="N2464" s="11">
        <f t="shared" si="966"/>
        <v>0</v>
      </c>
      <c r="O2464" s="11">
        <f t="shared" si="966"/>
        <v>0</v>
      </c>
      <c r="P2464" s="11">
        <f t="shared" si="966"/>
        <v>0</v>
      </c>
      <c r="Q2464" s="4" t="str">
        <f t="shared" si="955"/>
        <v>N-001-000000</v>
      </c>
      <c r="R2464">
        <f t="shared" si="956"/>
        <v>313</v>
      </c>
      <c r="S2464" s="8">
        <f t="shared" si="957"/>
        <v>6.8822553953446945</v>
      </c>
      <c r="T2464" s="8">
        <f t="shared" si="958"/>
        <v>6.8822553953446945</v>
      </c>
      <c r="U2464" s="10">
        <f t="shared" si="949"/>
        <v>6.9933197947677073</v>
      </c>
      <c r="V2464" s="10">
        <f t="shared" si="959"/>
        <v>0.15496856831223904</v>
      </c>
      <c r="W2464" s="10">
        <f t="shared" si="960"/>
        <v>0.54686361171110498</v>
      </c>
      <c r="X2464" s="10">
        <f t="shared" si="950"/>
        <v>0.38693599365875281</v>
      </c>
      <c r="Y2464" s="22">
        <f t="shared" si="961"/>
        <v>6.9361594767880304</v>
      </c>
      <c r="Z2464" s="22">
        <f t="shared" si="951"/>
        <v>6.9661540865059681</v>
      </c>
      <c r="AA2464" s="22">
        <f t="shared" si="952"/>
        <v>6.8822553953446945</v>
      </c>
      <c r="AB2464" s="35"/>
      <c r="AC2464" s="10"/>
      <c r="AD2464" s="10"/>
    </row>
    <row r="2465" spans="1:30" x14ac:dyDescent="0.25">
      <c r="A2465" t="s">
        <v>5083</v>
      </c>
      <c r="B2465" t="s">
        <v>2469</v>
      </c>
      <c r="C2465" s="1">
        <v>42149</v>
      </c>
      <c r="D2465">
        <v>163</v>
      </c>
      <c r="E2465" t="str">
        <f t="shared" si="947"/>
        <v>_what_clustering_method_is_required_for_text_documents_</v>
      </c>
      <c r="F2465" s="7">
        <f t="shared" si="953"/>
        <v>5.0998664278241987</v>
      </c>
      <c r="G2465">
        <f t="shared" si="948"/>
        <v>78</v>
      </c>
      <c r="H2465" s="11">
        <f t="shared" si="954"/>
        <v>1</v>
      </c>
      <c r="I2465" s="11">
        <f t="shared" si="965"/>
        <v>0</v>
      </c>
      <c r="J2465" s="11">
        <f t="shared" si="965"/>
        <v>1</v>
      </c>
      <c r="K2465" s="11">
        <f t="shared" si="966"/>
        <v>0</v>
      </c>
      <c r="L2465" s="11">
        <f t="shared" si="966"/>
        <v>0</v>
      </c>
      <c r="M2465" s="11">
        <f t="shared" si="966"/>
        <v>0</v>
      </c>
      <c r="N2465" s="11">
        <f t="shared" si="966"/>
        <v>0</v>
      </c>
      <c r="O2465" s="11">
        <f t="shared" si="966"/>
        <v>0</v>
      </c>
      <c r="P2465" s="11">
        <f t="shared" si="966"/>
        <v>0</v>
      </c>
      <c r="Q2465" s="4" t="str">
        <f t="shared" si="955"/>
        <v>N-101-000000</v>
      </c>
      <c r="R2465">
        <f t="shared" si="956"/>
        <v>419</v>
      </c>
      <c r="S2465" s="8">
        <f t="shared" si="957"/>
        <v>6.5697596378225285</v>
      </c>
      <c r="T2465" s="8">
        <f t="shared" si="958"/>
        <v>6.5697596378225285</v>
      </c>
      <c r="U2465" s="10">
        <f t="shared" si="949"/>
        <v>4.9113974885081424</v>
      </c>
      <c r="V2465" s="10">
        <f t="shared" si="959"/>
        <v>-0.14431102010629077</v>
      </c>
      <c r="W2465" s="10">
        <f t="shared" si="960"/>
        <v>-1.7335257488911564</v>
      </c>
      <c r="X2465" s="10">
        <f t="shared" si="950"/>
        <v>0.18846893931605621</v>
      </c>
      <c r="Y2465" s="22">
        <f t="shared" si="961"/>
        <v>6.7376924224453338</v>
      </c>
      <c r="Z2465" s="22">
        <f t="shared" si="951"/>
        <v>6.5922741434865042</v>
      </c>
      <c r="AA2465" s="22">
        <f t="shared" si="952"/>
        <v>6.5697596378225285</v>
      </c>
      <c r="AB2465" s="35"/>
      <c r="AC2465" s="10"/>
      <c r="AD2465" s="10"/>
    </row>
    <row r="2466" spans="1:30" x14ac:dyDescent="0.25">
      <c r="A2466" t="s">
        <v>5084</v>
      </c>
      <c r="B2466" t="s">
        <v>2470</v>
      </c>
      <c r="C2466" s="1">
        <v>42289</v>
      </c>
      <c r="D2466">
        <v>611</v>
      </c>
      <c r="E2466" t="str">
        <f t="shared" si="947"/>
        <v>_what_constitutes_a_big_data_scenario_(part_2):_human_vs._machine_generateddata_</v>
      </c>
      <c r="F2466" s="7">
        <f t="shared" si="953"/>
        <v>6.4167322825123261</v>
      </c>
      <c r="G2466">
        <f t="shared" si="948"/>
        <v>33</v>
      </c>
      <c r="H2466" s="11">
        <f t="shared" si="954"/>
        <v>1</v>
      </c>
      <c r="I2466" s="11">
        <f t="shared" si="965"/>
        <v>0</v>
      </c>
      <c r="J2466" s="11">
        <f t="shared" si="965"/>
        <v>1</v>
      </c>
      <c r="K2466" s="11">
        <f t="shared" si="966"/>
        <v>0</v>
      </c>
      <c r="L2466" s="11">
        <f t="shared" si="966"/>
        <v>0</v>
      </c>
      <c r="M2466" s="11">
        <f t="shared" si="966"/>
        <v>0</v>
      </c>
      <c r="N2466" s="11">
        <f t="shared" si="966"/>
        <v>0</v>
      </c>
      <c r="O2466" s="11">
        <f t="shared" si="966"/>
        <v>1</v>
      </c>
      <c r="P2466" s="11">
        <f t="shared" si="966"/>
        <v>0</v>
      </c>
      <c r="Q2466" s="4" t="str">
        <f t="shared" si="955"/>
        <v>N-101-000010</v>
      </c>
      <c r="R2466">
        <f t="shared" si="956"/>
        <v>382</v>
      </c>
      <c r="S2466" s="8">
        <f t="shared" si="957"/>
        <v>6.8802841839920132</v>
      </c>
      <c r="T2466" s="8">
        <f t="shared" si="958"/>
        <v>6.8802841839920132</v>
      </c>
      <c r="U2466" s="10">
        <f t="shared" si="949"/>
        <v>6.0103784219968013</v>
      </c>
      <c r="V2466" s="10">
        <f t="shared" si="959"/>
        <v>0.18424985744159661</v>
      </c>
      <c r="W2466" s="10">
        <f t="shared" si="960"/>
        <v>-0.41665989420302907</v>
      </c>
      <c r="X2466" s="10">
        <f t="shared" si="950"/>
        <v>0.40635386051552441</v>
      </c>
      <c r="Y2466" s="22">
        <f t="shared" si="961"/>
        <v>6.9555773436448023</v>
      </c>
      <c r="Z2466" s="22">
        <f t="shared" si="951"/>
        <v>6.8151536771936527</v>
      </c>
      <c r="AA2466" s="22">
        <f t="shared" si="952"/>
        <v>6.8802841839920132</v>
      </c>
      <c r="AB2466" s="35"/>
      <c r="AC2466" s="10"/>
      <c r="AD2466" s="10"/>
    </row>
    <row r="2467" spans="1:30" x14ac:dyDescent="0.25">
      <c r="A2467" t="s">
        <v>5085</v>
      </c>
      <c r="B2467" t="s">
        <v>2471</v>
      </c>
      <c r="C2467" s="1">
        <v>42144</v>
      </c>
      <c r="D2467">
        <v>1263</v>
      </c>
      <c r="E2467" t="str">
        <f t="shared" si="947"/>
        <v>_what_defines_a_big_data_scenario?_</v>
      </c>
      <c r="F2467" s="7">
        <f t="shared" si="953"/>
        <v>7.1420365747068031</v>
      </c>
      <c r="G2467">
        <f t="shared" si="948"/>
        <v>35</v>
      </c>
      <c r="H2467" s="11">
        <f t="shared" si="954"/>
        <v>1</v>
      </c>
      <c r="I2467" s="11">
        <f t="shared" si="965"/>
        <v>0</v>
      </c>
      <c r="J2467" s="11">
        <f t="shared" si="965"/>
        <v>1</v>
      </c>
      <c r="K2467" s="11">
        <f t="shared" si="966"/>
        <v>0</v>
      </c>
      <c r="L2467" s="11">
        <f t="shared" si="966"/>
        <v>0</v>
      </c>
      <c r="M2467" s="11">
        <f t="shared" si="966"/>
        <v>0</v>
      </c>
      <c r="N2467" s="11">
        <f t="shared" si="966"/>
        <v>0</v>
      </c>
      <c r="O2467" s="11">
        <f t="shared" si="966"/>
        <v>1</v>
      </c>
      <c r="P2467" s="11">
        <f t="shared" si="966"/>
        <v>0</v>
      </c>
      <c r="Q2467" s="4" t="str">
        <f t="shared" si="955"/>
        <v>N-101-000010</v>
      </c>
      <c r="R2467">
        <f t="shared" si="956"/>
        <v>382</v>
      </c>
      <c r="S2467" s="8">
        <f t="shared" si="957"/>
        <v>6.8802841839920132</v>
      </c>
      <c r="T2467" s="8">
        <f t="shared" si="958"/>
        <v>6.8802841839920132</v>
      </c>
      <c r="U2467" s="10">
        <f t="shared" si="949"/>
        <v>6.7356827141912783</v>
      </c>
      <c r="V2467" s="10">
        <f t="shared" si="959"/>
        <v>0.18424985744159661</v>
      </c>
      <c r="W2467" s="10">
        <f t="shared" si="960"/>
        <v>0.30864439799144794</v>
      </c>
      <c r="X2467" s="10">
        <f t="shared" si="950"/>
        <v>0.40635386051552441</v>
      </c>
      <c r="Y2467" s="22">
        <f t="shared" si="961"/>
        <v>6.9555773436448023</v>
      </c>
      <c r="Z2467" s="22">
        <f t="shared" si="951"/>
        <v>6.8151536771936527</v>
      </c>
      <c r="AA2467" s="22">
        <f t="shared" si="952"/>
        <v>6.8802841839920132</v>
      </c>
      <c r="AB2467" s="35"/>
      <c r="AC2467" s="10"/>
      <c r="AD2467" s="10"/>
    </row>
    <row r="2468" spans="1:30" x14ac:dyDescent="0.25">
      <c r="A2468" t="s">
        <v>5086</v>
      </c>
      <c r="B2468" t="s">
        <v>2472</v>
      </c>
      <c r="C2468" s="1">
        <v>42313</v>
      </c>
      <c r="D2468">
        <v>1833</v>
      </c>
      <c r="E2468" t="str">
        <f t="shared" si="947"/>
        <v>_what_do_data_scientists_do_exactly?_</v>
      </c>
      <c r="F2468" s="7">
        <f t="shared" si="953"/>
        <v>7.51425465281641</v>
      </c>
      <c r="G2468">
        <f t="shared" si="948"/>
        <v>96</v>
      </c>
      <c r="H2468" s="11">
        <f t="shared" si="954"/>
        <v>1</v>
      </c>
      <c r="I2468" s="11">
        <f t="shared" si="965"/>
        <v>0</v>
      </c>
      <c r="J2468" s="11">
        <f t="shared" si="965"/>
        <v>1</v>
      </c>
      <c r="K2468" s="11">
        <f t="shared" si="966"/>
        <v>0</v>
      </c>
      <c r="L2468" s="11">
        <f t="shared" si="966"/>
        <v>0</v>
      </c>
      <c r="M2468" s="11">
        <f t="shared" si="966"/>
        <v>0</v>
      </c>
      <c r="N2468" s="11">
        <f t="shared" si="966"/>
        <v>0</v>
      </c>
      <c r="O2468" s="11">
        <f t="shared" si="966"/>
        <v>1</v>
      </c>
      <c r="P2468" s="11">
        <f t="shared" si="966"/>
        <v>0</v>
      </c>
      <c r="Q2468" s="4" t="str">
        <f t="shared" si="955"/>
        <v>N-101-000010</v>
      </c>
      <c r="R2468">
        <f t="shared" si="956"/>
        <v>382</v>
      </c>
      <c r="S2468" s="8">
        <f t="shared" si="957"/>
        <v>6.8802841839920132</v>
      </c>
      <c r="T2468" s="8">
        <f t="shared" si="958"/>
        <v>6.8802841839920132</v>
      </c>
      <c r="U2468" s="10">
        <f t="shared" si="949"/>
        <v>7.1079007923008852</v>
      </c>
      <c r="V2468" s="10">
        <f t="shared" si="959"/>
        <v>0.18424985744159661</v>
      </c>
      <c r="W2468" s="10">
        <f t="shared" si="960"/>
        <v>0.68086247610105488</v>
      </c>
      <c r="X2468" s="10">
        <f t="shared" si="950"/>
        <v>0.40635386051552441</v>
      </c>
      <c r="Y2468" s="22">
        <f t="shared" si="961"/>
        <v>6.9555773436448023</v>
      </c>
      <c r="Z2468" s="22">
        <f t="shared" si="951"/>
        <v>6.8151536771936527</v>
      </c>
      <c r="AA2468" s="22">
        <f t="shared" si="952"/>
        <v>6.8802841839920132</v>
      </c>
      <c r="AB2468" s="35"/>
      <c r="AC2468" s="10"/>
      <c r="AD2468" s="10"/>
    </row>
    <row r="2469" spans="1:30" x14ac:dyDescent="0.25">
      <c r="A2469" t="s">
        <v>2934</v>
      </c>
      <c r="B2469" t="s">
        <v>316</v>
      </c>
      <c r="C2469" s="1">
        <v>41704</v>
      </c>
      <c r="D2469">
        <v>313</v>
      </c>
      <c r="E2469" t="str">
        <f t="shared" si="947"/>
        <v>_what_do_you_think_will_be_the_most_important_analytics_technologies_forbusiness_in_next_5_years?_</v>
      </c>
      <c r="F2469" s="7">
        <f t="shared" si="953"/>
        <v>5.7493929859082531</v>
      </c>
      <c r="G2469">
        <f t="shared" si="948"/>
        <v>30</v>
      </c>
      <c r="H2469" s="11">
        <f t="shared" si="954"/>
        <v>0</v>
      </c>
      <c r="I2469" s="11">
        <f t="shared" si="965"/>
        <v>1</v>
      </c>
      <c r="J2469" s="11">
        <f t="shared" si="965"/>
        <v>0</v>
      </c>
      <c r="K2469" s="11">
        <f t="shared" si="966"/>
        <v>0</v>
      </c>
      <c r="L2469" s="11">
        <f t="shared" si="966"/>
        <v>0</v>
      </c>
      <c r="M2469" s="11">
        <f t="shared" si="966"/>
        <v>0</v>
      </c>
      <c r="N2469" s="11">
        <f t="shared" si="966"/>
        <v>0</v>
      </c>
      <c r="O2469" s="11">
        <f t="shared" si="966"/>
        <v>0</v>
      </c>
      <c r="P2469" s="11">
        <f t="shared" si="966"/>
        <v>1</v>
      </c>
      <c r="Q2469" s="4" t="str">
        <f t="shared" si="955"/>
        <v>N-010-000001</v>
      </c>
      <c r="R2469">
        <f t="shared" si="956"/>
        <v>21</v>
      </c>
      <c r="S2469" s="8">
        <f t="shared" si="957"/>
        <v>5.7614925343121861</v>
      </c>
      <c r="T2469" s="8">
        <f t="shared" si="958"/>
        <v>5.7614925343121861</v>
      </c>
      <c r="U2469" s="10">
        <f t="shared" si="949"/>
        <v>6.3580507697428139</v>
      </c>
      <c r="V2469" s="10">
        <f t="shared" si="959"/>
        <v>-1.3463430571717265</v>
      </c>
      <c r="W2469" s="10">
        <f t="shared" si="960"/>
        <v>-1.0839991908071021</v>
      </c>
      <c r="X2469" s="10">
        <f t="shared" si="950"/>
        <v>-0.60865778383456093</v>
      </c>
      <c r="Y2469" s="22">
        <f t="shared" si="961"/>
        <v>5.9405656992947167</v>
      </c>
      <c r="Z2469" s="22">
        <f t="shared" si="951"/>
        <v>6.1787956505546155</v>
      </c>
      <c r="AA2469" s="22">
        <f t="shared" si="952"/>
        <v>5.7614925343121861</v>
      </c>
      <c r="AB2469" s="35"/>
      <c r="AC2469" s="10"/>
      <c r="AD2469" s="10"/>
    </row>
    <row r="2470" spans="1:30" x14ac:dyDescent="0.25">
      <c r="A2470" t="s">
        <v>5087</v>
      </c>
      <c r="B2470" t="s">
        <v>2473</v>
      </c>
      <c r="C2470" s="1">
        <v>41361</v>
      </c>
      <c r="D2470">
        <v>3417</v>
      </c>
      <c r="E2470" t="str">
        <f t="shared" si="947"/>
        <v>_what_does_a_data_scientist_do?_</v>
      </c>
      <c r="F2470" s="7">
        <f t="shared" si="953"/>
        <v>8.136810863675537</v>
      </c>
      <c r="G2470">
        <f t="shared" si="948"/>
        <v>37</v>
      </c>
      <c r="H2470" s="11">
        <f t="shared" si="954"/>
        <v>0</v>
      </c>
      <c r="I2470" s="11">
        <f t="shared" si="965"/>
        <v>0</v>
      </c>
      <c r="J2470" s="11">
        <f t="shared" si="965"/>
        <v>1</v>
      </c>
      <c r="K2470" s="11">
        <f t="shared" si="966"/>
        <v>0</v>
      </c>
      <c r="L2470" s="11">
        <f t="shared" si="966"/>
        <v>0</v>
      </c>
      <c r="M2470" s="11">
        <f t="shared" si="966"/>
        <v>0</v>
      </c>
      <c r="N2470" s="11">
        <f t="shared" si="966"/>
        <v>0</v>
      </c>
      <c r="O2470" s="11">
        <f t="shared" si="966"/>
        <v>1</v>
      </c>
      <c r="P2470" s="11">
        <f t="shared" si="966"/>
        <v>0</v>
      </c>
      <c r="Q2470" s="4" t="str">
        <f t="shared" si="955"/>
        <v>N-001-000010</v>
      </c>
      <c r="R2470">
        <f t="shared" si="956"/>
        <v>276</v>
      </c>
      <c r="S2470" s="8">
        <f t="shared" si="957"/>
        <v>7.1371246496698326</v>
      </c>
      <c r="T2470" s="8">
        <f t="shared" si="958"/>
        <v>7.1371246496698326</v>
      </c>
      <c r="U2470" s="10">
        <f t="shared" si="949"/>
        <v>7.5319899488173156</v>
      </c>
      <c r="V2470" s="10">
        <f t="shared" si="959"/>
        <v>0.48352944586012636</v>
      </c>
      <c r="W2470" s="10">
        <f t="shared" si="960"/>
        <v>1.3034186869601818</v>
      </c>
      <c r="X2470" s="10">
        <f t="shared" si="950"/>
        <v>0.60482091485822098</v>
      </c>
      <c r="Y2470" s="22">
        <f t="shared" si="961"/>
        <v>7.1540443979874988</v>
      </c>
      <c r="Z2470" s="22">
        <f t="shared" si="951"/>
        <v>7.1890336202131158</v>
      </c>
      <c r="AA2470" s="22">
        <f t="shared" si="952"/>
        <v>7.1371246496698326</v>
      </c>
      <c r="AB2470" s="35"/>
      <c r="AC2470" s="10"/>
      <c r="AD2470" s="10"/>
    </row>
    <row r="2471" spans="1:30" x14ac:dyDescent="0.25">
      <c r="A2471" t="s">
        <v>3157</v>
      </c>
      <c r="B2471" t="s">
        <v>541</v>
      </c>
      <c r="C2471" s="1">
        <v>42388</v>
      </c>
      <c r="D2471">
        <v>1955</v>
      </c>
      <c r="E2471" t="str">
        <f t="shared" si="947"/>
        <v>_what_does_a_data_scientist_really_do?_</v>
      </c>
      <c r="F2471" s="7">
        <f t="shared" si="953"/>
        <v>7.5786568505947622</v>
      </c>
      <c r="G2471">
        <f t="shared" si="948"/>
        <v>51</v>
      </c>
      <c r="H2471" s="11">
        <f t="shared" si="954"/>
        <v>1</v>
      </c>
      <c r="I2471" s="11">
        <f t="shared" si="965"/>
        <v>0</v>
      </c>
      <c r="J2471" s="11">
        <f t="shared" si="965"/>
        <v>1</v>
      </c>
      <c r="K2471" s="11">
        <f t="shared" si="966"/>
        <v>0</v>
      </c>
      <c r="L2471" s="11">
        <f t="shared" si="966"/>
        <v>0</v>
      </c>
      <c r="M2471" s="11">
        <f t="shared" si="966"/>
        <v>0</v>
      </c>
      <c r="N2471" s="11">
        <f t="shared" si="966"/>
        <v>0</v>
      </c>
      <c r="O2471" s="11">
        <f t="shared" si="966"/>
        <v>1</v>
      </c>
      <c r="P2471" s="11">
        <f t="shared" si="966"/>
        <v>0</v>
      </c>
      <c r="Q2471" s="4" t="str">
        <f t="shared" si="955"/>
        <v>N-101-000010</v>
      </c>
      <c r="R2471">
        <f t="shared" si="956"/>
        <v>382</v>
      </c>
      <c r="S2471" s="8">
        <f t="shared" si="957"/>
        <v>6.8802841839920132</v>
      </c>
      <c r="T2471" s="8">
        <f t="shared" si="958"/>
        <v>6.8802841839920132</v>
      </c>
      <c r="U2471" s="10">
        <f t="shared" si="949"/>
        <v>7.1723029900792374</v>
      </c>
      <c r="V2471" s="10">
        <f t="shared" si="959"/>
        <v>0.18424985744159661</v>
      </c>
      <c r="W2471" s="10">
        <f t="shared" si="960"/>
        <v>0.74526467387940709</v>
      </c>
      <c r="X2471" s="10">
        <f t="shared" si="950"/>
        <v>0.40635386051552441</v>
      </c>
      <c r="Y2471" s="22">
        <f t="shared" si="961"/>
        <v>6.9555773436448023</v>
      </c>
      <c r="Z2471" s="22">
        <f t="shared" si="951"/>
        <v>6.8151536771936527</v>
      </c>
      <c r="AA2471" s="22">
        <f t="shared" si="952"/>
        <v>6.8802841839920132</v>
      </c>
      <c r="AB2471" s="35"/>
      <c r="AC2471" s="10"/>
      <c r="AD2471" s="10"/>
    </row>
    <row r="2472" spans="1:30" x14ac:dyDescent="0.25">
      <c r="A2472" t="s">
        <v>5088</v>
      </c>
      <c r="B2472" t="s">
        <v>2474</v>
      </c>
      <c r="C2472" s="1">
        <v>41812</v>
      </c>
      <c r="D2472">
        <v>391</v>
      </c>
      <c r="E2472" t="str">
        <f t="shared" si="947"/>
        <v>_what_does_it_feel_like_to_be_the_ceo_of_a_start-up?_</v>
      </c>
      <c r="F2472" s="7">
        <f t="shared" si="953"/>
        <v>5.9712618397904622</v>
      </c>
      <c r="G2472">
        <f t="shared" si="948"/>
        <v>84</v>
      </c>
      <c r="H2472" s="11">
        <f t="shared" si="954"/>
        <v>0</v>
      </c>
      <c r="I2472" s="11">
        <f t="shared" si="965"/>
        <v>0</v>
      </c>
      <c r="J2472" s="11">
        <f t="shared" si="965"/>
        <v>1</v>
      </c>
      <c r="K2472" s="11">
        <f t="shared" ref="K2472:P2481" si="967">IF(ISNUMBER(SEARCH(K$1,$E2472)),1,0)</f>
        <v>0</v>
      </c>
      <c r="L2472" s="11">
        <f t="shared" si="967"/>
        <v>0</v>
      </c>
      <c r="M2472" s="11">
        <f t="shared" si="967"/>
        <v>0</v>
      </c>
      <c r="N2472" s="11">
        <f t="shared" si="967"/>
        <v>0</v>
      </c>
      <c r="O2472" s="11">
        <f t="shared" si="967"/>
        <v>0</v>
      </c>
      <c r="P2472" s="11">
        <f t="shared" si="967"/>
        <v>0</v>
      </c>
      <c r="Q2472" s="4" t="str">
        <f t="shared" si="955"/>
        <v>N-001-000000</v>
      </c>
      <c r="R2472">
        <f t="shared" si="956"/>
        <v>313</v>
      </c>
      <c r="S2472" s="8">
        <f t="shared" si="957"/>
        <v>6.8822553953446945</v>
      </c>
      <c r="T2472" s="8">
        <f t="shared" si="958"/>
        <v>6.8822553953446945</v>
      </c>
      <c r="U2472" s="10">
        <f t="shared" si="949"/>
        <v>5.5843258461317093</v>
      </c>
      <c r="V2472" s="10">
        <f t="shared" si="959"/>
        <v>0.15496856831223904</v>
      </c>
      <c r="W2472" s="10">
        <f t="shared" si="960"/>
        <v>-0.86213033692489294</v>
      </c>
      <c r="X2472" s="10">
        <f t="shared" si="950"/>
        <v>0.38693599365875281</v>
      </c>
      <c r="Y2472" s="22">
        <f t="shared" si="961"/>
        <v>6.9361594767880304</v>
      </c>
      <c r="Z2472" s="22">
        <f t="shared" si="951"/>
        <v>6.9661540865059681</v>
      </c>
      <c r="AA2472" s="22">
        <f t="shared" si="952"/>
        <v>6.8822553953446945</v>
      </c>
      <c r="AB2472" s="35"/>
      <c r="AC2472" s="10"/>
      <c r="AD2472" s="10"/>
    </row>
    <row r="2473" spans="1:30" x14ac:dyDescent="0.25">
      <c r="A2473" t="s">
        <v>5089</v>
      </c>
      <c r="B2473" t="s">
        <v>2475</v>
      </c>
      <c r="C2473" s="1">
        <v>42229</v>
      </c>
      <c r="D2473">
        <v>2322</v>
      </c>
      <c r="E2473" t="str">
        <f t="shared" si="947"/>
        <v>_what_donald_trump_might_say_about_data_science_(if_he_knew_what_we_was_talkingabout)_</v>
      </c>
      <c r="F2473" s="7">
        <f t="shared" si="953"/>
        <v>7.7506147327704094</v>
      </c>
      <c r="G2473">
        <f t="shared" si="948"/>
        <v>67</v>
      </c>
      <c r="H2473" s="11">
        <f t="shared" si="954"/>
        <v>1</v>
      </c>
      <c r="I2473" s="11">
        <f t="shared" si="965"/>
        <v>0</v>
      </c>
      <c r="J2473" s="11">
        <f t="shared" si="965"/>
        <v>1</v>
      </c>
      <c r="K2473" s="11">
        <f t="shared" si="967"/>
        <v>0</v>
      </c>
      <c r="L2473" s="11">
        <f t="shared" si="967"/>
        <v>0</v>
      </c>
      <c r="M2473" s="11">
        <f t="shared" si="967"/>
        <v>0</v>
      </c>
      <c r="N2473" s="11">
        <f t="shared" si="967"/>
        <v>1</v>
      </c>
      <c r="O2473" s="11">
        <f t="shared" si="967"/>
        <v>1</v>
      </c>
      <c r="P2473" s="11">
        <f t="shared" si="967"/>
        <v>0</v>
      </c>
      <c r="Q2473" s="4" t="str">
        <f t="shared" si="955"/>
        <v>N-101-000110</v>
      </c>
      <c r="R2473">
        <f t="shared" si="956"/>
        <v>126</v>
      </c>
      <c r="S2473" s="8">
        <f t="shared" si="957"/>
        <v>7.156085089173656</v>
      </c>
      <c r="T2473" s="8">
        <f t="shared" si="958"/>
        <v>7.156085089173656</v>
      </c>
      <c r="U2473" s="10">
        <f t="shared" si="949"/>
        <v>6.9605980359494</v>
      </c>
      <c r="V2473" s="10">
        <f t="shared" si="959"/>
        <v>0.76279653926378688</v>
      </c>
      <c r="W2473" s="10">
        <f t="shared" si="960"/>
        <v>0.91722255605505421</v>
      </c>
      <c r="X2473" s="10">
        <f t="shared" si="950"/>
        <v>0.79001669682100972</v>
      </c>
      <c r="Y2473" s="22">
        <f t="shared" si="961"/>
        <v>7.3392401799502869</v>
      </c>
      <c r="Z2473" s="22">
        <f t="shared" si="951"/>
        <v>7.2265960335864765</v>
      </c>
      <c r="AA2473" s="22">
        <f t="shared" si="952"/>
        <v>7.156085089173656</v>
      </c>
      <c r="AB2473" s="35"/>
      <c r="AC2473" s="10"/>
      <c r="AD2473" s="10"/>
    </row>
    <row r="2474" spans="1:30" x14ac:dyDescent="0.25">
      <c r="A2474" t="s">
        <v>5090</v>
      </c>
      <c r="B2474" t="s">
        <v>2476</v>
      </c>
      <c r="C2474" s="1">
        <v>42317</v>
      </c>
      <c r="D2474">
        <v>1874</v>
      </c>
      <c r="E2474" t="str">
        <f t="shared" si="947"/>
        <v>_what_every_ceo/md_needs_to_know_about_big_data_&amp;amp;_data_analytics_</v>
      </c>
      <c r="F2474" s="7">
        <f t="shared" si="953"/>
        <v>7.5363639384045111</v>
      </c>
      <c r="G2474">
        <f t="shared" si="948"/>
        <v>73</v>
      </c>
      <c r="H2474" s="11">
        <f t="shared" si="954"/>
        <v>1</v>
      </c>
      <c r="I2474" s="11">
        <f t="shared" si="965"/>
        <v>0</v>
      </c>
      <c r="J2474" s="11">
        <f t="shared" si="965"/>
        <v>1</v>
      </c>
      <c r="K2474" s="11">
        <f t="shared" si="967"/>
        <v>0</v>
      </c>
      <c r="L2474" s="11">
        <f t="shared" si="967"/>
        <v>0</v>
      </c>
      <c r="M2474" s="11">
        <f t="shared" si="967"/>
        <v>0</v>
      </c>
      <c r="N2474" s="11">
        <f t="shared" si="967"/>
        <v>0</v>
      </c>
      <c r="O2474" s="11">
        <f t="shared" si="967"/>
        <v>1</v>
      </c>
      <c r="P2474" s="11">
        <f t="shared" si="967"/>
        <v>1</v>
      </c>
      <c r="Q2474" s="4" t="str">
        <f t="shared" si="955"/>
        <v>N-101-000011</v>
      </c>
      <c r="R2474">
        <f t="shared" si="956"/>
        <v>56</v>
      </c>
      <c r="S2474" s="8">
        <f t="shared" si="957"/>
        <v>6.7077203067055775</v>
      </c>
      <c r="T2474" s="8">
        <f t="shared" si="958"/>
        <v>6.7077203067055775</v>
      </c>
      <c r="U2474" s="10">
        <f t="shared" si="949"/>
        <v>7.3447602210240373</v>
      </c>
      <c r="V2474" s="10">
        <f t="shared" si="959"/>
        <v>-0.13958391266768105</v>
      </c>
      <c r="W2474" s="10">
        <f t="shared" si="960"/>
        <v>0.70297176168915598</v>
      </c>
      <c r="X2474" s="10">
        <f t="shared" si="950"/>
        <v>0.19160371738047377</v>
      </c>
      <c r="Y2474" s="22">
        <f t="shared" si="961"/>
        <v>6.7408272005097514</v>
      </c>
      <c r="Z2474" s="22">
        <f t="shared" si="951"/>
        <v>6.647636803392051</v>
      </c>
      <c r="AA2474" s="22">
        <f t="shared" si="952"/>
        <v>6.7077203067055775</v>
      </c>
      <c r="AB2474" s="35"/>
      <c r="AC2474" s="10"/>
      <c r="AD2474" s="10"/>
    </row>
    <row r="2475" spans="1:30" x14ac:dyDescent="0.25">
      <c r="A2475" t="s">
        <v>5039</v>
      </c>
      <c r="B2475" t="s">
        <v>2425</v>
      </c>
      <c r="C2475" s="1">
        <v>42233</v>
      </c>
      <c r="D2475">
        <v>2363</v>
      </c>
      <c r="E2475" t="str">
        <f t="shared" si="947"/>
        <v>_what_if_the_story_doesn't_match_the_data?_nytimes_&amp;amp;_amazon_case_study_</v>
      </c>
      <c r="F2475" s="7">
        <f t="shared" si="953"/>
        <v>7.7681103785259884</v>
      </c>
      <c r="G2475">
        <f t="shared" si="948"/>
        <v>62</v>
      </c>
      <c r="H2475" s="11">
        <f t="shared" si="954"/>
        <v>1</v>
      </c>
      <c r="I2475" s="11">
        <f t="shared" si="965"/>
        <v>0</v>
      </c>
      <c r="J2475" s="11">
        <f t="shared" si="965"/>
        <v>1</v>
      </c>
      <c r="K2475" s="11">
        <f t="shared" si="967"/>
        <v>0</v>
      </c>
      <c r="L2475" s="11">
        <f t="shared" si="967"/>
        <v>0</v>
      </c>
      <c r="M2475" s="11">
        <f t="shared" si="967"/>
        <v>0</v>
      </c>
      <c r="N2475" s="11">
        <f t="shared" si="967"/>
        <v>0</v>
      </c>
      <c r="O2475" s="11">
        <f t="shared" si="967"/>
        <v>0</v>
      </c>
      <c r="P2475" s="11">
        <f t="shared" si="967"/>
        <v>0</v>
      </c>
      <c r="Q2475" s="4" t="str">
        <f t="shared" si="955"/>
        <v>N-101-000000</v>
      </c>
      <c r="R2475">
        <f t="shared" si="956"/>
        <v>419</v>
      </c>
      <c r="S2475" s="8">
        <f t="shared" si="957"/>
        <v>6.5697596378225285</v>
      </c>
      <c r="T2475" s="8">
        <f t="shared" si="958"/>
        <v>6.5697596378225285</v>
      </c>
      <c r="U2475" s="10">
        <f t="shared" si="949"/>
        <v>7.5796414392099321</v>
      </c>
      <c r="V2475" s="10">
        <f t="shared" si="959"/>
        <v>-0.14431102010629077</v>
      </c>
      <c r="W2475" s="10">
        <f t="shared" si="960"/>
        <v>0.93471820181063325</v>
      </c>
      <c r="X2475" s="10">
        <f t="shared" si="950"/>
        <v>0.18846893931605621</v>
      </c>
      <c r="Y2475" s="22">
        <f t="shared" si="961"/>
        <v>6.7376924224453338</v>
      </c>
      <c r="Z2475" s="22">
        <f t="shared" si="951"/>
        <v>6.5922741434865042</v>
      </c>
      <c r="AA2475" s="22">
        <f t="shared" si="952"/>
        <v>6.5697596378225285</v>
      </c>
      <c r="AB2475" s="35"/>
      <c r="AC2475" s="10"/>
      <c r="AD2475" s="10"/>
    </row>
    <row r="2476" spans="1:30" x14ac:dyDescent="0.25">
      <c r="A2476" t="s">
        <v>5091</v>
      </c>
      <c r="B2476" t="s">
        <v>2477</v>
      </c>
      <c r="C2476" s="1">
        <v>41513</v>
      </c>
      <c r="D2476">
        <v>1915</v>
      </c>
      <c r="E2476" t="str">
        <f t="shared" si="947"/>
        <v>_what_is_a_data_warehouse?_how_do_we_get_business_intelligence?_</v>
      </c>
      <c r="F2476" s="7">
        <f t="shared" si="953"/>
        <v>7.5579949585308057</v>
      </c>
      <c r="G2476">
        <f t="shared" si="948"/>
        <v>59</v>
      </c>
      <c r="H2476" s="11">
        <f t="shared" si="954"/>
        <v>0</v>
      </c>
      <c r="I2476" s="11">
        <f t="shared" si="965"/>
        <v>0</v>
      </c>
      <c r="J2476" s="11">
        <f t="shared" si="965"/>
        <v>1</v>
      </c>
      <c r="K2476" s="11">
        <f t="shared" si="967"/>
        <v>0</v>
      </c>
      <c r="L2476" s="11">
        <f t="shared" si="967"/>
        <v>0</v>
      </c>
      <c r="M2476" s="11">
        <f t="shared" si="967"/>
        <v>0</v>
      </c>
      <c r="N2476" s="11">
        <f t="shared" si="967"/>
        <v>0</v>
      </c>
      <c r="O2476" s="11">
        <f t="shared" si="967"/>
        <v>1</v>
      </c>
      <c r="P2476" s="11">
        <f t="shared" si="967"/>
        <v>0</v>
      </c>
      <c r="Q2476" s="4" t="str">
        <f t="shared" si="955"/>
        <v>N-001-000010</v>
      </c>
      <c r="R2476">
        <f t="shared" si="956"/>
        <v>276</v>
      </c>
      <c r="S2476" s="8">
        <f t="shared" si="957"/>
        <v>7.1371246496698326</v>
      </c>
      <c r="T2476" s="8">
        <f t="shared" si="958"/>
        <v>7.1371246496698326</v>
      </c>
      <c r="U2476" s="10">
        <f t="shared" si="949"/>
        <v>6.9531740436725844</v>
      </c>
      <c r="V2476" s="10">
        <f t="shared" si="959"/>
        <v>0.48352944586012636</v>
      </c>
      <c r="W2476" s="10">
        <f t="shared" si="960"/>
        <v>0.72460278181545057</v>
      </c>
      <c r="X2476" s="10">
        <f t="shared" si="950"/>
        <v>0.60482091485822098</v>
      </c>
      <c r="Y2476" s="22">
        <f t="shared" si="961"/>
        <v>7.1540443979874988</v>
      </c>
      <c r="Z2476" s="22">
        <f t="shared" si="951"/>
        <v>7.1890336202131158</v>
      </c>
      <c r="AA2476" s="22">
        <f t="shared" si="952"/>
        <v>7.1371246496698326</v>
      </c>
      <c r="AB2476" s="35"/>
      <c r="AC2476" s="10"/>
      <c r="AD2476" s="10"/>
    </row>
    <row r="2477" spans="1:30" x14ac:dyDescent="0.25">
      <c r="A2477" t="s">
        <v>5234</v>
      </c>
      <c r="B2477" t="s">
        <v>2622</v>
      </c>
      <c r="C2477" s="1">
        <v>42355</v>
      </c>
      <c r="D2477">
        <v>296</v>
      </c>
      <c r="E2477" t="str">
        <f t="shared" si="947"/>
        <v>_what_is_a_neural_network_-_ep._2_(deep_learning_simplified)_</v>
      </c>
      <c r="F2477" s="7">
        <f t="shared" si="953"/>
        <v>5.6937321388026998</v>
      </c>
      <c r="G2477">
        <f t="shared" si="948"/>
        <v>30</v>
      </c>
      <c r="H2477" s="11">
        <f t="shared" si="954"/>
        <v>1</v>
      </c>
      <c r="I2477" s="11">
        <f t="shared" si="965"/>
        <v>0</v>
      </c>
      <c r="J2477" s="11">
        <f t="shared" si="965"/>
        <v>0</v>
      </c>
      <c r="K2477" s="11">
        <f t="shared" si="967"/>
        <v>0</v>
      </c>
      <c r="L2477" s="11">
        <f t="shared" si="967"/>
        <v>0</v>
      </c>
      <c r="M2477" s="11">
        <f t="shared" si="967"/>
        <v>0</v>
      </c>
      <c r="N2477" s="11">
        <f t="shared" si="967"/>
        <v>0</v>
      </c>
      <c r="O2477" s="11">
        <f t="shared" si="967"/>
        <v>0</v>
      </c>
      <c r="P2477" s="11">
        <f t="shared" si="967"/>
        <v>0</v>
      </c>
      <c r="Q2477" s="4" t="str">
        <f t="shared" si="955"/>
        <v>N-100-000000</v>
      </c>
      <c r="R2477">
        <f t="shared" si="956"/>
        <v>10</v>
      </c>
      <c r="S2477" s="8">
        <f t="shared" si="957"/>
        <v>5.8482281909542762</v>
      </c>
      <c r="T2477" s="8">
        <f t="shared" si="958"/>
        <v>5.8482281909542762</v>
      </c>
      <c r="U2477" s="10">
        <f t="shared" si="949"/>
        <v>5.8921991931453963</v>
      </c>
      <c r="V2477" s="10">
        <f t="shared" si="959"/>
        <v>-0.72779347924809357</v>
      </c>
      <c r="W2477" s="10">
        <f t="shared" si="960"/>
        <v>-1.1396600379126554</v>
      </c>
      <c r="X2477" s="10">
        <f t="shared" si="950"/>
        <v>-0.19846705434269657</v>
      </c>
      <c r="Y2477" s="22">
        <f t="shared" si="961"/>
        <v>6.350756428786581</v>
      </c>
      <c r="Z2477" s="22">
        <f t="shared" si="951"/>
        <v>6.2357976877689199</v>
      </c>
      <c r="AA2477" s="22">
        <f t="shared" si="952"/>
        <v>5.8482281909542762</v>
      </c>
      <c r="AB2477" s="35"/>
      <c r="AC2477" s="10"/>
      <c r="AD2477" s="10"/>
    </row>
    <row r="2478" spans="1:30" x14ac:dyDescent="0.25">
      <c r="A2478" t="s">
        <v>2935</v>
      </c>
      <c r="B2478" t="s">
        <v>317</v>
      </c>
      <c r="C2478" s="1">
        <v>42097</v>
      </c>
      <c r="D2478">
        <v>2607</v>
      </c>
      <c r="E2478" t="str">
        <f t="shared" si="947"/>
        <v>_what_is_azure_machine_learning_</v>
      </c>
      <c r="F2478" s="7">
        <f t="shared" si="953"/>
        <v>7.8663389230465439</v>
      </c>
      <c r="G2478">
        <f t="shared" si="948"/>
        <v>42</v>
      </c>
      <c r="H2478" s="11">
        <f t="shared" si="954"/>
        <v>1</v>
      </c>
      <c r="I2478" s="11">
        <f t="shared" si="965"/>
        <v>1</v>
      </c>
      <c r="J2478" s="11">
        <f t="shared" si="965"/>
        <v>0</v>
      </c>
      <c r="K2478" s="11">
        <f t="shared" si="967"/>
        <v>0</v>
      </c>
      <c r="L2478" s="11">
        <f t="shared" si="967"/>
        <v>0</v>
      </c>
      <c r="M2478" s="11">
        <f t="shared" si="967"/>
        <v>1</v>
      </c>
      <c r="N2478" s="11">
        <f t="shared" si="967"/>
        <v>0</v>
      </c>
      <c r="O2478" s="11">
        <f t="shared" si="967"/>
        <v>0</v>
      </c>
      <c r="P2478" s="11">
        <f t="shared" si="967"/>
        <v>0</v>
      </c>
      <c r="Q2478" s="4" t="str">
        <f t="shared" si="955"/>
        <v>N-110-001000</v>
      </c>
      <c r="R2478">
        <f t="shared" si="956"/>
        <v>6</v>
      </c>
      <c r="S2478" s="8">
        <f t="shared" si="957"/>
        <v>7.6981890511931148</v>
      </c>
      <c r="T2478" s="8">
        <f t="shared" si="958"/>
        <v>7.3546782491486216</v>
      </c>
      <c r="U2478" s="10">
        <f t="shared" si="949"/>
        <v>7.9807943618128663</v>
      </c>
      <c r="V2478" s="10">
        <f t="shared" si="959"/>
        <v>-0.6011076581915753</v>
      </c>
      <c r="W2478" s="10">
        <f t="shared" si="960"/>
        <v>1.0329467463311888</v>
      </c>
      <c r="X2478" s="10">
        <f t="shared" si="950"/>
        <v>-0.11445543876632198</v>
      </c>
      <c r="Y2478" s="22">
        <f t="shared" si="961"/>
        <v>6.4347680443629551</v>
      </c>
      <c r="Z2478" s="22">
        <f t="shared" si="951"/>
        <v>6.8086063085950572</v>
      </c>
      <c r="AA2478" s="22">
        <f t="shared" si="952"/>
        <v>7.6981890511931148</v>
      </c>
      <c r="AB2478" s="35"/>
      <c r="AC2478" s="10"/>
      <c r="AD2478" s="10"/>
    </row>
    <row r="2479" spans="1:30" x14ac:dyDescent="0.25">
      <c r="A2479" t="s">
        <v>5092</v>
      </c>
      <c r="B2479" t="s">
        <v>2478</v>
      </c>
      <c r="C2479" s="1">
        <v>42241</v>
      </c>
      <c r="D2479">
        <v>977</v>
      </c>
      <c r="E2479" t="str">
        <f t="shared" si="947"/>
        <v>_what_is_big_data,_and_why_should_you_care?_</v>
      </c>
      <c r="F2479" s="7">
        <f t="shared" si="953"/>
        <v>6.8855096700348177</v>
      </c>
      <c r="G2479">
        <f t="shared" si="948"/>
        <v>47</v>
      </c>
      <c r="H2479" s="11">
        <f t="shared" si="954"/>
        <v>1</v>
      </c>
      <c r="I2479" s="11">
        <f t="shared" si="965"/>
        <v>0</v>
      </c>
      <c r="J2479" s="11">
        <f t="shared" si="965"/>
        <v>1</v>
      </c>
      <c r="K2479" s="11">
        <f t="shared" si="967"/>
        <v>0</v>
      </c>
      <c r="L2479" s="11">
        <f t="shared" si="967"/>
        <v>0</v>
      </c>
      <c r="M2479" s="11">
        <f t="shared" si="967"/>
        <v>0</v>
      </c>
      <c r="N2479" s="11">
        <f t="shared" si="967"/>
        <v>0</v>
      </c>
      <c r="O2479" s="11">
        <f t="shared" si="967"/>
        <v>0</v>
      </c>
      <c r="P2479" s="11">
        <f t="shared" si="967"/>
        <v>0</v>
      </c>
      <c r="Q2479" s="4" t="str">
        <f t="shared" si="955"/>
        <v>N-101-000000</v>
      </c>
      <c r="R2479">
        <f t="shared" si="956"/>
        <v>419</v>
      </c>
      <c r="S2479" s="8">
        <f t="shared" si="957"/>
        <v>6.5697596378225285</v>
      </c>
      <c r="T2479" s="8">
        <f t="shared" si="958"/>
        <v>6.5697596378225285</v>
      </c>
      <c r="U2479" s="10">
        <f t="shared" si="949"/>
        <v>6.6970407307187614</v>
      </c>
      <c r="V2479" s="10">
        <f t="shared" si="959"/>
        <v>-0.14431102010629077</v>
      </c>
      <c r="W2479" s="10">
        <f t="shared" si="960"/>
        <v>5.2117493319462582E-2</v>
      </c>
      <c r="X2479" s="10">
        <f t="shared" si="950"/>
        <v>0.18846893931605621</v>
      </c>
      <c r="Y2479" s="22">
        <f t="shared" si="961"/>
        <v>6.7376924224453338</v>
      </c>
      <c r="Z2479" s="22">
        <f t="shared" si="951"/>
        <v>6.5922741434865042</v>
      </c>
      <c r="AA2479" s="22">
        <f t="shared" si="952"/>
        <v>6.5697596378225285</v>
      </c>
      <c r="AB2479" s="35"/>
      <c r="AC2479" s="10"/>
      <c r="AD2479" s="10"/>
    </row>
    <row r="2480" spans="1:30" x14ac:dyDescent="0.25">
      <c r="A2480" t="s">
        <v>3114</v>
      </c>
      <c r="B2480" t="s">
        <v>498</v>
      </c>
      <c r="C2480" s="1">
        <v>42051</v>
      </c>
      <c r="D2480">
        <v>6373</v>
      </c>
      <c r="E2480" t="str">
        <f t="shared" si="947"/>
        <v>_what_is_big_data_-_infographics_by_bernard_marr_</v>
      </c>
      <c r="F2480" s="7">
        <f t="shared" si="953"/>
        <v>8.7599824949772813</v>
      </c>
      <c r="G2480">
        <f t="shared" si="948"/>
        <v>30</v>
      </c>
      <c r="H2480" s="11">
        <f t="shared" si="954"/>
        <v>1</v>
      </c>
      <c r="I2480" s="11">
        <f t="shared" si="965"/>
        <v>0</v>
      </c>
      <c r="J2480" s="11">
        <f t="shared" si="965"/>
        <v>1</v>
      </c>
      <c r="K2480" s="11">
        <f t="shared" si="967"/>
        <v>0</v>
      </c>
      <c r="L2480" s="11">
        <f t="shared" si="967"/>
        <v>0</v>
      </c>
      <c r="M2480" s="11">
        <f t="shared" si="967"/>
        <v>0</v>
      </c>
      <c r="N2480" s="11">
        <f t="shared" si="967"/>
        <v>0</v>
      </c>
      <c r="O2480" s="11">
        <f t="shared" si="967"/>
        <v>1</v>
      </c>
      <c r="P2480" s="11">
        <f t="shared" si="967"/>
        <v>0</v>
      </c>
      <c r="Q2480" s="4" t="str">
        <f t="shared" si="955"/>
        <v>N-101-000010</v>
      </c>
      <c r="R2480">
        <f t="shared" si="956"/>
        <v>382</v>
      </c>
      <c r="S2480" s="8">
        <f t="shared" si="957"/>
        <v>6.8802841839920132</v>
      </c>
      <c r="T2480" s="8">
        <f t="shared" si="958"/>
        <v>6.8802841839920132</v>
      </c>
      <c r="U2480" s="10">
        <f t="shared" si="949"/>
        <v>8.3536286344617565</v>
      </c>
      <c r="V2480" s="10">
        <f t="shared" si="959"/>
        <v>0.18424985744159661</v>
      </c>
      <c r="W2480" s="10">
        <f t="shared" si="960"/>
        <v>1.9265903182619262</v>
      </c>
      <c r="X2480" s="10">
        <f t="shared" si="950"/>
        <v>0.40635386051552441</v>
      </c>
      <c r="Y2480" s="22">
        <f t="shared" si="961"/>
        <v>6.9555773436448023</v>
      </c>
      <c r="Z2480" s="22">
        <f t="shared" si="951"/>
        <v>6.8151536771936527</v>
      </c>
      <c r="AA2480" s="22">
        <f t="shared" si="952"/>
        <v>6.8802841839920132</v>
      </c>
      <c r="AB2480" s="35"/>
      <c r="AC2480" s="10"/>
      <c r="AD2480" s="10"/>
    </row>
    <row r="2481" spans="1:30" x14ac:dyDescent="0.25">
      <c r="A2481" t="s">
        <v>3180</v>
      </c>
      <c r="B2481" t="s">
        <v>564</v>
      </c>
      <c r="C2481" s="1">
        <v>42400</v>
      </c>
      <c r="D2481">
        <v>570</v>
      </c>
      <c r="E2481" t="str">
        <f t="shared" si="947"/>
        <v>_what_is_business_intelligence?_</v>
      </c>
      <c r="F2481" s="7">
        <f t="shared" si="953"/>
        <v>6.3473892096560105</v>
      </c>
      <c r="G2481">
        <f t="shared" si="948"/>
        <v>55</v>
      </c>
      <c r="H2481" s="11">
        <f t="shared" si="954"/>
        <v>1</v>
      </c>
      <c r="I2481" s="11">
        <f t="shared" si="965"/>
        <v>0</v>
      </c>
      <c r="J2481" s="11">
        <f t="shared" si="965"/>
        <v>1</v>
      </c>
      <c r="K2481" s="11">
        <f t="shared" si="967"/>
        <v>0</v>
      </c>
      <c r="L2481" s="11">
        <f t="shared" si="967"/>
        <v>0</v>
      </c>
      <c r="M2481" s="11">
        <f t="shared" si="967"/>
        <v>0</v>
      </c>
      <c r="N2481" s="11">
        <f t="shared" si="967"/>
        <v>0</v>
      </c>
      <c r="O2481" s="11">
        <f t="shared" si="967"/>
        <v>0</v>
      </c>
      <c r="P2481" s="11">
        <f t="shared" si="967"/>
        <v>0</v>
      </c>
      <c r="Q2481" s="4" t="str">
        <f t="shared" si="955"/>
        <v>N-101-000000</v>
      </c>
      <c r="R2481">
        <f t="shared" si="956"/>
        <v>419</v>
      </c>
      <c r="S2481" s="8">
        <f t="shared" si="957"/>
        <v>6.5697596378225285</v>
      </c>
      <c r="T2481" s="8">
        <f t="shared" si="958"/>
        <v>6.5697596378225285</v>
      </c>
      <c r="U2481" s="10">
        <f t="shared" si="949"/>
        <v>6.1589202703399542</v>
      </c>
      <c r="V2481" s="10">
        <f t="shared" si="959"/>
        <v>-0.14431102010629077</v>
      </c>
      <c r="W2481" s="10">
        <f t="shared" si="960"/>
        <v>-0.48600296705934465</v>
      </c>
      <c r="X2481" s="10">
        <f t="shared" si="950"/>
        <v>0.18846893931605621</v>
      </c>
      <c r="Y2481" s="22">
        <f t="shared" si="961"/>
        <v>6.7376924224453338</v>
      </c>
      <c r="Z2481" s="22">
        <f t="shared" si="951"/>
        <v>6.5922741434865042</v>
      </c>
      <c r="AA2481" s="22">
        <f t="shared" si="952"/>
        <v>6.5697596378225285</v>
      </c>
      <c r="AB2481" s="35"/>
      <c r="AC2481" s="10"/>
      <c r="AD2481" s="10"/>
    </row>
    <row r="2482" spans="1:30" x14ac:dyDescent="0.25">
      <c r="A2482" t="s">
        <v>2936</v>
      </c>
      <c r="B2482" t="s">
        <v>318</v>
      </c>
      <c r="C2482" s="1">
        <v>41602</v>
      </c>
      <c r="D2482">
        <v>1040</v>
      </c>
      <c r="E2482" t="str">
        <f t="shared" si="947"/>
        <v>_what_is_data_strategy?_does_your_organization_need_one?_</v>
      </c>
      <c r="F2482" s="7">
        <f t="shared" si="953"/>
        <v>6.9479370686149693</v>
      </c>
      <c r="G2482">
        <f t="shared" si="948"/>
        <v>56</v>
      </c>
      <c r="H2482" s="11">
        <f t="shared" si="954"/>
        <v>0</v>
      </c>
      <c r="I2482" s="11">
        <f t="shared" ref="I2482:J2501" si="968">IF(ISNUMBER(SEARCH(I$1,$B2482)),1,0)</f>
        <v>1</v>
      </c>
      <c r="J2482" s="11">
        <f t="shared" si="968"/>
        <v>0</v>
      </c>
      <c r="K2482" s="11">
        <f t="shared" ref="K2482:P2491" si="969">IF(ISNUMBER(SEARCH(K$1,$E2482)),1,0)</f>
        <v>0</v>
      </c>
      <c r="L2482" s="11">
        <f t="shared" si="969"/>
        <v>0</v>
      </c>
      <c r="M2482" s="11">
        <f t="shared" si="969"/>
        <v>0</v>
      </c>
      <c r="N2482" s="11">
        <f t="shared" si="969"/>
        <v>0</v>
      </c>
      <c r="O2482" s="11">
        <f t="shared" si="969"/>
        <v>1</v>
      </c>
      <c r="P2482" s="11">
        <f t="shared" si="969"/>
        <v>0</v>
      </c>
      <c r="Q2482" s="4" t="str">
        <f t="shared" si="955"/>
        <v>N-010-000010</v>
      </c>
      <c r="R2482">
        <f t="shared" si="956"/>
        <v>51</v>
      </c>
      <c r="S2482" s="8">
        <f t="shared" si="957"/>
        <v>6.7640449341040307</v>
      </c>
      <c r="T2482" s="8">
        <f t="shared" si="958"/>
        <v>6.7640449341040307</v>
      </c>
      <c r="U2482" s="10">
        <f t="shared" si="949"/>
        <v>7.1239597881150116</v>
      </c>
      <c r="V2482" s="10">
        <f t="shared" si="959"/>
        <v>-0.69394840951456138</v>
      </c>
      <c r="W2482" s="10">
        <f t="shared" si="960"/>
        <v>0.11454489189961414</v>
      </c>
      <c r="X2482" s="10">
        <f t="shared" si="950"/>
        <v>-0.17602271950004214</v>
      </c>
      <c r="Y2482" s="22">
        <f t="shared" si="961"/>
        <v>6.3732007636292352</v>
      </c>
      <c r="Z2482" s="22">
        <f t="shared" si="951"/>
        <v>6.5691920580633658</v>
      </c>
      <c r="AA2482" s="22">
        <f t="shared" si="952"/>
        <v>6.7640449341040307</v>
      </c>
      <c r="AB2482" s="35"/>
      <c r="AC2482" s="10"/>
      <c r="AD2482" s="10"/>
    </row>
    <row r="2483" spans="1:30" x14ac:dyDescent="0.25">
      <c r="A2483" t="s">
        <v>5094</v>
      </c>
      <c r="B2483" t="s">
        <v>2480</v>
      </c>
      <c r="C2483" s="1">
        <v>42260</v>
      </c>
      <c r="D2483">
        <v>1466</v>
      </c>
      <c r="E2483" t="str">
        <f t="shared" si="947"/>
        <v>_what_is_hadoop?_great_infographics_explains_how_it_works_</v>
      </c>
      <c r="F2483" s="7">
        <f t="shared" si="953"/>
        <v>7.2909747781429814</v>
      </c>
      <c r="G2483">
        <f t="shared" si="948"/>
        <v>58</v>
      </c>
      <c r="H2483" s="11">
        <f t="shared" si="954"/>
        <v>1</v>
      </c>
      <c r="I2483" s="11">
        <f t="shared" si="968"/>
        <v>0</v>
      </c>
      <c r="J2483" s="11">
        <f t="shared" si="968"/>
        <v>1</v>
      </c>
      <c r="K2483" s="11">
        <f t="shared" si="969"/>
        <v>0</v>
      </c>
      <c r="L2483" s="11">
        <f t="shared" si="969"/>
        <v>0</v>
      </c>
      <c r="M2483" s="11">
        <f t="shared" si="969"/>
        <v>0</v>
      </c>
      <c r="N2483" s="11">
        <f t="shared" si="969"/>
        <v>0</v>
      </c>
      <c r="O2483" s="11">
        <f t="shared" si="969"/>
        <v>0</v>
      </c>
      <c r="P2483" s="11">
        <f t="shared" si="969"/>
        <v>0</v>
      </c>
      <c r="Q2483" s="4" t="str">
        <f t="shared" si="955"/>
        <v>N-101-000000</v>
      </c>
      <c r="R2483">
        <f t="shared" si="956"/>
        <v>419</v>
      </c>
      <c r="S2483" s="8">
        <f t="shared" si="957"/>
        <v>6.5697596378225285</v>
      </c>
      <c r="T2483" s="8">
        <f t="shared" si="958"/>
        <v>6.5697596378225285</v>
      </c>
      <c r="U2483" s="10">
        <f t="shared" si="949"/>
        <v>7.1025058388269251</v>
      </c>
      <c r="V2483" s="10">
        <f t="shared" si="959"/>
        <v>-0.14431102010629077</v>
      </c>
      <c r="W2483" s="10">
        <f t="shared" si="960"/>
        <v>0.4575826014276263</v>
      </c>
      <c r="X2483" s="10">
        <f t="shared" si="950"/>
        <v>0.18846893931605621</v>
      </c>
      <c r="Y2483" s="22">
        <f t="shared" si="961"/>
        <v>6.7376924224453338</v>
      </c>
      <c r="Z2483" s="22">
        <f t="shared" si="951"/>
        <v>6.5922741434865042</v>
      </c>
      <c r="AA2483" s="22">
        <f t="shared" si="952"/>
        <v>6.5697596378225285</v>
      </c>
      <c r="AB2483" s="35"/>
      <c r="AC2483" s="10"/>
      <c r="AD2483" s="10"/>
    </row>
    <row r="2484" spans="1:30" x14ac:dyDescent="0.25">
      <c r="A2484" t="s">
        <v>5093</v>
      </c>
      <c r="B2484" t="s">
        <v>2479</v>
      </c>
      <c r="C2484" s="1">
        <v>42321</v>
      </c>
      <c r="D2484">
        <v>5254</v>
      </c>
      <c r="E2484" t="str">
        <f t="shared" si="947"/>
        <v>_what_is_hadoop_-_an_easy_explanation_for_absolutely_anyone_</v>
      </c>
      <c r="F2484" s="7">
        <f t="shared" si="953"/>
        <v>8.5669352833110519</v>
      </c>
      <c r="G2484">
        <f t="shared" si="948"/>
        <v>25</v>
      </c>
      <c r="H2484" s="11">
        <f t="shared" si="954"/>
        <v>1</v>
      </c>
      <c r="I2484" s="11">
        <f t="shared" si="968"/>
        <v>0</v>
      </c>
      <c r="J2484" s="11">
        <f t="shared" si="968"/>
        <v>1</v>
      </c>
      <c r="K2484" s="11">
        <f t="shared" si="969"/>
        <v>0</v>
      </c>
      <c r="L2484" s="11">
        <f t="shared" si="969"/>
        <v>0</v>
      </c>
      <c r="M2484" s="11">
        <f t="shared" si="969"/>
        <v>0</v>
      </c>
      <c r="N2484" s="11">
        <f t="shared" si="969"/>
        <v>0</v>
      </c>
      <c r="O2484" s="11">
        <f t="shared" si="969"/>
        <v>0</v>
      </c>
      <c r="P2484" s="11">
        <f t="shared" si="969"/>
        <v>0</v>
      </c>
      <c r="Q2484" s="4" t="str">
        <f t="shared" si="955"/>
        <v>N-101-000000</v>
      </c>
      <c r="R2484">
        <f t="shared" si="956"/>
        <v>419</v>
      </c>
      <c r="S2484" s="8">
        <f t="shared" si="957"/>
        <v>6.5697596378225285</v>
      </c>
      <c r="T2484" s="8">
        <f t="shared" si="958"/>
        <v>6.5697596378225285</v>
      </c>
      <c r="U2484" s="10">
        <f t="shared" si="949"/>
        <v>8.3784663439949956</v>
      </c>
      <c r="V2484" s="10">
        <f t="shared" si="959"/>
        <v>-0.14431102010629077</v>
      </c>
      <c r="W2484" s="10">
        <f t="shared" si="960"/>
        <v>1.7335431065956968</v>
      </c>
      <c r="X2484" s="10">
        <f t="shared" si="950"/>
        <v>0.18846893931605621</v>
      </c>
      <c r="Y2484" s="22">
        <f t="shared" si="961"/>
        <v>6.7376924224453338</v>
      </c>
      <c r="Z2484" s="22">
        <f t="shared" si="951"/>
        <v>6.5922741434865042</v>
      </c>
      <c r="AA2484" s="22">
        <f t="shared" si="952"/>
        <v>6.5697596378225285</v>
      </c>
      <c r="AB2484" s="35"/>
      <c r="AC2484" s="10"/>
      <c r="AD2484" s="10"/>
    </row>
    <row r="2485" spans="1:30" x14ac:dyDescent="0.25">
      <c r="A2485" t="s">
        <v>2937</v>
      </c>
      <c r="B2485" t="s">
        <v>319</v>
      </c>
      <c r="C2485" s="1">
        <v>41035</v>
      </c>
      <c r="D2485">
        <v>285</v>
      </c>
      <c r="E2485" t="str">
        <f t="shared" si="947"/>
        <v>_what_is_machine_learning?_</v>
      </c>
      <c r="F2485" s="7">
        <f t="shared" si="953"/>
        <v>5.6559918108198524</v>
      </c>
      <c r="G2485">
        <f t="shared" si="948"/>
        <v>19</v>
      </c>
      <c r="H2485" s="11">
        <f t="shared" si="954"/>
        <v>0</v>
      </c>
      <c r="I2485" s="11">
        <f t="shared" si="968"/>
        <v>1</v>
      </c>
      <c r="J2485" s="11">
        <f t="shared" si="968"/>
        <v>0</v>
      </c>
      <c r="K2485" s="11">
        <f t="shared" si="969"/>
        <v>0</v>
      </c>
      <c r="L2485" s="11">
        <f t="shared" si="969"/>
        <v>0</v>
      </c>
      <c r="M2485" s="11">
        <f t="shared" si="969"/>
        <v>0</v>
      </c>
      <c r="N2485" s="11">
        <f t="shared" si="969"/>
        <v>0</v>
      </c>
      <c r="O2485" s="11">
        <f t="shared" si="969"/>
        <v>0</v>
      </c>
      <c r="P2485" s="11">
        <f t="shared" si="969"/>
        <v>0</v>
      </c>
      <c r="Q2485" s="4" t="str">
        <f t="shared" si="955"/>
        <v>N-010-000000</v>
      </c>
      <c r="R2485">
        <f t="shared" si="956"/>
        <v>99</v>
      </c>
      <c r="S2485" s="8">
        <f t="shared" si="957"/>
        <v>6.480946823676728</v>
      </c>
      <c r="T2485" s="8">
        <f t="shared" si="958"/>
        <v>6.480946823676728</v>
      </c>
      <c r="U2485" s="10">
        <f t="shared" si="949"/>
        <v>6.0498994515193623</v>
      </c>
      <c r="V2485" s="10">
        <f t="shared" si="959"/>
        <v>-1.0225092870624488</v>
      </c>
      <c r="W2485" s="10">
        <f t="shared" si="960"/>
        <v>-1.1774003658955028</v>
      </c>
      <c r="X2485" s="10">
        <f t="shared" si="950"/>
        <v>-0.39390764069951029</v>
      </c>
      <c r="Y2485" s="22">
        <f t="shared" si="961"/>
        <v>6.1553158424297676</v>
      </c>
      <c r="Z2485" s="22">
        <f t="shared" si="951"/>
        <v>6.3463125243562173</v>
      </c>
      <c r="AA2485" s="22">
        <f t="shared" si="952"/>
        <v>6.480946823676728</v>
      </c>
      <c r="AB2485" s="35"/>
      <c r="AC2485" s="10"/>
      <c r="AD2485" s="10"/>
    </row>
    <row r="2486" spans="1:30" x14ac:dyDescent="0.25">
      <c r="A2486" t="s">
        <v>2938</v>
      </c>
      <c r="B2486" t="s">
        <v>320</v>
      </c>
      <c r="C2486" s="1">
        <v>41928</v>
      </c>
      <c r="D2486">
        <v>4806</v>
      </c>
      <c r="E2486" t="str">
        <f t="shared" si="947"/>
        <v>_what_is_map-reduce?_</v>
      </c>
      <c r="F2486" s="7">
        <f t="shared" si="953"/>
        <v>8.4778284678939606</v>
      </c>
      <c r="G2486">
        <f t="shared" si="948"/>
        <v>29</v>
      </c>
      <c r="H2486" s="11">
        <f t="shared" si="954"/>
        <v>0</v>
      </c>
      <c r="I2486" s="11">
        <f t="shared" si="968"/>
        <v>1</v>
      </c>
      <c r="J2486" s="11">
        <f t="shared" si="968"/>
        <v>0</v>
      </c>
      <c r="K2486" s="11">
        <f t="shared" si="969"/>
        <v>0</v>
      </c>
      <c r="L2486" s="11">
        <f t="shared" si="969"/>
        <v>0</v>
      </c>
      <c r="M2486" s="11">
        <f t="shared" si="969"/>
        <v>0</v>
      </c>
      <c r="N2486" s="11">
        <f t="shared" si="969"/>
        <v>0</v>
      </c>
      <c r="O2486" s="11">
        <f t="shared" si="969"/>
        <v>0</v>
      </c>
      <c r="P2486" s="11">
        <f t="shared" si="969"/>
        <v>0</v>
      </c>
      <c r="Q2486" s="4" t="str">
        <f t="shared" si="955"/>
        <v>N-010-000000</v>
      </c>
      <c r="R2486">
        <f t="shared" si="956"/>
        <v>99</v>
      </c>
      <c r="S2486" s="8">
        <f t="shared" si="957"/>
        <v>6.480946823676728</v>
      </c>
      <c r="T2486" s="8">
        <f t="shared" si="958"/>
        <v>6.480946823676728</v>
      </c>
      <c r="U2486" s="10">
        <f t="shared" si="949"/>
        <v>8.8717361085934705</v>
      </c>
      <c r="V2486" s="10">
        <f t="shared" si="959"/>
        <v>-1.0225092870624488</v>
      </c>
      <c r="W2486" s="10">
        <f t="shared" si="960"/>
        <v>1.6444362911786055</v>
      </c>
      <c r="X2486" s="10">
        <f t="shared" si="950"/>
        <v>-0.39390764069951029</v>
      </c>
      <c r="Y2486" s="22">
        <f t="shared" si="961"/>
        <v>6.1553158424297676</v>
      </c>
      <c r="Z2486" s="22">
        <f t="shared" si="951"/>
        <v>6.3463125243562173</v>
      </c>
      <c r="AA2486" s="22">
        <f t="shared" si="952"/>
        <v>6.480946823676728</v>
      </c>
      <c r="AB2486" s="35"/>
      <c r="AC2486" s="10"/>
      <c r="AD2486" s="10"/>
    </row>
    <row r="2487" spans="1:30" x14ac:dyDescent="0.25">
      <c r="A2487" t="s">
        <v>3164</v>
      </c>
      <c r="B2487" t="s">
        <v>548</v>
      </c>
      <c r="C2487" s="1">
        <v>42395</v>
      </c>
      <c r="D2487">
        <v>2527</v>
      </c>
      <c r="E2487" t="str">
        <f t="shared" si="947"/>
        <v>_what_is_predictive_analytics?_</v>
      </c>
      <c r="F2487" s="7">
        <f t="shared" si="953"/>
        <v>7.8351837552667485</v>
      </c>
      <c r="G2487">
        <f t="shared" si="948"/>
        <v>58</v>
      </c>
      <c r="H2487" s="11">
        <f t="shared" si="954"/>
        <v>1</v>
      </c>
      <c r="I2487" s="11">
        <f t="shared" si="968"/>
        <v>0</v>
      </c>
      <c r="J2487" s="11">
        <f t="shared" si="968"/>
        <v>1</v>
      </c>
      <c r="K2487" s="11">
        <f t="shared" si="969"/>
        <v>0</v>
      </c>
      <c r="L2487" s="11">
        <f t="shared" si="969"/>
        <v>0</v>
      </c>
      <c r="M2487" s="11">
        <f t="shared" si="969"/>
        <v>0</v>
      </c>
      <c r="N2487" s="11">
        <f t="shared" si="969"/>
        <v>0</v>
      </c>
      <c r="O2487" s="11">
        <f t="shared" si="969"/>
        <v>0</v>
      </c>
      <c r="P2487" s="11">
        <f t="shared" si="969"/>
        <v>1</v>
      </c>
      <c r="Q2487" s="4" t="str">
        <f t="shared" si="955"/>
        <v>N-101-000001</v>
      </c>
      <c r="R2487">
        <f t="shared" si="956"/>
        <v>109</v>
      </c>
      <c r="S2487" s="8">
        <f t="shared" si="957"/>
        <v>6.5598547021339648</v>
      </c>
      <c r="T2487" s="8">
        <f t="shared" si="958"/>
        <v>6.5598547021339648</v>
      </c>
      <c r="U2487" s="10">
        <f t="shared" si="949"/>
        <v>7.8614649590857431</v>
      </c>
      <c r="V2487" s="10">
        <f t="shared" si="959"/>
        <v>-0.46814479021556843</v>
      </c>
      <c r="W2487" s="10">
        <f t="shared" si="960"/>
        <v>1.0017915785513933</v>
      </c>
      <c r="X2487" s="10">
        <f t="shared" si="950"/>
        <v>-2.6281203818994407E-2</v>
      </c>
      <c r="Y2487" s="22">
        <f t="shared" si="961"/>
        <v>6.5229422793102829</v>
      </c>
      <c r="Z2487" s="22">
        <f t="shared" si="951"/>
        <v>6.4247572696849025</v>
      </c>
      <c r="AA2487" s="22">
        <f t="shared" si="952"/>
        <v>6.5598547021339648</v>
      </c>
      <c r="AB2487" s="35"/>
      <c r="AC2487" s="10"/>
      <c r="AD2487" s="10"/>
    </row>
    <row r="2488" spans="1:30" x14ac:dyDescent="0.25">
      <c r="A2488" t="s">
        <v>5096</v>
      </c>
      <c r="B2488" t="s">
        <v>2482</v>
      </c>
      <c r="C2488" s="1">
        <v>42321</v>
      </c>
      <c r="D2488">
        <v>4522</v>
      </c>
      <c r="E2488" t="str">
        <f t="shared" si="947"/>
        <v>_what_is_python_-_an_easy_explanation_for_absolutely_anyone_</v>
      </c>
      <c r="F2488" s="7">
        <f t="shared" si="953"/>
        <v>8.4169307694778439</v>
      </c>
      <c r="G2488">
        <f t="shared" si="948"/>
        <v>38</v>
      </c>
      <c r="H2488" s="11">
        <f t="shared" si="954"/>
        <v>1</v>
      </c>
      <c r="I2488" s="11">
        <f t="shared" si="968"/>
        <v>0</v>
      </c>
      <c r="J2488" s="11">
        <f t="shared" si="968"/>
        <v>1</v>
      </c>
      <c r="K2488" s="11">
        <f t="shared" si="969"/>
        <v>1</v>
      </c>
      <c r="L2488" s="11">
        <f t="shared" si="969"/>
        <v>0</v>
      </c>
      <c r="M2488" s="11">
        <f t="shared" si="969"/>
        <v>0</v>
      </c>
      <c r="N2488" s="11">
        <f t="shared" si="969"/>
        <v>0</v>
      </c>
      <c r="O2488" s="11">
        <f t="shared" si="969"/>
        <v>0</v>
      </c>
      <c r="P2488" s="11">
        <f t="shared" si="969"/>
        <v>0</v>
      </c>
      <c r="Q2488" s="4" t="str">
        <f t="shared" si="955"/>
        <v>N-101-100000</v>
      </c>
      <c r="R2488">
        <f t="shared" si="956"/>
        <v>5</v>
      </c>
      <c r="S2488" s="8">
        <f t="shared" si="957"/>
        <v>7.3171745205203251</v>
      </c>
      <c r="T2488" s="8">
        <f t="shared" si="958"/>
        <v>7.3546782491486216</v>
      </c>
      <c r="U2488" s="10">
        <f t="shared" si="949"/>
        <v>7.2882434294690928</v>
      </c>
      <c r="V2488" s="10">
        <f t="shared" si="959"/>
        <v>1.2734969728362562</v>
      </c>
      <c r="W2488" s="10">
        <f t="shared" si="960"/>
        <v>1.5835385927624888</v>
      </c>
      <c r="X2488" s="10">
        <f t="shared" si="950"/>
        <v>1.1286873400087509</v>
      </c>
      <c r="Y2488" s="22">
        <f t="shared" si="961"/>
        <v>7.6779108231380286</v>
      </c>
      <c r="Z2488" s="22">
        <f t="shared" si="951"/>
        <v>8.0782113745551385</v>
      </c>
      <c r="AA2488" s="22">
        <f t="shared" si="952"/>
        <v>7.3171745205203251</v>
      </c>
      <c r="AB2488" s="35"/>
      <c r="AC2488" s="10"/>
      <c r="AD2488" s="10"/>
    </row>
    <row r="2489" spans="1:30" x14ac:dyDescent="0.25">
      <c r="A2489" t="s">
        <v>2939</v>
      </c>
      <c r="B2489" t="s">
        <v>321</v>
      </c>
      <c r="C2489" s="1">
        <v>41377</v>
      </c>
      <c r="D2489">
        <v>367</v>
      </c>
      <c r="E2489" t="str">
        <f t="shared" si="947"/>
        <v>_what_is_quantitative_content_analysis?_</v>
      </c>
      <c r="F2489" s="7">
        <f t="shared" si="953"/>
        <v>5.9080829381689313</v>
      </c>
      <c r="G2489">
        <f t="shared" si="948"/>
        <v>69</v>
      </c>
      <c r="H2489" s="11">
        <f t="shared" si="954"/>
        <v>0</v>
      </c>
      <c r="I2489" s="11">
        <f t="shared" si="968"/>
        <v>1</v>
      </c>
      <c r="J2489" s="11">
        <f t="shared" si="968"/>
        <v>0</v>
      </c>
      <c r="K2489" s="11">
        <f t="shared" si="969"/>
        <v>0</v>
      </c>
      <c r="L2489" s="11">
        <f t="shared" si="969"/>
        <v>0</v>
      </c>
      <c r="M2489" s="11">
        <f t="shared" si="969"/>
        <v>0</v>
      </c>
      <c r="N2489" s="11">
        <f t="shared" si="969"/>
        <v>0</v>
      </c>
      <c r="O2489" s="11">
        <f t="shared" si="969"/>
        <v>0</v>
      </c>
      <c r="P2489" s="11">
        <f t="shared" si="969"/>
        <v>1</v>
      </c>
      <c r="Q2489" s="4" t="str">
        <f t="shared" si="955"/>
        <v>N-010-000001</v>
      </c>
      <c r="R2489">
        <f t="shared" si="956"/>
        <v>21</v>
      </c>
      <c r="S2489" s="8">
        <f t="shared" si="957"/>
        <v>5.7614925343121861</v>
      </c>
      <c r="T2489" s="8">
        <f t="shared" si="958"/>
        <v>5.7614925343121861</v>
      </c>
      <c r="U2489" s="10">
        <f t="shared" si="949"/>
        <v>6.5167407220034921</v>
      </c>
      <c r="V2489" s="10">
        <f t="shared" si="959"/>
        <v>-1.3463430571717265</v>
      </c>
      <c r="W2489" s="10">
        <f t="shared" si="960"/>
        <v>-0.92530923854642388</v>
      </c>
      <c r="X2489" s="10">
        <f t="shared" si="950"/>
        <v>-0.60865778383456093</v>
      </c>
      <c r="Y2489" s="22">
        <f t="shared" si="961"/>
        <v>5.9405656992947167</v>
      </c>
      <c r="Z2489" s="22">
        <f t="shared" si="951"/>
        <v>6.1787956505546155</v>
      </c>
      <c r="AA2489" s="22">
        <f t="shared" si="952"/>
        <v>5.7614925343121861</v>
      </c>
      <c r="AB2489" s="35"/>
      <c r="AC2489" s="10"/>
      <c r="AD2489" s="10"/>
    </row>
    <row r="2490" spans="1:30" x14ac:dyDescent="0.25">
      <c r="A2490" t="s">
        <v>3133</v>
      </c>
      <c r="B2490" t="s">
        <v>517</v>
      </c>
      <c r="C2490" s="1">
        <v>42321</v>
      </c>
      <c r="D2490">
        <v>19680</v>
      </c>
      <c r="E2490" t="str">
        <f t="shared" si="947"/>
        <v>_what_is_r?_r_explained_in_less_than_two_minutes,_to_absolutely_anyone_</v>
      </c>
      <c r="F2490" s="7">
        <f t="shared" si="953"/>
        <v>9.8874089823234375</v>
      </c>
      <c r="G2490">
        <f t="shared" si="948"/>
        <v>36</v>
      </c>
      <c r="H2490" s="11">
        <f t="shared" si="954"/>
        <v>1</v>
      </c>
      <c r="I2490" s="11">
        <f t="shared" si="968"/>
        <v>0</v>
      </c>
      <c r="J2490" s="11">
        <f t="shared" si="968"/>
        <v>1</v>
      </c>
      <c r="K2490" s="11">
        <f t="shared" si="969"/>
        <v>0</v>
      </c>
      <c r="L2490" s="11">
        <f t="shared" si="969"/>
        <v>1</v>
      </c>
      <c r="M2490" s="11">
        <f t="shared" si="969"/>
        <v>0</v>
      </c>
      <c r="N2490" s="11">
        <f t="shared" si="969"/>
        <v>0</v>
      </c>
      <c r="O2490" s="11">
        <f t="shared" si="969"/>
        <v>0</v>
      </c>
      <c r="P2490" s="11">
        <f t="shared" si="969"/>
        <v>0</v>
      </c>
      <c r="Q2490" s="4" t="str">
        <f t="shared" si="955"/>
        <v>N-101-010000</v>
      </c>
      <c r="R2490">
        <f t="shared" si="956"/>
        <v>20</v>
      </c>
      <c r="S2490" s="8">
        <f t="shared" si="957"/>
        <v>7.551626371718255</v>
      </c>
      <c r="T2490" s="8">
        <f t="shared" si="958"/>
        <v>7.551626371718255</v>
      </c>
      <c r="U2490" s="10">
        <f t="shared" si="949"/>
        <v>9.4052470127719747</v>
      </c>
      <c r="V2490" s="10">
        <f t="shared" si="959"/>
        <v>0.29856515146458962</v>
      </c>
      <c r="W2490" s="10">
        <f t="shared" si="960"/>
        <v>3.0540168056080823</v>
      </c>
      <c r="X2490" s="10">
        <f t="shared" si="950"/>
        <v>0.48216196955146284</v>
      </c>
      <c r="Y2490" s="22">
        <f t="shared" si="961"/>
        <v>7.0313854526807402</v>
      </c>
      <c r="Z2490" s="22">
        <f t="shared" si="951"/>
        <v>7.1381386669274196</v>
      </c>
      <c r="AA2490" s="22">
        <f t="shared" si="952"/>
        <v>7.551626371718255</v>
      </c>
      <c r="AB2490" s="35"/>
      <c r="AC2490" s="10"/>
      <c r="AD2490" s="10"/>
    </row>
    <row r="2491" spans="1:30" x14ac:dyDescent="0.25">
      <c r="A2491" t="s">
        <v>5097</v>
      </c>
      <c r="B2491" t="s">
        <v>2483</v>
      </c>
      <c r="C2491" s="1">
        <v>41092</v>
      </c>
      <c r="D2491">
        <v>1915</v>
      </c>
      <c r="E2491" t="str">
        <f t="shared" si="947"/>
        <v>_what_is_real_olap_for_practical_use?_</v>
      </c>
      <c r="F2491" s="7">
        <f t="shared" si="953"/>
        <v>7.5579949585308057</v>
      </c>
      <c r="G2491">
        <f t="shared" si="948"/>
        <v>17</v>
      </c>
      <c r="H2491" s="11">
        <f t="shared" si="954"/>
        <v>0</v>
      </c>
      <c r="I2491" s="11">
        <f t="shared" si="968"/>
        <v>0</v>
      </c>
      <c r="J2491" s="11">
        <f t="shared" si="968"/>
        <v>1</v>
      </c>
      <c r="K2491" s="11">
        <f t="shared" si="969"/>
        <v>0</v>
      </c>
      <c r="L2491" s="11">
        <f t="shared" si="969"/>
        <v>0</v>
      </c>
      <c r="M2491" s="11">
        <f t="shared" si="969"/>
        <v>0</v>
      </c>
      <c r="N2491" s="11">
        <f t="shared" si="969"/>
        <v>0</v>
      </c>
      <c r="O2491" s="11">
        <f t="shared" si="969"/>
        <v>0</v>
      </c>
      <c r="P2491" s="11">
        <f t="shared" si="969"/>
        <v>0</v>
      </c>
      <c r="Q2491" s="4" t="str">
        <f t="shared" si="955"/>
        <v>N-001-000000</v>
      </c>
      <c r="R2491">
        <f t="shared" si="956"/>
        <v>313</v>
      </c>
      <c r="S2491" s="8">
        <f t="shared" si="957"/>
        <v>6.8822553953446945</v>
      </c>
      <c r="T2491" s="8">
        <f t="shared" si="958"/>
        <v>6.8822553953446945</v>
      </c>
      <c r="U2491" s="10">
        <f t="shared" si="949"/>
        <v>7.1710589648720529</v>
      </c>
      <c r="V2491" s="10">
        <f t="shared" si="959"/>
        <v>0.15496856831223904</v>
      </c>
      <c r="W2491" s="10">
        <f t="shared" si="960"/>
        <v>0.72460278181545057</v>
      </c>
      <c r="X2491" s="10">
        <f t="shared" si="950"/>
        <v>0.38693599365875281</v>
      </c>
      <c r="Y2491" s="22">
        <f t="shared" si="961"/>
        <v>6.9361594767880304</v>
      </c>
      <c r="Z2491" s="22">
        <f t="shared" si="951"/>
        <v>6.9661540865059681</v>
      </c>
      <c r="AA2491" s="22">
        <f t="shared" si="952"/>
        <v>6.8822553953446945</v>
      </c>
      <c r="AB2491" s="35"/>
      <c r="AC2491" s="10"/>
      <c r="AD2491" s="10"/>
    </row>
    <row r="2492" spans="1:30" x14ac:dyDescent="0.25">
      <c r="A2492" t="s">
        <v>5098</v>
      </c>
      <c r="B2492" t="s">
        <v>2484</v>
      </c>
      <c r="C2492" s="1">
        <v>42331</v>
      </c>
      <c r="D2492">
        <v>156</v>
      </c>
      <c r="E2492" t="str">
        <f t="shared" si="947"/>
        <v>_what_is_refinery?_</v>
      </c>
      <c r="F2492" s="7">
        <f t="shared" si="953"/>
        <v>5.0562458053483077</v>
      </c>
      <c r="G2492">
        <f t="shared" si="948"/>
        <v>57</v>
      </c>
      <c r="H2492" s="11">
        <f t="shared" si="954"/>
        <v>1</v>
      </c>
      <c r="I2492" s="11">
        <f t="shared" si="968"/>
        <v>0</v>
      </c>
      <c r="J2492" s="11">
        <f t="shared" si="968"/>
        <v>1</v>
      </c>
      <c r="K2492" s="11">
        <f t="shared" ref="K2492:P2501" si="970">IF(ISNUMBER(SEARCH(K$1,$E2492)),1,0)</f>
        <v>0</v>
      </c>
      <c r="L2492" s="11">
        <f t="shared" si="970"/>
        <v>0</v>
      </c>
      <c r="M2492" s="11">
        <f t="shared" si="970"/>
        <v>0</v>
      </c>
      <c r="N2492" s="11">
        <f t="shared" si="970"/>
        <v>0</v>
      </c>
      <c r="O2492" s="11">
        <f t="shared" si="970"/>
        <v>0</v>
      </c>
      <c r="P2492" s="11">
        <f t="shared" si="970"/>
        <v>0</v>
      </c>
      <c r="Q2492" s="4" t="str">
        <f t="shared" si="955"/>
        <v>N-101-000000</v>
      </c>
      <c r="R2492">
        <f t="shared" si="956"/>
        <v>419</v>
      </c>
      <c r="S2492" s="8">
        <f t="shared" si="957"/>
        <v>6.5697596378225285</v>
      </c>
      <c r="T2492" s="8">
        <f t="shared" si="958"/>
        <v>6.5697596378225285</v>
      </c>
      <c r="U2492" s="10">
        <f t="shared" si="949"/>
        <v>4.8677768660322513</v>
      </c>
      <c r="V2492" s="10">
        <f t="shared" si="959"/>
        <v>-0.14431102010629077</v>
      </c>
      <c r="W2492" s="10">
        <f t="shared" si="960"/>
        <v>-1.7771463713670475</v>
      </c>
      <c r="X2492" s="10">
        <f t="shared" si="950"/>
        <v>0.18846893931605621</v>
      </c>
      <c r="Y2492" s="22">
        <f t="shared" si="961"/>
        <v>6.7376924224453338</v>
      </c>
      <c r="Z2492" s="22">
        <f t="shared" si="951"/>
        <v>6.5922741434865042</v>
      </c>
      <c r="AA2492" s="22">
        <f t="shared" si="952"/>
        <v>6.5697596378225285</v>
      </c>
      <c r="AB2492" s="35"/>
      <c r="AC2492" s="10"/>
      <c r="AD2492" s="10"/>
    </row>
    <row r="2493" spans="1:30" x14ac:dyDescent="0.25">
      <c r="A2493" t="s">
        <v>5099</v>
      </c>
      <c r="B2493" t="s">
        <v>2485</v>
      </c>
      <c r="C2493" s="1">
        <v>42324</v>
      </c>
      <c r="D2493">
        <v>6884</v>
      </c>
      <c r="E2493" t="str">
        <f t="shared" si="947"/>
        <v>_what_is_spark_-_an_easy_explanation_for_absolutely_anyone_</v>
      </c>
      <c r="F2493" s="7">
        <f t="shared" si="953"/>
        <v>8.8371004111627549</v>
      </c>
      <c r="G2493">
        <f t="shared" si="948"/>
        <v>73</v>
      </c>
      <c r="H2493" s="11">
        <f t="shared" si="954"/>
        <v>1</v>
      </c>
      <c r="I2493" s="11">
        <f t="shared" si="968"/>
        <v>0</v>
      </c>
      <c r="J2493" s="11">
        <f t="shared" si="968"/>
        <v>1</v>
      </c>
      <c r="K2493" s="11">
        <f t="shared" si="970"/>
        <v>0</v>
      </c>
      <c r="L2493" s="11">
        <f t="shared" si="970"/>
        <v>0</v>
      </c>
      <c r="M2493" s="11">
        <f t="shared" si="970"/>
        <v>0</v>
      </c>
      <c r="N2493" s="11">
        <f t="shared" si="970"/>
        <v>0</v>
      </c>
      <c r="O2493" s="11">
        <f t="shared" si="970"/>
        <v>0</v>
      </c>
      <c r="P2493" s="11">
        <f t="shared" si="970"/>
        <v>0</v>
      </c>
      <c r="Q2493" s="4" t="str">
        <f t="shared" si="955"/>
        <v>N-101-000000</v>
      </c>
      <c r="R2493">
        <f t="shared" si="956"/>
        <v>419</v>
      </c>
      <c r="S2493" s="8">
        <f t="shared" si="957"/>
        <v>6.5697596378225285</v>
      </c>
      <c r="T2493" s="8">
        <f t="shared" si="958"/>
        <v>6.5697596378225285</v>
      </c>
      <c r="U2493" s="10">
        <f t="shared" si="949"/>
        <v>8.6486314718466986</v>
      </c>
      <c r="V2493" s="10">
        <f t="shared" si="959"/>
        <v>-0.14431102010629077</v>
      </c>
      <c r="W2493" s="10">
        <f t="shared" si="960"/>
        <v>2.0037082344473998</v>
      </c>
      <c r="X2493" s="10">
        <f t="shared" si="950"/>
        <v>0.18846893931605621</v>
      </c>
      <c r="Y2493" s="22">
        <f t="shared" si="961"/>
        <v>6.7376924224453338</v>
      </c>
      <c r="Z2493" s="22">
        <f t="shared" si="951"/>
        <v>6.5922741434865042</v>
      </c>
      <c r="AA2493" s="22">
        <f t="shared" si="952"/>
        <v>6.5697596378225285</v>
      </c>
      <c r="AB2493" s="35"/>
      <c r="AC2493" s="10"/>
      <c r="AD2493" s="10"/>
    </row>
    <row r="2494" spans="1:30" x14ac:dyDescent="0.25">
      <c r="A2494" t="s">
        <v>5101</v>
      </c>
      <c r="B2494" t="s">
        <v>2487</v>
      </c>
      <c r="C2494" s="1">
        <v>41576</v>
      </c>
      <c r="D2494">
        <v>285</v>
      </c>
      <c r="E2494" t="str">
        <f t="shared" si="947"/>
        <v>_what_is_the_difference_between_in-memory_and_in-place_computing_approach?_</v>
      </c>
      <c r="F2494" s="7">
        <f t="shared" si="953"/>
        <v>5.6559918108198524</v>
      </c>
      <c r="G2494">
        <f t="shared" si="948"/>
        <v>65</v>
      </c>
      <c r="H2494" s="11">
        <f t="shared" si="954"/>
        <v>0</v>
      </c>
      <c r="I2494" s="11">
        <f t="shared" si="968"/>
        <v>0</v>
      </c>
      <c r="J2494" s="11">
        <f t="shared" si="968"/>
        <v>1</v>
      </c>
      <c r="K2494" s="11">
        <f t="shared" si="970"/>
        <v>0</v>
      </c>
      <c r="L2494" s="11">
        <f t="shared" si="970"/>
        <v>0</v>
      </c>
      <c r="M2494" s="11">
        <f t="shared" si="970"/>
        <v>0</v>
      </c>
      <c r="N2494" s="11">
        <f t="shared" si="970"/>
        <v>0</v>
      </c>
      <c r="O2494" s="11">
        <f t="shared" si="970"/>
        <v>0</v>
      </c>
      <c r="P2494" s="11">
        <f t="shared" si="970"/>
        <v>0</v>
      </c>
      <c r="Q2494" s="4" t="str">
        <f t="shared" si="955"/>
        <v>N-001-000000</v>
      </c>
      <c r="R2494">
        <f t="shared" si="956"/>
        <v>313</v>
      </c>
      <c r="S2494" s="8">
        <f t="shared" si="957"/>
        <v>6.8822553953446945</v>
      </c>
      <c r="T2494" s="8">
        <f t="shared" si="958"/>
        <v>6.8822553953446945</v>
      </c>
      <c r="U2494" s="10">
        <f t="shared" si="949"/>
        <v>5.2690558171610995</v>
      </c>
      <c r="V2494" s="10">
        <f t="shared" si="959"/>
        <v>0.15496856831223904</v>
      </c>
      <c r="W2494" s="10">
        <f t="shared" si="960"/>
        <v>-1.1774003658955028</v>
      </c>
      <c r="X2494" s="10">
        <f t="shared" si="950"/>
        <v>0.38693599365875281</v>
      </c>
      <c r="Y2494" s="22">
        <f t="shared" si="961"/>
        <v>6.9361594767880304</v>
      </c>
      <c r="Z2494" s="22">
        <f t="shared" si="951"/>
        <v>6.9661540865059681</v>
      </c>
      <c r="AA2494" s="22">
        <f t="shared" si="952"/>
        <v>6.8822553953446945</v>
      </c>
      <c r="AB2494" s="35"/>
      <c r="AC2494" s="10"/>
      <c r="AD2494" s="10"/>
    </row>
    <row r="2495" spans="1:30" x14ac:dyDescent="0.25">
      <c r="A2495" t="s">
        <v>5102</v>
      </c>
      <c r="B2495" t="s">
        <v>2488</v>
      </c>
      <c r="C2495" s="1">
        <v>41981</v>
      </c>
      <c r="D2495">
        <v>663</v>
      </c>
      <c r="E2495" t="str">
        <f t="shared" si="947"/>
        <v>_what_is_the_future_of_data_visualization_and_dashboard_solutions?_</v>
      </c>
      <c r="F2495" s="7">
        <f t="shared" si="953"/>
        <v>6.4982821494764336</v>
      </c>
      <c r="G2495">
        <f t="shared" si="948"/>
        <v>41</v>
      </c>
      <c r="H2495" s="11">
        <f t="shared" si="954"/>
        <v>0</v>
      </c>
      <c r="I2495" s="11">
        <f t="shared" si="968"/>
        <v>0</v>
      </c>
      <c r="J2495" s="11">
        <f t="shared" si="968"/>
        <v>1</v>
      </c>
      <c r="K2495" s="11">
        <f t="shared" si="970"/>
        <v>0</v>
      </c>
      <c r="L2495" s="11">
        <f t="shared" si="970"/>
        <v>0</v>
      </c>
      <c r="M2495" s="11">
        <f t="shared" si="970"/>
        <v>0</v>
      </c>
      <c r="N2495" s="11">
        <f t="shared" si="970"/>
        <v>0</v>
      </c>
      <c r="O2495" s="11">
        <f t="shared" si="970"/>
        <v>1</v>
      </c>
      <c r="P2495" s="11">
        <f t="shared" si="970"/>
        <v>0</v>
      </c>
      <c r="Q2495" s="4" t="str">
        <f t="shared" si="955"/>
        <v>N-001-000010</v>
      </c>
      <c r="R2495">
        <f t="shared" si="956"/>
        <v>276</v>
      </c>
      <c r="S2495" s="8">
        <f t="shared" si="957"/>
        <v>7.1371246496698326</v>
      </c>
      <c r="T2495" s="8">
        <f t="shared" si="958"/>
        <v>7.1371246496698326</v>
      </c>
      <c r="U2495" s="10">
        <f t="shared" si="949"/>
        <v>5.8934612346182123</v>
      </c>
      <c r="V2495" s="10">
        <f t="shared" si="959"/>
        <v>0.48352944586012636</v>
      </c>
      <c r="W2495" s="10">
        <f t="shared" si="960"/>
        <v>-0.33511002723892158</v>
      </c>
      <c r="X2495" s="10">
        <f t="shared" si="950"/>
        <v>0.60482091485822098</v>
      </c>
      <c r="Y2495" s="22">
        <f t="shared" si="961"/>
        <v>7.1540443979874988</v>
      </c>
      <c r="Z2495" s="22">
        <f t="shared" si="951"/>
        <v>7.1890336202131158</v>
      </c>
      <c r="AA2495" s="22">
        <f t="shared" si="952"/>
        <v>7.1371246496698326</v>
      </c>
      <c r="AB2495" s="35"/>
      <c r="AC2495" s="10"/>
      <c r="AD2495" s="10"/>
    </row>
    <row r="2496" spans="1:30" x14ac:dyDescent="0.25">
      <c r="A2496" t="s">
        <v>5103</v>
      </c>
      <c r="B2496" t="s">
        <v>2489</v>
      </c>
      <c r="C2496" s="1">
        <v>42121</v>
      </c>
      <c r="D2496">
        <v>6191</v>
      </c>
      <c r="E2496" t="str">
        <f t="shared" si="947"/>
        <v>_what_is_the_internet_of_everything_(ioe)?_</v>
      </c>
      <c r="F2496" s="7">
        <f t="shared" si="953"/>
        <v>8.7310134152695635</v>
      </c>
      <c r="G2496">
        <f t="shared" si="948"/>
        <v>48</v>
      </c>
      <c r="H2496" s="11">
        <f t="shared" si="954"/>
        <v>1</v>
      </c>
      <c r="I2496" s="11">
        <f t="shared" si="968"/>
        <v>0</v>
      </c>
      <c r="J2496" s="11">
        <f t="shared" si="968"/>
        <v>1</v>
      </c>
      <c r="K2496" s="11">
        <f t="shared" si="970"/>
        <v>0</v>
      </c>
      <c r="L2496" s="11">
        <f t="shared" si="970"/>
        <v>0</v>
      </c>
      <c r="M2496" s="11">
        <f t="shared" si="970"/>
        <v>0</v>
      </c>
      <c r="N2496" s="11">
        <f t="shared" si="970"/>
        <v>0</v>
      </c>
      <c r="O2496" s="11">
        <f t="shared" si="970"/>
        <v>0</v>
      </c>
      <c r="P2496" s="11">
        <f t="shared" si="970"/>
        <v>0</v>
      </c>
      <c r="Q2496" s="4" t="str">
        <f t="shared" si="955"/>
        <v>N-101-000000</v>
      </c>
      <c r="R2496">
        <f t="shared" si="956"/>
        <v>419</v>
      </c>
      <c r="S2496" s="8">
        <f t="shared" si="957"/>
        <v>6.5697596378225285</v>
      </c>
      <c r="T2496" s="8">
        <f t="shared" si="958"/>
        <v>6.5697596378225285</v>
      </c>
      <c r="U2496" s="10">
        <f t="shared" si="949"/>
        <v>8.5425444759535072</v>
      </c>
      <c r="V2496" s="10">
        <f t="shared" si="959"/>
        <v>-0.14431102010629077</v>
      </c>
      <c r="W2496" s="10">
        <f t="shared" si="960"/>
        <v>1.8976212385542084</v>
      </c>
      <c r="X2496" s="10">
        <f t="shared" si="950"/>
        <v>0.18846893931605621</v>
      </c>
      <c r="Y2496" s="22">
        <f t="shared" si="961"/>
        <v>6.7376924224453338</v>
      </c>
      <c r="Z2496" s="22">
        <f t="shared" si="951"/>
        <v>6.5922741434865042</v>
      </c>
      <c r="AA2496" s="22">
        <f t="shared" si="952"/>
        <v>6.5697596378225285</v>
      </c>
      <c r="AB2496" s="35"/>
      <c r="AC2496" s="10"/>
      <c r="AD2496" s="10"/>
    </row>
    <row r="2497" spans="1:30" x14ac:dyDescent="0.25">
      <c r="A2497" t="s">
        <v>5104</v>
      </c>
      <c r="B2497" t="s">
        <v>2490</v>
      </c>
      <c r="C2497" s="1">
        <v>42201</v>
      </c>
      <c r="D2497">
        <v>1955</v>
      </c>
      <c r="E2497" t="str">
        <f t="shared" si="947"/>
        <v>_what_is_the_most_dangerous_dish_at_olive_garden?_</v>
      </c>
      <c r="F2497" s="7">
        <f t="shared" si="953"/>
        <v>7.5786568505947622</v>
      </c>
      <c r="G2497">
        <f t="shared" si="948"/>
        <v>100</v>
      </c>
      <c r="H2497" s="11">
        <f t="shared" si="954"/>
        <v>1</v>
      </c>
      <c r="I2497" s="11">
        <f t="shared" si="968"/>
        <v>0</v>
      </c>
      <c r="J2497" s="11">
        <f t="shared" si="968"/>
        <v>1</v>
      </c>
      <c r="K2497" s="11">
        <f t="shared" si="970"/>
        <v>0</v>
      </c>
      <c r="L2497" s="11">
        <f t="shared" si="970"/>
        <v>0</v>
      </c>
      <c r="M2497" s="11">
        <f t="shared" si="970"/>
        <v>0</v>
      </c>
      <c r="N2497" s="11">
        <f t="shared" si="970"/>
        <v>0</v>
      </c>
      <c r="O2497" s="11">
        <f t="shared" si="970"/>
        <v>0</v>
      </c>
      <c r="P2497" s="11">
        <f t="shared" si="970"/>
        <v>0</v>
      </c>
      <c r="Q2497" s="4" t="str">
        <f t="shared" si="955"/>
        <v>N-101-000000</v>
      </c>
      <c r="R2497">
        <f t="shared" si="956"/>
        <v>419</v>
      </c>
      <c r="S2497" s="8">
        <f t="shared" si="957"/>
        <v>6.5697596378225285</v>
      </c>
      <c r="T2497" s="8">
        <f t="shared" si="958"/>
        <v>6.5697596378225285</v>
      </c>
      <c r="U2497" s="10">
        <f t="shared" si="949"/>
        <v>7.3901879112787059</v>
      </c>
      <c r="V2497" s="10">
        <f t="shared" si="959"/>
        <v>-0.14431102010629077</v>
      </c>
      <c r="W2497" s="10">
        <f t="shared" si="960"/>
        <v>0.74526467387940709</v>
      </c>
      <c r="X2497" s="10">
        <f t="shared" si="950"/>
        <v>0.18846893931605621</v>
      </c>
      <c r="Y2497" s="22">
        <f t="shared" si="961"/>
        <v>6.7376924224453338</v>
      </c>
      <c r="Z2497" s="22">
        <f t="shared" si="951"/>
        <v>6.5922741434865042</v>
      </c>
      <c r="AA2497" s="22">
        <f t="shared" si="952"/>
        <v>6.5697596378225285</v>
      </c>
      <c r="AB2497" s="35"/>
      <c r="AC2497" s="10"/>
      <c r="AD2497" s="10"/>
    </row>
    <row r="2498" spans="1:30" x14ac:dyDescent="0.25">
      <c r="A2498" t="s">
        <v>5105</v>
      </c>
      <c r="B2498" t="s">
        <v>2491</v>
      </c>
      <c r="C2498" s="1">
        <v>42262</v>
      </c>
      <c r="D2498">
        <v>706</v>
      </c>
      <c r="E2498" t="str">
        <f t="shared" ref="E2498:E2561" si="971">CONCATENATE("_",LOWER(A2498),"_")</f>
        <v>_what_is_the_most_used_feature_in_any_business_intelligence_solution?_it's_theexport_to_excel_button._</v>
      </c>
      <c r="F2498" s="7">
        <f t="shared" si="953"/>
        <v>6.5610306658965731</v>
      </c>
      <c r="G2498">
        <f t="shared" ref="G2498:G2561" si="972">LEN(A2499)</f>
        <v>74</v>
      </c>
      <c r="H2498" s="11">
        <f t="shared" si="954"/>
        <v>1</v>
      </c>
      <c r="I2498" s="11">
        <f t="shared" si="968"/>
        <v>0</v>
      </c>
      <c r="J2498" s="11">
        <f t="shared" si="968"/>
        <v>1</v>
      </c>
      <c r="K2498" s="11">
        <f t="shared" si="970"/>
        <v>0</v>
      </c>
      <c r="L2498" s="11">
        <f t="shared" si="970"/>
        <v>0</v>
      </c>
      <c r="M2498" s="11">
        <f t="shared" si="970"/>
        <v>0</v>
      </c>
      <c r="N2498" s="11">
        <f t="shared" si="970"/>
        <v>0</v>
      </c>
      <c r="O2498" s="11">
        <f t="shared" si="970"/>
        <v>0</v>
      </c>
      <c r="P2498" s="11">
        <f t="shared" si="970"/>
        <v>0</v>
      </c>
      <c r="Q2498" s="4" t="str">
        <f t="shared" si="955"/>
        <v>N-101-000000</v>
      </c>
      <c r="R2498">
        <f t="shared" si="956"/>
        <v>419</v>
      </c>
      <c r="S2498" s="8">
        <f t="shared" si="957"/>
        <v>6.5697596378225285</v>
      </c>
      <c r="T2498" s="8">
        <f t="shared" si="958"/>
        <v>6.5697596378225285</v>
      </c>
      <c r="U2498" s="10">
        <f t="shared" ref="U2498:U2561" si="973">F2498-$AQ$29*SUMPRODUCT(H2498:P2498,$AH$25:$AP$25)</f>
        <v>6.3725617265805168</v>
      </c>
      <c r="V2498" s="10">
        <f t="shared" si="959"/>
        <v>-0.14431102010629077</v>
      </c>
      <c r="W2498" s="10">
        <f t="shared" si="960"/>
        <v>-0.27236151081878202</v>
      </c>
      <c r="X2498" s="10">
        <f t="shared" ref="X2498:X2561" si="974">$AQ$29*SUMPRODUCT(H2498:P2498,$AH$25:$AP$25)</f>
        <v>0.18846893931605621</v>
      </c>
      <c r="Y2498" s="22">
        <f t="shared" si="961"/>
        <v>6.7376924224453338</v>
      </c>
      <c r="Z2498" s="22">
        <f t="shared" ref="Z2498:Z2561" si="975">$AG$36+SUMPRODUCT($AH$36:$AP$36,H2498:P2498)</f>
        <v>6.5922741434865042</v>
      </c>
      <c r="AA2498" s="22">
        <f t="shared" ref="AA2498:AA2561" si="976">IF(R2498&gt;=$AC$2,S2498,Y2498)</f>
        <v>6.5697596378225285</v>
      </c>
      <c r="AB2498" s="35"/>
      <c r="AC2498" s="10"/>
      <c r="AD2498" s="10"/>
    </row>
    <row r="2499" spans="1:30" x14ac:dyDescent="0.25">
      <c r="A2499" t="s">
        <v>5106</v>
      </c>
      <c r="B2499" t="s">
        <v>2492</v>
      </c>
      <c r="C2499" s="1">
        <v>42117</v>
      </c>
      <c r="D2499">
        <v>4424</v>
      </c>
      <c r="E2499" t="str">
        <f t="shared" si="971"/>
        <v>_what_is_the_profession_of_data_science_really_about_now_and_in_the_future?_</v>
      </c>
      <c r="F2499" s="7">
        <f t="shared" ref="F2499:F2562" si="977">LN(1+D2499)</f>
        <v>8.3950255574420307</v>
      </c>
      <c r="G2499">
        <f t="shared" si="972"/>
        <v>30</v>
      </c>
      <c r="H2499" s="11">
        <f t="shared" ref="H2499:H2562" si="978">IF(YEAR(C2499)&gt;2014,1,0)</f>
        <v>1</v>
      </c>
      <c r="I2499" s="11">
        <f t="shared" si="968"/>
        <v>0</v>
      </c>
      <c r="J2499" s="11">
        <f t="shared" si="968"/>
        <v>1</v>
      </c>
      <c r="K2499" s="11">
        <f t="shared" si="970"/>
        <v>0</v>
      </c>
      <c r="L2499" s="11">
        <f t="shared" si="970"/>
        <v>0</v>
      </c>
      <c r="M2499" s="11">
        <f t="shared" si="970"/>
        <v>0</v>
      </c>
      <c r="N2499" s="11">
        <f t="shared" si="970"/>
        <v>1</v>
      </c>
      <c r="O2499" s="11">
        <f t="shared" si="970"/>
        <v>1</v>
      </c>
      <c r="P2499" s="11">
        <f t="shared" si="970"/>
        <v>0</v>
      </c>
      <c r="Q2499" s="4" t="str">
        <f t="shared" ref="Q2499:Q2562" si="979">CONCATENATE("N-",H2499,I2499,J2499,"-",K2499,L2499,M2499,N2499,O2499,P2499)</f>
        <v>N-101-000110</v>
      </c>
      <c r="R2499">
        <f t="shared" ref="R2499:R2562" si="980">COUNTIF(Q:Q,Q2499)</f>
        <v>126</v>
      </c>
      <c r="S2499" s="8">
        <f t="shared" ref="S2499:S2562" si="981">AVERAGEIF(R:R,R2499,F:F)</f>
        <v>7.156085089173656</v>
      </c>
      <c r="T2499" s="8">
        <f t="shared" ref="T2499:T2562" si="982">IF(R2499&gt;=10,S2499,AVERAGEIF(R:R,"&lt;10",F:F))</f>
        <v>7.156085089173656</v>
      </c>
      <c r="U2499" s="10">
        <f t="shared" si="973"/>
        <v>7.6050088606210213</v>
      </c>
      <c r="V2499" s="10">
        <f t="shared" ref="V2499:V2562" si="983">SUMPRODUCT(H2499:P2499,$AH$25:$AP$25)-$AQ$28</f>
        <v>0.76279653926378688</v>
      </c>
      <c r="W2499" s="10">
        <f t="shared" ref="W2499:W2562" si="984">F2499-AVERAGE(F:F)</f>
        <v>1.5616333807266756</v>
      </c>
      <c r="X2499" s="10">
        <f t="shared" si="974"/>
        <v>0.79001669682100972</v>
      </c>
      <c r="Y2499" s="22">
        <f t="shared" ref="Y2499:Y2562" si="985">AVERAGE(F:F)-AVERAGE(X:X)+X2499</f>
        <v>7.3392401799502869</v>
      </c>
      <c r="Z2499" s="22">
        <f t="shared" si="975"/>
        <v>7.2265960335864765</v>
      </c>
      <c r="AA2499" s="22">
        <f t="shared" si="976"/>
        <v>7.156085089173656</v>
      </c>
      <c r="AB2499" s="35"/>
      <c r="AC2499" s="10"/>
      <c r="AD2499" s="10"/>
    </row>
    <row r="2500" spans="1:30" x14ac:dyDescent="0.25">
      <c r="A2500" t="s">
        <v>5107</v>
      </c>
      <c r="B2500" t="s">
        <v>2493</v>
      </c>
      <c r="C2500" s="1">
        <v>42324</v>
      </c>
      <c r="D2500">
        <v>483</v>
      </c>
      <c r="E2500" t="str">
        <f t="shared" si="971"/>
        <v>_what_is_unsupervised_learning?_</v>
      </c>
      <c r="F2500" s="7">
        <f t="shared" si="977"/>
        <v>6.1820849067166321</v>
      </c>
      <c r="G2500">
        <f t="shared" si="972"/>
        <v>49</v>
      </c>
      <c r="H2500" s="11">
        <f t="shared" si="978"/>
        <v>1</v>
      </c>
      <c r="I2500" s="11">
        <f t="shared" si="968"/>
        <v>0</v>
      </c>
      <c r="J2500" s="11">
        <f t="shared" si="968"/>
        <v>1</v>
      </c>
      <c r="K2500" s="11">
        <f t="shared" si="970"/>
        <v>0</v>
      </c>
      <c r="L2500" s="11">
        <f t="shared" si="970"/>
        <v>0</v>
      </c>
      <c r="M2500" s="11">
        <f t="shared" si="970"/>
        <v>0</v>
      </c>
      <c r="N2500" s="11">
        <f t="shared" si="970"/>
        <v>0</v>
      </c>
      <c r="O2500" s="11">
        <f t="shared" si="970"/>
        <v>0</v>
      </c>
      <c r="P2500" s="11">
        <f t="shared" si="970"/>
        <v>0</v>
      </c>
      <c r="Q2500" s="4" t="str">
        <f t="shared" si="979"/>
        <v>N-101-000000</v>
      </c>
      <c r="R2500">
        <f t="shared" si="980"/>
        <v>419</v>
      </c>
      <c r="S2500" s="8">
        <f t="shared" si="981"/>
        <v>6.5697596378225285</v>
      </c>
      <c r="T2500" s="8">
        <f t="shared" si="982"/>
        <v>6.5697596378225285</v>
      </c>
      <c r="U2500" s="10">
        <f t="shared" si="973"/>
        <v>5.9936159674005758</v>
      </c>
      <c r="V2500" s="10">
        <f t="shared" si="983"/>
        <v>-0.14431102010629077</v>
      </c>
      <c r="W2500" s="10">
        <f t="shared" si="984"/>
        <v>-0.65130726999872302</v>
      </c>
      <c r="X2500" s="10">
        <f t="shared" si="974"/>
        <v>0.18846893931605621</v>
      </c>
      <c r="Y2500" s="22">
        <f t="shared" si="985"/>
        <v>6.7376924224453338</v>
      </c>
      <c r="Z2500" s="22">
        <f t="shared" si="975"/>
        <v>6.5922741434865042</v>
      </c>
      <c r="AA2500" s="22">
        <f t="shared" si="976"/>
        <v>6.5697596378225285</v>
      </c>
      <c r="AB2500" s="35"/>
      <c r="AC2500" s="10"/>
      <c r="AD2500" s="10"/>
    </row>
    <row r="2501" spans="1:30" x14ac:dyDescent="0.25">
      <c r="A2501" t="s">
        <v>5108</v>
      </c>
      <c r="B2501" t="s">
        <v>2494</v>
      </c>
      <c r="C2501" s="1">
        <v>41637</v>
      </c>
      <c r="D2501">
        <v>1874</v>
      </c>
      <c r="E2501" t="str">
        <f t="shared" si="971"/>
        <v>_what_is_wrong_with_the_definition_of_data_science_</v>
      </c>
      <c r="F2501" s="7">
        <f t="shared" si="977"/>
        <v>7.5363639384045111</v>
      </c>
      <c r="G2501">
        <f t="shared" si="972"/>
        <v>51</v>
      </c>
      <c r="H2501" s="11">
        <f t="shared" si="978"/>
        <v>0</v>
      </c>
      <c r="I2501" s="11">
        <f t="shared" si="968"/>
        <v>0</v>
      </c>
      <c r="J2501" s="11">
        <f t="shared" si="968"/>
        <v>1</v>
      </c>
      <c r="K2501" s="11">
        <f t="shared" si="970"/>
        <v>0</v>
      </c>
      <c r="L2501" s="11">
        <f t="shared" si="970"/>
        <v>0</v>
      </c>
      <c r="M2501" s="11">
        <f t="shared" si="970"/>
        <v>0</v>
      </c>
      <c r="N2501" s="11">
        <f t="shared" si="970"/>
        <v>1</v>
      </c>
      <c r="O2501" s="11">
        <f t="shared" si="970"/>
        <v>1</v>
      </c>
      <c r="P2501" s="11">
        <f t="shared" si="970"/>
        <v>0</v>
      </c>
      <c r="Q2501" s="4" t="str">
        <f t="shared" si="979"/>
        <v>N-001-000110</v>
      </c>
      <c r="R2501">
        <f t="shared" si="980"/>
        <v>130</v>
      </c>
      <c r="S2501" s="8">
        <f t="shared" si="981"/>
        <v>7.6818150714618501</v>
      </c>
      <c r="T2501" s="8">
        <f t="shared" si="982"/>
        <v>7.6818150714618501</v>
      </c>
      <c r="U2501" s="10">
        <f t="shared" si="973"/>
        <v>6.5478801872408052</v>
      </c>
      <c r="V2501" s="10">
        <f t="shared" si="983"/>
        <v>1.0620761276823165</v>
      </c>
      <c r="W2501" s="10">
        <f t="shared" si="984"/>
        <v>0.70297176168915598</v>
      </c>
      <c r="X2501" s="10">
        <f t="shared" si="974"/>
        <v>0.98848375116370624</v>
      </c>
      <c r="Y2501" s="22">
        <f t="shared" si="985"/>
        <v>7.5377072342929834</v>
      </c>
      <c r="Z2501" s="22">
        <f t="shared" si="975"/>
        <v>7.6004759766059404</v>
      </c>
      <c r="AA2501" s="22">
        <f t="shared" si="976"/>
        <v>7.6818150714618501</v>
      </c>
      <c r="AB2501" s="35"/>
      <c r="AC2501" s="10"/>
      <c r="AD2501" s="10"/>
    </row>
    <row r="2502" spans="1:30" x14ac:dyDescent="0.25">
      <c r="A2502" t="s">
        <v>5109</v>
      </c>
      <c r="B2502" t="s">
        <v>2495</v>
      </c>
      <c r="C2502" s="1">
        <v>42125</v>
      </c>
      <c r="D2502">
        <v>1838</v>
      </c>
      <c r="E2502" t="str">
        <f t="shared" si="971"/>
        <v>_what_is_your_plan_for_cultivating_analytics_talent?_</v>
      </c>
      <c r="F2502" s="7">
        <f t="shared" si="977"/>
        <v>7.5169772246043207</v>
      </c>
      <c r="G2502">
        <f t="shared" si="972"/>
        <v>34</v>
      </c>
      <c r="H2502" s="11">
        <f t="shared" si="978"/>
        <v>1</v>
      </c>
      <c r="I2502" s="11">
        <f t="shared" ref="I2502:J2521" si="986">IF(ISNUMBER(SEARCH(I$1,$B2502)),1,0)</f>
        <v>0</v>
      </c>
      <c r="J2502" s="11">
        <f t="shared" si="986"/>
        <v>1</v>
      </c>
      <c r="K2502" s="11">
        <f t="shared" ref="K2502:P2511" si="987">IF(ISNUMBER(SEARCH(K$1,$E2502)),1,0)</f>
        <v>0</v>
      </c>
      <c r="L2502" s="11">
        <f t="shared" si="987"/>
        <v>0</v>
      </c>
      <c r="M2502" s="11">
        <f t="shared" si="987"/>
        <v>0</v>
      </c>
      <c r="N2502" s="11">
        <f t="shared" si="987"/>
        <v>0</v>
      </c>
      <c r="O2502" s="11">
        <f t="shared" si="987"/>
        <v>0</v>
      </c>
      <c r="P2502" s="11">
        <f t="shared" si="987"/>
        <v>1</v>
      </c>
      <c r="Q2502" s="4" t="str">
        <f t="shared" si="979"/>
        <v>N-101-000001</v>
      </c>
      <c r="R2502">
        <f t="shared" si="980"/>
        <v>109</v>
      </c>
      <c r="S2502" s="8">
        <f t="shared" si="981"/>
        <v>6.5598547021339648</v>
      </c>
      <c r="T2502" s="8">
        <f t="shared" si="982"/>
        <v>6.5598547021339648</v>
      </c>
      <c r="U2502" s="10">
        <f t="shared" si="973"/>
        <v>7.5432584284233153</v>
      </c>
      <c r="V2502" s="10">
        <f t="shared" si="983"/>
        <v>-0.46814479021556843</v>
      </c>
      <c r="W2502" s="10">
        <f t="shared" si="984"/>
        <v>0.68358504788896557</v>
      </c>
      <c r="X2502" s="10">
        <f t="shared" si="974"/>
        <v>-2.6281203818994407E-2</v>
      </c>
      <c r="Y2502" s="22">
        <f t="shared" si="985"/>
        <v>6.5229422793102829</v>
      </c>
      <c r="Z2502" s="22">
        <f t="shared" si="975"/>
        <v>6.4247572696849025</v>
      </c>
      <c r="AA2502" s="22">
        <f t="shared" si="976"/>
        <v>6.5598547021339648</v>
      </c>
      <c r="AB2502" s="35"/>
      <c r="AC2502" s="10"/>
      <c r="AD2502" s="10"/>
    </row>
    <row r="2503" spans="1:30" x14ac:dyDescent="0.25">
      <c r="A2503" t="s">
        <v>2940</v>
      </c>
      <c r="B2503" t="s">
        <v>322</v>
      </c>
      <c r="C2503" s="1">
        <v>42465</v>
      </c>
      <c r="D2503">
        <v>3910</v>
      </c>
      <c r="E2503" t="str">
        <f t="shared" si="971"/>
        <v>_what_pays_most:_r,_python,_or_sql?_</v>
      </c>
      <c r="F2503" s="7">
        <f t="shared" si="977"/>
        <v>8.2715483747555147</v>
      </c>
      <c r="G2503">
        <f t="shared" si="972"/>
        <v>67</v>
      </c>
      <c r="H2503" s="11">
        <f t="shared" si="978"/>
        <v>1</v>
      </c>
      <c r="I2503" s="11">
        <f t="shared" si="986"/>
        <v>1</v>
      </c>
      <c r="J2503" s="11">
        <f t="shared" si="986"/>
        <v>0</v>
      </c>
      <c r="K2503" s="11">
        <f t="shared" si="987"/>
        <v>0</v>
      </c>
      <c r="L2503" s="11">
        <f t="shared" si="987"/>
        <v>0</v>
      </c>
      <c r="M2503" s="11">
        <f t="shared" si="987"/>
        <v>0</v>
      </c>
      <c r="N2503" s="11">
        <f t="shared" si="987"/>
        <v>0</v>
      </c>
      <c r="O2503" s="11">
        <f t="shared" si="987"/>
        <v>0</v>
      </c>
      <c r="P2503" s="11">
        <f t="shared" si="987"/>
        <v>0</v>
      </c>
      <c r="Q2503" s="4" t="str">
        <f t="shared" si="979"/>
        <v>N-110-000000</v>
      </c>
      <c r="R2503">
        <f t="shared" si="980"/>
        <v>84</v>
      </c>
      <c r="S2503" s="8">
        <f t="shared" si="981"/>
        <v>6.1102020039575136</v>
      </c>
      <c r="T2503" s="8">
        <f t="shared" si="982"/>
        <v>6.1102020039575136</v>
      </c>
      <c r="U2503" s="10">
        <f t="shared" si="973"/>
        <v>8.8639230697977212</v>
      </c>
      <c r="V2503" s="10">
        <f t="shared" si="983"/>
        <v>-1.3217888754809786</v>
      </c>
      <c r="W2503" s="10">
        <f t="shared" si="984"/>
        <v>1.4381561980401596</v>
      </c>
      <c r="X2503" s="10">
        <f t="shared" si="974"/>
        <v>-0.59237469504220686</v>
      </c>
      <c r="Y2503" s="22">
        <f t="shared" si="985"/>
        <v>5.9568487880870702</v>
      </c>
      <c r="Z2503" s="22">
        <f t="shared" si="975"/>
        <v>5.9724325813367543</v>
      </c>
      <c r="AA2503" s="22">
        <f t="shared" si="976"/>
        <v>6.1102020039575136</v>
      </c>
      <c r="AB2503" s="35"/>
      <c r="AC2503" s="10"/>
      <c r="AD2503" s="10"/>
    </row>
    <row r="2504" spans="1:30" x14ac:dyDescent="0.25">
      <c r="A2504" t="s">
        <v>5110</v>
      </c>
      <c r="B2504" t="s">
        <v>2496</v>
      </c>
      <c r="C2504" s="1">
        <v>42296</v>
      </c>
      <c r="D2504">
        <v>2077</v>
      </c>
      <c r="E2504" t="str">
        <f t="shared" si="971"/>
        <v>_what_phds_do_wrong_(and_right!)_when_applying_for_data_science_jobs_</v>
      </c>
      <c r="F2504" s="7">
        <f t="shared" si="977"/>
        <v>7.6391611716591727</v>
      </c>
      <c r="G2504">
        <f t="shared" si="972"/>
        <v>49</v>
      </c>
      <c r="H2504" s="11">
        <f t="shared" si="978"/>
        <v>1</v>
      </c>
      <c r="I2504" s="11">
        <f t="shared" si="986"/>
        <v>0</v>
      </c>
      <c r="J2504" s="11">
        <f t="shared" si="986"/>
        <v>1</v>
      </c>
      <c r="K2504" s="11">
        <f t="shared" si="987"/>
        <v>0</v>
      </c>
      <c r="L2504" s="11">
        <f t="shared" si="987"/>
        <v>0</v>
      </c>
      <c r="M2504" s="11">
        <f t="shared" si="987"/>
        <v>0</v>
      </c>
      <c r="N2504" s="11">
        <f t="shared" si="987"/>
        <v>1</v>
      </c>
      <c r="O2504" s="11">
        <f t="shared" si="987"/>
        <v>1</v>
      </c>
      <c r="P2504" s="11">
        <f t="shared" si="987"/>
        <v>0</v>
      </c>
      <c r="Q2504" s="4" t="str">
        <f t="shared" si="979"/>
        <v>N-101-000110</v>
      </c>
      <c r="R2504">
        <f t="shared" si="980"/>
        <v>126</v>
      </c>
      <c r="S2504" s="8">
        <f t="shared" si="981"/>
        <v>7.156085089173656</v>
      </c>
      <c r="T2504" s="8">
        <f t="shared" si="982"/>
        <v>7.156085089173656</v>
      </c>
      <c r="U2504" s="10">
        <f t="shared" si="973"/>
        <v>6.8491444748381634</v>
      </c>
      <c r="V2504" s="10">
        <f t="shared" si="983"/>
        <v>0.76279653926378688</v>
      </c>
      <c r="W2504" s="10">
        <f t="shared" si="984"/>
        <v>0.8057689949438176</v>
      </c>
      <c r="X2504" s="10">
        <f t="shared" si="974"/>
        <v>0.79001669682100972</v>
      </c>
      <c r="Y2504" s="22">
        <f t="shared" si="985"/>
        <v>7.3392401799502869</v>
      </c>
      <c r="Z2504" s="22">
        <f t="shared" si="975"/>
        <v>7.2265960335864765</v>
      </c>
      <c r="AA2504" s="22">
        <f t="shared" si="976"/>
        <v>7.156085089173656</v>
      </c>
      <c r="AB2504" s="35"/>
      <c r="AC2504" s="10"/>
      <c r="AD2504" s="10"/>
    </row>
    <row r="2505" spans="1:30" x14ac:dyDescent="0.25">
      <c r="A2505" t="s">
        <v>5111</v>
      </c>
      <c r="B2505" t="s">
        <v>2497</v>
      </c>
      <c r="C2505" s="1">
        <v>42180</v>
      </c>
      <c r="D2505">
        <v>4457</v>
      </c>
      <c r="E2505" t="str">
        <f t="shared" si="971"/>
        <v>_what_roles_do_you_need_in_your_data_science_team?_</v>
      </c>
      <c r="F2505" s="7">
        <f t="shared" si="977"/>
        <v>8.4024555139458137</v>
      </c>
      <c r="G2505">
        <f t="shared" si="972"/>
        <v>63</v>
      </c>
      <c r="H2505" s="11">
        <f t="shared" si="978"/>
        <v>1</v>
      </c>
      <c r="I2505" s="11">
        <f t="shared" si="986"/>
        <v>0</v>
      </c>
      <c r="J2505" s="11">
        <f t="shared" si="986"/>
        <v>1</v>
      </c>
      <c r="K2505" s="11">
        <f t="shared" si="987"/>
        <v>0</v>
      </c>
      <c r="L2505" s="11">
        <f t="shared" si="987"/>
        <v>0</v>
      </c>
      <c r="M2505" s="11">
        <f t="shared" si="987"/>
        <v>0</v>
      </c>
      <c r="N2505" s="11">
        <f t="shared" si="987"/>
        <v>1</v>
      </c>
      <c r="O2505" s="11">
        <f t="shared" si="987"/>
        <v>1</v>
      </c>
      <c r="P2505" s="11">
        <f t="shared" si="987"/>
        <v>0</v>
      </c>
      <c r="Q2505" s="4" t="str">
        <f t="shared" si="979"/>
        <v>N-101-000110</v>
      </c>
      <c r="R2505">
        <f t="shared" si="980"/>
        <v>126</v>
      </c>
      <c r="S2505" s="8">
        <f t="shared" si="981"/>
        <v>7.156085089173656</v>
      </c>
      <c r="T2505" s="8">
        <f t="shared" si="982"/>
        <v>7.156085089173656</v>
      </c>
      <c r="U2505" s="10">
        <f t="shared" si="973"/>
        <v>7.6124388171248043</v>
      </c>
      <c r="V2505" s="10">
        <f t="shared" si="983"/>
        <v>0.76279653926378688</v>
      </c>
      <c r="W2505" s="10">
        <f t="shared" si="984"/>
        <v>1.5690633372304585</v>
      </c>
      <c r="X2505" s="10">
        <f t="shared" si="974"/>
        <v>0.79001669682100972</v>
      </c>
      <c r="Y2505" s="22">
        <f t="shared" si="985"/>
        <v>7.3392401799502869</v>
      </c>
      <c r="Z2505" s="22">
        <f t="shared" si="975"/>
        <v>7.2265960335864765</v>
      </c>
      <c r="AA2505" s="22">
        <f t="shared" si="976"/>
        <v>7.156085089173656</v>
      </c>
      <c r="AB2505" s="35"/>
      <c r="AC2505" s="10"/>
      <c r="AD2505" s="10"/>
    </row>
    <row r="2506" spans="1:30" x14ac:dyDescent="0.25">
      <c r="A2506" t="s">
        <v>2941</v>
      </c>
      <c r="B2506" t="s">
        <v>323</v>
      </c>
      <c r="C2506" s="1">
        <v>41927</v>
      </c>
      <c r="D2506">
        <v>978</v>
      </c>
      <c r="E2506" t="str">
        <f t="shared" si="971"/>
        <v>_what_should_a_beginner_do_in_data_science_to_become_an_expert_?_</v>
      </c>
      <c r="F2506" s="7">
        <f t="shared" si="977"/>
        <v>6.8865316425305103</v>
      </c>
      <c r="G2506">
        <f t="shared" si="972"/>
        <v>65</v>
      </c>
      <c r="H2506" s="11">
        <f t="shared" si="978"/>
        <v>0</v>
      </c>
      <c r="I2506" s="11">
        <f t="shared" si="986"/>
        <v>1</v>
      </c>
      <c r="J2506" s="11">
        <f t="shared" si="986"/>
        <v>0</v>
      </c>
      <c r="K2506" s="11">
        <f t="shared" si="987"/>
        <v>0</v>
      </c>
      <c r="L2506" s="11">
        <f t="shared" si="987"/>
        <v>0</v>
      </c>
      <c r="M2506" s="11">
        <f t="shared" si="987"/>
        <v>0</v>
      </c>
      <c r="N2506" s="11">
        <f t="shared" si="987"/>
        <v>1</v>
      </c>
      <c r="O2506" s="11">
        <f t="shared" si="987"/>
        <v>1</v>
      </c>
      <c r="P2506" s="11">
        <f t="shared" si="987"/>
        <v>0</v>
      </c>
      <c r="Q2506" s="4" t="str">
        <f t="shared" si="979"/>
        <v>N-010-000110</v>
      </c>
      <c r="R2506">
        <f t="shared" si="980"/>
        <v>30</v>
      </c>
      <c r="S2506" s="8">
        <f t="shared" si="981"/>
        <v>6.8313617432708362</v>
      </c>
      <c r="T2506" s="8">
        <f t="shared" si="982"/>
        <v>6.8313617432708362</v>
      </c>
      <c r="U2506" s="10">
        <f t="shared" si="973"/>
        <v>6.6788915257250672</v>
      </c>
      <c r="V2506" s="10">
        <f t="shared" si="983"/>
        <v>-0.11540172769237117</v>
      </c>
      <c r="W2506" s="10">
        <f t="shared" si="984"/>
        <v>5.3139465815155162E-2</v>
      </c>
      <c r="X2506" s="10">
        <f t="shared" si="974"/>
        <v>0.20764011680544309</v>
      </c>
      <c r="Y2506" s="22">
        <f t="shared" si="985"/>
        <v>6.7568635999347206</v>
      </c>
      <c r="Z2506" s="22">
        <f t="shared" si="975"/>
        <v>6.9806344144561896</v>
      </c>
      <c r="AA2506" s="22">
        <f t="shared" si="976"/>
        <v>6.8313617432708362</v>
      </c>
      <c r="AB2506" s="35"/>
      <c r="AC2506" s="10"/>
      <c r="AD2506" s="10"/>
    </row>
    <row r="2507" spans="1:30" x14ac:dyDescent="0.25">
      <c r="A2507" t="s">
        <v>5114</v>
      </c>
      <c r="B2507" t="s">
        <v>2500</v>
      </c>
      <c r="C2507" s="1">
        <v>42320</v>
      </c>
      <c r="D2507">
        <v>163</v>
      </c>
      <c r="E2507" t="str">
        <f t="shared" si="971"/>
        <v>_what_silicon_valley_is_doing_to_make_big_data_more_secure_in_2016_</v>
      </c>
      <c r="F2507" s="7">
        <f t="shared" si="977"/>
        <v>5.0998664278241987</v>
      </c>
      <c r="G2507">
        <f t="shared" si="972"/>
        <v>48</v>
      </c>
      <c r="H2507" s="11">
        <f t="shared" si="978"/>
        <v>1</v>
      </c>
      <c r="I2507" s="11">
        <f t="shared" si="986"/>
        <v>0</v>
      </c>
      <c r="J2507" s="11">
        <f t="shared" si="986"/>
        <v>1</v>
      </c>
      <c r="K2507" s="11">
        <f t="shared" si="987"/>
        <v>0</v>
      </c>
      <c r="L2507" s="11">
        <f t="shared" si="987"/>
        <v>0</v>
      </c>
      <c r="M2507" s="11">
        <f t="shared" si="987"/>
        <v>0</v>
      </c>
      <c r="N2507" s="11">
        <f t="shared" si="987"/>
        <v>0</v>
      </c>
      <c r="O2507" s="11">
        <f t="shared" si="987"/>
        <v>1</v>
      </c>
      <c r="P2507" s="11">
        <f t="shared" si="987"/>
        <v>0</v>
      </c>
      <c r="Q2507" s="4" t="str">
        <f t="shared" si="979"/>
        <v>N-101-000010</v>
      </c>
      <c r="R2507">
        <f t="shared" si="980"/>
        <v>382</v>
      </c>
      <c r="S2507" s="8">
        <f t="shared" si="981"/>
        <v>6.8802841839920132</v>
      </c>
      <c r="T2507" s="8">
        <f t="shared" si="982"/>
        <v>6.8802841839920132</v>
      </c>
      <c r="U2507" s="10">
        <f t="shared" si="973"/>
        <v>4.6935125673086739</v>
      </c>
      <c r="V2507" s="10">
        <f t="shared" si="983"/>
        <v>0.18424985744159661</v>
      </c>
      <c r="W2507" s="10">
        <f t="shared" si="984"/>
        <v>-1.7335257488911564</v>
      </c>
      <c r="X2507" s="10">
        <f t="shared" si="974"/>
        <v>0.40635386051552441</v>
      </c>
      <c r="Y2507" s="22">
        <f t="shared" si="985"/>
        <v>6.9555773436448023</v>
      </c>
      <c r="Z2507" s="22">
        <f t="shared" si="975"/>
        <v>6.8151536771936527</v>
      </c>
      <c r="AA2507" s="22">
        <f t="shared" si="976"/>
        <v>6.8802841839920132</v>
      </c>
      <c r="AB2507" s="35"/>
      <c r="AC2507" s="10"/>
      <c r="AD2507" s="10"/>
    </row>
    <row r="2508" spans="1:30" x14ac:dyDescent="0.25">
      <c r="A2508" t="s">
        <v>5115</v>
      </c>
      <c r="B2508" t="s">
        <v>2501</v>
      </c>
      <c r="C2508" s="1">
        <v>42408</v>
      </c>
      <c r="D2508">
        <v>1548</v>
      </c>
      <c r="E2508" t="str">
        <f t="shared" si="971"/>
        <v>_what_skills_should_data_scientists_have_in_2016?_</v>
      </c>
      <c r="F2508" s="7">
        <f t="shared" si="977"/>
        <v>7.3453648404168685</v>
      </c>
      <c r="G2508">
        <f t="shared" si="972"/>
        <v>46</v>
      </c>
      <c r="H2508" s="11">
        <f t="shared" si="978"/>
        <v>1</v>
      </c>
      <c r="I2508" s="11">
        <f t="shared" si="986"/>
        <v>0</v>
      </c>
      <c r="J2508" s="11">
        <f t="shared" si="986"/>
        <v>1</v>
      </c>
      <c r="K2508" s="11">
        <f t="shared" si="987"/>
        <v>0</v>
      </c>
      <c r="L2508" s="11">
        <f t="shared" si="987"/>
        <v>0</v>
      </c>
      <c r="M2508" s="11">
        <f t="shared" si="987"/>
        <v>0</v>
      </c>
      <c r="N2508" s="11">
        <f t="shared" si="987"/>
        <v>0</v>
      </c>
      <c r="O2508" s="11">
        <f t="shared" si="987"/>
        <v>1</v>
      </c>
      <c r="P2508" s="11">
        <f t="shared" si="987"/>
        <v>0</v>
      </c>
      <c r="Q2508" s="4" t="str">
        <f t="shared" si="979"/>
        <v>N-101-000010</v>
      </c>
      <c r="R2508">
        <f t="shared" si="980"/>
        <v>382</v>
      </c>
      <c r="S2508" s="8">
        <f t="shared" si="981"/>
        <v>6.8802841839920132</v>
      </c>
      <c r="T2508" s="8">
        <f t="shared" si="982"/>
        <v>6.8802841839920132</v>
      </c>
      <c r="U2508" s="10">
        <f t="shared" si="973"/>
        <v>6.9390109799013437</v>
      </c>
      <c r="V2508" s="10">
        <f t="shared" si="983"/>
        <v>0.18424985744159661</v>
      </c>
      <c r="W2508" s="10">
        <f t="shared" si="984"/>
        <v>0.5119726637015134</v>
      </c>
      <c r="X2508" s="10">
        <f t="shared" si="974"/>
        <v>0.40635386051552441</v>
      </c>
      <c r="Y2508" s="22">
        <f t="shared" si="985"/>
        <v>6.9555773436448023</v>
      </c>
      <c r="Z2508" s="22">
        <f t="shared" si="975"/>
        <v>6.8151536771936527</v>
      </c>
      <c r="AA2508" s="22">
        <f t="shared" si="976"/>
        <v>6.8802841839920132</v>
      </c>
      <c r="AB2508" s="35"/>
      <c r="AC2508" s="10"/>
      <c r="AD2508" s="10"/>
    </row>
    <row r="2509" spans="1:30" x14ac:dyDescent="0.25">
      <c r="A2509" t="s">
        <v>5116</v>
      </c>
      <c r="B2509" t="s">
        <v>2502</v>
      </c>
      <c r="C2509" s="1">
        <v>42382</v>
      </c>
      <c r="D2509">
        <v>6294</v>
      </c>
      <c r="E2509" t="str">
        <f t="shared" si="971"/>
        <v>_what_statisticians_think_about_data_scientists_</v>
      </c>
      <c r="F2509" s="7">
        <f t="shared" si="977"/>
        <v>8.7475109464784477</v>
      </c>
      <c r="G2509">
        <f t="shared" si="972"/>
        <v>66</v>
      </c>
      <c r="H2509" s="11">
        <f t="shared" si="978"/>
        <v>1</v>
      </c>
      <c r="I2509" s="11">
        <f t="shared" si="986"/>
        <v>0</v>
      </c>
      <c r="J2509" s="11">
        <f t="shared" si="986"/>
        <v>1</v>
      </c>
      <c r="K2509" s="11">
        <f t="shared" si="987"/>
        <v>0</v>
      </c>
      <c r="L2509" s="11">
        <f t="shared" si="987"/>
        <v>0</v>
      </c>
      <c r="M2509" s="11">
        <f t="shared" si="987"/>
        <v>0</v>
      </c>
      <c r="N2509" s="11">
        <f t="shared" si="987"/>
        <v>0</v>
      </c>
      <c r="O2509" s="11">
        <f t="shared" si="987"/>
        <v>1</v>
      </c>
      <c r="P2509" s="11">
        <f t="shared" si="987"/>
        <v>0</v>
      </c>
      <c r="Q2509" s="4" t="str">
        <f t="shared" si="979"/>
        <v>N-101-000010</v>
      </c>
      <c r="R2509">
        <f t="shared" si="980"/>
        <v>382</v>
      </c>
      <c r="S2509" s="8">
        <f t="shared" si="981"/>
        <v>6.8802841839920132</v>
      </c>
      <c r="T2509" s="8">
        <f t="shared" si="982"/>
        <v>6.8802841839920132</v>
      </c>
      <c r="U2509" s="10">
        <f t="shared" si="973"/>
        <v>8.3411570859629229</v>
      </c>
      <c r="V2509" s="10">
        <f t="shared" si="983"/>
        <v>0.18424985744159661</v>
      </c>
      <c r="W2509" s="10">
        <f t="shared" si="984"/>
        <v>1.9141187697630926</v>
      </c>
      <c r="X2509" s="10">
        <f t="shared" si="974"/>
        <v>0.40635386051552441</v>
      </c>
      <c r="Y2509" s="22">
        <f t="shared" si="985"/>
        <v>6.9555773436448023</v>
      </c>
      <c r="Z2509" s="22">
        <f t="shared" si="975"/>
        <v>6.8151536771936527</v>
      </c>
      <c r="AA2509" s="22">
        <f t="shared" si="976"/>
        <v>6.8802841839920132</v>
      </c>
      <c r="AB2509" s="35"/>
      <c r="AC2509" s="10"/>
      <c r="AD2509" s="10"/>
    </row>
    <row r="2510" spans="1:30" x14ac:dyDescent="0.25">
      <c r="A2510" t="s">
        <v>5119</v>
      </c>
      <c r="B2510" t="s">
        <v>2505</v>
      </c>
      <c r="C2510" s="1">
        <v>42096</v>
      </c>
      <c r="D2510">
        <v>3491</v>
      </c>
      <c r="E2510" t="str">
        <f t="shared" si="971"/>
        <v>_what_technology_&amp;amp;_tool_skills_do_data_scientists_jobs_require?_</v>
      </c>
      <c r="F2510" s="7">
        <f t="shared" si="977"/>
        <v>8.1582299169594936</v>
      </c>
      <c r="G2510">
        <f t="shared" si="972"/>
        <v>42</v>
      </c>
      <c r="H2510" s="11">
        <f t="shared" si="978"/>
        <v>1</v>
      </c>
      <c r="I2510" s="11">
        <f t="shared" si="986"/>
        <v>0</v>
      </c>
      <c r="J2510" s="11">
        <f t="shared" si="986"/>
        <v>1</v>
      </c>
      <c r="K2510" s="11">
        <f t="shared" si="987"/>
        <v>0</v>
      </c>
      <c r="L2510" s="11">
        <f t="shared" si="987"/>
        <v>0</v>
      </c>
      <c r="M2510" s="11">
        <f t="shared" si="987"/>
        <v>0</v>
      </c>
      <c r="N2510" s="11">
        <f t="shared" si="987"/>
        <v>0</v>
      </c>
      <c r="O2510" s="11">
        <f t="shared" si="987"/>
        <v>1</v>
      </c>
      <c r="P2510" s="11">
        <f t="shared" si="987"/>
        <v>0</v>
      </c>
      <c r="Q2510" s="4" t="str">
        <f t="shared" si="979"/>
        <v>N-101-000010</v>
      </c>
      <c r="R2510">
        <f t="shared" si="980"/>
        <v>382</v>
      </c>
      <c r="S2510" s="8">
        <f t="shared" si="981"/>
        <v>6.8802841839920132</v>
      </c>
      <c r="T2510" s="8">
        <f t="shared" si="982"/>
        <v>6.8802841839920132</v>
      </c>
      <c r="U2510" s="10">
        <f t="shared" si="973"/>
        <v>7.7518760564439688</v>
      </c>
      <c r="V2510" s="10">
        <f t="shared" si="983"/>
        <v>0.18424985744159661</v>
      </c>
      <c r="W2510" s="10">
        <f t="shared" si="984"/>
        <v>1.3248377402441385</v>
      </c>
      <c r="X2510" s="10">
        <f t="shared" si="974"/>
        <v>0.40635386051552441</v>
      </c>
      <c r="Y2510" s="22">
        <f t="shared" si="985"/>
        <v>6.9555773436448023</v>
      </c>
      <c r="Z2510" s="22">
        <f t="shared" si="975"/>
        <v>6.8151536771936527</v>
      </c>
      <c r="AA2510" s="22">
        <f t="shared" si="976"/>
        <v>6.8802841839920132</v>
      </c>
      <c r="AB2510" s="35"/>
      <c r="AC2510" s="10"/>
      <c r="AD2510" s="10"/>
    </row>
    <row r="2511" spans="1:30" x14ac:dyDescent="0.25">
      <c r="A2511" t="s">
        <v>4441</v>
      </c>
      <c r="B2511" t="s">
        <v>1825</v>
      </c>
      <c r="C2511" s="1">
        <v>42194</v>
      </c>
      <c r="D2511">
        <v>1564</v>
      </c>
      <c r="E2511" t="str">
        <f t="shared" si="971"/>
        <v>_what_to_do_once_we_have_data_in_our_hands?_</v>
      </c>
      <c r="F2511" s="7">
        <f t="shared" si="977"/>
        <v>7.3556411029742534</v>
      </c>
      <c r="G2511">
        <f t="shared" si="972"/>
        <v>34</v>
      </c>
      <c r="H2511" s="11">
        <f t="shared" si="978"/>
        <v>1</v>
      </c>
      <c r="I2511" s="11">
        <f t="shared" si="986"/>
        <v>0</v>
      </c>
      <c r="J2511" s="11">
        <f t="shared" si="986"/>
        <v>1</v>
      </c>
      <c r="K2511" s="11">
        <f t="shared" si="987"/>
        <v>0</v>
      </c>
      <c r="L2511" s="11">
        <f t="shared" si="987"/>
        <v>0</v>
      </c>
      <c r="M2511" s="11">
        <f t="shared" si="987"/>
        <v>0</v>
      </c>
      <c r="N2511" s="11">
        <f t="shared" si="987"/>
        <v>0</v>
      </c>
      <c r="O2511" s="11">
        <f t="shared" si="987"/>
        <v>1</v>
      </c>
      <c r="P2511" s="11">
        <f t="shared" si="987"/>
        <v>0</v>
      </c>
      <c r="Q2511" s="4" t="str">
        <f t="shared" si="979"/>
        <v>N-101-000010</v>
      </c>
      <c r="R2511">
        <f t="shared" si="980"/>
        <v>382</v>
      </c>
      <c r="S2511" s="8">
        <f t="shared" si="981"/>
        <v>6.8802841839920132</v>
      </c>
      <c r="T2511" s="8">
        <f t="shared" si="982"/>
        <v>6.8802841839920132</v>
      </c>
      <c r="U2511" s="10">
        <f t="shared" si="973"/>
        <v>6.9492872424587286</v>
      </c>
      <c r="V2511" s="10">
        <f t="shared" si="983"/>
        <v>0.18424985744159661</v>
      </c>
      <c r="W2511" s="10">
        <f t="shared" si="984"/>
        <v>0.52224892625889829</v>
      </c>
      <c r="X2511" s="10">
        <f t="shared" si="974"/>
        <v>0.40635386051552441</v>
      </c>
      <c r="Y2511" s="22">
        <f t="shared" si="985"/>
        <v>6.9555773436448023</v>
      </c>
      <c r="Z2511" s="22">
        <f t="shared" si="975"/>
        <v>6.8151536771936527</v>
      </c>
      <c r="AA2511" s="22">
        <f t="shared" si="976"/>
        <v>6.8802841839920132</v>
      </c>
      <c r="AB2511" s="35"/>
      <c r="AC2511" s="10"/>
      <c r="AD2511" s="10"/>
    </row>
    <row r="2512" spans="1:30" x14ac:dyDescent="0.25">
      <c r="A2512" t="s">
        <v>5120</v>
      </c>
      <c r="B2512" t="s">
        <v>2506</v>
      </c>
      <c r="C2512" s="1">
        <v>42209</v>
      </c>
      <c r="D2512">
        <v>1467</v>
      </c>
      <c r="E2512" t="str">
        <f t="shared" si="971"/>
        <v>_what_to_do_with_data_-_infographic_</v>
      </c>
      <c r="F2512" s="7">
        <f t="shared" si="977"/>
        <v>7.2916562091744606</v>
      </c>
      <c r="G2512">
        <f t="shared" si="972"/>
        <v>78</v>
      </c>
      <c r="H2512" s="11">
        <f t="shared" si="978"/>
        <v>1</v>
      </c>
      <c r="I2512" s="11">
        <f t="shared" si="986"/>
        <v>0</v>
      </c>
      <c r="J2512" s="11">
        <f t="shared" si="986"/>
        <v>1</v>
      </c>
      <c r="K2512" s="11">
        <f t="shared" ref="K2512:P2521" si="988">IF(ISNUMBER(SEARCH(K$1,$E2512)),1,0)</f>
        <v>0</v>
      </c>
      <c r="L2512" s="11">
        <f t="shared" si="988"/>
        <v>0</v>
      </c>
      <c r="M2512" s="11">
        <f t="shared" si="988"/>
        <v>0</v>
      </c>
      <c r="N2512" s="11">
        <f t="shared" si="988"/>
        <v>0</v>
      </c>
      <c r="O2512" s="11">
        <f t="shared" si="988"/>
        <v>1</v>
      </c>
      <c r="P2512" s="11">
        <f t="shared" si="988"/>
        <v>0</v>
      </c>
      <c r="Q2512" s="4" t="str">
        <f t="shared" si="979"/>
        <v>N-101-000010</v>
      </c>
      <c r="R2512">
        <f t="shared" si="980"/>
        <v>382</v>
      </c>
      <c r="S2512" s="8">
        <f t="shared" si="981"/>
        <v>6.8802841839920132</v>
      </c>
      <c r="T2512" s="8">
        <f t="shared" si="982"/>
        <v>6.8802841839920132</v>
      </c>
      <c r="U2512" s="10">
        <f t="shared" si="973"/>
        <v>6.8853023486589358</v>
      </c>
      <c r="V2512" s="10">
        <f t="shared" si="983"/>
        <v>0.18424985744159661</v>
      </c>
      <c r="W2512" s="10">
        <f t="shared" si="984"/>
        <v>0.45826403245910541</v>
      </c>
      <c r="X2512" s="10">
        <f t="shared" si="974"/>
        <v>0.40635386051552441</v>
      </c>
      <c r="Y2512" s="22">
        <f t="shared" si="985"/>
        <v>6.9555773436448023</v>
      </c>
      <c r="Z2512" s="22">
        <f t="shared" si="975"/>
        <v>6.8151536771936527</v>
      </c>
      <c r="AA2512" s="22">
        <f t="shared" si="976"/>
        <v>6.8802841839920132</v>
      </c>
      <c r="AB2512" s="35"/>
      <c r="AC2512" s="10"/>
      <c r="AD2512" s="10"/>
    </row>
    <row r="2513" spans="1:30" x14ac:dyDescent="0.25">
      <c r="A2513" t="s">
        <v>5121</v>
      </c>
      <c r="B2513" t="s">
        <v>2507</v>
      </c>
      <c r="C2513" s="1">
        <v>42125</v>
      </c>
      <c r="D2513">
        <v>2080</v>
      </c>
      <c r="E2513" t="str">
        <f t="shared" si="971"/>
        <v>_what_type_of_business_intelligence_tools_are_companies_investing_in_this_year?_</v>
      </c>
      <c r="F2513" s="7">
        <f t="shared" si="977"/>
        <v>7.640603826393634</v>
      </c>
      <c r="G2513">
        <f t="shared" si="972"/>
        <v>48</v>
      </c>
      <c r="H2513" s="11">
        <f t="shared" si="978"/>
        <v>1</v>
      </c>
      <c r="I2513" s="11">
        <f t="shared" si="986"/>
        <v>0</v>
      </c>
      <c r="J2513" s="11">
        <f t="shared" si="986"/>
        <v>1</v>
      </c>
      <c r="K2513" s="11">
        <f t="shared" si="988"/>
        <v>0</v>
      </c>
      <c r="L2513" s="11">
        <f t="shared" si="988"/>
        <v>0</v>
      </c>
      <c r="M2513" s="11">
        <f t="shared" si="988"/>
        <v>0</v>
      </c>
      <c r="N2513" s="11">
        <f t="shared" si="988"/>
        <v>0</v>
      </c>
      <c r="O2513" s="11">
        <f t="shared" si="988"/>
        <v>0</v>
      </c>
      <c r="P2513" s="11">
        <f t="shared" si="988"/>
        <v>0</v>
      </c>
      <c r="Q2513" s="4" t="str">
        <f t="shared" si="979"/>
        <v>N-101-000000</v>
      </c>
      <c r="R2513">
        <f t="shared" si="980"/>
        <v>419</v>
      </c>
      <c r="S2513" s="8">
        <f t="shared" si="981"/>
        <v>6.5697596378225285</v>
      </c>
      <c r="T2513" s="8">
        <f t="shared" si="982"/>
        <v>6.5697596378225285</v>
      </c>
      <c r="U2513" s="10">
        <f t="shared" si="973"/>
        <v>7.4521348870775777</v>
      </c>
      <c r="V2513" s="10">
        <f t="shared" si="983"/>
        <v>-0.14431102010629077</v>
      </c>
      <c r="W2513" s="10">
        <f t="shared" si="984"/>
        <v>0.80721164967827885</v>
      </c>
      <c r="X2513" s="10">
        <f t="shared" si="974"/>
        <v>0.18846893931605621</v>
      </c>
      <c r="Y2513" s="22">
        <f t="shared" si="985"/>
        <v>6.7376924224453338</v>
      </c>
      <c r="Z2513" s="22">
        <f t="shared" si="975"/>
        <v>6.5922741434865042</v>
      </c>
      <c r="AA2513" s="22">
        <f t="shared" si="976"/>
        <v>6.5697596378225285</v>
      </c>
      <c r="AB2513" s="35"/>
      <c r="AC2513" s="10"/>
      <c r="AD2513" s="10"/>
    </row>
    <row r="2514" spans="1:30" x14ac:dyDescent="0.25">
      <c r="A2514" t="s">
        <v>5122</v>
      </c>
      <c r="B2514" t="s">
        <v>2508</v>
      </c>
      <c r="C2514" s="1">
        <v>42441</v>
      </c>
      <c r="D2514">
        <v>978</v>
      </c>
      <c r="E2514" t="str">
        <f t="shared" si="971"/>
        <v>_what_types_of_questions_can_data_science_answer?_</v>
      </c>
      <c r="F2514" s="7">
        <f t="shared" si="977"/>
        <v>6.8865316425305103</v>
      </c>
      <c r="G2514">
        <f t="shared" si="972"/>
        <v>36</v>
      </c>
      <c r="H2514" s="11">
        <f t="shared" si="978"/>
        <v>1</v>
      </c>
      <c r="I2514" s="11">
        <f t="shared" si="986"/>
        <v>0</v>
      </c>
      <c r="J2514" s="11">
        <f t="shared" si="986"/>
        <v>1</v>
      </c>
      <c r="K2514" s="11">
        <f t="shared" si="988"/>
        <v>0</v>
      </c>
      <c r="L2514" s="11">
        <f t="shared" si="988"/>
        <v>0</v>
      </c>
      <c r="M2514" s="11">
        <f t="shared" si="988"/>
        <v>0</v>
      </c>
      <c r="N2514" s="11">
        <f t="shared" si="988"/>
        <v>1</v>
      </c>
      <c r="O2514" s="11">
        <f t="shared" si="988"/>
        <v>1</v>
      </c>
      <c r="P2514" s="11">
        <f t="shared" si="988"/>
        <v>0</v>
      </c>
      <c r="Q2514" s="4" t="str">
        <f t="shared" si="979"/>
        <v>N-101-000110</v>
      </c>
      <c r="R2514">
        <f t="shared" si="980"/>
        <v>126</v>
      </c>
      <c r="S2514" s="8">
        <f t="shared" si="981"/>
        <v>7.156085089173656</v>
      </c>
      <c r="T2514" s="8">
        <f t="shared" si="982"/>
        <v>7.156085089173656</v>
      </c>
      <c r="U2514" s="10">
        <f t="shared" si="973"/>
        <v>6.0965149457095009</v>
      </c>
      <c r="V2514" s="10">
        <f t="shared" si="983"/>
        <v>0.76279653926378688</v>
      </c>
      <c r="W2514" s="10">
        <f t="shared" si="984"/>
        <v>5.3139465815155162E-2</v>
      </c>
      <c r="X2514" s="10">
        <f t="shared" si="974"/>
        <v>0.79001669682100972</v>
      </c>
      <c r="Y2514" s="22">
        <f t="shared" si="985"/>
        <v>7.3392401799502869</v>
      </c>
      <c r="Z2514" s="22">
        <f t="shared" si="975"/>
        <v>7.2265960335864765</v>
      </c>
      <c r="AA2514" s="22">
        <f t="shared" si="976"/>
        <v>7.156085089173656</v>
      </c>
      <c r="AB2514" s="35"/>
      <c r="AC2514" s="10"/>
      <c r="AD2514" s="10"/>
    </row>
    <row r="2515" spans="1:30" x14ac:dyDescent="0.25">
      <c r="A2515" t="s">
        <v>5123</v>
      </c>
      <c r="B2515" t="s">
        <v>2509</v>
      </c>
      <c r="C2515" s="1">
        <v>41522</v>
      </c>
      <c r="D2515">
        <v>2973</v>
      </c>
      <c r="E2515" t="str">
        <f t="shared" si="971"/>
        <v>_what_will_america_pay_for_h1-b_jobs?_</v>
      </c>
      <c r="F2515" s="7">
        <f t="shared" si="977"/>
        <v>7.9976631270201004</v>
      </c>
      <c r="G2515">
        <f t="shared" si="972"/>
        <v>51</v>
      </c>
      <c r="H2515" s="11">
        <f t="shared" si="978"/>
        <v>0</v>
      </c>
      <c r="I2515" s="11">
        <f t="shared" si="986"/>
        <v>0</v>
      </c>
      <c r="J2515" s="11">
        <f t="shared" si="986"/>
        <v>1</v>
      </c>
      <c r="K2515" s="11">
        <f t="shared" si="988"/>
        <v>0</v>
      </c>
      <c r="L2515" s="11">
        <f t="shared" si="988"/>
        <v>0</v>
      </c>
      <c r="M2515" s="11">
        <f t="shared" si="988"/>
        <v>0</v>
      </c>
      <c r="N2515" s="11">
        <f t="shared" si="988"/>
        <v>0</v>
      </c>
      <c r="O2515" s="11">
        <f t="shared" si="988"/>
        <v>0</v>
      </c>
      <c r="P2515" s="11">
        <f t="shared" si="988"/>
        <v>0</v>
      </c>
      <c r="Q2515" s="4" t="str">
        <f t="shared" si="979"/>
        <v>N-001-000000</v>
      </c>
      <c r="R2515">
        <f t="shared" si="980"/>
        <v>313</v>
      </c>
      <c r="S2515" s="8">
        <f t="shared" si="981"/>
        <v>6.8822553953446945</v>
      </c>
      <c r="T2515" s="8">
        <f t="shared" si="982"/>
        <v>6.8822553953446945</v>
      </c>
      <c r="U2515" s="10">
        <f t="shared" si="973"/>
        <v>7.6107271333613475</v>
      </c>
      <c r="V2515" s="10">
        <f t="shared" si="983"/>
        <v>0.15496856831223904</v>
      </c>
      <c r="W2515" s="10">
        <f t="shared" si="984"/>
        <v>1.1642709503047453</v>
      </c>
      <c r="X2515" s="10">
        <f t="shared" si="974"/>
        <v>0.38693599365875281</v>
      </c>
      <c r="Y2515" s="22">
        <f t="shared" si="985"/>
        <v>6.9361594767880304</v>
      </c>
      <c r="Z2515" s="22">
        <f t="shared" si="975"/>
        <v>6.9661540865059681</v>
      </c>
      <c r="AA2515" s="22">
        <f t="shared" si="976"/>
        <v>6.8822553953446945</v>
      </c>
      <c r="AB2515" s="35"/>
      <c r="AC2515" s="10"/>
      <c r="AD2515" s="10"/>
    </row>
    <row r="2516" spans="1:30" x14ac:dyDescent="0.25">
      <c r="A2516" t="s">
        <v>2942</v>
      </c>
      <c r="B2516" t="s">
        <v>324</v>
      </c>
      <c r="C2516" s="1">
        <v>41175</v>
      </c>
      <c r="D2516">
        <v>2281</v>
      </c>
      <c r="E2516" t="str">
        <f t="shared" si="971"/>
        <v>_what_will_be_the_next_big_thing_after_data_science?_</v>
      </c>
      <c r="F2516" s="7">
        <f t="shared" si="977"/>
        <v>7.7328075304220212</v>
      </c>
      <c r="G2516">
        <f t="shared" si="972"/>
        <v>35</v>
      </c>
      <c r="H2516" s="11">
        <f t="shared" si="978"/>
        <v>0</v>
      </c>
      <c r="I2516" s="11">
        <f t="shared" si="986"/>
        <v>1</v>
      </c>
      <c r="J2516" s="11">
        <f t="shared" si="986"/>
        <v>0</v>
      </c>
      <c r="K2516" s="11">
        <f t="shared" si="988"/>
        <v>0</v>
      </c>
      <c r="L2516" s="11">
        <f t="shared" si="988"/>
        <v>0</v>
      </c>
      <c r="M2516" s="11">
        <f t="shared" si="988"/>
        <v>0</v>
      </c>
      <c r="N2516" s="11">
        <f t="shared" si="988"/>
        <v>0</v>
      </c>
      <c r="O2516" s="11">
        <f t="shared" si="988"/>
        <v>1</v>
      </c>
      <c r="P2516" s="11">
        <f t="shared" si="988"/>
        <v>0</v>
      </c>
      <c r="Q2516" s="4" t="str">
        <f t="shared" si="979"/>
        <v>N-010-000010</v>
      </c>
      <c r="R2516">
        <f t="shared" si="980"/>
        <v>51</v>
      </c>
      <c r="S2516" s="8">
        <f t="shared" si="981"/>
        <v>6.7640449341040307</v>
      </c>
      <c r="T2516" s="8">
        <f t="shared" si="982"/>
        <v>6.7640449341040307</v>
      </c>
      <c r="U2516" s="10">
        <f t="shared" si="973"/>
        <v>7.9088302499220635</v>
      </c>
      <c r="V2516" s="10">
        <f t="shared" si="983"/>
        <v>-0.69394840951456138</v>
      </c>
      <c r="W2516" s="10">
        <f t="shared" si="984"/>
        <v>0.89941535370666603</v>
      </c>
      <c r="X2516" s="10">
        <f t="shared" si="974"/>
        <v>-0.17602271950004214</v>
      </c>
      <c r="Y2516" s="22">
        <f t="shared" si="985"/>
        <v>6.3732007636292352</v>
      </c>
      <c r="Z2516" s="22">
        <f t="shared" si="975"/>
        <v>6.5691920580633658</v>
      </c>
      <c r="AA2516" s="22">
        <f t="shared" si="976"/>
        <v>6.7640449341040307</v>
      </c>
      <c r="AB2516" s="35"/>
      <c r="AC2516" s="10"/>
      <c r="AD2516" s="10"/>
    </row>
    <row r="2517" spans="1:30" x14ac:dyDescent="0.25">
      <c r="A2517" t="s">
        <v>5124</v>
      </c>
      <c r="B2517" t="s">
        <v>2510</v>
      </c>
      <c r="C2517" s="1">
        <v>42227</v>
      </c>
      <c r="D2517">
        <v>1303</v>
      </c>
      <c r="E2517" t="str">
        <f t="shared" si="971"/>
        <v>_what_will_they_call_us_in_10_years?_</v>
      </c>
      <c r="F2517" s="7">
        <f t="shared" si="977"/>
        <v>7.1731917424865985</v>
      </c>
      <c r="G2517">
        <f t="shared" si="972"/>
        <v>37</v>
      </c>
      <c r="H2517" s="11">
        <f t="shared" si="978"/>
        <v>1</v>
      </c>
      <c r="I2517" s="11">
        <f t="shared" si="986"/>
        <v>0</v>
      </c>
      <c r="J2517" s="11">
        <f t="shared" si="986"/>
        <v>1</v>
      </c>
      <c r="K2517" s="11">
        <f t="shared" si="988"/>
        <v>0</v>
      </c>
      <c r="L2517" s="11">
        <f t="shared" si="988"/>
        <v>0</v>
      </c>
      <c r="M2517" s="11">
        <f t="shared" si="988"/>
        <v>0</v>
      </c>
      <c r="N2517" s="11">
        <f t="shared" si="988"/>
        <v>0</v>
      </c>
      <c r="O2517" s="11">
        <f t="shared" si="988"/>
        <v>0</v>
      </c>
      <c r="P2517" s="11">
        <f t="shared" si="988"/>
        <v>0</v>
      </c>
      <c r="Q2517" s="4" t="str">
        <f t="shared" si="979"/>
        <v>N-101-000000</v>
      </c>
      <c r="R2517">
        <f t="shared" si="980"/>
        <v>419</v>
      </c>
      <c r="S2517" s="8">
        <f t="shared" si="981"/>
        <v>6.5697596378225285</v>
      </c>
      <c r="T2517" s="8">
        <f t="shared" si="982"/>
        <v>6.5697596378225285</v>
      </c>
      <c r="U2517" s="10">
        <f t="shared" si="973"/>
        <v>6.9847228031705422</v>
      </c>
      <c r="V2517" s="10">
        <f t="shared" si="983"/>
        <v>-0.14431102010629077</v>
      </c>
      <c r="W2517" s="10">
        <f t="shared" si="984"/>
        <v>0.33979956577124337</v>
      </c>
      <c r="X2517" s="10">
        <f t="shared" si="974"/>
        <v>0.18846893931605621</v>
      </c>
      <c r="Y2517" s="22">
        <f t="shared" si="985"/>
        <v>6.7376924224453338</v>
      </c>
      <c r="Z2517" s="22">
        <f t="shared" si="975"/>
        <v>6.5922741434865042</v>
      </c>
      <c r="AA2517" s="22">
        <f t="shared" si="976"/>
        <v>6.5697596378225285</v>
      </c>
      <c r="AB2517" s="35"/>
      <c r="AC2517" s="10"/>
      <c r="AD2517" s="10"/>
    </row>
    <row r="2518" spans="1:30" x14ac:dyDescent="0.25">
      <c r="A2518" t="s">
        <v>4332</v>
      </c>
      <c r="B2518" t="s">
        <v>1716</v>
      </c>
      <c r="C2518" s="1">
        <v>42339</v>
      </c>
      <c r="D2518">
        <v>5622</v>
      </c>
      <c r="E2518" t="str">
        <f t="shared" si="971"/>
        <v>_what_you_won't_learn_in_stats_classes_</v>
      </c>
      <c r="F2518" s="7">
        <f t="shared" si="977"/>
        <v>8.6346206082922023</v>
      </c>
      <c r="G2518">
        <f t="shared" si="972"/>
        <v>63</v>
      </c>
      <c r="H2518" s="11">
        <f t="shared" si="978"/>
        <v>1</v>
      </c>
      <c r="I2518" s="11">
        <f t="shared" si="986"/>
        <v>0</v>
      </c>
      <c r="J2518" s="11">
        <f t="shared" si="986"/>
        <v>1</v>
      </c>
      <c r="K2518" s="11">
        <f t="shared" si="988"/>
        <v>0</v>
      </c>
      <c r="L2518" s="11">
        <f t="shared" si="988"/>
        <v>0</v>
      </c>
      <c r="M2518" s="11">
        <f t="shared" si="988"/>
        <v>0</v>
      </c>
      <c r="N2518" s="11">
        <f t="shared" si="988"/>
        <v>0</v>
      </c>
      <c r="O2518" s="11">
        <f t="shared" si="988"/>
        <v>0</v>
      </c>
      <c r="P2518" s="11">
        <f t="shared" si="988"/>
        <v>0</v>
      </c>
      <c r="Q2518" s="4" t="str">
        <f t="shared" si="979"/>
        <v>N-101-000000</v>
      </c>
      <c r="R2518">
        <f t="shared" si="980"/>
        <v>419</v>
      </c>
      <c r="S2518" s="8">
        <f t="shared" si="981"/>
        <v>6.5697596378225285</v>
      </c>
      <c r="T2518" s="8">
        <f t="shared" si="982"/>
        <v>6.5697596378225285</v>
      </c>
      <c r="U2518" s="10">
        <f t="shared" si="973"/>
        <v>8.446151668976146</v>
      </c>
      <c r="V2518" s="10">
        <f t="shared" si="983"/>
        <v>-0.14431102010629077</v>
      </c>
      <c r="W2518" s="10">
        <f t="shared" si="984"/>
        <v>1.8012284315768472</v>
      </c>
      <c r="X2518" s="10">
        <f t="shared" si="974"/>
        <v>0.18846893931605621</v>
      </c>
      <c r="Y2518" s="22">
        <f t="shared" si="985"/>
        <v>6.7376924224453338</v>
      </c>
      <c r="Z2518" s="22">
        <f t="shared" si="975"/>
        <v>6.5922741434865042</v>
      </c>
      <c r="AA2518" s="22">
        <f t="shared" si="976"/>
        <v>6.5697596378225285</v>
      </c>
      <c r="AB2518" s="35"/>
      <c r="AC2518" s="10"/>
      <c r="AD2518" s="10"/>
    </row>
    <row r="2519" spans="1:30" x14ac:dyDescent="0.25">
      <c r="A2519" t="s">
        <v>5112</v>
      </c>
      <c r="B2519" t="s">
        <v>2498</v>
      </c>
      <c r="C2519" s="1">
        <v>42464</v>
      </c>
      <c r="D2519">
        <v>122</v>
      </c>
      <c r="E2519" t="str">
        <f t="shared" si="971"/>
        <v>_what's_a_cfo's_biggest_fear,_and_how_can_machine_learning_help?_</v>
      </c>
      <c r="F2519" s="7">
        <f t="shared" si="977"/>
        <v>4.8121843553724171</v>
      </c>
      <c r="G2519">
        <f t="shared" si="972"/>
        <v>48</v>
      </c>
      <c r="H2519" s="11">
        <f t="shared" si="978"/>
        <v>1</v>
      </c>
      <c r="I2519" s="11">
        <f t="shared" si="986"/>
        <v>0</v>
      </c>
      <c r="J2519" s="11">
        <f t="shared" si="986"/>
        <v>1</v>
      </c>
      <c r="K2519" s="11">
        <f t="shared" si="988"/>
        <v>0</v>
      </c>
      <c r="L2519" s="11">
        <f t="shared" si="988"/>
        <v>0</v>
      </c>
      <c r="M2519" s="11">
        <f t="shared" si="988"/>
        <v>1</v>
      </c>
      <c r="N2519" s="11">
        <f t="shared" si="988"/>
        <v>0</v>
      </c>
      <c r="O2519" s="11">
        <f t="shared" si="988"/>
        <v>0</v>
      </c>
      <c r="P2519" s="11">
        <f t="shared" si="988"/>
        <v>0</v>
      </c>
      <c r="Q2519" s="4" t="str">
        <f t="shared" si="979"/>
        <v>N-101-001000</v>
      </c>
      <c r="R2519">
        <f t="shared" si="980"/>
        <v>46</v>
      </c>
      <c r="S2519" s="8">
        <f t="shared" si="981"/>
        <v>7.5093650636194917</v>
      </c>
      <c r="T2519" s="8">
        <f t="shared" si="982"/>
        <v>7.5093650636194917</v>
      </c>
      <c r="U2519" s="10">
        <f t="shared" si="973"/>
        <v>4.1457961597804758</v>
      </c>
      <c r="V2519" s="10">
        <f t="shared" si="983"/>
        <v>0.57637019718311244</v>
      </c>
      <c r="W2519" s="10">
        <f t="shared" si="984"/>
        <v>-2.0212078213429381</v>
      </c>
      <c r="X2519" s="10">
        <f t="shared" si="974"/>
        <v>0.66638819559194107</v>
      </c>
      <c r="Y2519" s="22">
        <f t="shared" si="985"/>
        <v>7.2156116787212188</v>
      </c>
      <c r="Z2519" s="22">
        <f t="shared" si="975"/>
        <v>7.4284478707448081</v>
      </c>
      <c r="AA2519" s="22">
        <f t="shared" si="976"/>
        <v>7.5093650636194917</v>
      </c>
      <c r="AB2519" s="35"/>
      <c r="AC2519" s="10"/>
      <c r="AD2519" s="10"/>
    </row>
    <row r="2520" spans="1:30" x14ac:dyDescent="0.25">
      <c r="A2520" t="s">
        <v>5113</v>
      </c>
      <c r="B2520" t="s">
        <v>2499</v>
      </c>
      <c r="C2520" s="1">
        <v>42004</v>
      </c>
      <c r="D2520">
        <v>3462</v>
      </c>
      <c r="E2520" t="str">
        <f t="shared" si="971"/>
        <v>_what's_hot_&amp;amp;_what's_not_in_data_science_2015_</v>
      </c>
      <c r="F2520" s="7">
        <f t="shared" si="977"/>
        <v>8.1498905444024228</v>
      </c>
      <c r="G2520">
        <f t="shared" si="972"/>
        <v>78</v>
      </c>
      <c r="H2520" s="11">
        <f t="shared" si="978"/>
        <v>0</v>
      </c>
      <c r="I2520" s="11">
        <f t="shared" si="986"/>
        <v>0</v>
      </c>
      <c r="J2520" s="11">
        <f t="shared" si="986"/>
        <v>1</v>
      </c>
      <c r="K2520" s="11">
        <f t="shared" si="988"/>
        <v>0</v>
      </c>
      <c r="L2520" s="11">
        <f t="shared" si="988"/>
        <v>0</v>
      </c>
      <c r="M2520" s="11">
        <f t="shared" si="988"/>
        <v>0</v>
      </c>
      <c r="N2520" s="11">
        <f t="shared" si="988"/>
        <v>1</v>
      </c>
      <c r="O2520" s="11">
        <f t="shared" si="988"/>
        <v>1</v>
      </c>
      <c r="P2520" s="11">
        <f t="shared" si="988"/>
        <v>0</v>
      </c>
      <c r="Q2520" s="4" t="str">
        <f t="shared" si="979"/>
        <v>N-001-000110</v>
      </c>
      <c r="R2520">
        <f t="shared" si="980"/>
        <v>130</v>
      </c>
      <c r="S2520" s="8">
        <f t="shared" si="981"/>
        <v>7.6818150714618501</v>
      </c>
      <c r="T2520" s="8">
        <f t="shared" si="982"/>
        <v>7.6818150714618501</v>
      </c>
      <c r="U2520" s="10">
        <f t="shared" si="973"/>
        <v>7.1614067932387169</v>
      </c>
      <c r="V2520" s="10">
        <f t="shared" si="983"/>
        <v>1.0620761276823165</v>
      </c>
      <c r="W2520" s="10">
        <f t="shared" si="984"/>
        <v>1.3164983676870676</v>
      </c>
      <c r="X2520" s="10">
        <f t="shared" si="974"/>
        <v>0.98848375116370624</v>
      </c>
      <c r="Y2520" s="22">
        <f t="shared" si="985"/>
        <v>7.5377072342929834</v>
      </c>
      <c r="Z2520" s="22">
        <f t="shared" si="975"/>
        <v>7.6004759766059404</v>
      </c>
      <c r="AA2520" s="22">
        <f t="shared" si="976"/>
        <v>7.6818150714618501</v>
      </c>
      <c r="AB2520" s="35"/>
      <c r="AC2520" s="10"/>
      <c r="AD2520" s="10"/>
    </row>
    <row r="2521" spans="1:30" x14ac:dyDescent="0.25">
      <c r="A2521" t="s">
        <v>5100</v>
      </c>
      <c r="B2521" t="s">
        <v>2486</v>
      </c>
      <c r="C2521" s="1">
        <v>42372</v>
      </c>
      <c r="D2521">
        <v>2526</v>
      </c>
      <c r="E2521" t="str">
        <f t="shared" si="971"/>
        <v>_what's_the_best_way_to_get_started_in_statistics_for_programmers/data_science?_</v>
      </c>
      <c r="F2521" s="7">
        <f t="shared" si="977"/>
        <v>7.834788107388194</v>
      </c>
      <c r="G2521">
        <f t="shared" si="972"/>
        <v>68</v>
      </c>
      <c r="H2521" s="11">
        <f t="shared" si="978"/>
        <v>1</v>
      </c>
      <c r="I2521" s="11">
        <f t="shared" si="986"/>
        <v>0</v>
      </c>
      <c r="J2521" s="11">
        <f t="shared" si="986"/>
        <v>1</v>
      </c>
      <c r="K2521" s="11">
        <f t="shared" si="988"/>
        <v>0</v>
      </c>
      <c r="L2521" s="11">
        <f t="shared" si="988"/>
        <v>0</v>
      </c>
      <c r="M2521" s="11">
        <f t="shared" si="988"/>
        <v>0</v>
      </c>
      <c r="N2521" s="11">
        <f t="shared" si="988"/>
        <v>0</v>
      </c>
      <c r="O2521" s="11">
        <f t="shared" si="988"/>
        <v>0</v>
      </c>
      <c r="P2521" s="11">
        <f t="shared" si="988"/>
        <v>0</v>
      </c>
      <c r="Q2521" s="4" t="str">
        <f t="shared" si="979"/>
        <v>N-101-000000</v>
      </c>
      <c r="R2521">
        <f t="shared" si="980"/>
        <v>419</v>
      </c>
      <c r="S2521" s="8">
        <f t="shared" si="981"/>
        <v>6.5697596378225285</v>
      </c>
      <c r="T2521" s="8">
        <f t="shared" si="982"/>
        <v>6.5697596378225285</v>
      </c>
      <c r="U2521" s="10">
        <f t="shared" si="973"/>
        <v>7.6463191680721376</v>
      </c>
      <c r="V2521" s="10">
        <f t="shared" si="983"/>
        <v>-0.14431102010629077</v>
      </c>
      <c r="W2521" s="10">
        <f t="shared" si="984"/>
        <v>1.0013959306728388</v>
      </c>
      <c r="X2521" s="10">
        <f t="shared" si="974"/>
        <v>0.18846893931605621</v>
      </c>
      <c r="Y2521" s="22">
        <f t="shared" si="985"/>
        <v>6.7376924224453338</v>
      </c>
      <c r="Z2521" s="22">
        <f t="shared" si="975"/>
        <v>6.5922741434865042</v>
      </c>
      <c r="AA2521" s="22">
        <f t="shared" si="976"/>
        <v>6.5697596378225285</v>
      </c>
      <c r="AB2521" s="35"/>
      <c r="AC2521" s="10"/>
      <c r="AD2521" s="10"/>
    </row>
    <row r="2522" spans="1:30" x14ac:dyDescent="0.25">
      <c r="A2522" t="s">
        <v>5117</v>
      </c>
      <c r="B2522" t="s">
        <v>2503</v>
      </c>
      <c r="C2522" s="1">
        <v>41108</v>
      </c>
      <c r="D2522">
        <v>204</v>
      </c>
      <c r="E2522" t="str">
        <f t="shared" si="971"/>
        <v>_what's_the_difference_between_data_scientists_and_rocket_scientists?_</v>
      </c>
      <c r="F2522" s="7">
        <f t="shared" si="977"/>
        <v>5.3230099791384085</v>
      </c>
      <c r="G2522">
        <f t="shared" si="972"/>
        <v>24</v>
      </c>
      <c r="H2522" s="11">
        <f t="shared" si="978"/>
        <v>0</v>
      </c>
      <c r="I2522" s="11">
        <f t="shared" ref="I2522:J2541" si="989">IF(ISNUMBER(SEARCH(I$1,$B2522)),1,0)</f>
        <v>0</v>
      </c>
      <c r="J2522" s="11">
        <f t="shared" si="989"/>
        <v>1</v>
      </c>
      <c r="K2522" s="11">
        <f t="shared" ref="K2522:P2531" si="990">IF(ISNUMBER(SEARCH(K$1,$E2522)),1,0)</f>
        <v>0</v>
      </c>
      <c r="L2522" s="11">
        <f t="shared" si="990"/>
        <v>0</v>
      </c>
      <c r="M2522" s="11">
        <f t="shared" si="990"/>
        <v>0</v>
      </c>
      <c r="N2522" s="11">
        <f t="shared" si="990"/>
        <v>0</v>
      </c>
      <c r="O2522" s="11">
        <f t="shared" si="990"/>
        <v>1</v>
      </c>
      <c r="P2522" s="11">
        <f t="shared" si="990"/>
        <v>0</v>
      </c>
      <c r="Q2522" s="4" t="str">
        <f t="shared" si="979"/>
        <v>N-001-000010</v>
      </c>
      <c r="R2522">
        <f t="shared" si="980"/>
        <v>276</v>
      </c>
      <c r="S2522" s="8">
        <f t="shared" si="981"/>
        <v>7.1371246496698326</v>
      </c>
      <c r="T2522" s="8">
        <f t="shared" si="982"/>
        <v>7.1371246496698326</v>
      </c>
      <c r="U2522" s="10">
        <f t="shared" si="973"/>
        <v>4.7181890642801871</v>
      </c>
      <c r="V2522" s="10">
        <f t="shared" si="983"/>
        <v>0.48352944586012636</v>
      </c>
      <c r="W2522" s="10">
        <f t="shared" si="984"/>
        <v>-1.5103821975769467</v>
      </c>
      <c r="X2522" s="10">
        <f t="shared" si="974"/>
        <v>0.60482091485822098</v>
      </c>
      <c r="Y2522" s="22">
        <f t="shared" si="985"/>
        <v>7.1540443979874988</v>
      </c>
      <c r="Z2522" s="22">
        <f t="shared" si="975"/>
        <v>7.1890336202131158</v>
      </c>
      <c r="AA2522" s="22">
        <f t="shared" si="976"/>
        <v>7.1371246496698326</v>
      </c>
      <c r="AB2522" s="35"/>
      <c r="AC2522" s="10"/>
      <c r="AD2522" s="10"/>
    </row>
    <row r="2523" spans="1:30" x14ac:dyDescent="0.25">
      <c r="A2523" t="s">
        <v>5118</v>
      </c>
      <c r="B2523" t="s">
        <v>2504</v>
      </c>
      <c r="C2523" s="1">
        <v>42348</v>
      </c>
      <c r="D2523">
        <v>244</v>
      </c>
      <c r="E2523" t="str">
        <f t="shared" si="971"/>
        <v>_what's_trending_on_etsy?_</v>
      </c>
      <c r="F2523" s="7">
        <f t="shared" si="977"/>
        <v>5.5012582105447274</v>
      </c>
      <c r="G2523">
        <f t="shared" si="972"/>
        <v>60</v>
      </c>
      <c r="H2523" s="11">
        <f t="shared" si="978"/>
        <v>1</v>
      </c>
      <c r="I2523" s="11">
        <f t="shared" si="989"/>
        <v>0</v>
      </c>
      <c r="J2523" s="11">
        <f t="shared" si="989"/>
        <v>1</v>
      </c>
      <c r="K2523" s="11">
        <f t="shared" si="990"/>
        <v>0</v>
      </c>
      <c r="L2523" s="11">
        <f t="shared" si="990"/>
        <v>0</v>
      </c>
      <c r="M2523" s="11">
        <f t="shared" si="990"/>
        <v>0</v>
      </c>
      <c r="N2523" s="11">
        <f t="shared" si="990"/>
        <v>0</v>
      </c>
      <c r="O2523" s="11">
        <f t="shared" si="990"/>
        <v>0</v>
      </c>
      <c r="P2523" s="11">
        <f t="shared" si="990"/>
        <v>0</v>
      </c>
      <c r="Q2523" s="4" t="str">
        <f t="shared" si="979"/>
        <v>N-101-000000</v>
      </c>
      <c r="R2523">
        <f t="shared" si="980"/>
        <v>419</v>
      </c>
      <c r="S2523" s="8">
        <f t="shared" si="981"/>
        <v>6.5697596378225285</v>
      </c>
      <c r="T2523" s="8">
        <f t="shared" si="982"/>
        <v>6.5697596378225285</v>
      </c>
      <c r="U2523" s="10">
        <f t="shared" si="973"/>
        <v>5.3127892712286711</v>
      </c>
      <c r="V2523" s="10">
        <f t="shared" si="983"/>
        <v>-0.14431102010629077</v>
      </c>
      <c r="W2523" s="10">
        <f t="shared" si="984"/>
        <v>-1.3321339661706277</v>
      </c>
      <c r="X2523" s="10">
        <f t="shared" si="974"/>
        <v>0.18846893931605621</v>
      </c>
      <c r="Y2523" s="22">
        <f t="shared" si="985"/>
        <v>6.7376924224453338</v>
      </c>
      <c r="Z2523" s="22">
        <f t="shared" si="975"/>
        <v>6.5922741434865042</v>
      </c>
      <c r="AA2523" s="22">
        <f t="shared" si="976"/>
        <v>6.5697596378225285</v>
      </c>
      <c r="AB2523" s="35"/>
      <c r="AC2523" s="10"/>
      <c r="AD2523" s="10"/>
    </row>
    <row r="2524" spans="1:30" x14ac:dyDescent="0.25">
      <c r="A2524" t="s">
        <v>2738</v>
      </c>
      <c r="B2524" t="s">
        <v>118</v>
      </c>
      <c r="C2524" s="1">
        <v>41449</v>
      </c>
      <c r="D2524">
        <v>938</v>
      </c>
      <c r="E2524" t="str">
        <f t="shared" si="971"/>
        <v>_when_a_data_glitch_turns_great_data_into_worthless_gibberish_</v>
      </c>
      <c r="F2524" s="7">
        <f t="shared" si="977"/>
        <v>6.8448154792082629</v>
      </c>
      <c r="G2524">
        <f t="shared" si="972"/>
        <v>31</v>
      </c>
      <c r="H2524" s="11">
        <f t="shared" si="978"/>
        <v>0</v>
      </c>
      <c r="I2524" s="11">
        <f t="shared" si="989"/>
        <v>1</v>
      </c>
      <c r="J2524" s="11">
        <f t="shared" si="989"/>
        <v>0</v>
      </c>
      <c r="K2524" s="11">
        <f t="shared" si="990"/>
        <v>0</v>
      </c>
      <c r="L2524" s="11">
        <f t="shared" si="990"/>
        <v>0</v>
      </c>
      <c r="M2524" s="11">
        <f t="shared" si="990"/>
        <v>0</v>
      </c>
      <c r="N2524" s="11">
        <f t="shared" si="990"/>
        <v>0</v>
      </c>
      <c r="O2524" s="11">
        <f t="shared" si="990"/>
        <v>1</v>
      </c>
      <c r="P2524" s="11">
        <f t="shared" si="990"/>
        <v>0</v>
      </c>
      <c r="Q2524" s="4" t="str">
        <f t="shared" si="979"/>
        <v>N-010-000010</v>
      </c>
      <c r="R2524">
        <f t="shared" si="980"/>
        <v>51</v>
      </c>
      <c r="S2524" s="8">
        <f t="shared" si="981"/>
        <v>6.7640449341040307</v>
      </c>
      <c r="T2524" s="8">
        <f t="shared" si="982"/>
        <v>6.7640449341040307</v>
      </c>
      <c r="U2524" s="10">
        <f t="shared" si="973"/>
        <v>7.0208381987083053</v>
      </c>
      <c r="V2524" s="10">
        <f t="shared" si="983"/>
        <v>-0.69394840951456138</v>
      </c>
      <c r="W2524" s="10">
        <f t="shared" si="984"/>
        <v>1.1423302492907794E-2</v>
      </c>
      <c r="X2524" s="10">
        <f t="shared" si="974"/>
        <v>-0.17602271950004214</v>
      </c>
      <c r="Y2524" s="22">
        <f t="shared" si="985"/>
        <v>6.3732007636292352</v>
      </c>
      <c r="Z2524" s="22">
        <f t="shared" si="975"/>
        <v>6.5691920580633658</v>
      </c>
      <c r="AA2524" s="22">
        <f t="shared" si="976"/>
        <v>6.7640449341040307</v>
      </c>
      <c r="AB2524" s="35"/>
      <c r="AC2524" s="10"/>
      <c r="AD2524" s="10"/>
    </row>
    <row r="2525" spans="1:30" x14ac:dyDescent="0.25">
      <c r="A2525" t="s">
        <v>5125</v>
      </c>
      <c r="B2525" t="s">
        <v>2511</v>
      </c>
      <c r="C2525" s="1">
        <v>42452</v>
      </c>
      <c r="D2525">
        <v>570</v>
      </c>
      <c r="E2525" t="str">
        <f t="shared" si="971"/>
        <v>_when_data_viz_trumps_statistics_</v>
      </c>
      <c r="F2525" s="7">
        <f t="shared" si="977"/>
        <v>6.3473892096560105</v>
      </c>
      <c r="G2525">
        <f t="shared" si="972"/>
        <v>64</v>
      </c>
      <c r="H2525" s="11">
        <f t="shared" si="978"/>
        <v>1</v>
      </c>
      <c r="I2525" s="11">
        <f t="shared" si="989"/>
        <v>0</v>
      </c>
      <c r="J2525" s="11">
        <f t="shared" si="989"/>
        <v>1</v>
      </c>
      <c r="K2525" s="11">
        <f t="shared" si="990"/>
        <v>0</v>
      </c>
      <c r="L2525" s="11">
        <f t="shared" si="990"/>
        <v>0</v>
      </c>
      <c r="M2525" s="11">
        <f t="shared" si="990"/>
        <v>0</v>
      </c>
      <c r="N2525" s="11">
        <f t="shared" si="990"/>
        <v>0</v>
      </c>
      <c r="O2525" s="11">
        <f t="shared" si="990"/>
        <v>1</v>
      </c>
      <c r="P2525" s="11">
        <f t="shared" si="990"/>
        <v>0</v>
      </c>
      <c r="Q2525" s="4" t="str">
        <f t="shared" si="979"/>
        <v>N-101-000010</v>
      </c>
      <c r="R2525">
        <f t="shared" si="980"/>
        <v>382</v>
      </c>
      <c r="S2525" s="8">
        <f t="shared" si="981"/>
        <v>6.8802841839920132</v>
      </c>
      <c r="T2525" s="8">
        <f t="shared" si="982"/>
        <v>6.8802841839920132</v>
      </c>
      <c r="U2525" s="10">
        <f t="shared" si="973"/>
        <v>5.9410353491404857</v>
      </c>
      <c r="V2525" s="10">
        <f t="shared" si="983"/>
        <v>0.18424985744159661</v>
      </c>
      <c r="W2525" s="10">
        <f t="shared" si="984"/>
        <v>-0.48600296705934465</v>
      </c>
      <c r="X2525" s="10">
        <f t="shared" si="974"/>
        <v>0.40635386051552441</v>
      </c>
      <c r="Y2525" s="22">
        <f t="shared" si="985"/>
        <v>6.9555773436448023</v>
      </c>
      <c r="Z2525" s="22">
        <f t="shared" si="975"/>
        <v>6.8151536771936527</v>
      </c>
      <c r="AA2525" s="22">
        <f t="shared" si="976"/>
        <v>6.8802841839920132</v>
      </c>
      <c r="AB2525" s="35"/>
      <c r="AC2525" s="10"/>
      <c r="AD2525" s="10"/>
    </row>
    <row r="2526" spans="1:30" x14ac:dyDescent="0.25">
      <c r="A2526" t="s">
        <v>5126</v>
      </c>
      <c r="B2526" t="s">
        <v>2512</v>
      </c>
      <c r="C2526" s="1">
        <v>42485</v>
      </c>
      <c r="D2526">
        <v>937</v>
      </c>
      <c r="E2526" t="str">
        <f t="shared" si="971"/>
        <v>_when_does_deep_learning_work_better_than_svms_or_random_forests?_</v>
      </c>
      <c r="F2526" s="7">
        <f t="shared" si="977"/>
        <v>6.8437499490062246</v>
      </c>
      <c r="G2526">
        <f t="shared" si="972"/>
        <v>85</v>
      </c>
      <c r="H2526" s="11">
        <f t="shared" si="978"/>
        <v>1</v>
      </c>
      <c r="I2526" s="11">
        <f t="shared" si="989"/>
        <v>0</v>
      </c>
      <c r="J2526" s="11">
        <f t="shared" si="989"/>
        <v>1</v>
      </c>
      <c r="K2526" s="11">
        <f t="shared" si="990"/>
        <v>0</v>
      </c>
      <c r="L2526" s="11">
        <f t="shared" si="990"/>
        <v>0</v>
      </c>
      <c r="M2526" s="11">
        <f t="shared" si="990"/>
        <v>0</v>
      </c>
      <c r="N2526" s="11">
        <f t="shared" si="990"/>
        <v>0</v>
      </c>
      <c r="O2526" s="11">
        <f t="shared" si="990"/>
        <v>0</v>
      </c>
      <c r="P2526" s="11">
        <f t="shared" si="990"/>
        <v>0</v>
      </c>
      <c r="Q2526" s="4" t="str">
        <f t="shared" si="979"/>
        <v>N-101-000000</v>
      </c>
      <c r="R2526">
        <f t="shared" si="980"/>
        <v>419</v>
      </c>
      <c r="S2526" s="8">
        <f t="shared" si="981"/>
        <v>6.5697596378225285</v>
      </c>
      <c r="T2526" s="8">
        <f t="shared" si="982"/>
        <v>6.5697596378225285</v>
      </c>
      <c r="U2526" s="10">
        <f t="shared" si="973"/>
        <v>6.6552810096901682</v>
      </c>
      <c r="V2526" s="10">
        <f t="shared" si="983"/>
        <v>-0.14431102010629077</v>
      </c>
      <c r="W2526" s="10">
        <f t="shared" si="984"/>
        <v>1.0357772290869427E-2</v>
      </c>
      <c r="X2526" s="10">
        <f t="shared" si="974"/>
        <v>0.18846893931605621</v>
      </c>
      <c r="Y2526" s="22">
        <f t="shared" si="985"/>
        <v>6.7376924224453338</v>
      </c>
      <c r="Z2526" s="22">
        <f t="shared" si="975"/>
        <v>6.5922741434865042</v>
      </c>
      <c r="AA2526" s="22">
        <f t="shared" si="976"/>
        <v>6.5697596378225285</v>
      </c>
      <c r="AB2526" s="35"/>
      <c r="AC2526" s="10"/>
      <c r="AD2526" s="10"/>
    </row>
    <row r="2527" spans="1:30" x14ac:dyDescent="0.25">
      <c r="A2527" t="s">
        <v>5127</v>
      </c>
      <c r="B2527" t="s">
        <v>2513</v>
      </c>
      <c r="C2527" s="1">
        <v>42261</v>
      </c>
      <c r="D2527">
        <v>469</v>
      </c>
      <c r="E2527" t="str">
        <f t="shared" si="971"/>
        <v>_when_enough_is_enough:_using_data_to_understand_how_much_we_really_spend_withmedicare_</v>
      </c>
      <c r="F2527" s="7">
        <f t="shared" si="977"/>
        <v>6.1527326947041043</v>
      </c>
      <c r="G2527">
        <f t="shared" si="972"/>
        <v>29</v>
      </c>
      <c r="H2527" s="11">
        <f t="shared" si="978"/>
        <v>1</v>
      </c>
      <c r="I2527" s="11">
        <f t="shared" si="989"/>
        <v>0</v>
      </c>
      <c r="J2527" s="11">
        <f t="shared" si="989"/>
        <v>1</v>
      </c>
      <c r="K2527" s="11">
        <f t="shared" si="990"/>
        <v>0</v>
      </c>
      <c r="L2527" s="11">
        <f t="shared" si="990"/>
        <v>0</v>
      </c>
      <c r="M2527" s="11">
        <f t="shared" si="990"/>
        <v>0</v>
      </c>
      <c r="N2527" s="11">
        <f t="shared" si="990"/>
        <v>0</v>
      </c>
      <c r="O2527" s="11">
        <f t="shared" si="990"/>
        <v>1</v>
      </c>
      <c r="P2527" s="11">
        <f t="shared" si="990"/>
        <v>0</v>
      </c>
      <c r="Q2527" s="4" t="str">
        <f t="shared" si="979"/>
        <v>N-101-000010</v>
      </c>
      <c r="R2527">
        <f t="shared" si="980"/>
        <v>382</v>
      </c>
      <c r="S2527" s="8">
        <f t="shared" si="981"/>
        <v>6.8802841839920132</v>
      </c>
      <c r="T2527" s="8">
        <f t="shared" si="982"/>
        <v>6.8802841839920132</v>
      </c>
      <c r="U2527" s="10">
        <f t="shared" si="973"/>
        <v>5.7463788341885795</v>
      </c>
      <c r="V2527" s="10">
        <f t="shared" si="983"/>
        <v>0.18424985744159661</v>
      </c>
      <c r="W2527" s="10">
        <f t="shared" si="984"/>
        <v>-0.68065948201125082</v>
      </c>
      <c r="X2527" s="10">
        <f t="shared" si="974"/>
        <v>0.40635386051552441</v>
      </c>
      <c r="Y2527" s="22">
        <f t="shared" si="985"/>
        <v>6.9555773436448023</v>
      </c>
      <c r="Z2527" s="22">
        <f t="shared" si="975"/>
        <v>6.8151536771936527</v>
      </c>
      <c r="AA2527" s="22">
        <f t="shared" si="976"/>
        <v>6.8802841839920132</v>
      </c>
      <c r="AB2527" s="35"/>
      <c r="AC2527" s="10"/>
      <c r="AD2527" s="10"/>
    </row>
    <row r="2528" spans="1:30" x14ac:dyDescent="0.25">
      <c r="A2528" t="s">
        <v>2943</v>
      </c>
      <c r="B2528" t="s">
        <v>325</v>
      </c>
      <c r="C2528" s="1">
        <v>42206</v>
      </c>
      <c r="D2528">
        <v>2647</v>
      </c>
      <c r="E2528" t="str">
        <f t="shared" si="971"/>
        <v>_when_is_python_faster_than_r?_</v>
      </c>
      <c r="F2528" s="7">
        <f t="shared" si="977"/>
        <v>7.8815599170568991</v>
      </c>
      <c r="G2528">
        <f t="shared" si="972"/>
        <v>35</v>
      </c>
      <c r="H2528" s="11">
        <f t="shared" si="978"/>
        <v>1</v>
      </c>
      <c r="I2528" s="11">
        <f t="shared" si="989"/>
        <v>1</v>
      </c>
      <c r="J2528" s="11">
        <f t="shared" si="989"/>
        <v>0</v>
      </c>
      <c r="K2528" s="11">
        <f t="shared" si="990"/>
        <v>1</v>
      </c>
      <c r="L2528" s="11">
        <f t="shared" si="990"/>
        <v>0</v>
      </c>
      <c r="M2528" s="11">
        <f t="shared" si="990"/>
        <v>0</v>
      </c>
      <c r="N2528" s="11">
        <f t="shared" si="990"/>
        <v>0</v>
      </c>
      <c r="O2528" s="11">
        <f t="shared" si="990"/>
        <v>0</v>
      </c>
      <c r="P2528" s="11">
        <f t="shared" si="990"/>
        <v>0</v>
      </c>
      <c r="Q2528" s="4" t="str">
        <f t="shared" si="979"/>
        <v>N-110-100000</v>
      </c>
      <c r="R2528">
        <f t="shared" si="980"/>
        <v>7</v>
      </c>
      <c r="S2528" s="8">
        <f t="shared" si="981"/>
        <v>7.3873048234660512</v>
      </c>
      <c r="T2528" s="8">
        <f t="shared" si="982"/>
        <v>7.3546782491486216</v>
      </c>
      <c r="U2528" s="10">
        <f t="shared" si="973"/>
        <v>7.5337162114064116</v>
      </c>
      <c r="V2528" s="10">
        <f t="shared" si="983"/>
        <v>9.6019117461568437E-2</v>
      </c>
      <c r="W2528" s="10">
        <f t="shared" si="984"/>
        <v>1.0481677403415439</v>
      </c>
      <c r="X2528" s="10">
        <f t="shared" si="974"/>
        <v>0.34784370565048783</v>
      </c>
      <c r="Y2528" s="22">
        <f t="shared" si="985"/>
        <v>6.897067188779765</v>
      </c>
      <c r="Z2528" s="22">
        <f t="shared" si="975"/>
        <v>7.4583698124053868</v>
      </c>
      <c r="AA2528" s="22">
        <f t="shared" si="976"/>
        <v>7.3873048234660512</v>
      </c>
      <c r="AB2528" s="35"/>
      <c r="AC2528" s="10"/>
      <c r="AD2528" s="10"/>
    </row>
    <row r="2529" spans="1:30" x14ac:dyDescent="0.25">
      <c r="A2529" t="s">
        <v>2944</v>
      </c>
      <c r="B2529" t="s">
        <v>326</v>
      </c>
      <c r="C2529" s="1">
        <v>41154</v>
      </c>
      <c r="D2529">
        <v>652</v>
      </c>
      <c r="E2529" t="str">
        <f t="shared" si="971"/>
        <v>_when_is_small_data_better_than_big?_</v>
      </c>
      <c r="F2529" s="7">
        <f t="shared" si="977"/>
        <v>6.481577129276431</v>
      </c>
      <c r="G2529">
        <f t="shared" si="972"/>
        <v>36</v>
      </c>
      <c r="H2529" s="11">
        <f t="shared" si="978"/>
        <v>0</v>
      </c>
      <c r="I2529" s="11">
        <f t="shared" si="989"/>
        <v>1</v>
      </c>
      <c r="J2529" s="11">
        <f t="shared" si="989"/>
        <v>0</v>
      </c>
      <c r="K2529" s="11">
        <f t="shared" si="990"/>
        <v>0</v>
      </c>
      <c r="L2529" s="11">
        <f t="shared" si="990"/>
        <v>0</v>
      </c>
      <c r="M2529" s="11">
        <f t="shared" si="990"/>
        <v>0</v>
      </c>
      <c r="N2529" s="11">
        <f t="shared" si="990"/>
        <v>0</v>
      </c>
      <c r="O2529" s="11">
        <f t="shared" si="990"/>
        <v>1</v>
      </c>
      <c r="P2529" s="11">
        <f t="shared" si="990"/>
        <v>0</v>
      </c>
      <c r="Q2529" s="4" t="str">
        <f t="shared" si="979"/>
        <v>N-010-000010</v>
      </c>
      <c r="R2529">
        <f t="shared" si="980"/>
        <v>51</v>
      </c>
      <c r="S2529" s="8">
        <f t="shared" si="981"/>
        <v>6.7640449341040307</v>
      </c>
      <c r="T2529" s="8">
        <f t="shared" si="982"/>
        <v>6.7640449341040307</v>
      </c>
      <c r="U2529" s="10">
        <f t="shared" si="973"/>
        <v>6.6575998487764734</v>
      </c>
      <c r="V2529" s="10">
        <f t="shared" si="983"/>
        <v>-0.69394840951456138</v>
      </c>
      <c r="W2529" s="10">
        <f t="shared" si="984"/>
        <v>-0.35181504743892411</v>
      </c>
      <c r="X2529" s="10">
        <f t="shared" si="974"/>
        <v>-0.17602271950004214</v>
      </c>
      <c r="Y2529" s="22">
        <f t="shared" si="985"/>
        <v>6.3732007636292352</v>
      </c>
      <c r="Z2529" s="22">
        <f t="shared" si="975"/>
        <v>6.5691920580633658</v>
      </c>
      <c r="AA2529" s="22">
        <f t="shared" si="976"/>
        <v>6.7640449341040307</v>
      </c>
      <c r="AB2529" s="35"/>
      <c r="AC2529" s="10"/>
      <c r="AD2529" s="10"/>
    </row>
    <row r="2530" spans="1:30" x14ac:dyDescent="0.25">
      <c r="A2530" t="s">
        <v>2945</v>
      </c>
      <c r="B2530" t="s">
        <v>327</v>
      </c>
      <c r="C2530" s="1">
        <v>41662</v>
      </c>
      <c r="D2530">
        <v>945</v>
      </c>
      <c r="E2530" t="str">
        <f t="shared" si="971"/>
        <v>_when_is_the_apprenticeship_starting?_</v>
      </c>
      <c r="F2530" s="7">
        <f t="shared" si="977"/>
        <v>6.852242569051878</v>
      </c>
      <c r="G2530">
        <f t="shared" si="972"/>
        <v>60</v>
      </c>
      <c r="H2530" s="11">
        <f t="shared" si="978"/>
        <v>0</v>
      </c>
      <c r="I2530" s="11">
        <f t="shared" si="989"/>
        <v>1</v>
      </c>
      <c r="J2530" s="11">
        <f t="shared" si="989"/>
        <v>0</v>
      </c>
      <c r="K2530" s="11">
        <f t="shared" si="990"/>
        <v>0</v>
      </c>
      <c r="L2530" s="11">
        <f t="shared" si="990"/>
        <v>0</v>
      </c>
      <c r="M2530" s="11">
        <f t="shared" si="990"/>
        <v>0</v>
      </c>
      <c r="N2530" s="11">
        <f t="shared" si="990"/>
        <v>0</v>
      </c>
      <c r="O2530" s="11">
        <f t="shared" si="990"/>
        <v>0</v>
      </c>
      <c r="P2530" s="11">
        <f t="shared" si="990"/>
        <v>0</v>
      </c>
      <c r="Q2530" s="4" t="str">
        <f t="shared" si="979"/>
        <v>N-010-000000</v>
      </c>
      <c r="R2530">
        <f t="shared" si="980"/>
        <v>99</v>
      </c>
      <c r="S2530" s="8">
        <f t="shared" si="981"/>
        <v>6.480946823676728</v>
      </c>
      <c r="T2530" s="8">
        <f t="shared" si="982"/>
        <v>6.480946823676728</v>
      </c>
      <c r="U2530" s="10">
        <f t="shared" si="973"/>
        <v>7.2461502097513879</v>
      </c>
      <c r="V2530" s="10">
        <f t="shared" si="983"/>
        <v>-1.0225092870624488</v>
      </c>
      <c r="W2530" s="10">
        <f t="shared" si="984"/>
        <v>1.8850392336522859E-2</v>
      </c>
      <c r="X2530" s="10">
        <f t="shared" si="974"/>
        <v>-0.39390764069951029</v>
      </c>
      <c r="Y2530" s="22">
        <f t="shared" si="985"/>
        <v>6.1553158424297676</v>
      </c>
      <c r="Z2530" s="22">
        <f t="shared" si="975"/>
        <v>6.3463125243562173</v>
      </c>
      <c r="AA2530" s="22">
        <f t="shared" si="976"/>
        <v>6.480946823676728</v>
      </c>
      <c r="AB2530" s="35"/>
      <c r="AC2530" s="10"/>
      <c r="AD2530" s="10"/>
    </row>
    <row r="2531" spans="1:30" x14ac:dyDescent="0.25">
      <c r="A2531" t="s">
        <v>5129</v>
      </c>
      <c r="B2531" t="s">
        <v>2515</v>
      </c>
      <c r="C2531" s="1">
        <v>41022</v>
      </c>
      <c r="D2531">
        <v>195</v>
      </c>
      <c r="E2531" t="str">
        <f t="shared" si="971"/>
        <v>_when_to_hire_a_data_scientist:_before_or_after_a_big_crisis?_</v>
      </c>
      <c r="F2531" s="7">
        <f t="shared" si="977"/>
        <v>5.2781146592305168</v>
      </c>
      <c r="G2531">
        <f t="shared" si="972"/>
        <v>59</v>
      </c>
      <c r="H2531" s="11">
        <f t="shared" si="978"/>
        <v>0</v>
      </c>
      <c r="I2531" s="11">
        <f t="shared" si="989"/>
        <v>0</v>
      </c>
      <c r="J2531" s="11">
        <f t="shared" si="989"/>
        <v>1</v>
      </c>
      <c r="K2531" s="11">
        <f t="shared" si="990"/>
        <v>0</v>
      </c>
      <c r="L2531" s="11">
        <f t="shared" si="990"/>
        <v>0</v>
      </c>
      <c r="M2531" s="11">
        <f t="shared" si="990"/>
        <v>0</v>
      </c>
      <c r="N2531" s="11">
        <f t="shared" si="990"/>
        <v>0</v>
      </c>
      <c r="O2531" s="11">
        <f t="shared" si="990"/>
        <v>1</v>
      </c>
      <c r="P2531" s="11">
        <f t="shared" si="990"/>
        <v>0</v>
      </c>
      <c r="Q2531" s="4" t="str">
        <f t="shared" si="979"/>
        <v>N-001-000010</v>
      </c>
      <c r="R2531">
        <f t="shared" si="980"/>
        <v>276</v>
      </c>
      <c r="S2531" s="8">
        <f t="shared" si="981"/>
        <v>7.1371246496698326</v>
      </c>
      <c r="T2531" s="8">
        <f t="shared" si="982"/>
        <v>7.1371246496698326</v>
      </c>
      <c r="U2531" s="10">
        <f t="shared" si="973"/>
        <v>4.6732937443722955</v>
      </c>
      <c r="V2531" s="10">
        <f t="shared" si="983"/>
        <v>0.48352944586012636</v>
      </c>
      <c r="W2531" s="10">
        <f t="shared" si="984"/>
        <v>-1.5552775174848383</v>
      </c>
      <c r="X2531" s="10">
        <f t="shared" si="974"/>
        <v>0.60482091485822098</v>
      </c>
      <c r="Y2531" s="22">
        <f t="shared" si="985"/>
        <v>7.1540443979874988</v>
      </c>
      <c r="Z2531" s="22">
        <f t="shared" si="975"/>
        <v>7.1890336202131158</v>
      </c>
      <c r="AA2531" s="22">
        <f t="shared" si="976"/>
        <v>7.1371246496698326</v>
      </c>
      <c r="AB2531" s="35"/>
      <c r="AC2531" s="10"/>
      <c r="AD2531" s="10"/>
    </row>
    <row r="2532" spans="1:30" x14ac:dyDescent="0.25">
      <c r="A2532" t="s">
        <v>3994</v>
      </c>
      <c r="B2532" t="s">
        <v>1378</v>
      </c>
      <c r="C2532" s="1">
        <v>42260</v>
      </c>
      <c r="D2532">
        <v>3127</v>
      </c>
      <c r="E2532" t="str">
        <f t="shared" si="971"/>
        <v>_when_your_data_science_activities_can_send_you_to_prison..._</v>
      </c>
      <c r="F2532" s="7">
        <f t="shared" si="977"/>
        <v>8.0481491016652011</v>
      </c>
      <c r="G2532">
        <f t="shared" si="972"/>
        <v>28</v>
      </c>
      <c r="H2532" s="11">
        <f t="shared" si="978"/>
        <v>1</v>
      </c>
      <c r="I2532" s="11">
        <f t="shared" si="989"/>
        <v>0</v>
      </c>
      <c r="J2532" s="11">
        <f t="shared" si="989"/>
        <v>1</v>
      </c>
      <c r="K2532" s="11">
        <f t="shared" ref="K2532:P2541" si="991">IF(ISNUMBER(SEARCH(K$1,$E2532)),1,0)</f>
        <v>0</v>
      </c>
      <c r="L2532" s="11">
        <f t="shared" si="991"/>
        <v>0</v>
      </c>
      <c r="M2532" s="11">
        <f t="shared" si="991"/>
        <v>0</v>
      </c>
      <c r="N2532" s="11">
        <f t="shared" si="991"/>
        <v>1</v>
      </c>
      <c r="O2532" s="11">
        <f t="shared" si="991"/>
        <v>1</v>
      </c>
      <c r="P2532" s="11">
        <f t="shared" si="991"/>
        <v>0</v>
      </c>
      <c r="Q2532" s="4" t="str">
        <f t="shared" si="979"/>
        <v>N-101-000110</v>
      </c>
      <c r="R2532">
        <f t="shared" si="980"/>
        <v>126</v>
      </c>
      <c r="S2532" s="8">
        <f t="shared" si="981"/>
        <v>7.156085089173656</v>
      </c>
      <c r="T2532" s="8">
        <f t="shared" si="982"/>
        <v>7.156085089173656</v>
      </c>
      <c r="U2532" s="10">
        <f t="shared" si="973"/>
        <v>7.2581324048441918</v>
      </c>
      <c r="V2532" s="10">
        <f t="shared" si="983"/>
        <v>0.76279653926378688</v>
      </c>
      <c r="W2532" s="10">
        <f t="shared" si="984"/>
        <v>1.214756924949846</v>
      </c>
      <c r="X2532" s="10">
        <f t="shared" si="974"/>
        <v>0.79001669682100972</v>
      </c>
      <c r="Y2532" s="22">
        <f t="shared" si="985"/>
        <v>7.3392401799502869</v>
      </c>
      <c r="Z2532" s="22">
        <f t="shared" si="975"/>
        <v>7.2265960335864765</v>
      </c>
      <c r="AA2532" s="22">
        <f t="shared" si="976"/>
        <v>7.156085089173656</v>
      </c>
      <c r="AB2532" s="35"/>
      <c r="AC2532" s="10"/>
      <c r="AD2532" s="10"/>
    </row>
    <row r="2533" spans="1:30" x14ac:dyDescent="0.25">
      <c r="A2533" t="s">
        <v>5130</v>
      </c>
      <c r="B2533" t="s">
        <v>2516</v>
      </c>
      <c r="C2533" s="1">
        <v>42135</v>
      </c>
      <c r="D2533">
        <v>5124</v>
      </c>
      <c r="E2533" t="str">
        <f t="shared" si="971"/>
        <v>_where_big_data_projects_fail_</v>
      </c>
      <c r="F2533" s="7">
        <f t="shared" si="977"/>
        <v>8.5418858040066095</v>
      </c>
      <c r="G2533">
        <f t="shared" si="972"/>
        <v>30</v>
      </c>
      <c r="H2533" s="11">
        <f t="shared" si="978"/>
        <v>1</v>
      </c>
      <c r="I2533" s="11">
        <f t="shared" si="989"/>
        <v>0</v>
      </c>
      <c r="J2533" s="11">
        <f t="shared" si="989"/>
        <v>1</v>
      </c>
      <c r="K2533" s="11">
        <f t="shared" si="991"/>
        <v>0</v>
      </c>
      <c r="L2533" s="11">
        <f t="shared" si="991"/>
        <v>0</v>
      </c>
      <c r="M2533" s="11">
        <f t="shared" si="991"/>
        <v>0</v>
      </c>
      <c r="N2533" s="11">
        <f t="shared" si="991"/>
        <v>0</v>
      </c>
      <c r="O2533" s="11">
        <f t="shared" si="991"/>
        <v>1</v>
      </c>
      <c r="P2533" s="11">
        <f t="shared" si="991"/>
        <v>0</v>
      </c>
      <c r="Q2533" s="4" t="str">
        <f t="shared" si="979"/>
        <v>N-101-000010</v>
      </c>
      <c r="R2533">
        <f t="shared" si="980"/>
        <v>382</v>
      </c>
      <c r="S2533" s="8">
        <f t="shared" si="981"/>
        <v>6.8802841839920132</v>
      </c>
      <c r="T2533" s="8">
        <f t="shared" si="982"/>
        <v>6.8802841839920132</v>
      </c>
      <c r="U2533" s="10">
        <f t="shared" si="973"/>
        <v>8.1355319434910847</v>
      </c>
      <c r="V2533" s="10">
        <f t="shared" si="983"/>
        <v>0.18424985744159661</v>
      </c>
      <c r="W2533" s="10">
        <f t="shared" si="984"/>
        <v>1.7084936272912543</v>
      </c>
      <c r="X2533" s="10">
        <f t="shared" si="974"/>
        <v>0.40635386051552441</v>
      </c>
      <c r="Y2533" s="22">
        <f t="shared" si="985"/>
        <v>6.9555773436448023</v>
      </c>
      <c r="Z2533" s="22">
        <f t="shared" si="975"/>
        <v>6.8151536771936527</v>
      </c>
      <c r="AA2533" s="22">
        <f t="shared" si="976"/>
        <v>6.8802841839920132</v>
      </c>
      <c r="AB2533" s="35"/>
      <c r="AC2533" s="10"/>
      <c r="AD2533" s="10"/>
    </row>
    <row r="2534" spans="1:30" x14ac:dyDescent="0.25">
      <c r="A2534" t="s">
        <v>5131</v>
      </c>
      <c r="B2534" t="s">
        <v>2517</v>
      </c>
      <c r="C2534" s="1">
        <v>41967</v>
      </c>
      <c r="D2534">
        <v>489</v>
      </c>
      <c r="E2534" t="str">
        <f t="shared" si="971"/>
        <v>_where_the_cloud_meets_the_grid_</v>
      </c>
      <c r="F2534" s="7">
        <f t="shared" si="977"/>
        <v>6.1944053911046719</v>
      </c>
      <c r="G2534">
        <f t="shared" si="972"/>
        <v>60</v>
      </c>
      <c r="H2534" s="11">
        <f t="shared" si="978"/>
        <v>0</v>
      </c>
      <c r="I2534" s="11">
        <f t="shared" si="989"/>
        <v>0</v>
      </c>
      <c r="J2534" s="11">
        <f t="shared" si="989"/>
        <v>1</v>
      </c>
      <c r="K2534" s="11">
        <f t="shared" si="991"/>
        <v>0</v>
      </c>
      <c r="L2534" s="11">
        <f t="shared" si="991"/>
        <v>0</v>
      </c>
      <c r="M2534" s="11">
        <f t="shared" si="991"/>
        <v>0</v>
      </c>
      <c r="N2534" s="11">
        <f t="shared" si="991"/>
        <v>0</v>
      </c>
      <c r="O2534" s="11">
        <f t="shared" si="991"/>
        <v>0</v>
      </c>
      <c r="P2534" s="11">
        <f t="shared" si="991"/>
        <v>0</v>
      </c>
      <c r="Q2534" s="4" t="str">
        <f t="shared" si="979"/>
        <v>N-001-000000</v>
      </c>
      <c r="R2534">
        <f t="shared" si="980"/>
        <v>313</v>
      </c>
      <c r="S2534" s="8">
        <f t="shared" si="981"/>
        <v>6.8822553953446945</v>
      </c>
      <c r="T2534" s="8">
        <f t="shared" si="982"/>
        <v>6.8822553953446945</v>
      </c>
      <c r="U2534" s="10">
        <f t="shared" si="973"/>
        <v>5.8074693974459191</v>
      </c>
      <c r="V2534" s="10">
        <f t="shared" si="983"/>
        <v>0.15496856831223904</v>
      </c>
      <c r="W2534" s="10">
        <f t="shared" si="984"/>
        <v>-0.63898678561068323</v>
      </c>
      <c r="X2534" s="10">
        <f t="shared" si="974"/>
        <v>0.38693599365875281</v>
      </c>
      <c r="Y2534" s="22">
        <f t="shared" si="985"/>
        <v>6.9361594767880304</v>
      </c>
      <c r="Z2534" s="22">
        <f t="shared" si="975"/>
        <v>6.9661540865059681</v>
      </c>
      <c r="AA2534" s="22">
        <f t="shared" si="976"/>
        <v>6.8822553953446945</v>
      </c>
      <c r="AB2534" s="35"/>
      <c r="AC2534" s="10"/>
      <c r="AD2534" s="10"/>
    </row>
    <row r="2535" spans="1:30" x14ac:dyDescent="0.25">
      <c r="A2535" t="s">
        <v>2947</v>
      </c>
      <c r="B2535" t="s">
        <v>329</v>
      </c>
      <c r="C2535" s="1">
        <v>42166</v>
      </c>
      <c r="D2535">
        <v>285</v>
      </c>
      <c r="E2535" t="str">
        <f t="shared" si="971"/>
        <v>_where_to_get_started_with_small_data_collection_and_analysis_</v>
      </c>
      <c r="F2535" s="7">
        <f t="shared" si="977"/>
        <v>5.6559918108198524</v>
      </c>
      <c r="G2535">
        <f t="shared" si="972"/>
        <v>45</v>
      </c>
      <c r="H2535" s="11">
        <f t="shared" si="978"/>
        <v>1</v>
      </c>
      <c r="I2535" s="11">
        <f t="shared" si="989"/>
        <v>1</v>
      </c>
      <c r="J2535" s="11">
        <f t="shared" si="989"/>
        <v>0</v>
      </c>
      <c r="K2535" s="11">
        <f t="shared" si="991"/>
        <v>0</v>
      </c>
      <c r="L2535" s="11">
        <f t="shared" si="991"/>
        <v>0</v>
      </c>
      <c r="M2535" s="11">
        <f t="shared" si="991"/>
        <v>0</v>
      </c>
      <c r="N2535" s="11">
        <f t="shared" si="991"/>
        <v>0</v>
      </c>
      <c r="O2535" s="11">
        <f t="shared" si="991"/>
        <v>1</v>
      </c>
      <c r="P2535" s="11">
        <f t="shared" si="991"/>
        <v>1</v>
      </c>
      <c r="Q2535" s="4" t="str">
        <f t="shared" si="979"/>
        <v>N-110-000011</v>
      </c>
      <c r="R2535">
        <f t="shared" si="980"/>
        <v>21</v>
      </c>
      <c r="S2535" s="8">
        <f t="shared" si="981"/>
        <v>5.7614925343121861</v>
      </c>
      <c r="T2535" s="8">
        <f t="shared" si="982"/>
        <v>5.7614925343121861</v>
      </c>
      <c r="U2535" s="10">
        <f t="shared" si="973"/>
        <v>6.2452317277976412</v>
      </c>
      <c r="V2535" s="10">
        <f t="shared" si="983"/>
        <v>-1.3170617680423686</v>
      </c>
      <c r="W2535" s="10">
        <f t="shared" si="984"/>
        <v>-1.1774003658955028</v>
      </c>
      <c r="X2535" s="10">
        <f t="shared" si="974"/>
        <v>-0.58923991697778932</v>
      </c>
      <c r="Y2535" s="22">
        <f t="shared" si="985"/>
        <v>5.9599835661514877</v>
      </c>
      <c r="Z2535" s="22">
        <f t="shared" si="975"/>
        <v>6.0277952412423002</v>
      </c>
      <c r="AA2535" s="22">
        <f t="shared" si="976"/>
        <v>5.7614925343121861</v>
      </c>
      <c r="AB2535" s="35"/>
      <c r="AC2535" s="10"/>
      <c r="AD2535" s="10"/>
    </row>
    <row r="2536" spans="1:30" x14ac:dyDescent="0.25">
      <c r="A2536" t="s">
        <v>2946</v>
      </c>
      <c r="B2536" t="s">
        <v>328</v>
      </c>
      <c r="C2536" s="1">
        <v>41032</v>
      </c>
      <c r="D2536">
        <v>122</v>
      </c>
      <c r="E2536" t="str">
        <f t="shared" si="971"/>
        <v>_where's_the_limit_between_big_vs._large_data?_</v>
      </c>
      <c r="F2536" s="7">
        <f t="shared" si="977"/>
        <v>4.8121843553724171</v>
      </c>
      <c r="G2536">
        <f t="shared" si="972"/>
        <v>23</v>
      </c>
      <c r="H2536" s="11">
        <f t="shared" si="978"/>
        <v>0</v>
      </c>
      <c r="I2536" s="11">
        <f t="shared" si="989"/>
        <v>1</v>
      </c>
      <c r="J2536" s="11">
        <f t="shared" si="989"/>
        <v>0</v>
      </c>
      <c r="K2536" s="11">
        <f t="shared" si="991"/>
        <v>0</v>
      </c>
      <c r="L2536" s="11">
        <f t="shared" si="991"/>
        <v>0</v>
      </c>
      <c r="M2536" s="11">
        <f t="shared" si="991"/>
        <v>0</v>
      </c>
      <c r="N2536" s="11">
        <f t="shared" si="991"/>
        <v>0</v>
      </c>
      <c r="O2536" s="11">
        <f t="shared" si="991"/>
        <v>0</v>
      </c>
      <c r="P2536" s="11">
        <f t="shared" si="991"/>
        <v>0</v>
      </c>
      <c r="Q2536" s="4" t="str">
        <f t="shared" si="979"/>
        <v>N-010-000000</v>
      </c>
      <c r="R2536">
        <f t="shared" si="980"/>
        <v>99</v>
      </c>
      <c r="S2536" s="8">
        <f t="shared" si="981"/>
        <v>6.480946823676728</v>
      </c>
      <c r="T2536" s="8">
        <f t="shared" si="982"/>
        <v>6.480946823676728</v>
      </c>
      <c r="U2536" s="10">
        <f t="shared" si="973"/>
        <v>5.206091996071927</v>
      </c>
      <c r="V2536" s="10">
        <f t="shared" si="983"/>
        <v>-1.0225092870624488</v>
      </c>
      <c r="W2536" s="10">
        <f t="shared" si="984"/>
        <v>-2.0212078213429381</v>
      </c>
      <c r="X2536" s="10">
        <f t="shared" si="974"/>
        <v>-0.39390764069951029</v>
      </c>
      <c r="Y2536" s="22">
        <f t="shared" si="985"/>
        <v>6.1553158424297676</v>
      </c>
      <c r="Z2536" s="22">
        <f t="shared" si="975"/>
        <v>6.3463125243562173</v>
      </c>
      <c r="AA2536" s="22">
        <f t="shared" si="976"/>
        <v>6.480946823676728</v>
      </c>
      <c r="AB2536" s="35"/>
      <c r="AC2536" s="10"/>
      <c r="AD2536" s="10"/>
    </row>
    <row r="2537" spans="1:30" x14ac:dyDescent="0.25">
      <c r="A2537" t="s">
        <v>2948</v>
      </c>
      <c r="B2537" t="s">
        <v>330</v>
      </c>
      <c r="C2537" s="1">
        <v>42342</v>
      </c>
      <c r="D2537">
        <v>260</v>
      </c>
      <c r="E2537" t="str">
        <f t="shared" si="971"/>
        <v>_which_algorithm_to_use?_</v>
      </c>
      <c r="F2537" s="7">
        <f t="shared" si="977"/>
        <v>5.5645204073226937</v>
      </c>
      <c r="G2537">
        <f t="shared" si="972"/>
        <v>38</v>
      </c>
      <c r="H2537" s="11">
        <f t="shared" si="978"/>
        <v>1</v>
      </c>
      <c r="I2537" s="11">
        <f t="shared" si="989"/>
        <v>1</v>
      </c>
      <c r="J2537" s="11">
        <f t="shared" si="989"/>
        <v>0</v>
      </c>
      <c r="K2537" s="11">
        <f t="shared" si="991"/>
        <v>0</v>
      </c>
      <c r="L2537" s="11">
        <f t="shared" si="991"/>
        <v>0</v>
      </c>
      <c r="M2537" s="11">
        <f t="shared" si="991"/>
        <v>0</v>
      </c>
      <c r="N2537" s="11">
        <f t="shared" si="991"/>
        <v>0</v>
      </c>
      <c r="O2537" s="11">
        <f t="shared" si="991"/>
        <v>0</v>
      </c>
      <c r="P2537" s="11">
        <f t="shared" si="991"/>
        <v>0</v>
      </c>
      <c r="Q2537" s="4" t="str">
        <f t="shared" si="979"/>
        <v>N-110-000000</v>
      </c>
      <c r="R2537">
        <f t="shared" si="980"/>
        <v>84</v>
      </c>
      <c r="S2537" s="8">
        <f t="shared" si="981"/>
        <v>6.1102020039575136</v>
      </c>
      <c r="T2537" s="8">
        <f t="shared" si="982"/>
        <v>6.1102020039575136</v>
      </c>
      <c r="U2537" s="10">
        <f t="shared" si="973"/>
        <v>6.156895102364901</v>
      </c>
      <c r="V2537" s="10">
        <f t="shared" si="983"/>
        <v>-1.3217888754809786</v>
      </c>
      <c r="W2537" s="10">
        <f t="shared" si="984"/>
        <v>-1.2688717693926614</v>
      </c>
      <c r="X2537" s="10">
        <f t="shared" si="974"/>
        <v>-0.59237469504220686</v>
      </c>
      <c r="Y2537" s="22">
        <f t="shared" si="985"/>
        <v>5.9568487880870702</v>
      </c>
      <c r="Z2537" s="22">
        <f t="shared" si="975"/>
        <v>5.9724325813367543</v>
      </c>
      <c r="AA2537" s="22">
        <f t="shared" si="976"/>
        <v>6.1102020039575136</v>
      </c>
      <c r="AB2537" s="35"/>
      <c r="AC2537" s="10"/>
      <c r="AD2537" s="10"/>
    </row>
    <row r="2538" spans="1:30" x14ac:dyDescent="0.25">
      <c r="A2538" t="s">
        <v>2949</v>
      </c>
      <c r="B2538" t="s">
        <v>331</v>
      </c>
      <c r="C2538" s="1">
        <v>41913</v>
      </c>
      <c r="D2538">
        <v>445</v>
      </c>
      <c r="E2538" t="str">
        <f t="shared" si="971"/>
        <v>_which_chart_or_graph_is_right_for_you?_</v>
      </c>
      <c r="F2538" s="7">
        <f t="shared" si="977"/>
        <v>6.1003189520200642</v>
      </c>
      <c r="G2538">
        <f t="shared" si="972"/>
        <v>57</v>
      </c>
      <c r="H2538" s="11">
        <f t="shared" si="978"/>
        <v>0</v>
      </c>
      <c r="I2538" s="11">
        <f t="shared" si="989"/>
        <v>1</v>
      </c>
      <c r="J2538" s="11">
        <f t="shared" si="989"/>
        <v>0</v>
      </c>
      <c r="K2538" s="11">
        <f t="shared" si="991"/>
        <v>0</v>
      </c>
      <c r="L2538" s="11">
        <f t="shared" si="991"/>
        <v>0</v>
      </c>
      <c r="M2538" s="11">
        <f t="shared" si="991"/>
        <v>0</v>
      </c>
      <c r="N2538" s="11">
        <f t="shared" si="991"/>
        <v>0</v>
      </c>
      <c r="O2538" s="11">
        <f t="shared" si="991"/>
        <v>0</v>
      </c>
      <c r="P2538" s="11">
        <f t="shared" si="991"/>
        <v>0</v>
      </c>
      <c r="Q2538" s="4" t="str">
        <f t="shared" si="979"/>
        <v>N-010-000000</v>
      </c>
      <c r="R2538">
        <f t="shared" si="980"/>
        <v>99</v>
      </c>
      <c r="S2538" s="8">
        <f t="shared" si="981"/>
        <v>6.480946823676728</v>
      </c>
      <c r="T2538" s="8">
        <f t="shared" si="982"/>
        <v>6.480946823676728</v>
      </c>
      <c r="U2538" s="10">
        <f t="shared" si="973"/>
        <v>6.4942265927195741</v>
      </c>
      <c r="V2538" s="10">
        <f t="shared" si="983"/>
        <v>-1.0225092870624488</v>
      </c>
      <c r="W2538" s="10">
        <f t="shared" si="984"/>
        <v>-0.7330732246952909</v>
      </c>
      <c r="X2538" s="10">
        <f t="shared" si="974"/>
        <v>-0.39390764069951029</v>
      </c>
      <c r="Y2538" s="22">
        <f t="shared" si="985"/>
        <v>6.1553158424297676</v>
      </c>
      <c r="Z2538" s="22">
        <f t="shared" si="975"/>
        <v>6.3463125243562173</v>
      </c>
      <c r="AA2538" s="22">
        <f t="shared" si="976"/>
        <v>6.480946823676728</v>
      </c>
      <c r="AB2538" s="35"/>
      <c r="AC2538" s="10"/>
      <c r="AD2538" s="10"/>
    </row>
    <row r="2539" spans="1:30" x14ac:dyDescent="0.25">
      <c r="A2539" t="s">
        <v>3071</v>
      </c>
      <c r="B2539" t="s">
        <v>453</v>
      </c>
      <c r="C2539" s="1">
        <v>42136</v>
      </c>
      <c r="D2539">
        <v>204</v>
      </c>
      <c r="E2539" t="str">
        <f t="shared" si="971"/>
        <v>_which_chart_or_graph_is_right_for_you?_tableau_whitepaper_</v>
      </c>
      <c r="F2539" s="7">
        <f t="shared" si="977"/>
        <v>5.3230099791384085</v>
      </c>
      <c r="G2539">
        <f t="shared" si="972"/>
        <v>52</v>
      </c>
      <c r="H2539" s="11">
        <f t="shared" si="978"/>
        <v>1</v>
      </c>
      <c r="I2539" s="11">
        <f t="shared" si="989"/>
        <v>1</v>
      </c>
      <c r="J2539" s="11">
        <f t="shared" si="989"/>
        <v>0</v>
      </c>
      <c r="K2539" s="11">
        <f t="shared" si="991"/>
        <v>0</v>
      </c>
      <c r="L2539" s="11">
        <f t="shared" si="991"/>
        <v>0</v>
      </c>
      <c r="M2539" s="11">
        <f t="shared" si="991"/>
        <v>0</v>
      </c>
      <c r="N2539" s="11">
        <f t="shared" si="991"/>
        <v>0</v>
      </c>
      <c r="O2539" s="11">
        <f t="shared" si="991"/>
        <v>0</v>
      </c>
      <c r="P2539" s="11">
        <f t="shared" si="991"/>
        <v>0</v>
      </c>
      <c r="Q2539" s="4" t="str">
        <f t="shared" si="979"/>
        <v>N-110-000000</v>
      </c>
      <c r="R2539">
        <f t="shared" si="980"/>
        <v>84</v>
      </c>
      <c r="S2539" s="8">
        <f t="shared" si="981"/>
        <v>6.1102020039575136</v>
      </c>
      <c r="T2539" s="8">
        <f t="shared" si="982"/>
        <v>6.1102020039575136</v>
      </c>
      <c r="U2539" s="10">
        <f t="shared" si="973"/>
        <v>5.9153846741806149</v>
      </c>
      <c r="V2539" s="10">
        <f t="shared" si="983"/>
        <v>-1.3217888754809786</v>
      </c>
      <c r="W2539" s="10">
        <f t="shared" si="984"/>
        <v>-1.5103821975769467</v>
      </c>
      <c r="X2539" s="10">
        <f t="shared" si="974"/>
        <v>-0.59237469504220686</v>
      </c>
      <c r="Y2539" s="22">
        <f t="shared" si="985"/>
        <v>5.9568487880870702</v>
      </c>
      <c r="Z2539" s="22">
        <f t="shared" si="975"/>
        <v>5.9724325813367543</v>
      </c>
      <c r="AA2539" s="22">
        <f t="shared" si="976"/>
        <v>6.1102020039575136</v>
      </c>
      <c r="AB2539" s="35"/>
      <c r="AC2539" s="10"/>
      <c r="AD2539" s="10"/>
    </row>
    <row r="2540" spans="1:30" x14ac:dyDescent="0.25">
      <c r="A2540" t="s">
        <v>2950</v>
      </c>
      <c r="B2540" t="s">
        <v>332</v>
      </c>
      <c r="C2540" s="1">
        <v>42202</v>
      </c>
      <c r="D2540">
        <v>117</v>
      </c>
      <c r="E2540" t="str">
        <f t="shared" si="971"/>
        <v>_which_data_model_to_use_for_website_performance_data_</v>
      </c>
      <c r="F2540" s="7">
        <f t="shared" si="977"/>
        <v>4.7706846244656651</v>
      </c>
      <c r="G2540">
        <f t="shared" si="972"/>
        <v>78</v>
      </c>
      <c r="H2540" s="11">
        <f t="shared" si="978"/>
        <v>1</v>
      </c>
      <c r="I2540" s="11">
        <f t="shared" si="989"/>
        <v>1</v>
      </c>
      <c r="J2540" s="11">
        <f t="shared" si="989"/>
        <v>0</v>
      </c>
      <c r="K2540" s="11">
        <f t="shared" si="991"/>
        <v>0</v>
      </c>
      <c r="L2540" s="11">
        <f t="shared" si="991"/>
        <v>0</v>
      </c>
      <c r="M2540" s="11">
        <f t="shared" si="991"/>
        <v>0</v>
      </c>
      <c r="N2540" s="11">
        <f t="shared" si="991"/>
        <v>0</v>
      </c>
      <c r="O2540" s="11">
        <f t="shared" si="991"/>
        <v>1</v>
      </c>
      <c r="P2540" s="11">
        <f t="shared" si="991"/>
        <v>0</v>
      </c>
      <c r="Q2540" s="4" t="str">
        <f t="shared" si="979"/>
        <v>N-110-000010</v>
      </c>
      <c r="R2540">
        <f t="shared" si="980"/>
        <v>58</v>
      </c>
      <c r="S2540" s="8">
        <f t="shared" si="981"/>
        <v>5.7492453157171877</v>
      </c>
      <c r="T2540" s="8">
        <f t="shared" si="982"/>
        <v>5.7492453157171877</v>
      </c>
      <c r="U2540" s="10">
        <f t="shared" si="973"/>
        <v>5.145174398308404</v>
      </c>
      <c r="V2540" s="10">
        <f t="shared" si="983"/>
        <v>-0.99322799793309102</v>
      </c>
      <c r="W2540" s="10">
        <f t="shared" si="984"/>
        <v>-2.06270755224969</v>
      </c>
      <c r="X2540" s="10">
        <f t="shared" si="974"/>
        <v>-0.37448977384273863</v>
      </c>
      <c r="Y2540" s="22">
        <f t="shared" si="985"/>
        <v>6.1747337092865386</v>
      </c>
      <c r="Z2540" s="22">
        <f t="shared" si="975"/>
        <v>6.1953121150439019</v>
      </c>
      <c r="AA2540" s="22">
        <f t="shared" si="976"/>
        <v>5.7492453157171877</v>
      </c>
      <c r="AB2540" s="35"/>
      <c r="AC2540" s="10"/>
      <c r="AD2540" s="10"/>
    </row>
    <row r="2541" spans="1:30" x14ac:dyDescent="0.25">
      <c r="A2541" t="s">
        <v>2951</v>
      </c>
      <c r="B2541" t="s">
        <v>333</v>
      </c>
      <c r="C2541" s="1">
        <v>41927</v>
      </c>
      <c r="D2541">
        <v>85</v>
      </c>
      <c r="E2541" t="str">
        <f t="shared" si="971"/>
        <v>_which_do_data_scientists'_spend_more_time_on?_projects_or_day_to_dayoperations_</v>
      </c>
      <c r="F2541" s="7">
        <f t="shared" si="977"/>
        <v>4.4543472962535073</v>
      </c>
      <c r="G2541">
        <f t="shared" si="972"/>
        <v>52</v>
      </c>
      <c r="H2541" s="11">
        <f t="shared" si="978"/>
        <v>0</v>
      </c>
      <c r="I2541" s="11">
        <f t="shared" si="989"/>
        <v>1</v>
      </c>
      <c r="J2541" s="11">
        <f t="shared" si="989"/>
        <v>0</v>
      </c>
      <c r="K2541" s="11">
        <f t="shared" si="991"/>
        <v>0</v>
      </c>
      <c r="L2541" s="11">
        <f t="shared" si="991"/>
        <v>0</v>
      </c>
      <c r="M2541" s="11">
        <f t="shared" si="991"/>
        <v>0</v>
      </c>
      <c r="N2541" s="11">
        <f t="shared" si="991"/>
        <v>0</v>
      </c>
      <c r="O2541" s="11">
        <f t="shared" si="991"/>
        <v>1</v>
      </c>
      <c r="P2541" s="11">
        <f t="shared" si="991"/>
        <v>0</v>
      </c>
      <c r="Q2541" s="4" t="str">
        <f t="shared" si="979"/>
        <v>N-010-000010</v>
      </c>
      <c r="R2541">
        <f t="shared" si="980"/>
        <v>51</v>
      </c>
      <c r="S2541" s="8">
        <f t="shared" si="981"/>
        <v>6.7640449341040307</v>
      </c>
      <c r="T2541" s="8">
        <f t="shared" si="982"/>
        <v>6.7640449341040307</v>
      </c>
      <c r="U2541" s="10">
        <f t="shared" si="973"/>
        <v>4.6303700157535497</v>
      </c>
      <c r="V2541" s="10">
        <f t="shared" si="983"/>
        <v>-0.69394840951456138</v>
      </c>
      <c r="W2541" s="10">
        <f t="shared" si="984"/>
        <v>-2.3790448804618478</v>
      </c>
      <c r="X2541" s="10">
        <f t="shared" si="974"/>
        <v>-0.17602271950004214</v>
      </c>
      <c r="Y2541" s="22">
        <f t="shared" si="985"/>
        <v>6.3732007636292352</v>
      </c>
      <c r="Z2541" s="22">
        <f t="shared" si="975"/>
        <v>6.5691920580633658</v>
      </c>
      <c r="AA2541" s="22">
        <f t="shared" si="976"/>
        <v>6.7640449341040307</v>
      </c>
      <c r="AB2541" s="35"/>
      <c r="AC2541" s="10"/>
      <c r="AD2541" s="10"/>
    </row>
    <row r="2542" spans="1:30" x14ac:dyDescent="0.25">
      <c r="A2542" t="s">
        <v>5132</v>
      </c>
      <c r="B2542" t="s">
        <v>2518</v>
      </c>
      <c r="C2542" s="1">
        <v>42191</v>
      </c>
      <c r="D2542">
        <v>1303</v>
      </c>
      <c r="E2542" t="str">
        <f t="shared" si="971"/>
        <v>_which_drink_is_more_popular_tea,_coffee,_beer,_wine?_</v>
      </c>
      <c r="F2542" s="7">
        <f t="shared" si="977"/>
        <v>7.1731917424865985</v>
      </c>
      <c r="G2542">
        <f t="shared" si="972"/>
        <v>37</v>
      </c>
      <c r="H2542" s="11">
        <f t="shared" si="978"/>
        <v>1</v>
      </c>
      <c r="I2542" s="11">
        <f t="shared" ref="I2542:J2561" si="992">IF(ISNUMBER(SEARCH(I$1,$B2542)),1,0)</f>
        <v>0</v>
      </c>
      <c r="J2542" s="11">
        <f t="shared" si="992"/>
        <v>1</v>
      </c>
      <c r="K2542" s="11">
        <f t="shared" ref="K2542:P2551" si="993">IF(ISNUMBER(SEARCH(K$1,$E2542)),1,0)</f>
        <v>0</v>
      </c>
      <c r="L2542" s="11">
        <f t="shared" si="993"/>
        <v>0</v>
      </c>
      <c r="M2542" s="11">
        <f t="shared" si="993"/>
        <v>0</v>
      </c>
      <c r="N2542" s="11">
        <f t="shared" si="993"/>
        <v>0</v>
      </c>
      <c r="O2542" s="11">
        <f t="shared" si="993"/>
        <v>0</v>
      </c>
      <c r="P2542" s="11">
        <f t="shared" si="993"/>
        <v>0</v>
      </c>
      <c r="Q2542" s="4" t="str">
        <f t="shared" si="979"/>
        <v>N-101-000000</v>
      </c>
      <c r="R2542">
        <f t="shared" si="980"/>
        <v>419</v>
      </c>
      <c r="S2542" s="8">
        <f t="shared" si="981"/>
        <v>6.5697596378225285</v>
      </c>
      <c r="T2542" s="8">
        <f t="shared" si="982"/>
        <v>6.5697596378225285</v>
      </c>
      <c r="U2542" s="10">
        <f t="shared" si="973"/>
        <v>6.9847228031705422</v>
      </c>
      <c r="V2542" s="10">
        <f t="shared" si="983"/>
        <v>-0.14431102010629077</v>
      </c>
      <c r="W2542" s="10">
        <f t="shared" si="984"/>
        <v>0.33979956577124337</v>
      </c>
      <c r="X2542" s="10">
        <f t="shared" si="974"/>
        <v>0.18846893931605621</v>
      </c>
      <c r="Y2542" s="22">
        <f t="shared" si="985"/>
        <v>6.7376924224453338</v>
      </c>
      <c r="Z2542" s="22">
        <f t="shared" si="975"/>
        <v>6.5922741434865042</v>
      </c>
      <c r="AA2542" s="22">
        <f t="shared" si="976"/>
        <v>6.5697596378225285</v>
      </c>
      <c r="AB2542" s="35"/>
      <c r="AC2542" s="10"/>
      <c r="AD2542" s="10"/>
    </row>
    <row r="2543" spans="1:30" x14ac:dyDescent="0.25">
      <c r="A2543" t="s">
        <v>5133</v>
      </c>
      <c r="B2543" t="s">
        <v>2519</v>
      </c>
      <c r="C2543" s="1">
        <v>41121</v>
      </c>
      <c r="D2543">
        <v>326</v>
      </c>
      <c r="E2543" t="str">
        <f t="shared" si="971"/>
        <v>_which_it_infrastructure_for_big_data?_</v>
      </c>
      <c r="F2543" s="7">
        <f t="shared" si="977"/>
        <v>5.7899601708972535</v>
      </c>
      <c r="G2543">
        <f t="shared" si="972"/>
        <v>50</v>
      </c>
      <c r="H2543" s="11">
        <f t="shared" si="978"/>
        <v>0</v>
      </c>
      <c r="I2543" s="11">
        <f t="shared" si="992"/>
        <v>0</v>
      </c>
      <c r="J2543" s="11">
        <f t="shared" si="992"/>
        <v>1</v>
      </c>
      <c r="K2543" s="11">
        <f t="shared" si="993"/>
        <v>0</v>
      </c>
      <c r="L2543" s="11">
        <f t="shared" si="993"/>
        <v>0</v>
      </c>
      <c r="M2543" s="11">
        <f t="shared" si="993"/>
        <v>0</v>
      </c>
      <c r="N2543" s="11">
        <f t="shared" si="993"/>
        <v>0</v>
      </c>
      <c r="O2543" s="11">
        <f t="shared" si="993"/>
        <v>0</v>
      </c>
      <c r="P2543" s="11">
        <f t="shared" si="993"/>
        <v>0</v>
      </c>
      <c r="Q2543" s="4" t="str">
        <f t="shared" si="979"/>
        <v>N-001-000000</v>
      </c>
      <c r="R2543">
        <f t="shared" si="980"/>
        <v>313</v>
      </c>
      <c r="S2543" s="8">
        <f t="shared" si="981"/>
        <v>6.8822553953446945</v>
      </c>
      <c r="T2543" s="8">
        <f t="shared" si="982"/>
        <v>6.8822553953446945</v>
      </c>
      <c r="U2543" s="10">
        <f t="shared" si="973"/>
        <v>5.4030241772385006</v>
      </c>
      <c r="V2543" s="10">
        <f t="shared" si="983"/>
        <v>0.15496856831223904</v>
      </c>
      <c r="W2543" s="10">
        <f t="shared" si="984"/>
        <v>-1.0434320058181017</v>
      </c>
      <c r="X2543" s="10">
        <f t="shared" si="974"/>
        <v>0.38693599365875281</v>
      </c>
      <c r="Y2543" s="22">
        <f t="shared" si="985"/>
        <v>6.9361594767880304</v>
      </c>
      <c r="Z2543" s="22">
        <f t="shared" si="975"/>
        <v>6.9661540865059681</v>
      </c>
      <c r="AA2543" s="22">
        <f t="shared" si="976"/>
        <v>6.8822553953446945</v>
      </c>
      <c r="AB2543" s="35"/>
      <c r="AC2543" s="10"/>
      <c r="AD2543" s="10"/>
    </row>
    <row r="2544" spans="1:30" x14ac:dyDescent="0.25">
      <c r="A2544" t="s">
        <v>5134</v>
      </c>
      <c r="B2544" t="s">
        <v>2520</v>
      </c>
      <c r="C2544" s="1">
        <v>42416</v>
      </c>
      <c r="D2544">
        <v>2403</v>
      </c>
      <c r="E2544" t="str">
        <f t="shared" si="971"/>
        <v>_which_jobs_will_ai_(artificial_intelligence)_kill?_</v>
      </c>
      <c r="F2544" s="7">
        <f t="shared" si="977"/>
        <v>7.7848892956550984</v>
      </c>
      <c r="G2544">
        <f t="shared" si="972"/>
        <v>54</v>
      </c>
      <c r="H2544" s="11">
        <f t="shared" si="978"/>
        <v>1</v>
      </c>
      <c r="I2544" s="11">
        <f t="shared" si="992"/>
        <v>0</v>
      </c>
      <c r="J2544" s="11">
        <f t="shared" si="992"/>
        <v>1</v>
      </c>
      <c r="K2544" s="11">
        <f t="shared" si="993"/>
        <v>0</v>
      </c>
      <c r="L2544" s="11">
        <f t="shared" si="993"/>
        <v>0</v>
      </c>
      <c r="M2544" s="11">
        <f t="shared" si="993"/>
        <v>0</v>
      </c>
      <c r="N2544" s="11">
        <f t="shared" si="993"/>
        <v>0</v>
      </c>
      <c r="O2544" s="11">
        <f t="shared" si="993"/>
        <v>0</v>
      </c>
      <c r="P2544" s="11">
        <f t="shared" si="993"/>
        <v>0</v>
      </c>
      <c r="Q2544" s="4" t="str">
        <f t="shared" si="979"/>
        <v>N-101-000000</v>
      </c>
      <c r="R2544">
        <f t="shared" si="980"/>
        <v>419</v>
      </c>
      <c r="S2544" s="8">
        <f t="shared" si="981"/>
        <v>6.5697596378225285</v>
      </c>
      <c r="T2544" s="8">
        <f t="shared" si="982"/>
        <v>6.5697596378225285</v>
      </c>
      <c r="U2544" s="10">
        <f t="shared" si="973"/>
        <v>7.596420356339042</v>
      </c>
      <c r="V2544" s="10">
        <f t="shared" si="983"/>
        <v>-0.14431102010629077</v>
      </c>
      <c r="W2544" s="10">
        <f t="shared" si="984"/>
        <v>0.9514971189397432</v>
      </c>
      <c r="X2544" s="10">
        <f t="shared" si="974"/>
        <v>0.18846893931605621</v>
      </c>
      <c r="Y2544" s="22">
        <f t="shared" si="985"/>
        <v>6.7376924224453338</v>
      </c>
      <c r="Z2544" s="22">
        <f t="shared" si="975"/>
        <v>6.5922741434865042</v>
      </c>
      <c r="AA2544" s="22">
        <f t="shared" si="976"/>
        <v>6.5697596378225285</v>
      </c>
      <c r="AB2544" s="35"/>
      <c r="AC2544" s="10"/>
      <c r="AD2544" s="10"/>
    </row>
    <row r="2545" spans="1:30" x14ac:dyDescent="0.25">
      <c r="A2545" t="s">
        <v>2952</v>
      </c>
      <c r="B2545" t="s">
        <v>334</v>
      </c>
      <c r="C2545" s="1">
        <v>41768</v>
      </c>
      <c r="D2545">
        <v>22322</v>
      </c>
      <c r="E2545" t="str">
        <f t="shared" si="971"/>
        <v>_which_one_is_best:_r,_sas_or_python,_for_data_science?_</v>
      </c>
      <c r="F2545" s="7">
        <f t="shared" si="977"/>
        <v>10.01337281606537</v>
      </c>
      <c r="G2545">
        <f t="shared" si="972"/>
        <v>56</v>
      </c>
      <c r="H2545" s="11">
        <f t="shared" si="978"/>
        <v>0</v>
      </c>
      <c r="I2545" s="11">
        <f t="shared" si="992"/>
        <v>1</v>
      </c>
      <c r="J2545" s="11">
        <f t="shared" si="992"/>
        <v>0</v>
      </c>
      <c r="K2545" s="11">
        <f t="shared" si="993"/>
        <v>0</v>
      </c>
      <c r="L2545" s="11">
        <f t="shared" si="993"/>
        <v>0</v>
      </c>
      <c r="M2545" s="11">
        <f t="shared" si="993"/>
        <v>0</v>
      </c>
      <c r="N2545" s="11">
        <f t="shared" si="993"/>
        <v>0</v>
      </c>
      <c r="O2545" s="11">
        <f t="shared" si="993"/>
        <v>1</v>
      </c>
      <c r="P2545" s="11">
        <f t="shared" si="993"/>
        <v>0</v>
      </c>
      <c r="Q2545" s="4" t="str">
        <f t="shared" si="979"/>
        <v>N-010-000010</v>
      </c>
      <c r="R2545">
        <f t="shared" si="980"/>
        <v>51</v>
      </c>
      <c r="S2545" s="8">
        <f t="shared" si="981"/>
        <v>6.7640449341040307</v>
      </c>
      <c r="T2545" s="8">
        <f t="shared" si="982"/>
        <v>6.7640449341040307</v>
      </c>
      <c r="U2545" s="10">
        <f t="shared" si="973"/>
        <v>10.189395535565412</v>
      </c>
      <c r="V2545" s="10">
        <f t="shared" si="983"/>
        <v>-0.69394840951456138</v>
      </c>
      <c r="W2545" s="10">
        <f t="shared" si="984"/>
        <v>3.1799806393500152</v>
      </c>
      <c r="X2545" s="10">
        <f t="shared" si="974"/>
        <v>-0.17602271950004214</v>
      </c>
      <c r="Y2545" s="22">
        <f t="shared" si="985"/>
        <v>6.3732007636292352</v>
      </c>
      <c r="Z2545" s="22">
        <f t="shared" si="975"/>
        <v>6.5691920580633658</v>
      </c>
      <c r="AA2545" s="22">
        <f t="shared" si="976"/>
        <v>6.7640449341040307</v>
      </c>
      <c r="AB2545" s="35"/>
      <c r="AC2545" s="10"/>
      <c r="AD2545" s="10"/>
    </row>
    <row r="2546" spans="1:30" x14ac:dyDescent="0.25">
      <c r="A2546" t="s">
        <v>3073</v>
      </c>
      <c r="B2546" t="s">
        <v>455</v>
      </c>
      <c r="C2546" s="1">
        <v>41872</v>
      </c>
      <c r="D2546">
        <v>326</v>
      </c>
      <c r="E2546" t="str">
        <f t="shared" si="971"/>
        <v>_white_paper:_making_the_business_case_for_text_analytics_</v>
      </c>
      <c r="F2546" s="7">
        <f t="shared" si="977"/>
        <v>5.7899601708972535</v>
      </c>
      <c r="G2546">
        <f t="shared" si="972"/>
        <v>49</v>
      </c>
      <c r="H2546" s="11">
        <f t="shared" si="978"/>
        <v>0</v>
      </c>
      <c r="I2546" s="11">
        <f t="shared" si="992"/>
        <v>1</v>
      </c>
      <c r="J2546" s="11">
        <f t="shared" si="992"/>
        <v>0</v>
      </c>
      <c r="K2546" s="11">
        <f t="shared" si="993"/>
        <v>0</v>
      </c>
      <c r="L2546" s="11">
        <f t="shared" si="993"/>
        <v>0</v>
      </c>
      <c r="M2546" s="11">
        <f t="shared" si="993"/>
        <v>0</v>
      </c>
      <c r="N2546" s="11">
        <f t="shared" si="993"/>
        <v>0</v>
      </c>
      <c r="O2546" s="11">
        <f t="shared" si="993"/>
        <v>0</v>
      </c>
      <c r="P2546" s="11">
        <f t="shared" si="993"/>
        <v>1</v>
      </c>
      <c r="Q2546" s="4" t="str">
        <f t="shared" si="979"/>
        <v>N-010-000001</v>
      </c>
      <c r="R2546">
        <f t="shared" si="980"/>
        <v>21</v>
      </c>
      <c r="S2546" s="8">
        <f t="shared" si="981"/>
        <v>5.7614925343121861</v>
      </c>
      <c r="T2546" s="8">
        <f t="shared" si="982"/>
        <v>5.7614925343121861</v>
      </c>
      <c r="U2546" s="10">
        <f t="shared" si="973"/>
        <v>6.3986179547318143</v>
      </c>
      <c r="V2546" s="10">
        <f t="shared" si="983"/>
        <v>-1.3463430571717265</v>
      </c>
      <c r="W2546" s="10">
        <f t="shared" si="984"/>
        <v>-1.0434320058181017</v>
      </c>
      <c r="X2546" s="10">
        <f t="shared" si="974"/>
        <v>-0.60865778383456093</v>
      </c>
      <c r="Y2546" s="22">
        <f t="shared" si="985"/>
        <v>5.9405656992947167</v>
      </c>
      <c r="Z2546" s="22">
        <f t="shared" si="975"/>
        <v>6.1787956505546155</v>
      </c>
      <c r="AA2546" s="22">
        <f t="shared" si="976"/>
        <v>5.7614925343121861</v>
      </c>
      <c r="AB2546" s="35"/>
      <c r="AC2546" s="10"/>
      <c r="AD2546" s="10"/>
    </row>
    <row r="2547" spans="1:30" x14ac:dyDescent="0.25">
      <c r="A2547" t="s">
        <v>2954</v>
      </c>
      <c r="B2547" t="s">
        <v>336</v>
      </c>
      <c r="C2547" s="1">
        <v>41934</v>
      </c>
      <c r="D2547">
        <v>448</v>
      </c>
      <c r="E2547" t="str">
        <f t="shared" si="971"/>
        <v>_white_paper:_retail_analytics_in_finance_industry_</v>
      </c>
      <c r="F2547" s="7">
        <f t="shared" si="977"/>
        <v>6.1070228877422545</v>
      </c>
      <c r="G2547">
        <f t="shared" si="972"/>
        <v>71</v>
      </c>
      <c r="H2547" s="11">
        <f t="shared" si="978"/>
        <v>0</v>
      </c>
      <c r="I2547" s="11">
        <f t="shared" si="992"/>
        <v>1</v>
      </c>
      <c r="J2547" s="11">
        <f t="shared" si="992"/>
        <v>0</v>
      </c>
      <c r="K2547" s="11">
        <f t="shared" si="993"/>
        <v>0</v>
      </c>
      <c r="L2547" s="11">
        <f t="shared" si="993"/>
        <v>0</v>
      </c>
      <c r="M2547" s="11">
        <f t="shared" si="993"/>
        <v>0</v>
      </c>
      <c r="N2547" s="11">
        <f t="shared" si="993"/>
        <v>0</v>
      </c>
      <c r="O2547" s="11">
        <f t="shared" si="993"/>
        <v>0</v>
      </c>
      <c r="P2547" s="11">
        <f t="shared" si="993"/>
        <v>1</v>
      </c>
      <c r="Q2547" s="4" t="str">
        <f t="shared" si="979"/>
        <v>N-010-000001</v>
      </c>
      <c r="R2547">
        <f t="shared" si="980"/>
        <v>21</v>
      </c>
      <c r="S2547" s="8">
        <f t="shared" si="981"/>
        <v>5.7614925343121861</v>
      </c>
      <c r="T2547" s="8">
        <f t="shared" si="982"/>
        <v>5.7614925343121861</v>
      </c>
      <c r="U2547" s="10">
        <f t="shared" si="973"/>
        <v>6.7156806715768154</v>
      </c>
      <c r="V2547" s="10">
        <f t="shared" si="983"/>
        <v>-1.3463430571717265</v>
      </c>
      <c r="W2547" s="10">
        <f t="shared" si="984"/>
        <v>-0.7263692889731006</v>
      </c>
      <c r="X2547" s="10">
        <f t="shared" si="974"/>
        <v>-0.60865778383456093</v>
      </c>
      <c r="Y2547" s="22">
        <f t="shared" si="985"/>
        <v>5.9405656992947167</v>
      </c>
      <c r="Z2547" s="22">
        <f t="shared" si="975"/>
        <v>6.1787956505546155</v>
      </c>
      <c r="AA2547" s="22">
        <f t="shared" si="976"/>
        <v>5.7614925343121861</v>
      </c>
      <c r="AB2547" s="35"/>
      <c r="AC2547" s="10"/>
      <c r="AD2547" s="10"/>
    </row>
    <row r="2548" spans="1:30" x14ac:dyDescent="0.25">
      <c r="A2548" t="s">
        <v>3075</v>
      </c>
      <c r="B2548" t="s">
        <v>457</v>
      </c>
      <c r="C2548" s="1">
        <v>42459</v>
      </c>
      <c r="D2548">
        <v>204</v>
      </c>
      <c r="E2548" t="str">
        <f t="shared" si="971"/>
        <v>_white_paper:_thriving_in_the_age_of_big_data_analytics_and_self-service_</v>
      </c>
      <c r="F2548" s="7">
        <f t="shared" si="977"/>
        <v>5.3230099791384085</v>
      </c>
      <c r="G2548">
        <f t="shared" si="972"/>
        <v>60</v>
      </c>
      <c r="H2548" s="11">
        <f t="shared" si="978"/>
        <v>1</v>
      </c>
      <c r="I2548" s="11">
        <f t="shared" si="992"/>
        <v>1</v>
      </c>
      <c r="J2548" s="11">
        <f t="shared" si="992"/>
        <v>0</v>
      </c>
      <c r="K2548" s="11">
        <f t="shared" si="993"/>
        <v>0</v>
      </c>
      <c r="L2548" s="11">
        <f t="shared" si="993"/>
        <v>0</v>
      </c>
      <c r="M2548" s="11">
        <f t="shared" si="993"/>
        <v>0</v>
      </c>
      <c r="N2548" s="11">
        <f t="shared" si="993"/>
        <v>0</v>
      </c>
      <c r="O2548" s="11">
        <f t="shared" si="993"/>
        <v>1</v>
      </c>
      <c r="P2548" s="11">
        <f t="shared" si="993"/>
        <v>1</v>
      </c>
      <c r="Q2548" s="4" t="str">
        <f t="shared" si="979"/>
        <v>N-110-000011</v>
      </c>
      <c r="R2548">
        <f t="shared" si="980"/>
        <v>21</v>
      </c>
      <c r="S2548" s="8">
        <f t="shared" si="981"/>
        <v>5.7614925343121861</v>
      </c>
      <c r="T2548" s="8">
        <f t="shared" si="982"/>
        <v>5.7614925343121861</v>
      </c>
      <c r="U2548" s="10">
        <f t="shared" si="973"/>
        <v>5.9122498961161973</v>
      </c>
      <c r="V2548" s="10">
        <f t="shared" si="983"/>
        <v>-1.3170617680423686</v>
      </c>
      <c r="W2548" s="10">
        <f t="shared" si="984"/>
        <v>-1.5103821975769467</v>
      </c>
      <c r="X2548" s="10">
        <f t="shared" si="974"/>
        <v>-0.58923991697778932</v>
      </c>
      <c r="Y2548" s="22">
        <f t="shared" si="985"/>
        <v>5.9599835661514877</v>
      </c>
      <c r="Z2548" s="22">
        <f t="shared" si="975"/>
        <v>6.0277952412423002</v>
      </c>
      <c r="AA2548" s="22">
        <f t="shared" si="976"/>
        <v>5.7614925343121861</v>
      </c>
      <c r="AB2548" s="35"/>
      <c r="AC2548" s="10"/>
      <c r="AD2548" s="10"/>
    </row>
    <row r="2549" spans="1:30" x14ac:dyDescent="0.25">
      <c r="A2549" t="s">
        <v>3072</v>
      </c>
      <c r="B2549" t="s">
        <v>454</v>
      </c>
      <c r="C2549" s="1">
        <v>42466</v>
      </c>
      <c r="D2549">
        <v>163</v>
      </c>
      <c r="E2549" t="str">
        <f t="shared" si="971"/>
        <v>_whitepaper:_best_practices_for_google_bigquery_&amp;amp;_tableau_</v>
      </c>
      <c r="F2549" s="7">
        <f t="shared" si="977"/>
        <v>5.0998664278241987</v>
      </c>
      <c r="G2549">
        <f t="shared" si="972"/>
        <v>58</v>
      </c>
      <c r="H2549" s="11">
        <f t="shared" si="978"/>
        <v>1</v>
      </c>
      <c r="I2549" s="11">
        <f t="shared" si="992"/>
        <v>1</v>
      </c>
      <c r="J2549" s="11">
        <f t="shared" si="992"/>
        <v>0</v>
      </c>
      <c r="K2549" s="11">
        <f t="shared" si="993"/>
        <v>0</v>
      </c>
      <c r="L2549" s="11">
        <f t="shared" si="993"/>
        <v>0</v>
      </c>
      <c r="M2549" s="11">
        <f t="shared" si="993"/>
        <v>0</v>
      </c>
      <c r="N2549" s="11">
        <f t="shared" si="993"/>
        <v>0</v>
      </c>
      <c r="O2549" s="11">
        <f t="shared" si="993"/>
        <v>0</v>
      </c>
      <c r="P2549" s="11">
        <f t="shared" si="993"/>
        <v>0</v>
      </c>
      <c r="Q2549" s="4" t="str">
        <f t="shared" si="979"/>
        <v>N-110-000000</v>
      </c>
      <c r="R2549">
        <f t="shared" si="980"/>
        <v>84</v>
      </c>
      <c r="S2549" s="8">
        <f t="shared" si="981"/>
        <v>6.1102020039575136</v>
      </c>
      <c r="T2549" s="8">
        <f t="shared" si="982"/>
        <v>6.1102020039575136</v>
      </c>
      <c r="U2549" s="10">
        <f t="shared" si="973"/>
        <v>5.692241122866406</v>
      </c>
      <c r="V2549" s="10">
        <f t="shared" si="983"/>
        <v>-1.3217888754809786</v>
      </c>
      <c r="W2549" s="10">
        <f t="shared" si="984"/>
        <v>-1.7335257488911564</v>
      </c>
      <c r="X2549" s="10">
        <f t="shared" si="974"/>
        <v>-0.59237469504220686</v>
      </c>
      <c r="Y2549" s="22">
        <f t="shared" si="985"/>
        <v>5.9568487880870702</v>
      </c>
      <c r="Z2549" s="22">
        <f t="shared" si="975"/>
        <v>5.9724325813367543</v>
      </c>
      <c r="AA2549" s="22">
        <f t="shared" si="976"/>
        <v>6.1102020039575136</v>
      </c>
      <c r="AB2549" s="35"/>
      <c r="AC2549" s="10"/>
      <c r="AD2549" s="10"/>
    </row>
    <row r="2550" spans="1:30" x14ac:dyDescent="0.25">
      <c r="A2550" t="s">
        <v>2953</v>
      </c>
      <c r="B2550" t="s">
        <v>335</v>
      </c>
      <c r="C2550" s="1">
        <v>41947</v>
      </c>
      <c r="D2550">
        <v>639</v>
      </c>
      <c r="E2550" t="str">
        <f t="shared" si="971"/>
        <v>_whitepaper:_how_analytics_is_shaping_hr's_role_in_business_</v>
      </c>
      <c r="F2550" s="7">
        <f t="shared" si="977"/>
        <v>6.4614681763537174</v>
      </c>
      <c r="G2550">
        <f t="shared" si="972"/>
        <v>70</v>
      </c>
      <c r="H2550" s="11">
        <f t="shared" si="978"/>
        <v>0</v>
      </c>
      <c r="I2550" s="11">
        <f t="shared" si="992"/>
        <v>1</v>
      </c>
      <c r="J2550" s="11">
        <f t="shared" si="992"/>
        <v>0</v>
      </c>
      <c r="K2550" s="11">
        <f t="shared" si="993"/>
        <v>0</v>
      </c>
      <c r="L2550" s="11">
        <f t="shared" si="993"/>
        <v>0</v>
      </c>
      <c r="M2550" s="11">
        <f t="shared" si="993"/>
        <v>0</v>
      </c>
      <c r="N2550" s="11">
        <f t="shared" si="993"/>
        <v>0</v>
      </c>
      <c r="O2550" s="11">
        <f t="shared" si="993"/>
        <v>0</v>
      </c>
      <c r="P2550" s="11">
        <f t="shared" si="993"/>
        <v>1</v>
      </c>
      <c r="Q2550" s="4" t="str">
        <f t="shared" si="979"/>
        <v>N-010-000001</v>
      </c>
      <c r="R2550">
        <f t="shared" si="980"/>
        <v>21</v>
      </c>
      <c r="S2550" s="8">
        <f t="shared" si="981"/>
        <v>5.7614925343121861</v>
      </c>
      <c r="T2550" s="8">
        <f t="shared" si="982"/>
        <v>5.7614925343121861</v>
      </c>
      <c r="U2550" s="10">
        <f t="shared" si="973"/>
        <v>7.0701259601882782</v>
      </c>
      <c r="V2550" s="10">
        <f t="shared" si="983"/>
        <v>-1.3463430571717265</v>
      </c>
      <c r="W2550" s="10">
        <f t="shared" si="984"/>
        <v>-0.37192400036163775</v>
      </c>
      <c r="X2550" s="10">
        <f t="shared" si="974"/>
        <v>-0.60865778383456093</v>
      </c>
      <c r="Y2550" s="22">
        <f t="shared" si="985"/>
        <v>5.9405656992947167</v>
      </c>
      <c r="Z2550" s="22">
        <f t="shared" si="975"/>
        <v>6.1787956505546155</v>
      </c>
      <c r="AA2550" s="22">
        <f t="shared" si="976"/>
        <v>5.7614925343121861</v>
      </c>
      <c r="AB2550" s="35"/>
      <c r="AC2550" s="10"/>
      <c r="AD2550" s="10"/>
    </row>
    <row r="2551" spans="1:30" x14ac:dyDescent="0.25">
      <c r="A2551" t="s">
        <v>3074</v>
      </c>
      <c r="B2551" t="s">
        <v>456</v>
      </c>
      <c r="C2551" s="1">
        <v>42444</v>
      </c>
      <c r="D2551">
        <v>122</v>
      </c>
      <c r="E2551" t="str">
        <f t="shared" si="971"/>
        <v>_whitepaper:_o'reilly_research_on_integrating_data_for_better_analytics_</v>
      </c>
      <c r="F2551" s="7">
        <f t="shared" si="977"/>
        <v>4.8121843553724171</v>
      </c>
      <c r="G2551">
        <f t="shared" si="972"/>
        <v>47</v>
      </c>
      <c r="H2551" s="11">
        <f t="shared" si="978"/>
        <v>1</v>
      </c>
      <c r="I2551" s="11">
        <f t="shared" si="992"/>
        <v>1</v>
      </c>
      <c r="J2551" s="11">
        <f t="shared" si="992"/>
        <v>0</v>
      </c>
      <c r="K2551" s="11">
        <f t="shared" si="993"/>
        <v>0</v>
      </c>
      <c r="L2551" s="11">
        <f t="shared" si="993"/>
        <v>0</v>
      </c>
      <c r="M2551" s="11">
        <f t="shared" si="993"/>
        <v>0</v>
      </c>
      <c r="N2551" s="11">
        <f t="shared" si="993"/>
        <v>0</v>
      </c>
      <c r="O2551" s="11">
        <f t="shared" si="993"/>
        <v>1</v>
      </c>
      <c r="P2551" s="11">
        <f t="shared" si="993"/>
        <v>1</v>
      </c>
      <c r="Q2551" s="4" t="str">
        <f t="shared" si="979"/>
        <v>N-110-000011</v>
      </c>
      <c r="R2551">
        <f t="shared" si="980"/>
        <v>21</v>
      </c>
      <c r="S2551" s="8">
        <f t="shared" si="981"/>
        <v>5.7614925343121861</v>
      </c>
      <c r="T2551" s="8">
        <f t="shared" si="982"/>
        <v>5.7614925343121861</v>
      </c>
      <c r="U2551" s="10">
        <f t="shared" si="973"/>
        <v>5.4014242723502068</v>
      </c>
      <c r="V2551" s="10">
        <f t="shared" si="983"/>
        <v>-1.3170617680423686</v>
      </c>
      <c r="W2551" s="10">
        <f t="shared" si="984"/>
        <v>-2.0212078213429381</v>
      </c>
      <c r="X2551" s="10">
        <f t="shared" si="974"/>
        <v>-0.58923991697778932</v>
      </c>
      <c r="Y2551" s="22">
        <f t="shared" si="985"/>
        <v>5.9599835661514877</v>
      </c>
      <c r="Z2551" s="22">
        <f t="shared" si="975"/>
        <v>6.0277952412423002</v>
      </c>
      <c r="AA2551" s="22">
        <f t="shared" si="976"/>
        <v>5.7614925343121861</v>
      </c>
      <c r="AB2551" s="35"/>
      <c r="AC2551" s="10"/>
      <c r="AD2551" s="10"/>
    </row>
    <row r="2552" spans="1:30" x14ac:dyDescent="0.25">
      <c r="A2552" t="s">
        <v>2955</v>
      </c>
      <c r="B2552" t="s">
        <v>337</v>
      </c>
      <c r="C2552" s="1">
        <v>42144</v>
      </c>
      <c r="D2552">
        <v>1031</v>
      </c>
      <c r="E2552" t="str">
        <f t="shared" si="971"/>
        <v>_whitepaper:_the_power_of_r_and_visual_analytics_</v>
      </c>
      <c r="F2552" s="7">
        <f t="shared" si="977"/>
        <v>6.9392539460415081</v>
      </c>
      <c r="G2552">
        <f t="shared" si="972"/>
        <v>50</v>
      </c>
      <c r="H2552" s="11">
        <f t="shared" si="978"/>
        <v>1</v>
      </c>
      <c r="I2552" s="11">
        <f t="shared" si="992"/>
        <v>1</v>
      </c>
      <c r="J2552" s="11">
        <f t="shared" si="992"/>
        <v>0</v>
      </c>
      <c r="K2552" s="11">
        <f t="shared" ref="K2552:P2561" si="994">IF(ISNUMBER(SEARCH(K$1,$E2552)),1,0)</f>
        <v>0</v>
      </c>
      <c r="L2552" s="11">
        <f t="shared" si="994"/>
        <v>1</v>
      </c>
      <c r="M2552" s="11">
        <f t="shared" si="994"/>
        <v>0</v>
      </c>
      <c r="N2552" s="11">
        <f t="shared" si="994"/>
        <v>0</v>
      </c>
      <c r="O2552" s="11">
        <f t="shared" si="994"/>
        <v>0</v>
      </c>
      <c r="P2552" s="11">
        <f t="shared" si="994"/>
        <v>1</v>
      </c>
      <c r="Q2552" s="4" t="str">
        <f t="shared" si="979"/>
        <v>N-110-010001</v>
      </c>
      <c r="R2552">
        <f t="shared" si="980"/>
        <v>2</v>
      </c>
      <c r="S2552" s="8">
        <f t="shared" si="981"/>
        <v>7.600207430413267</v>
      </c>
      <c r="T2552" s="8">
        <f t="shared" si="982"/>
        <v>7.3546782491486216</v>
      </c>
      <c r="U2552" s="10">
        <f t="shared" si="973"/>
        <v>7.4526857539833591</v>
      </c>
      <c r="V2552" s="10">
        <f t="shared" si="983"/>
        <v>-1.2027464740193756</v>
      </c>
      <c r="W2552" s="10">
        <f t="shared" si="984"/>
        <v>0.10586176932615299</v>
      </c>
      <c r="X2552" s="10">
        <f t="shared" si="974"/>
        <v>-0.51343180794185084</v>
      </c>
      <c r="Y2552" s="22">
        <f t="shared" si="985"/>
        <v>6.0357916751874265</v>
      </c>
      <c r="Z2552" s="22">
        <f t="shared" si="975"/>
        <v>6.350780230976067</v>
      </c>
      <c r="AA2552" s="22">
        <f t="shared" si="976"/>
        <v>6.0357916751874265</v>
      </c>
      <c r="AB2552" s="35"/>
      <c r="AC2552" s="10"/>
      <c r="AD2552" s="10"/>
    </row>
    <row r="2553" spans="1:30" x14ac:dyDescent="0.25">
      <c r="A2553" t="s">
        <v>3076</v>
      </c>
      <c r="B2553" t="s">
        <v>458</v>
      </c>
      <c r="C2553" s="1">
        <v>42193</v>
      </c>
      <c r="D2553">
        <v>163</v>
      </c>
      <c r="E2553" t="str">
        <f t="shared" si="971"/>
        <v>_whitepaper:_which_chart_or_graph_is_right_for_you?_</v>
      </c>
      <c r="F2553" s="7">
        <f t="shared" si="977"/>
        <v>5.0998664278241987</v>
      </c>
      <c r="G2553">
        <f t="shared" si="972"/>
        <v>64</v>
      </c>
      <c r="H2553" s="11">
        <f t="shared" si="978"/>
        <v>1</v>
      </c>
      <c r="I2553" s="11">
        <f t="shared" si="992"/>
        <v>1</v>
      </c>
      <c r="J2553" s="11">
        <f t="shared" si="992"/>
        <v>0</v>
      </c>
      <c r="K2553" s="11">
        <f t="shared" si="994"/>
        <v>0</v>
      </c>
      <c r="L2553" s="11">
        <f t="shared" si="994"/>
        <v>0</v>
      </c>
      <c r="M2553" s="11">
        <f t="shared" si="994"/>
        <v>0</v>
      </c>
      <c r="N2553" s="11">
        <f t="shared" si="994"/>
        <v>0</v>
      </c>
      <c r="O2553" s="11">
        <f t="shared" si="994"/>
        <v>0</v>
      </c>
      <c r="P2553" s="11">
        <f t="shared" si="994"/>
        <v>0</v>
      </c>
      <c r="Q2553" s="4" t="str">
        <f t="shared" si="979"/>
        <v>N-110-000000</v>
      </c>
      <c r="R2553">
        <f t="shared" si="980"/>
        <v>84</v>
      </c>
      <c r="S2553" s="8">
        <f t="shared" si="981"/>
        <v>6.1102020039575136</v>
      </c>
      <c r="T2553" s="8">
        <f t="shared" si="982"/>
        <v>6.1102020039575136</v>
      </c>
      <c r="U2553" s="10">
        <f t="shared" si="973"/>
        <v>5.692241122866406</v>
      </c>
      <c r="V2553" s="10">
        <f t="shared" si="983"/>
        <v>-1.3217888754809786</v>
      </c>
      <c r="W2553" s="10">
        <f t="shared" si="984"/>
        <v>-1.7335257488911564</v>
      </c>
      <c r="X2553" s="10">
        <f t="shared" si="974"/>
        <v>-0.59237469504220686</v>
      </c>
      <c r="Y2553" s="22">
        <f t="shared" si="985"/>
        <v>5.9568487880870702</v>
      </c>
      <c r="Z2553" s="22">
        <f t="shared" si="975"/>
        <v>5.9724325813367543</v>
      </c>
      <c r="AA2553" s="22">
        <f t="shared" si="976"/>
        <v>6.1102020039575136</v>
      </c>
      <c r="AB2553" s="35"/>
      <c r="AC2553" s="10"/>
      <c r="AD2553" s="10"/>
    </row>
    <row r="2554" spans="1:30" x14ac:dyDescent="0.25">
      <c r="A2554" t="s">
        <v>5135</v>
      </c>
      <c r="B2554" t="s">
        <v>2521</v>
      </c>
      <c r="C2554" s="1">
        <v>42279</v>
      </c>
      <c r="D2554">
        <v>163</v>
      </c>
      <c r="E2554" t="str">
        <f t="shared" si="971"/>
        <v>_who_are_alike?_use_bigobject_feature_vector_to_find_similarities_</v>
      </c>
      <c r="F2554" s="7">
        <f t="shared" si="977"/>
        <v>5.0998664278241987</v>
      </c>
      <c r="G2554">
        <f t="shared" si="972"/>
        <v>43</v>
      </c>
      <c r="H2554" s="11">
        <f t="shared" si="978"/>
        <v>1</v>
      </c>
      <c r="I2554" s="11">
        <f t="shared" si="992"/>
        <v>0</v>
      </c>
      <c r="J2554" s="11">
        <f t="shared" si="992"/>
        <v>1</v>
      </c>
      <c r="K2554" s="11">
        <f t="shared" si="994"/>
        <v>0</v>
      </c>
      <c r="L2554" s="11">
        <f t="shared" si="994"/>
        <v>0</v>
      </c>
      <c r="M2554" s="11">
        <f t="shared" si="994"/>
        <v>0</v>
      </c>
      <c r="N2554" s="11">
        <f t="shared" si="994"/>
        <v>0</v>
      </c>
      <c r="O2554" s="11">
        <f t="shared" si="994"/>
        <v>0</v>
      </c>
      <c r="P2554" s="11">
        <f t="shared" si="994"/>
        <v>0</v>
      </c>
      <c r="Q2554" s="4" t="str">
        <f t="shared" si="979"/>
        <v>N-101-000000</v>
      </c>
      <c r="R2554">
        <f t="shared" si="980"/>
        <v>419</v>
      </c>
      <c r="S2554" s="8">
        <f t="shared" si="981"/>
        <v>6.5697596378225285</v>
      </c>
      <c r="T2554" s="8">
        <f t="shared" si="982"/>
        <v>6.5697596378225285</v>
      </c>
      <c r="U2554" s="10">
        <f t="shared" si="973"/>
        <v>4.9113974885081424</v>
      </c>
      <c r="V2554" s="10">
        <f t="shared" si="983"/>
        <v>-0.14431102010629077</v>
      </c>
      <c r="W2554" s="10">
        <f t="shared" si="984"/>
        <v>-1.7335257488911564</v>
      </c>
      <c r="X2554" s="10">
        <f t="shared" si="974"/>
        <v>0.18846893931605621</v>
      </c>
      <c r="Y2554" s="22">
        <f t="shared" si="985"/>
        <v>6.7376924224453338</v>
      </c>
      <c r="Z2554" s="22">
        <f t="shared" si="975"/>
        <v>6.5922741434865042</v>
      </c>
      <c r="AA2554" s="22">
        <f t="shared" si="976"/>
        <v>6.5697596378225285</v>
      </c>
      <c r="AB2554" s="35"/>
      <c r="AC2554" s="10"/>
      <c r="AD2554" s="10"/>
    </row>
    <row r="2555" spans="1:30" x14ac:dyDescent="0.25">
      <c r="A2555" t="s">
        <v>5136</v>
      </c>
      <c r="B2555" t="s">
        <v>2522</v>
      </c>
      <c r="C2555" s="1">
        <v>42062</v>
      </c>
      <c r="D2555">
        <v>3157</v>
      </c>
      <c r="E2555" t="str">
        <f t="shared" si="971"/>
        <v>_who_are_the_top_hirers_for_data_scientists?_</v>
      </c>
      <c r="F2555" s="7">
        <f t="shared" si="977"/>
        <v>8.0576941948155874</v>
      </c>
      <c r="G2555">
        <f t="shared" si="972"/>
        <v>39</v>
      </c>
      <c r="H2555" s="11">
        <f t="shared" si="978"/>
        <v>1</v>
      </c>
      <c r="I2555" s="11">
        <f t="shared" si="992"/>
        <v>0</v>
      </c>
      <c r="J2555" s="11">
        <f t="shared" si="992"/>
        <v>1</v>
      </c>
      <c r="K2555" s="11">
        <f t="shared" si="994"/>
        <v>0</v>
      </c>
      <c r="L2555" s="11">
        <f t="shared" si="994"/>
        <v>0</v>
      </c>
      <c r="M2555" s="11">
        <f t="shared" si="994"/>
        <v>0</v>
      </c>
      <c r="N2555" s="11">
        <f t="shared" si="994"/>
        <v>0</v>
      </c>
      <c r="O2555" s="11">
        <f t="shared" si="994"/>
        <v>1</v>
      </c>
      <c r="P2555" s="11">
        <f t="shared" si="994"/>
        <v>0</v>
      </c>
      <c r="Q2555" s="4" t="str">
        <f t="shared" si="979"/>
        <v>N-101-000010</v>
      </c>
      <c r="R2555">
        <f t="shared" si="980"/>
        <v>382</v>
      </c>
      <c r="S2555" s="8">
        <f t="shared" si="981"/>
        <v>6.8802841839920132</v>
      </c>
      <c r="T2555" s="8">
        <f t="shared" si="982"/>
        <v>6.8802841839920132</v>
      </c>
      <c r="U2555" s="10">
        <f t="shared" si="973"/>
        <v>7.6513403343000626</v>
      </c>
      <c r="V2555" s="10">
        <f t="shared" si="983"/>
        <v>0.18424985744159661</v>
      </c>
      <c r="W2555" s="10">
        <f t="shared" si="984"/>
        <v>1.2243020181002322</v>
      </c>
      <c r="X2555" s="10">
        <f t="shared" si="974"/>
        <v>0.40635386051552441</v>
      </c>
      <c r="Y2555" s="22">
        <f t="shared" si="985"/>
        <v>6.9555773436448023</v>
      </c>
      <c r="Z2555" s="22">
        <f t="shared" si="975"/>
        <v>6.8151536771936527</v>
      </c>
      <c r="AA2555" s="22">
        <f t="shared" si="976"/>
        <v>6.8802841839920132</v>
      </c>
      <c r="AB2555" s="35"/>
      <c r="AC2555" s="10"/>
      <c r="AD2555" s="10"/>
    </row>
    <row r="2556" spans="1:30" x14ac:dyDescent="0.25">
      <c r="A2556" t="s">
        <v>5137</v>
      </c>
      <c r="B2556" t="s">
        <v>2523</v>
      </c>
      <c r="C2556" s="1">
        <v>42046</v>
      </c>
      <c r="D2556">
        <v>557</v>
      </c>
      <c r="E2556" t="str">
        <f t="shared" si="971"/>
        <v>_who_killed_the_storyteller_in_marketing_</v>
      </c>
      <c r="F2556" s="7">
        <f t="shared" si="977"/>
        <v>6.3243589623813108</v>
      </c>
      <c r="G2556">
        <f t="shared" si="972"/>
        <v>21</v>
      </c>
      <c r="H2556" s="11">
        <f t="shared" si="978"/>
        <v>1</v>
      </c>
      <c r="I2556" s="11">
        <f t="shared" si="992"/>
        <v>0</v>
      </c>
      <c r="J2556" s="11">
        <f t="shared" si="992"/>
        <v>1</v>
      </c>
      <c r="K2556" s="11">
        <f t="shared" si="994"/>
        <v>0</v>
      </c>
      <c r="L2556" s="11">
        <f t="shared" si="994"/>
        <v>0</v>
      </c>
      <c r="M2556" s="11">
        <f t="shared" si="994"/>
        <v>0</v>
      </c>
      <c r="N2556" s="11">
        <f t="shared" si="994"/>
        <v>0</v>
      </c>
      <c r="O2556" s="11">
        <f t="shared" si="994"/>
        <v>0</v>
      </c>
      <c r="P2556" s="11">
        <f t="shared" si="994"/>
        <v>0</v>
      </c>
      <c r="Q2556" s="4" t="str">
        <f t="shared" si="979"/>
        <v>N-101-000000</v>
      </c>
      <c r="R2556">
        <f t="shared" si="980"/>
        <v>419</v>
      </c>
      <c r="S2556" s="8">
        <f t="shared" si="981"/>
        <v>6.5697596378225285</v>
      </c>
      <c r="T2556" s="8">
        <f t="shared" si="982"/>
        <v>6.5697596378225285</v>
      </c>
      <c r="U2556" s="10">
        <f t="shared" si="973"/>
        <v>6.1358900230652544</v>
      </c>
      <c r="V2556" s="10">
        <f t="shared" si="983"/>
        <v>-0.14431102010629077</v>
      </c>
      <c r="W2556" s="10">
        <f t="shared" si="984"/>
        <v>-0.50903321433404436</v>
      </c>
      <c r="X2556" s="10">
        <f t="shared" si="974"/>
        <v>0.18846893931605621</v>
      </c>
      <c r="Y2556" s="22">
        <f t="shared" si="985"/>
        <v>6.7376924224453338</v>
      </c>
      <c r="Z2556" s="22">
        <f t="shared" si="975"/>
        <v>6.5922741434865042</v>
      </c>
      <c r="AA2556" s="22">
        <f t="shared" si="976"/>
        <v>6.5697596378225285</v>
      </c>
      <c r="AB2556" s="35"/>
      <c r="AC2556" s="10"/>
      <c r="AD2556" s="10"/>
    </row>
    <row r="2557" spans="1:30" x14ac:dyDescent="0.25">
      <c r="A2557" t="s">
        <v>5138</v>
      </c>
      <c r="B2557" t="s">
        <v>2524</v>
      </c>
      <c r="C2557" s="1">
        <v>42247</v>
      </c>
      <c r="D2557">
        <v>570</v>
      </c>
      <c r="E2557" t="str">
        <f t="shared" si="971"/>
        <v>_who_moved_the_median?_</v>
      </c>
      <c r="F2557" s="7">
        <f t="shared" si="977"/>
        <v>6.3473892096560105</v>
      </c>
      <c r="G2557">
        <f t="shared" si="972"/>
        <v>48</v>
      </c>
      <c r="H2557" s="11">
        <f t="shared" si="978"/>
        <v>1</v>
      </c>
      <c r="I2557" s="11">
        <f t="shared" si="992"/>
        <v>0</v>
      </c>
      <c r="J2557" s="11">
        <f t="shared" si="992"/>
        <v>1</v>
      </c>
      <c r="K2557" s="11">
        <f t="shared" si="994"/>
        <v>0</v>
      </c>
      <c r="L2557" s="11">
        <f t="shared" si="994"/>
        <v>0</v>
      </c>
      <c r="M2557" s="11">
        <f t="shared" si="994"/>
        <v>0</v>
      </c>
      <c r="N2557" s="11">
        <f t="shared" si="994"/>
        <v>0</v>
      </c>
      <c r="O2557" s="11">
        <f t="shared" si="994"/>
        <v>0</v>
      </c>
      <c r="P2557" s="11">
        <f t="shared" si="994"/>
        <v>0</v>
      </c>
      <c r="Q2557" s="4" t="str">
        <f t="shared" si="979"/>
        <v>N-101-000000</v>
      </c>
      <c r="R2557">
        <f t="shared" si="980"/>
        <v>419</v>
      </c>
      <c r="S2557" s="8">
        <f t="shared" si="981"/>
        <v>6.5697596378225285</v>
      </c>
      <c r="T2557" s="8">
        <f t="shared" si="982"/>
        <v>6.5697596378225285</v>
      </c>
      <c r="U2557" s="10">
        <f t="shared" si="973"/>
        <v>6.1589202703399542</v>
      </c>
      <c r="V2557" s="10">
        <f t="shared" si="983"/>
        <v>-0.14431102010629077</v>
      </c>
      <c r="W2557" s="10">
        <f t="shared" si="984"/>
        <v>-0.48600296705934465</v>
      </c>
      <c r="X2557" s="10">
        <f t="shared" si="974"/>
        <v>0.18846893931605621</v>
      </c>
      <c r="Y2557" s="22">
        <f t="shared" si="985"/>
        <v>6.7376924224453338</v>
      </c>
      <c r="Z2557" s="22">
        <f t="shared" si="975"/>
        <v>6.5922741434865042</v>
      </c>
      <c r="AA2557" s="22">
        <f t="shared" si="976"/>
        <v>6.5697596378225285</v>
      </c>
      <c r="AB2557" s="35"/>
      <c r="AC2557" s="10"/>
      <c r="AD2557" s="10"/>
    </row>
    <row r="2558" spans="1:30" x14ac:dyDescent="0.25">
      <c r="A2558" t="s">
        <v>2956</v>
      </c>
      <c r="B2558" t="s">
        <v>338</v>
      </c>
      <c r="C2558" s="1">
        <v>41181</v>
      </c>
      <c r="D2558">
        <v>122</v>
      </c>
      <c r="E2558" t="str">
        <f t="shared" si="971"/>
        <v>_who_pays_traffic_violations_for_driverless_cars?_</v>
      </c>
      <c r="F2558" s="7">
        <f t="shared" si="977"/>
        <v>4.8121843553724171</v>
      </c>
      <c r="G2558">
        <f t="shared" si="972"/>
        <v>37</v>
      </c>
      <c r="H2558" s="11">
        <f t="shared" si="978"/>
        <v>0</v>
      </c>
      <c r="I2558" s="11">
        <f t="shared" si="992"/>
        <v>1</v>
      </c>
      <c r="J2558" s="11">
        <f t="shared" si="992"/>
        <v>0</v>
      </c>
      <c r="K2558" s="11">
        <f t="shared" si="994"/>
        <v>0</v>
      </c>
      <c r="L2558" s="11">
        <f t="shared" si="994"/>
        <v>0</v>
      </c>
      <c r="M2558" s="11">
        <f t="shared" si="994"/>
        <v>0</v>
      </c>
      <c r="N2558" s="11">
        <f t="shared" si="994"/>
        <v>0</v>
      </c>
      <c r="O2558" s="11">
        <f t="shared" si="994"/>
        <v>0</v>
      </c>
      <c r="P2558" s="11">
        <f t="shared" si="994"/>
        <v>0</v>
      </c>
      <c r="Q2558" s="4" t="str">
        <f t="shared" si="979"/>
        <v>N-010-000000</v>
      </c>
      <c r="R2558">
        <f t="shared" si="980"/>
        <v>99</v>
      </c>
      <c r="S2558" s="8">
        <f t="shared" si="981"/>
        <v>6.480946823676728</v>
      </c>
      <c r="T2558" s="8">
        <f t="shared" si="982"/>
        <v>6.480946823676728</v>
      </c>
      <c r="U2558" s="10">
        <f t="shared" si="973"/>
        <v>5.206091996071927</v>
      </c>
      <c r="V2558" s="10">
        <f t="shared" si="983"/>
        <v>-1.0225092870624488</v>
      </c>
      <c r="W2558" s="10">
        <f t="shared" si="984"/>
        <v>-2.0212078213429381</v>
      </c>
      <c r="X2558" s="10">
        <f t="shared" si="974"/>
        <v>-0.39390764069951029</v>
      </c>
      <c r="Y2558" s="22">
        <f t="shared" si="985"/>
        <v>6.1553158424297676</v>
      </c>
      <c r="Z2558" s="22">
        <f t="shared" si="975"/>
        <v>6.3463125243562173</v>
      </c>
      <c r="AA2558" s="22">
        <f t="shared" si="976"/>
        <v>6.480946823676728</v>
      </c>
      <c r="AB2558" s="35"/>
      <c r="AC2558" s="10"/>
      <c r="AD2558" s="10"/>
    </row>
    <row r="2559" spans="1:30" x14ac:dyDescent="0.25">
      <c r="A2559" t="s">
        <v>2957</v>
      </c>
      <c r="B2559" t="s">
        <v>339</v>
      </c>
      <c r="C2559" s="1">
        <v>42176</v>
      </c>
      <c r="D2559">
        <v>2852</v>
      </c>
      <c r="E2559" t="str">
        <f t="shared" si="971"/>
        <v>_who_still_uses_polynomial_regression?_</v>
      </c>
      <c r="F2559" s="7">
        <f t="shared" si="977"/>
        <v>7.9561263512135003</v>
      </c>
      <c r="G2559">
        <f t="shared" si="972"/>
        <v>37</v>
      </c>
      <c r="H2559" s="11">
        <f t="shared" si="978"/>
        <v>1</v>
      </c>
      <c r="I2559" s="11">
        <f t="shared" si="992"/>
        <v>1</v>
      </c>
      <c r="J2559" s="11">
        <f t="shared" si="992"/>
        <v>0</v>
      </c>
      <c r="K2559" s="11">
        <f t="shared" si="994"/>
        <v>0</v>
      </c>
      <c r="L2559" s="11">
        <f t="shared" si="994"/>
        <v>0</v>
      </c>
      <c r="M2559" s="11">
        <f t="shared" si="994"/>
        <v>0</v>
      </c>
      <c r="N2559" s="11">
        <f t="shared" si="994"/>
        <v>0</v>
      </c>
      <c r="O2559" s="11">
        <f t="shared" si="994"/>
        <v>0</v>
      </c>
      <c r="P2559" s="11">
        <f t="shared" si="994"/>
        <v>0</v>
      </c>
      <c r="Q2559" s="4" t="str">
        <f t="shared" si="979"/>
        <v>N-110-000000</v>
      </c>
      <c r="R2559">
        <f t="shared" si="980"/>
        <v>84</v>
      </c>
      <c r="S2559" s="8">
        <f t="shared" si="981"/>
        <v>6.1102020039575136</v>
      </c>
      <c r="T2559" s="8">
        <f t="shared" si="982"/>
        <v>6.1102020039575136</v>
      </c>
      <c r="U2559" s="10">
        <f t="shared" si="973"/>
        <v>8.5485010462557067</v>
      </c>
      <c r="V2559" s="10">
        <f t="shared" si="983"/>
        <v>-1.3217888754809786</v>
      </c>
      <c r="W2559" s="10">
        <f t="shared" si="984"/>
        <v>1.1227341744981452</v>
      </c>
      <c r="X2559" s="10">
        <f t="shared" si="974"/>
        <v>-0.59237469504220686</v>
      </c>
      <c r="Y2559" s="22">
        <f t="shared" si="985"/>
        <v>5.9568487880870702</v>
      </c>
      <c r="Z2559" s="22">
        <f t="shared" si="975"/>
        <v>5.9724325813367543</v>
      </c>
      <c r="AA2559" s="22">
        <f t="shared" si="976"/>
        <v>6.1102020039575136</v>
      </c>
      <c r="AB2559" s="35"/>
      <c r="AC2559" s="10"/>
      <c r="AD2559" s="10"/>
    </row>
    <row r="2560" spans="1:30" x14ac:dyDescent="0.25">
      <c r="A2560" t="s">
        <v>5139</v>
      </c>
      <c r="B2560" t="s">
        <v>2525</v>
      </c>
      <c r="C2560" s="1">
        <v>42320</v>
      </c>
      <c r="D2560">
        <v>352</v>
      </c>
      <c r="E2560" t="str">
        <f t="shared" si="971"/>
        <v>_why_5_companies_chose_amazon_redshift_</v>
      </c>
      <c r="F2560" s="7">
        <f t="shared" si="977"/>
        <v>5.8664680569332965</v>
      </c>
      <c r="G2560">
        <f t="shared" si="972"/>
        <v>51</v>
      </c>
      <c r="H2560" s="11">
        <f t="shared" si="978"/>
        <v>1</v>
      </c>
      <c r="I2560" s="11">
        <f t="shared" si="992"/>
        <v>0</v>
      </c>
      <c r="J2560" s="11">
        <f t="shared" si="992"/>
        <v>1</v>
      </c>
      <c r="K2560" s="11">
        <f t="shared" si="994"/>
        <v>0</v>
      </c>
      <c r="L2560" s="11">
        <f t="shared" si="994"/>
        <v>0</v>
      </c>
      <c r="M2560" s="11">
        <f t="shared" si="994"/>
        <v>0</v>
      </c>
      <c r="N2560" s="11">
        <f t="shared" si="994"/>
        <v>0</v>
      </c>
      <c r="O2560" s="11">
        <f t="shared" si="994"/>
        <v>0</v>
      </c>
      <c r="P2560" s="11">
        <f t="shared" si="994"/>
        <v>0</v>
      </c>
      <c r="Q2560" s="4" t="str">
        <f t="shared" si="979"/>
        <v>N-101-000000</v>
      </c>
      <c r="R2560">
        <f t="shared" si="980"/>
        <v>419</v>
      </c>
      <c r="S2560" s="8">
        <f t="shared" si="981"/>
        <v>6.5697596378225285</v>
      </c>
      <c r="T2560" s="8">
        <f t="shared" si="982"/>
        <v>6.5697596378225285</v>
      </c>
      <c r="U2560" s="10">
        <f t="shared" si="973"/>
        <v>5.6779991176172402</v>
      </c>
      <c r="V2560" s="10">
        <f t="shared" si="983"/>
        <v>-0.14431102010629077</v>
      </c>
      <c r="W2560" s="10">
        <f t="shared" si="984"/>
        <v>-0.96692411978205861</v>
      </c>
      <c r="X2560" s="10">
        <f t="shared" si="974"/>
        <v>0.18846893931605621</v>
      </c>
      <c r="Y2560" s="22">
        <f t="shared" si="985"/>
        <v>6.7376924224453338</v>
      </c>
      <c r="Z2560" s="22">
        <f t="shared" si="975"/>
        <v>6.5922741434865042</v>
      </c>
      <c r="AA2560" s="22">
        <f t="shared" si="976"/>
        <v>6.5697596378225285</v>
      </c>
      <c r="AB2560" s="35"/>
      <c r="AC2560" s="10"/>
      <c r="AD2560" s="10"/>
    </row>
    <row r="2561" spans="1:30" x14ac:dyDescent="0.25">
      <c r="A2561" t="s">
        <v>2958</v>
      </c>
      <c r="B2561" t="s">
        <v>340</v>
      </c>
      <c r="C2561" s="1">
        <v>42337</v>
      </c>
      <c r="D2561">
        <v>244</v>
      </c>
      <c r="E2561" t="str">
        <f t="shared" si="971"/>
        <v>_why_a_data_scientist_manufactures_his_own_beverages_</v>
      </c>
      <c r="F2561" s="7">
        <f t="shared" si="977"/>
        <v>5.5012582105447274</v>
      </c>
      <c r="G2561">
        <f t="shared" si="972"/>
        <v>42</v>
      </c>
      <c r="H2561" s="11">
        <f t="shared" si="978"/>
        <v>1</v>
      </c>
      <c r="I2561" s="11">
        <f t="shared" si="992"/>
        <v>1</v>
      </c>
      <c r="J2561" s="11">
        <f t="shared" si="992"/>
        <v>0</v>
      </c>
      <c r="K2561" s="11">
        <f t="shared" si="994"/>
        <v>0</v>
      </c>
      <c r="L2561" s="11">
        <f t="shared" si="994"/>
        <v>0</v>
      </c>
      <c r="M2561" s="11">
        <f t="shared" si="994"/>
        <v>0</v>
      </c>
      <c r="N2561" s="11">
        <f t="shared" si="994"/>
        <v>0</v>
      </c>
      <c r="O2561" s="11">
        <f t="shared" si="994"/>
        <v>1</v>
      </c>
      <c r="P2561" s="11">
        <f t="shared" si="994"/>
        <v>0</v>
      </c>
      <c r="Q2561" s="4" t="str">
        <f t="shared" si="979"/>
        <v>N-110-000010</v>
      </c>
      <c r="R2561">
        <f t="shared" si="980"/>
        <v>58</v>
      </c>
      <c r="S2561" s="8">
        <f t="shared" si="981"/>
        <v>5.7492453157171877</v>
      </c>
      <c r="T2561" s="8">
        <f t="shared" si="982"/>
        <v>5.7492453157171877</v>
      </c>
      <c r="U2561" s="10">
        <f t="shared" si="973"/>
        <v>5.8757479843874663</v>
      </c>
      <c r="V2561" s="10">
        <f t="shared" si="983"/>
        <v>-0.99322799793309102</v>
      </c>
      <c r="W2561" s="10">
        <f t="shared" si="984"/>
        <v>-1.3321339661706277</v>
      </c>
      <c r="X2561" s="10">
        <f t="shared" si="974"/>
        <v>-0.37448977384273863</v>
      </c>
      <c r="Y2561" s="22">
        <f t="shared" si="985"/>
        <v>6.1747337092865386</v>
      </c>
      <c r="Z2561" s="22">
        <f t="shared" si="975"/>
        <v>6.1953121150439019</v>
      </c>
      <c r="AA2561" s="22">
        <f t="shared" si="976"/>
        <v>5.7492453157171877</v>
      </c>
      <c r="AB2561" s="35"/>
      <c r="AC2561" s="10"/>
      <c r="AD2561" s="10"/>
    </row>
    <row r="2562" spans="1:30" x14ac:dyDescent="0.25">
      <c r="A2562" t="s">
        <v>5140</v>
      </c>
      <c r="B2562" t="s">
        <v>2526</v>
      </c>
      <c r="C2562" s="1">
        <v>41844</v>
      </c>
      <c r="D2562">
        <v>1077</v>
      </c>
      <c r="E2562" t="str">
        <f t="shared" ref="E2562:E2617" si="995">CONCATENATE("_",LOWER(A2562),"_")</f>
        <v>_why_analysts_should_master_public_speaking_</v>
      </c>
      <c r="F2562" s="7">
        <f t="shared" si="977"/>
        <v>6.9828627514689421</v>
      </c>
      <c r="G2562">
        <f t="shared" ref="G2562:G2617" si="996">LEN(A2563)</f>
        <v>73</v>
      </c>
      <c r="H2562" s="11">
        <f t="shared" si="978"/>
        <v>0</v>
      </c>
      <c r="I2562" s="11">
        <f t="shared" ref="I2562:J2581" si="997">IF(ISNUMBER(SEARCH(I$1,$B2562)),1,0)</f>
        <v>0</v>
      </c>
      <c r="J2562" s="11">
        <f t="shared" si="997"/>
        <v>1</v>
      </c>
      <c r="K2562" s="11">
        <f t="shared" ref="K2562:P2571" si="998">IF(ISNUMBER(SEARCH(K$1,$E2562)),1,0)</f>
        <v>0</v>
      </c>
      <c r="L2562" s="11">
        <f t="shared" si="998"/>
        <v>0</v>
      </c>
      <c r="M2562" s="11">
        <f t="shared" si="998"/>
        <v>0</v>
      </c>
      <c r="N2562" s="11">
        <f t="shared" si="998"/>
        <v>0</v>
      </c>
      <c r="O2562" s="11">
        <f t="shared" si="998"/>
        <v>0</v>
      </c>
      <c r="P2562" s="11">
        <f t="shared" si="998"/>
        <v>1</v>
      </c>
      <c r="Q2562" s="4" t="str">
        <f t="shared" si="979"/>
        <v>N-001-000001</v>
      </c>
      <c r="R2562">
        <f t="shared" si="980"/>
        <v>75</v>
      </c>
      <c r="S2562" s="8">
        <f t="shared" si="981"/>
        <v>6.7053553975541869</v>
      </c>
      <c r="T2562" s="8">
        <f t="shared" si="982"/>
        <v>6.7053553975541869</v>
      </c>
      <c r="U2562" s="10">
        <f t="shared" ref="U2562:U2617" si="999">F2562-$AQ$29*SUMPRODUCT(H2562:P2562,$AH$25:$AP$25)</f>
        <v>6.8106769009452401</v>
      </c>
      <c r="V2562" s="10">
        <f t="shared" si="983"/>
        <v>-0.16886520179703862</v>
      </c>
      <c r="W2562" s="10">
        <f t="shared" si="984"/>
        <v>0.14947057475358694</v>
      </c>
      <c r="X2562" s="10">
        <f t="shared" ref="X2562:X2617" si="1000">$AQ$29*SUMPRODUCT(H2562:P2562,$AH$25:$AP$25)</f>
        <v>0.17218585052370217</v>
      </c>
      <c r="Y2562" s="22">
        <f t="shared" si="985"/>
        <v>6.7214093336529794</v>
      </c>
      <c r="Z2562" s="22">
        <f t="shared" ref="Z2562:Z2617" si="1001">$AG$36+SUMPRODUCT($AH$36:$AP$36,H2562:P2562)</f>
        <v>6.7986372127043664</v>
      </c>
      <c r="AA2562" s="22">
        <f t="shared" ref="AA2562:AA2617" si="1002">IF(R2562&gt;=$AC$2,S2562,Y2562)</f>
        <v>6.7053553975541869</v>
      </c>
      <c r="AB2562" s="35"/>
      <c r="AC2562" s="10"/>
      <c r="AD2562" s="10"/>
    </row>
    <row r="2563" spans="1:30" x14ac:dyDescent="0.25">
      <c r="A2563" t="s">
        <v>5141</v>
      </c>
      <c r="B2563" t="s">
        <v>2527</v>
      </c>
      <c r="C2563" s="1">
        <v>42475</v>
      </c>
      <c r="D2563">
        <v>42</v>
      </c>
      <c r="E2563" t="str">
        <f t="shared" si="995"/>
        <v>_why_and_how_do_you_measure_people's_perception_of_image_of_the_workplace?_</v>
      </c>
      <c r="F2563" s="7">
        <f t="shared" ref="F2563:F2617" si="1003">LN(1+D2563)</f>
        <v>3.7612001156935624</v>
      </c>
      <c r="G2563">
        <f t="shared" si="996"/>
        <v>64</v>
      </c>
      <c r="H2563" s="11">
        <f t="shared" ref="H2563:H2617" si="1004">IF(YEAR(C2563)&gt;2014,1,0)</f>
        <v>1</v>
      </c>
      <c r="I2563" s="11">
        <f t="shared" si="997"/>
        <v>0</v>
      </c>
      <c r="J2563" s="11">
        <f t="shared" si="997"/>
        <v>1</v>
      </c>
      <c r="K2563" s="11">
        <f t="shared" si="998"/>
        <v>0</v>
      </c>
      <c r="L2563" s="11">
        <f t="shared" si="998"/>
        <v>0</v>
      </c>
      <c r="M2563" s="11">
        <f t="shared" si="998"/>
        <v>0</v>
      </c>
      <c r="N2563" s="11">
        <f t="shared" si="998"/>
        <v>0</v>
      </c>
      <c r="O2563" s="11">
        <f t="shared" si="998"/>
        <v>0</v>
      </c>
      <c r="P2563" s="11">
        <f t="shared" si="998"/>
        <v>0</v>
      </c>
      <c r="Q2563" s="4" t="str">
        <f t="shared" ref="Q2563:Q2617" si="1005">CONCATENATE("N-",H2563,I2563,J2563,"-",K2563,L2563,M2563,N2563,O2563,P2563)</f>
        <v>N-101-000000</v>
      </c>
      <c r="R2563">
        <f t="shared" ref="R2563:R2617" si="1006">COUNTIF(Q:Q,Q2563)</f>
        <v>419</v>
      </c>
      <c r="S2563" s="8">
        <f t="shared" ref="S2563:S2617" si="1007">AVERAGEIF(R:R,R2563,F:F)</f>
        <v>6.5697596378225285</v>
      </c>
      <c r="T2563" s="8">
        <f t="shared" ref="T2563:T2617" si="1008">IF(R2563&gt;=10,S2563,AVERAGEIF(R:R,"&lt;10",F:F))</f>
        <v>6.5697596378225285</v>
      </c>
      <c r="U2563" s="10">
        <f t="shared" si="999"/>
        <v>3.572731176377506</v>
      </c>
      <c r="V2563" s="10">
        <f t="shared" ref="V2563:V2617" si="1009">SUMPRODUCT(H2563:P2563,$AH$25:$AP$25)-$AQ$28</f>
        <v>-0.14431102010629077</v>
      </c>
      <c r="W2563" s="10">
        <f t="shared" ref="W2563:W2617" si="1010">F2563-AVERAGE(F:F)</f>
        <v>-3.0721920610217928</v>
      </c>
      <c r="X2563" s="10">
        <f t="shared" si="1000"/>
        <v>0.18846893931605621</v>
      </c>
      <c r="Y2563" s="22">
        <f t="shared" ref="Y2563:Y2617" si="1011">AVERAGE(F:F)-AVERAGE(X:X)+X2563</f>
        <v>6.7376924224453338</v>
      </c>
      <c r="Z2563" s="22">
        <f t="shared" si="1001"/>
        <v>6.5922741434865042</v>
      </c>
      <c r="AA2563" s="22">
        <f t="shared" si="1002"/>
        <v>6.5697596378225285</v>
      </c>
      <c r="AB2563" s="35"/>
      <c r="AC2563" s="10"/>
      <c r="AD2563" s="10"/>
    </row>
    <row r="2564" spans="1:30" x14ac:dyDescent="0.25">
      <c r="A2564" t="s">
        <v>5142</v>
      </c>
      <c r="B2564" t="s">
        <v>2528</v>
      </c>
      <c r="C2564" s="1">
        <v>40879</v>
      </c>
      <c r="D2564">
        <v>7536</v>
      </c>
      <c r="E2564" t="str">
        <f t="shared" si="995"/>
        <v>_why_and_how_you_should_build_a_data_dictionary_for_big_data_sets_</v>
      </c>
      <c r="F2564" s="7">
        <f t="shared" si="1003"/>
        <v>8.9275795038434698</v>
      </c>
      <c r="G2564">
        <f t="shared" si="996"/>
        <v>32</v>
      </c>
      <c r="H2564" s="11">
        <f t="shared" si="1004"/>
        <v>0</v>
      </c>
      <c r="I2564" s="11">
        <f t="shared" si="997"/>
        <v>0</v>
      </c>
      <c r="J2564" s="11">
        <f t="shared" si="997"/>
        <v>1</v>
      </c>
      <c r="K2564" s="11">
        <f t="shared" si="998"/>
        <v>0</v>
      </c>
      <c r="L2564" s="11">
        <f t="shared" si="998"/>
        <v>0</v>
      </c>
      <c r="M2564" s="11">
        <f t="shared" si="998"/>
        <v>0</v>
      </c>
      <c r="N2564" s="11">
        <f t="shared" si="998"/>
        <v>0</v>
      </c>
      <c r="O2564" s="11">
        <f t="shared" si="998"/>
        <v>1</v>
      </c>
      <c r="P2564" s="11">
        <f t="shared" si="998"/>
        <v>0</v>
      </c>
      <c r="Q2564" s="4" t="str">
        <f t="shared" si="1005"/>
        <v>N-001-000010</v>
      </c>
      <c r="R2564">
        <f t="shared" si="1006"/>
        <v>276</v>
      </c>
      <c r="S2564" s="8">
        <f t="shared" si="1007"/>
        <v>7.1371246496698326</v>
      </c>
      <c r="T2564" s="8">
        <f t="shared" si="1008"/>
        <v>7.1371246496698326</v>
      </c>
      <c r="U2564" s="10">
        <f t="shared" si="999"/>
        <v>8.3227585889852485</v>
      </c>
      <c r="V2564" s="10">
        <f t="shared" si="1009"/>
        <v>0.48352944586012636</v>
      </c>
      <c r="W2564" s="10">
        <f t="shared" si="1010"/>
        <v>2.0941873271281146</v>
      </c>
      <c r="X2564" s="10">
        <f t="shared" si="1000"/>
        <v>0.60482091485822098</v>
      </c>
      <c r="Y2564" s="22">
        <f t="shared" si="1011"/>
        <v>7.1540443979874988</v>
      </c>
      <c r="Z2564" s="22">
        <f t="shared" si="1001"/>
        <v>7.1890336202131158</v>
      </c>
      <c r="AA2564" s="22">
        <f t="shared" si="1002"/>
        <v>7.1371246496698326</v>
      </c>
      <c r="AB2564" s="35"/>
      <c r="AC2564" s="10"/>
      <c r="AD2564" s="10"/>
    </row>
    <row r="2565" spans="1:30" x14ac:dyDescent="0.25">
      <c r="A2565" t="s">
        <v>2959</v>
      </c>
      <c r="B2565" t="s">
        <v>341</v>
      </c>
      <c r="C2565" s="1">
        <v>41138</v>
      </c>
      <c r="D2565">
        <v>530</v>
      </c>
      <c r="E2565" t="str">
        <f t="shared" si="995"/>
        <v>_why_are_clinical_trials_failing?_</v>
      </c>
      <c r="F2565" s="7">
        <f t="shared" si="1003"/>
        <v>6.2747620212419388</v>
      </c>
      <c r="G2565">
        <f t="shared" si="996"/>
        <v>46</v>
      </c>
      <c r="H2565" s="11">
        <f t="shared" si="1004"/>
        <v>0</v>
      </c>
      <c r="I2565" s="11">
        <f t="shared" si="997"/>
        <v>1</v>
      </c>
      <c r="J2565" s="11">
        <f t="shared" si="997"/>
        <v>0</v>
      </c>
      <c r="K2565" s="11">
        <f t="shared" si="998"/>
        <v>0</v>
      </c>
      <c r="L2565" s="11">
        <f t="shared" si="998"/>
        <v>0</v>
      </c>
      <c r="M2565" s="11">
        <f t="shared" si="998"/>
        <v>0</v>
      </c>
      <c r="N2565" s="11">
        <f t="shared" si="998"/>
        <v>0</v>
      </c>
      <c r="O2565" s="11">
        <f t="shared" si="998"/>
        <v>0</v>
      </c>
      <c r="P2565" s="11">
        <f t="shared" si="998"/>
        <v>0</v>
      </c>
      <c r="Q2565" s="4" t="str">
        <f t="shared" si="1005"/>
        <v>N-010-000000</v>
      </c>
      <c r="R2565">
        <f t="shared" si="1006"/>
        <v>99</v>
      </c>
      <c r="S2565" s="8">
        <f t="shared" si="1007"/>
        <v>6.480946823676728</v>
      </c>
      <c r="T2565" s="8">
        <f t="shared" si="1008"/>
        <v>6.480946823676728</v>
      </c>
      <c r="U2565" s="10">
        <f t="shared" si="999"/>
        <v>6.6686696619414487</v>
      </c>
      <c r="V2565" s="10">
        <f t="shared" si="1009"/>
        <v>-1.0225092870624488</v>
      </c>
      <c r="W2565" s="10">
        <f t="shared" si="1010"/>
        <v>-0.55863015547341632</v>
      </c>
      <c r="X2565" s="10">
        <f t="shared" si="1000"/>
        <v>-0.39390764069951029</v>
      </c>
      <c r="Y2565" s="22">
        <f t="shared" si="1011"/>
        <v>6.1553158424297676</v>
      </c>
      <c r="Z2565" s="22">
        <f t="shared" si="1001"/>
        <v>6.3463125243562173</v>
      </c>
      <c r="AA2565" s="22">
        <f t="shared" si="1002"/>
        <v>6.480946823676728</v>
      </c>
      <c r="AB2565" s="35"/>
      <c r="AC2565" s="10"/>
      <c r="AD2565" s="10"/>
    </row>
    <row r="2566" spans="1:30" x14ac:dyDescent="0.25">
      <c r="A2566" t="s">
        <v>5143</v>
      </c>
      <c r="B2566" t="s">
        <v>2529</v>
      </c>
      <c r="C2566" s="1">
        <v>42263</v>
      </c>
      <c r="D2566">
        <v>204</v>
      </c>
      <c r="E2566" t="str">
        <f t="shared" si="995"/>
        <v>_why_bad_data_is_wasting_your_marketing_efforts_</v>
      </c>
      <c r="F2566" s="7">
        <f t="shared" si="1003"/>
        <v>5.3230099791384085</v>
      </c>
      <c r="G2566">
        <f t="shared" si="996"/>
        <v>42</v>
      </c>
      <c r="H2566" s="11">
        <f t="shared" si="1004"/>
        <v>1</v>
      </c>
      <c r="I2566" s="11">
        <f t="shared" si="997"/>
        <v>0</v>
      </c>
      <c r="J2566" s="11">
        <f t="shared" si="997"/>
        <v>1</v>
      </c>
      <c r="K2566" s="11">
        <f t="shared" si="998"/>
        <v>0</v>
      </c>
      <c r="L2566" s="11">
        <f t="shared" si="998"/>
        <v>0</v>
      </c>
      <c r="M2566" s="11">
        <f t="shared" si="998"/>
        <v>0</v>
      </c>
      <c r="N2566" s="11">
        <f t="shared" si="998"/>
        <v>0</v>
      </c>
      <c r="O2566" s="11">
        <f t="shared" si="998"/>
        <v>1</v>
      </c>
      <c r="P2566" s="11">
        <f t="shared" si="998"/>
        <v>0</v>
      </c>
      <c r="Q2566" s="4" t="str">
        <f t="shared" si="1005"/>
        <v>N-101-000010</v>
      </c>
      <c r="R2566">
        <f t="shared" si="1006"/>
        <v>382</v>
      </c>
      <c r="S2566" s="8">
        <f t="shared" si="1007"/>
        <v>6.8802841839920132</v>
      </c>
      <c r="T2566" s="8">
        <f t="shared" si="1008"/>
        <v>6.8802841839920132</v>
      </c>
      <c r="U2566" s="10">
        <f t="shared" si="999"/>
        <v>4.9166561186228837</v>
      </c>
      <c r="V2566" s="10">
        <f t="shared" si="1009"/>
        <v>0.18424985744159661</v>
      </c>
      <c r="W2566" s="10">
        <f t="shared" si="1010"/>
        <v>-1.5103821975769467</v>
      </c>
      <c r="X2566" s="10">
        <f t="shared" si="1000"/>
        <v>0.40635386051552441</v>
      </c>
      <c r="Y2566" s="22">
        <f t="shared" si="1011"/>
        <v>6.9555773436448023</v>
      </c>
      <c r="Z2566" s="22">
        <f t="shared" si="1001"/>
        <v>6.8151536771936527</v>
      </c>
      <c r="AA2566" s="22">
        <f t="shared" si="1002"/>
        <v>6.8802841839920132</v>
      </c>
      <c r="AB2566" s="35"/>
      <c r="AC2566" s="10"/>
      <c r="AD2566" s="10"/>
    </row>
    <row r="2567" spans="1:30" x14ac:dyDescent="0.25">
      <c r="A2567" t="s">
        <v>5144</v>
      </c>
      <c r="B2567" t="s">
        <v>2530</v>
      </c>
      <c r="C2567" s="1">
        <v>42249</v>
      </c>
      <c r="D2567">
        <v>570</v>
      </c>
      <c r="E2567" t="str">
        <f t="shared" si="995"/>
        <v>_why_big_data_isn't_necessarily_better_data_</v>
      </c>
      <c r="F2567" s="7">
        <f t="shared" si="1003"/>
        <v>6.3473892096560105</v>
      </c>
      <c r="G2567">
        <f t="shared" si="996"/>
        <v>54</v>
      </c>
      <c r="H2567" s="11">
        <f t="shared" si="1004"/>
        <v>1</v>
      </c>
      <c r="I2567" s="11">
        <f t="shared" si="997"/>
        <v>0</v>
      </c>
      <c r="J2567" s="11">
        <f t="shared" si="997"/>
        <v>1</v>
      </c>
      <c r="K2567" s="11">
        <f t="shared" si="998"/>
        <v>0</v>
      </c>
      <c r="L2567" s="11">
        <f t="shared" si="998"/>
        <v>0</v>
      </c>
      <c r="M2567" s="11">
        <f t="shared" si="998"/>
        <v>0</v>
      </c>
      <c r="N2567" s="11">
        <f t="shared" si="998"/>
        <v>0</v>
      </c>
      <c r="O2567" s="11">
        <f t="shared" si="998"/>
        <v>1</v>
      </c>
      <c r="P2567" s="11">
        <f t="shared" si="998"/>
        <v>0</v>
      </c>
      <c r="Q2567" s="4" t="str">
        <f t="shared" si="1005"/>
        <v>N-101-000010</v>
      </c>
      <c r="R2567">
        <f t="shared" si="1006"/>
        <v>382</v>
      </c>
      <c r="S2567" s="8">
        <f t="shared" si="1007"/>
        <v>6.8802841839920132</v>
      </c>
      <c r="T2567" s="8">
        <f t="shared" si="1008"/>
        <v>6.8802841839920132</v>
      </c>
      <c r="U2567" s="10">
        <f t="shared" si="999"/>
        <v>5.9410353491404857</v>
      </c>
      <c r="V2567" s="10">
        <f t="shared" si="1009"/>
        <v>0.18424985744159661</v>
      </c>
      <c r="W2567" s="10">
        <f t="shared" si="1010"/>
        <v>-0.48600296705934465</v>
      </c>
      <c r="X2567" s="10">
        <f t="shared" si="1000"/>
        <v>0.40635386051552441</v>
      </c>
      <c r="Y2567" s="22">
        <f t="shared" si="1011"/>
        <v>6.9555773436448023</v>
      </c>
      <c r="Z2567" s="22">
        <f t="shared" si="1001"/>
        <v>6.8151536771936527</v>
      </c>
      <c r="AA2567" s="22">
        <f t="shared" si="1002"/>
        <v>6.8802841839920132</v>
      </c>
      <c r="AB2567" s="35"/>
      <c r="AC2567" s="10"/>
      <c r="AD2567" s="10"/>
    </row>
    <row r="2568" spans="1:30" x14ac:dyDescent="0.25">
      <c r="A2568" t="s">
        <v>5145</v>
      </c>
      <c r="B2568" t="s">
        <v>2531</v>
      </c>
      <c r="C2568" s="1">
        <v>42067</v>
      </c>
      <c r="D2568">
        <v>169</v>
      </c>
      <c r="E2568" t="str">
        <f t="shared" si="995"/>
        <v>_why_competitive_intelligence_needs_its_own_wargame_now_</v>
      </c>
      <c r="F2568" s="7">
        <f t="shared" si="1003"/>
        <v>5.1357984370502621</v>
      </c>
      <c r="G2568">
        <f t="shared" si="996"/>
        <v>68</v>
      </c>
      <c r="H2568" s="11">
        <f t="shared" si="1004"/>
        <v>1</v>
      </c>
      <c r="I2568" s="11">
        <f t="shared" si="997"/>
        <v>0</v>
      </c>
      <c r="J2568" s="11">
        <f t="shared" si="997"/>
        <v>1</v>
      </c>
      <c r="K2568" s="11">
        <f t="shared" si="998"/>
        <v>0</v>
      </c>
      <c r="L2568" s="11">
        <f t="shared" si="998"/>
        <v>0</v>
      </c>
      <c r="M2568" s="11">
        <f t="shared" si="998"/>
        <v>0</v>
      </c>
      <c r="N2568" s="11">
        <f t="shared" si="998"/>
        <v>0</v>
      </c>
      <c r="O2568" s="11">
        <f t="shared" si="998"/>
        <v>0</v>
      </c>
      <c r="P2568" s="11">
        <f t="shared" si="998"/>
        <v>0</v>
      </c>
      <c r="Q2568" s="4" t="str">
        <f t="shared" si="1005"/>
        <v>N-101-000000</v>
      </c>
      <c r="R2568">
        <f t="shared" si="1006"/>
        <v>419</v>
      </c>
      <c r="S2568" s="8">
        <f t="shared" si="1007"/>
        <v>6.5697596378225285</v>
      </c>
      <c r="T2568" s="8">
        <f t="shared" si="1008"/>
        <v>6.5697596378225285</v>
      </c>
      <c r="U2568" s="10">
        <f t="shared" si="999"/>
        <v>4.9473294977342057</v>
      </c>
      <c r="V2568" s="10">
        <f t="shared" si="1009"/>
        <v>-0.14431102010629077</v>
      </c>
      <c r="W2568" s="10">
        <f t="shared" si="1010"/>
        <v>-1.6975937396650931</v>
      </c>
      <c r="X2568" s="10">
        <f t="shared" si="1000"/>
        <v>0.18846893931605621</v>
      </c>
      <c r="Y2568" s="22">
        <f t="shared" si="1011"/>
        <v>6.7376924224453338</v>
      </c>
      <c r="Z2568" s="22">
        <f t="shared" si="1001"/>
        <v>6.5922741434865042</v>
      </c>
      <c r="AA2568" s="22">
        <f t="shared" si="1002"/>
        <v>6.5697596378225285</v>
      </c>
      <c r="AB2568" s="35"/>
      <c r="AC2568" s="10"/>
      <c r="AD2568" s="10"/>
    </row>
    <row r="2569" spans="1:30" x14ac:dyDescent="0.25">
      <c r="A2569" t="s">
        <v>5146</v>
      </c>
      <c r="B2569" t="s">
        <v>2532</v>
      </c>
      <c r="C2569" s="1">
        <v>42465</v>
      </c>
      <c r="D2569">
        <v>254</v>
      </c>
      <c r="E2569" t="str">
        <f t="shared" si="995"/>
        <v>_why_data_minimization_is_an_important_concept_in_the_age_of_big_data_</v>
      </c>
      <c r="F2569" s="7">
        <f t="shared" si="1003"/>
        <v>5.5412635451584258</v>
      </c>
      <c r="G2569">
        <f t="shared" si="996"/>
        <v>95</v>
      </c>
      <c r="H2569" s="11">
        <f t="shared" si="1004"/>
        <v>1</v>
      </c>
      <c r="I2569" s="11">
        <f t="shared" si="997"/>
        <v>0</v>
      </c>
      <c r="J2569" s="11">
        <f t="shared" si="997"/>
        <v>1</v>
      </c>
      <c r="K2569" s="11">
        <f t="shared" si="998"/>
        <v>0</v>
      </c>
      <c r="L2569" s="11">
        <f t="shared" si="998"/>
        <v>0</v>
      </c>
      <c r="M2569" s="11">
        <f t="shared" si="998"/>
        <v>0</v>
      </c>
      <c r="N2569" s="11">
        <f t="shared" si="998"/>
        <v>0</v>
      </c>
      <c r="O2569" s="11">
        <f t="shared" si="998"/>
        <v>1</v>
      </c>
      <c r="P2569" s="11">
        <f t="shared" si="998"/>
        <v>0</v>
      </c>
      <c r="Q2569" s="4" t="str">
        <f t="shared" si="1005"/>
        <v>N-101-000010</v>
      </c>
      <c r="R2569">
        <f t="shared" si="1006"/>
        <v>382</v>
      </c>
      <c r="S2569" s="8">
        <f t="shared" si="1007"/>
        <v>6.8802841839920132</v>
      </c>
      <c r="T2569" s="8">
        <f t="shared" si="1008"/>
        <v>6.8802841839920132</v>
      </c>
      <c r="U2569" s="10">
        <f t="shared" si="999"/>
        <v>5.134909684642901</v>
      </c>
      <c r="V2569" s="10">
        <f t="shared" si="1009"/>
        <v>0.18424985744159661</v>
      </c>
      <c r="W2569" s="10">
        <f t="shared" si="1010"/>
        <v>-1.2921286315569294</v>
      </c>
      <c r="X2569" s="10">
        <f t="shared" si="1000"/>
        <v>0.40635386051552441</v>
      </c>
      <c r="Y2569" s="22">
        <f t="shared" si="1011"/>
        <v>6.9555773436448023</v>
      </c>
      <c r="Z2569" s="22">
        <f t="shared" si="1001"/>
        <v>6.8151536771936527</v>
      </c>
      <c r="AA2569" s="22">
        <f t="shared" si="1002"/>
        <v>6.8802841839920132</v>
      </c>
      <c r="AB2569" s="35"/>
      <c r="AC2569" s="10"/>
      <c r="AD2569" s="10"/>
    </row>
    <row r="2570" spans="1:30" x14ac:dyDescent="0.25">
      <c r="A2570" t="s">
        <v>5147</v>
      </c>
      <c r="B2570" t="s">
        <v>2533</v>
      </c>
      <c r="C2570" s="1">
        <v>41952</v>
      </c>
      <c r="D2570">
        <v>2037</v>
      </c>
      <c r="E2570" t="str">
        <f t="shared" si="995"/>
        <v>_why_data_scientists_create_poor_data_products_?_(_and_5_things_that_can_bedone_to_change_this_)_</v>
      </c>
      <c r="F2570" s="7">
        <f t="shared" si="1003"/>
        <v>7.6197242137826704</v>
      </c>
      <c r="G2570">
        <f t="shared" si="996"/>
        <v>53</v>
      </c>
      <c r="H2570" s="11">
        <f t="shared" si="1004"/>
        <v>0</v>
      </c>
      <c r="I2570" s="11">
        <f t="shared" si="997"/>
        <v>0</v>
      </c>
      <c r="J2570" s="11">
        <f t="shared" si="997"/>
        <v>1</v>
      </c>
      <c r="K2570" s="11">
        <f t="shared" si="998"/>
        <v>0</v>
      </c>
      <c r="L2570" s="11">
        <f t="shared" si="998"/>
        <v>0</v>
      </c>
      <c r="M2570" s="11">
        <f t="shared" si="998"/>
        <v>0</v>
      </c>
      <c r="N2570" s="11">
        <f t="shared" si="998"/>
        <v>0</v>
      </c>
      <c r="O2570" s="11">
        <f t="shared" si="998"/>
        <v>1</v>
      </c>
      <c r="P2570" s="11">
        <f t="shared" si="998"/>
        <v>0</v>
      </c>
      <c r="Q2570" s="4" t="str">
        <f t="shared" si="1005"/>
        <v>N-001-000010</v>
      </c>
      <c r="R2570">
        <f t="shared" si="1006"/>
        <v>276</v>
      </c>
      <c r="S2570" s="8">
        <f t="shared" si="1007"/>
        <v>7.1371246496698326</v>
      </c>
      <c r="T2570" s="8">
        <f t="shared" si="1008"/>
        <v>7.1371246496698326</v>
      </c>
      <c r="U2570" s="10">
        <f t="shared" si="999"/>
        <v>7.0149032989244491</v>
      </c>
      <c r="V2570" s="10">
        <f t="shared" si="1009"/>
        <v>0.48352944586012636</v>
      </c>
      <c r="W2570" s="10">
        <f t="shared" si="1010"/>
        <v>0.78633203706731525</v>
      </c>
      <c r="X2570" s="10">
        <f t="shared" si="1000"/>
        <v>0.60482091485822098</v>
      </c>
      <c r="Y2570" s="22">
        <f t="shared" si="1011"/>
        <v>7.1540443979874988</v>
      </c>
      <c r="Z2570" s="22">
        <f t="shared" si="1001"/>
        <v>7.1890336202131158</v>
      </c>
      <c r="AA2570" s="22">
        <f t="shared" si="1002"/>
        <v>7.1371246496698326</v>
      </c>
      <c r="AB2570" s="35"/>
      <c r="AC2570" s="10"/>
      <c r="AD2570" s="10"/>
    </row>
    <row r="2571" spans="1:30" x14ac:dyDescent="0.25">
      <c r="A2571" t="s">
        <v>5148</v>
      </c>
      <c r="B2571" t="s">
        <v>2534</v>
      </c>
      <c r="C2571" s="1">
        <v>42293</v>
      </c>
      <c r="D2571">
        <v>5869</v>
      </c>
      <c r="E2571" t="str">
        <f t="shared" si="995"/>
        <v>_why_data_scientists_need_to_be_good_data_storytellers_</v>
      </c>
      <c r="F2571" s="7">
        <f t="shared" si="1003"/>
        <v>8.6776099128221418</v>
      </c>
      <c r="G2571">
        <f t="shared" si="996"/>
        <v>64</v>
      </c>
      <c r="H2571" s="11">
        <f t="shared" si="1004"/>
        <v>1</v>
      </c>
      <c r="I2571" s="11">
        <f t="shared" si="997"/>
        <v>0</v>
      </c>
      <c r="J2571" s="11">
        <f t="shared" si="997"/>
        <v>1</v>
      </c>
      <c r="K2571" s="11">
        <f t="shared" si="998"/>
        <v>0</v>
      </c>
      <c r="L2571" s="11">
        <f t="shared" si="998"/>
        <v>0</v>
      </c>
      <c r="M2571" s="11">
        <f t="shared" si="998"/>
        <v>0</v>
      </c>
      <c r="N2571" s="11">
        <f t="shared" si="998"/>
        <v>0</v>
      </c>
      <c r="O2571" s="11">
        <f t="shared" si="998"/>
        <v>1</v>
      </c>
      <c r="P2571" s="11">
        <f t="shared" si="998"/>
        <v>0</v>
      </c>
      <c r="Q2571" s="4" t="str">
        <f t="shared" si="1005"/>
        <v>N-101-000010</v>
      </c>
      <c r="R2571">
        <f t="shared" si="1006"/>
        <v>382</v>
      </c>
      <c r="S2571" s="8">
        <f t="shared" si="1007"/>
        <v>6.8802841839920132</v>
      </c>
      <c r="T2571" s="8">
        <f t="shared" si="1008"/>
        <v>6.8802841839920132</v>
      </c>
      <c r="U2571" s="10">
        <f t="shared" si="999"/>
        <v>8.271256052306617</v>
      </c>
      <c r="V2571" s="10">
        <f t="shared" si="1009"/>
        <v>0.18424985744159661</v>
      </c>
      <c r="W2571" s="10">
        <f t="shared" si="1010"/>
        <v>1.8442177361067866</v>
      </c>
      <c r="X2571" s="10">
        <f t="shared" si="1000"/>
        <v>0.40635386051552441</v>
      </c>
      <c r="Y2571" s="22">
        <f t="shared" si="1011"/>
        <v>6.9555773436448023</v>
      </c>
      <c r="Z2571" s="22">
        <f t="shared" si="1001"/>
        <v>6.8151536771936527</v>
      </c>
      <c r="AA2571" s="22">
        <f t="shared" si="1002"/>
        <v>6.8802841839920132</v>
      </c>
      <c r="AB2571" s="35"/>
      <c r="AC2571" s="10"/>
      <c r="AD2571" s="10"/>
    </row>
    <row r="2572" spans="1:30" x14ac:dyDescent="0.25">
      <c r="A2572" t="s">
        <v>5149</v>
      </c>
      <c r="B2572" t="s">
        <v>2535</v>
      </c>
      <c r="C2572" s="1">
        <v>42065</v>
      </c>
      <c r="D2572">
        <v>1720</v>
      </c>
      <c r="E2572" t="str">
        <f t="shared" si="995"/>
        <v>_why_does_everyone_need_to_learn_how_to_code?_to_understand_data._</v>
      </c>
      <c r="F2572" s="7">
        <f t="shared" si="1003"/>
        <v>7.4506607962115394</v>
      </c>
      <c r="G2572">
        <f t="shared" si="996"/>
        <v>49</v>
      </c>
      <c r="H2572" s="11">
        <f t="shared" si="1004"/>
        <v>1</v>
      </c>
      <c r="I2572" s="11">
        <f t="shared" si="997"/>
        <v>0</v>
      </c>
      <c r="J2572" s="11">
        <f t="shared" si="997"/>
        <v>1</v>
      </c>
      <c r="K2572" s="11">
        <f t="shared" ref="K2572:P2581" si="1012">IF(ISNUMBER(SEARCH(K$1,$E2572)),1,0)</f>
        <v>0</v>
      </c>
      <c r="L2572" s="11">
        <f t="shared" si="1012"/>
        <v>0</v>
      </c>
      <c r="M2572" s="11">
        <f t="shared" si="1012"/>
        <v>0</v>
      </c>
      <c r="N2572" s="11">
        <f t="shared" si="1012"/>
        <v>0</v>
      </c>
      <c r="O2572" s="11">
        <f t="shared" si="1012"/>
        <v>0</v>
      </c>
      <c r="P2572" s="11">
        <f t="shared" si="1012"/>
        <v>0</v>
      </c>
      <c r="Q2572" s="4" t="str">
        <f t="shared" si="1005"/>
        <v>N-101-000000</v>
      </c>
      <c r="R2572">
        <f t="shared" si="1006"/>
        <v>419</v>
      </c>
      <c r="S2572" s="8">
        <f t="shared" si="1007"/>
        <v>6.5697596378225285</v>
      </c>
      <c r="T2572" s="8">
        <f t="shared" si="1008"/>
        <v>6.5697596378225285</v>
      </c>
      <c r="U2572" s="10">
        <f t="shared" si="999"/>
        <v>7.2621918568954831</v>
      </c>
      <c r="V2572" s="10">
        <f t="shared" si="1009"/>
        <v>-0.14431102010629077</v>
      </c>
      <c r="W2572" s="10">
        <f t="shared" si="1010"/>
        <v>0.61726861949618428</v>
      </c>
      <c r="X2572" s="10">
        <f t="shared" si="1000"/>
        <v>0.18846893931605621</v>
      </c>
      <c r="Y2572" s="22">
        <f t="shared" si="1011"/>
        <v>6.7376924224453338</v>
      </c>
      <c r="Z2572" s="22">
        <f t="shared" si="1001"/>
        <v>6.5922741434865042</v>
      </c>
      <c r="AA2572" s="22">
        <f t="shared" si="1002"/>
        <v>6.5697596378225285</v>
      </c>
      <c r="AB2572" s="35"/>
      <c r="AC2572" s="10"/>
      <c r="AD2572" s="10"/>
    </row>
    <row r="2573" spans="1:30" x14ac:dyDescent="0.25">
      <c r="A2573" t="s">
        <v>5150</v>
      </c>
      <c r="B2573" t="s">
        <v>2536</v>
      </c>
      <c r="C2573" s="1">
        <v>42325</v>
      </c>
      <c r="D2573">
        <v>4926</v>
      </c>
      <c r="E2573" t="str">
        <f t="shared" si="995"/>
        <v>_why_every_manager_needs_these_data_science_skills_</v>
      </c>
      <c r="F2573" s="7">
        <f t="shared" si="1003"/>
        <v>8.5024855625439635</v>
      </c>
      <c r="G2573">
        <f t="shared" si="996"/>
        <v>57</v>
      </c>
      <c r="H2573" s="11">
        <f t="shared" si="1004"/>
        <v>1</v>
      </c>
      <c r="I2573" s="11">
        <f t="shared" si="997"/>
        <v>0</v>
      </c>
      <c r="J2573" s="11">
        <f t="shared" si="997"/>
        <v>1</v>
      </c>
      <c r="K2573" s="11">
        <f t="shared" si="1012"/>
        <v>0</v>
      </c>
      <c r="L2573" s="11">
        <f t="shared" si="1012"/>
        <v>0</v>
      </c>
      <c r="M2573" s="11">
        <f t="shared" si="1012"/>
        <v>0</v>
      </c>
      <c r="N2573" s="11">
        <f t="shared" si="1012"/>
        <v>1</v>
      </c>
      <c r="O2573" s="11">
        <f t="shared" si="1012"/>
        <v>1</v>
      </c>
      <c r="P2573" s="11">
        <f t="shared" si="1012"/>
        <v>0</v>
      </c>
      <c r="Q2573" s="4" t="str">
        <f t="shared" si="1005"/>
        <v>N-101-000110</v>
      </c>
      <c r="R2573">
        <f t="shared" si="1006"/>
        <v>126</v>
      </c>
      <c r="S2573" s="8">
        <f t="shared" si="1007"/>
        <v>7.156085089173656</v>
      </c>
      <c r="T2573" s="8">
        <f t="shared" si="1008"/>
        <v>7.156085089173656</v>
      </c>
      <c r="U2573" s="10">
        <f t="shared" si="999"/>
        <v>7.7124688657229541</v>
      </c>
      <c r="V2573" s="10">
        <f t="shared" si="1009"/>
        <v>0.76279653926378688</v>
      </c>
      <c r="W2573" s="10">
        <f t="shared" si="1010"/>
        <v>1.6690933858286083</v>
      </c>
      <c r="X2573" s="10">
        <f t="shared" si="1000"/>
        <v>0.79001669682100972</v>
      </c>
      <c r="Y2573" s="22">
        <f t="shared" si="1011"/>
        <v>7.3392401799502869</v>
      </c>
      <c r="Z2573" s="22">
        <f t="shared" si="1001"/>
        <v>7.2265960335864765</v>
      </c>
      <c r="AA2573" s="22">
        <f t="shared" si="1002"/>
        <v>7.156085089173656</v>
      </c>
      <c r="AB2573" s="35"/>
      <c r="AC2573" s="10"/>
      <c r="AD2573" s="10"/>
    </row>
    <row r="2574" spans="1:30" x14ac:dyDescent="0.25">
      <c r="A2574" t="s">
        <v>5151</v>
      </c>
      <c r="B2574" t="s">
        <v>2537</v>
      </c>
      <c r="C2574" s="1">
        <v>42444</v>
      </c>
      <c r="D2574">
        <v>3747</v>
      </c>
      <c r="E2574" t="str">
        <f t="shared" si="995"/>
        <v>_why_i_ditched_my_fitbit_and_what_this_means_for_analytics_</v>
      </c>
      <c r="F2574" s="7">
        <f t="shared" si="1003"/>
        <v>8.2289776433583128</v>
      </c>
      <c r="G2574">
        <f t="shared" si="996"/>
        <v>44</v>
      </c>
      <c r="H2574" s="11">
        <f t="shared" si="1004"/>
        <v>1</v>
      </c>
      <c r="I2574" s="11">
        <f t="shared" si="997"/>
        <v>0</v>
      </c>
      <c r="J2574" s="11">
        <f t="shared" si="997"/>
        <v>1</v>
      </c>
      <c r="K2574" s="11">
        <f t="shared" si="1012"/>
        <v>0</v>
      </c>
      <c r="L2574" s="11">
        <f t="shared" si="1012"/>
        <v>0</v>
      </c>
      <c r="M2574" s="11">
        <f t="shared" si="1012"/>
        <v>0</v>
      </c>
      <c r="N2574" s="11">
        <f t="shared" si="1012"/>
        <v>0</v>
      </c>
      <c r="O2574" s="11">
        <f t="shared" si="1012"/>
        <v>0</v>
      </c>
      <c r="P2574" s="11">
        <f t="shared" si="1012"/>
        <v>1</v>
      </c>
      <c r="Q2574" s="4" t="str">
        <f t="shared" si="1005"/>
        <v>N-101-000001</v>
      </c>
      <c r="R2574">
        <f t="shared" si="1006"/>
        <v>109</v>
      </c>
      <c r="S2574" s="8">
        <f t="shared" si="1007"/>
        <v>6.5598547021339648</v>
      </c>
      <c r="T2574" s="8">
        <f t="shared" si="1008"/>
        <v>6.5598547021339648</v>
      </c>
      <c r="U2574" s="10">
        <f t="shared" si="999"/>
        <v>8.2552588471773074</v>
      </c>
      <c r="V2574" s="10">
        <f t="shared" si="1009"/>
        <v>-0.46814479021556843</v>
      </c>
      <c r="W2574" s="10">
        <f t="shared" si="1010"/>
        <v>1.3955854666429577</v>
      </c>
      <c r="X2574" s="10">
        <f t="shared" si="1000"/>
        <v>-2.6281203818994407E-2</v>
      </c>
      <c r="Y2574" s="22">
        <f t="shared" si="1011"/>
        <v>6.5229422793102829</v>
      </c>
      <c r="Z2574" s="22">
        <f t="shared" si="1001"/>
        <v>6.4247572696849025</v>
      </c>
      <c r="AA2574" s="22">
        <f t="shared" si="1002"/>
        <v>6.5598547021339648</v>
      </c>
      <c r="AB2574" s="35"/>
      <c r="AC2574" s="10"/>
      <c r="AD2574" s="10"/>
    </row>
    <row r="2575" spans="1:30" x14ac:dyDescent="0.25">
      <c r="A2575" t="s">
        <v>5152</v>
      </c>
      <c r="B2575" t="s">
        <v>2538</v>
      </c>
      <c r="C2575" s="1">
        <v>42220</v>
      </c>
      <c r="D2575">
        <v>1994</v>
      </c>
      <c r="E2575" t="str">
        <f t="shared" si="995"/>
        <v>_why_i_don't_like_it_ppl_in_my_analytics_team_</v>
      </c>
      <c r="F2575" s="7">
        <f t="shared" si="1003"/>
        <v>7.5983993293239642</v>
      </c>
      <c r="G2575">
        <f t="shared" si="996"/>
        <v>60</v>
      </c>
      <c r="H2575" s="11">
        <f t="shared" si="1004"/>
        <v>1</v>
      </c>
      <c r="I2575" s="11">
        <f t="shared" si="997"/>
        <v>0</v>
      </c>
      <c r="J2575" s="11">
        <f t="shared" si="997"/>
        <v>1</v>
      </c>
      <c r="K2575" s="11">
        <f t="shared" si="1012"/>
        <v>0</v>
      </c>
      <c r="L2575" s="11">
        <f t="shared" si="1012"/>
        <v>0</v>
      </c>
      <c r="M2575" s="11">
        <f t="shared" si="1012"/>
        <v>0</v>
      </c>
      <c r="N2575" s="11">
        <f t="shared" si="1012"/>
        <v>0</v>
      </c>
      <c r="O2575" s="11">
        <f t="shared" si="1012"/>
        <v>0</v>
      </c>
      <c r="P2575" s="11">
        <f t="shared" si="1012"/>
        <v>1</v>
      </c>
      <c r="Q2575" s="4" t="str">
        <f t="shared" si="1005"/>
        <v>N-101-000001</v>
      </c>
      <c r="R2575">
        <f t="shared" si="1006"/>
        <v>109</v>
      </c>
      <c r="S2575" s="8">
        <f t="shared" si="1007"/>
        <v>6.5598547021339648</v>
      </c>
      <c r="T2575" s="8">
        <f t="shared" si="1008"/>
        <v>6.5598547021339648</v>
      </c>
      <c r="U2575" s="10">
        <f t="shared" si="999"/>
        <v>7.6246805331429588</v>
      </c>
      <c r="V2575" s="10">
        <f t="shared" si="1009"/>
        <v>-0.46814479021556843</v>
      </c>
      <c r="W2575" s="10">
        <f t="shared" si="1010"/>
        <v>0.76500715260860908</v>
      </c>
      <c r="X2575" s="10">
        <f t="shared" si="1000"/>
        <v>-2.6281203818994407E-2</v>
      </c>
      <c r="Y2575" s="22">
        <f t="shared" si="1011"/>
        <v>6.5229422793102829</v>
      </c>
      <c r="Z2575" s="22">
        <f t="shared" si="1001"/>
        <v>6.4247572696849025</v>
      </c>
      <c r="AA2575" s="22">
        <f t="shared" si="1002"/>
        <v>6.5598547021339648</v>
      </c>
      <c r="AB2575" s="35"/>
      <c r="AC2575" s="10"/>
      <c r="AD2575" s="10"/>
    </row>
    <row r="2576" spans="1:30" x14ac:dyDescent="0.25">
      <c r="A2576" t="s">
        <v>5153</v>
      </c>
      <c r="B2576" t="s">
        <v>2539</v>
      </c>
      <c r="C2576" s="1">
        <v>41992</v>
      </c>
      <c r="D2576">
        <v>1751</v>
      </c>
      <c r="E2576" t="str">
        <f t="shared" si="995"/>
        <v>_why_media_bias_has_nowhere_to_run_and_hide_from_data_science_</v>
      </c>
      <c r="F2576" s="7">
        <f t="shared" si="1003"/>
        <v>7.4685132714963371</v>
      </c>
      <c r="G2576">
        <f t="shared" si="996"/>
        <v>45</v>
      </c>
      <c r="H2576" s="11">
        <f t="shared" si="1004"/>
        <v>0</v>
      </c>
      <c r="I2576" s="11">
        <f t="shared" si="997"/>
        <v>0</v>
      </c>
      <c r="J2576" s="11">
        <f t="shared" si="997"/>
        <v>1</v>
      </c>
      <c r="K2576" s="11">
        <f t="shared" si="1012"/>
        <v>0</v>
      </c>
      <c r="L2576" s="11">
        <f t="shared" si="1012"/>
        <v>0</v>
      </c>
      <c r="M2576" s="11">
        <f t="shared" si="1012"/>
        <v>0</v>
      </c>
      <c r="N2576" s="11">
        <f t="shared" si="1012"/>
        <v>1</v>
      </c>
      <c r="O2576" s="11">
        <f t="shared" si="1012"/>
        <v>1</v>
      </c>
      <c r="P2576" s="11">
        <f t="shared" si="1012"/>
        <v>0</v>
      </c>
      <c r="Q2576" s="4" t="str">
        <f t="shared" si="1005"/>
        <v>N-001-000110</v>
      </c>
      <c r="R2576">
        <f t="shared" si="1006"/>
        <v>130</v>
      </c>
      <c r="S2576" s="8">
        <f t="shared" si="1007"/>
        <v>7.6818150714618501</v>
      </c>
      <c r="T2576" s="8">
        <f t="shared" si="1008"/>
        <v>7.6818150714618501</v>
      </c>
      <c r="U2576" s="10">
        <f t="shared" si="999"/>
        <v>6.4800295203326312</v>
      </c>
      <c r="V2576" s="10">
        <f t="shared" si="1009"/>
        <v>1.0620761276823165</v>
      </c>
      <c r="W2576" s="10">
        <f t="shared" si="1010"/>
        <v>0.635121094780982</v>
      </c>
      <c r="X2576" s="10">
        <f t="shared" si="1000"/>
        <v>0.98848375116370624</v>
      </c>
      <c r="Y2576" s="22">
        <f t="shared" si="1011"/>
        <v>7.5377072342929834</v>
      </c>
      <c r="Z2576" s="22">
        <f t="shared" si="1001"/>
        <v>7.6004759766059404</v>
      </c>
      <c r="AA2576" s="22">
        <f t="shared" si="1002"/>
        <v>7.6818150714618501</v>
      </c>
      <c r="AB2576" s="35"/>
      <c r="AC2576" s="10"/>
      <c r="AD2576" s="10"/>
    </row>
    <row r="2577" spans="1:30" x14ac:dyDescent="0.25">
      <c r="A2577" t="s">
        <v>3077</v>
      </c>
      <c r="B2577" t="s">
        <v>459</v>
      </c>
      <c r="C2577" s="1">
        <v>41975</v>
      </c>
      <c r="D2577">
        <v>367</v>
      </c>
      <c r="E2577" t="str">
        <f t="shared" si="995"/>
        <v>_why_most_big_data_projects_fail_-_white_paper_</v>
      </c>
      <c r="F2577" s="7">
        <f t="shared" si="1003"/>
        <v>5.9080829381689313</v>
      </c>
      <c r="G2577">
        <f t="shared" si="996"/>
        <v>34</v>
      </c>
      <c r="H2577" s="11">
        <f t="shared" si="1004"/>
        <v>0</v>
      </c>
      <c r="I2577" s="11">
        <f t="shared" si="997"/>
        <v>1</v>
      </c>
      <c r="J2577" s="11">
        <f t="shared" si="997"/>
        <v>0</v>
      </c>
      <c r="K2577" s="11">
        <f t="shared" si="1012"/>
        <v>0</v>
      </c>
      <c r="L2577" s="11">
        <f t="shared" si="1012"/>
        <v>0</v>
      </c>
      <c r="M2577" s="11">
        <f t="shared" si="1012"/>
        <v>0</v>
      </c>
      <c r="N2577" s="11">
        <f t="shared" si="1012"/>
        <v>0</v>
      </c>
      <c r="O2577" s="11">
        <f t="shared" si="1012"/>
        <v>1</v>
      </c>
      <c r="P2577" s="11">
        <f t="shared" si="1012"/>
        <v>0</v>
      </c>
      <c r="Q2577" s="4" t="str">
        <f t="shared" si="1005"/>
        <v>N-010-000010</v>
      </c>
      <c r="R2577">
        <f t="shared" si="1006"/>
        <v>51</v>
      </c>
      <c r="S2577" s="8">
        <f t="shared" si="1007"/>
        <v>6.7640449341040307</v>
      </c>
      <c r="T2577" s="8">
        <f t="shared" si="1008"/>
        <v>6.7640449341040307</v>
      </c>
      <c r="U2577" s="10">
        <f t="shared" si="999"/>
        <v>6.0841056576689736</v>
      </c>
      <c r="V2577" s="10">
        <f t="shared" si="1009"/>
        <v>-0.69394840951456138</v>
      </c>
      <c r="W2577" s="10">
        <f t="shared" si="1010"/>
        <v>-0.92530923854642388</v>
      </c>
      <c r="X2577" s="10">
        <f t="shared" si="1000"/>
        <v>-0.17602271950004214</v>
      </c>
      <c r="Y2577" s="22">
        <f t="shared" si="1011"/>
        <v>6.3732007636292352</v>
      </c>
      <c r="Z2577" s="22">
        <f t="shared" si="1001"/>
        <v>6.5691920580633658</v>
      </c>
      <c r="AA2577" s="22">
        <f t="shared" si="1002"/>
        <v>6.7640449341040307</v>
      </c>
      <c r="AB2577" s="35"/>
      <c r="AC2577" s="10"/>
      <c r="AD2577" s="10"/>
    </row>
    <row r="2578" spans="1:30" x14ac:dyDescent="0.25">
      <c r="A2578" t="s">
        <v>5154</v>
      </c>
      <c r="B2578" t="s">
        <v>2540</v>
      </c>
      <c r="C2578" s="1">
        <v>42232</v>
      </c>
      <c r="D2578">
        <v>1019</v>
      </c>
      <c r="E2578" t="str">
        <f t="shared" si="995"/>
        <v>_why_so_many_'fake'_big_data_gurus?_</v>
      </c>
      <c r="F2578" s="7">
        <f t="shared" si="1003"/>
        <v>6.9275579062783166</v>
      </c>
      <c r="G2578">
        <f t="shared" si="996"/>
        <v>35</v>
      </c>
      <c r="H2578" s="11">
        <f t="shared" si="1004"/>
        <v>1</v>
      </c>
      <c r="I2578" s="11">
        <f t="shared" si="997"/>
        <v>0</v>
      </c>
      <c r="J2578" s="11">
        <f t="shared" si="997"/>
        <v>1</v>
      </c>
      <c r="K2578" s="11">
        <f t="shared" si="1012"/>
        <v>0</v>
      </c>
      <c r="L2578" s="11">
        <f t="shared" si="1012"/>
        <v>0</v>
      </c>
      <c r="M2578" s="11">
        <f t="shared" si="1012"/>
        <v>0</v>
      </c>
      <c r="N2578" s="11">
        <f t="shared" si="1012"/>
        <v>0</v>
      </c>
      <c r="O2578" s="11">
        <f t="shared" si="1012"/>
        <v>1</v>
      </c>
      <c r="P2578" s="11">
        <f t="shared" si="1012"/>
        <v>0</v>
      </c>
      <c r="Q2578" s="4" t="str">
        <f t="shared" si="1005"/>
        <v>N-101-000010</v>
      </c>
      <c r="R2578">
        <f t="shared" si="1006"/>
        <v>382</v>
      </c>
      <c r="S2578" s="8">
        <f t="shared" si="1007"/>
        <v>6.8802841839920132</v>
      </c>
      <c r="T2578" s="8">
        <f t="shared" si="1008"/>
        <v>6.8802841839920132</v>
      </c>
      <c r="U2578" s="10">
        <f t="shared" si="999"/>
        <v>6.5212040457627918</v>
      </c>
      <c r="V2578" s="10">
        <f t="shared" si="1009"/>
        <v>0.18424985744159661</v>
      </c>
      <c r="W2578" s="10">
        <f t="shared" si="1010"/>
        <v>9.4165729562961431E-2</v>
      </c>
      <c r="X2578" s="10">
        <f t="shared" si="1000"/>
        <v>0.40635386051552441</v>
      </c>
      <c r="Y2578" s="22">
        <f t="shared" si="1011"/>
        <v>6.9555773436448023</v>
      </c>
      <c r="Z2578" s="22">
        <f t="shared" si="1001"/>
        <v>6.8151536771936527</v>
      </c>
      <c r="AA2578" s="22">
        <f t="shared" si="1002"/>
        <v>6.8802841839920132</v>
      </c>
      <c r="AB2578" s="35"/>
      <c r="AC2578" s="10"/>
      <c r="AD2578" s="10"/>
    </row>
    <row r="2579" spans="1:30" x14ac:dyDescent="0.25">
      <c r="A2579" t="s">
        <v>3125</v>
      </c>
      <c r="B2579" t="s">
        <v>509</v>
      </c>
      <c r="C2579" s="1">
        <v>42183</v>
      </c>
      <c r="D2579">
        <v>20916</v>
      </c>
      <c r="E2579" t="str">
        <f t="shared" si="995"/>
        <v>_why_so_many_'fake'_data_scientists?_</v>
      </c>
      <c r="F2579" s="7">
        <f t="shared" si="1003"/>
        <v>9.9483175044539198</v>
      </c>
      <c r="G2579">
        <f t="shared" si="996"/>
        <v>38</v>
      </c>
      <c r="H2579" s="11">
        <f t="shared" si="1004"/>
        <v>1</v>
      </c>
      <c r="I2579" s="11">
        <f t="shared" si="997"/>
        <v>0</v>
      </c>
      <c r="J2579" s="11">
        <f t="shared" si="997"/>
        <v>1</v>
      </c>
      <c r="K2579" s="11">
        <f t="shared" si="1012"/>
        <v>0</v>
      </c>
      <c r="L2579" s="11">
        <f t="shared" si="1012"/>
        <v>0</v>
      </c>
      <c r="M2579" s="11">
        <f t="shared" si="1012"/>
        <v>0</v>
      </c>
      <c r="N2579" s="11">
        <f t="shared" si="1012"/>
        <v>0</v>
      </c>
      <c r="O2579" s="11">
        <f t="shared" si="1012"/>
        <v>1</v>
      </c>
      <c r="P2579" s="11">
        <f t="shared" si="1012"/>
        <v>0</v>
      </c>
      <c r="Q2579" s="4" t="str">
        <f t="shared" si="1005"/>
        <v>N-101-000010</v>
      </c>
      <c r="R2579">
        <f t="shared" si="1006"/>
        <v>382</v>
      </c>
      <c r="S2579" s="8">
        <f t="shared" si="1007"/>
        <v>6.8802841839920132</v>
      </c>
      <c r="T2579" s="8">
        <f t="shared" si="1008"/>
        <v>6.8802841839920132</v>
      </c>
      <c r="U2579" s="10">
        <f t="shared" si="999"/>
        <v>9.541963643938395</v>
      </c>
      <c r="V2579" s="10">
        <f t="shared" si="1009"/>
        <v>0.18424985744159661</v>
      </c>
      <c r="W2579" s="10">
        <f t="shared" si="1010"/>
        <v>3.1149253277385647</v>
      </c>
      <c r="X2579" s="10">
        <f t="shared" si="1000"/>
        <v>0.40635386051552441</v>
      </c>
      <c r="Y2579" s="22">
        <f t="shared" si="1011"/>
        <v>6.9555773436448023</v>
      </c>
      <c r="Z2579" s="22">
        <f t="shared" si="1001"/>
        <v>6.8151536771936527</v>
      </c>
      <c r="AA2579" s="22">
        <f t="shared" si="1002"/>
        <v>6.8802841839920132</v>
      </c>
      <c r="AB2579" s="35"/>
      <c r="AC2579" s="10"/>
      <c r="AD2579" s="10"/>
    </row>
    <row r="2580" spans="1:30" x14ac:dyDescent="0.25">
      <c r="A2580" t="s">
        <v>5155</v>
      </c>
      <c r="B2580" t="s">
        <v>2541</v>
      </c>
      <c r="C2580" s="1">
        <v>42307</v>
      </c>
      <c r="D2580">
        <v>1181</v>
      </c>
      <c r="E2580" t="str">
        <f t="shared" si="995"/>
        <v>_why_sql_is_not_right_for_querying_json_</v>
      </c>
      <c r="F2580" s="7">
        <f t="shared" si="1003"/>
        <v>7.0749631979660439</v>
      </c>
      <c r="G2580">
        <f t="shared" si="996"/>
        <v>73</v>
      </c>
      <c r="H2580" s="11">
        <f t="shared" si="1004"/>
        <v>1</v>
      </c>
      <c r="I2580" s="11">
        <f t="shared" si="997"/>
        <v>0</v>
      </c>
      <c r="J2580" s="11">
        <f t="shared" si="997"/>
        <v>1</v>
      </c>
      <c r="K2580" s="11">
        <f t="shared" si="1012"/>
        <v>0</v>
      </c>
      <c r="L2580" s="11">
        <f t="shared" si="1012"/>
        <v>0</v>
      </c>
      <c r="M2580" s="11">
        <f t="shared" si="1012"/>
        <v>0</v>
      </c>
      <c r="N2580" s="11">
        <f t="shared" si="1012"/>
        <v>0</v>
      </c>
      <c r="O2580" s="11">
        <f t="shared" si="1012"/>
        <v>0</v>
      </c>
      <c r="P2580" s="11">
        <f t="shared" si="1012"/>
        <v>0</v>
      </c>
      <c r="Q2580" s="4" t="str">
        <f t="shared" si="1005"/>
        <v>N-101-000000</v>
      </c>
      <c r="R2580">
        <f t="shared" si="1006"/>
        <v>419</v>
      </c>
      <c r="S2580" s="8">
        <f t="shared" si="1007"/>
        <v>6.5697596378225285</v>
      </c>
      <c r="T2580" s="8">
        <f t="shared" si="1008"/>
        <v>6.5697596378225285</v>
      </c>
      <c r="U2580" s="10">
        <f t="shared" si="999"/>
        <v>6.8864942586499875</v>
      </c>
      <c r="V2580" s="10">
        <f t="shared" si="1009"/>
        <v>-0.14431102010629077</v>
      </c>
      <c r="W2580" s="10">
        <f t="shared" si="1010"/>
        <v>0.24157102125068874</v>
      </c>
      <c r="X2580" s="10">
        <f t="shared" si="1000"/>
        <v>0.18846893931605621</v>
      </c>
      <c r="Y2580" s="22">
        <f t="shared" si="1011"/>
        <v>6.7376924224453338</v>
      </c>
      <c r="Z2580" s="22">
        <f t="shared" si="1001"/>
        <v>6.5922741434865042</v>
      </c>
      <c r="AA2580" s="22">
        <f t="shared" si="1002"/>
        <v>6.5697596378225285</v>
      </c>
      <c r="AB2580" s="35"/>
      <c r="AC2580" s="10"/>
      <c r="AD2580" s="10"/>
    </row>
    <row r="2581" spans="1:30" x14ac:dyDescent="0.25">
      <c r="A2581" t="s">
        <v>5156</v>
      </c>
      <c r="B2581" t="s">
        <v>2542</v>
      </c>
      <c r="C2581" s="1">
        <v>41615</v>
      </c>
      <c r="D2581">
        <v>2698</v>
      </c>
      <c r="E2581" t="str">
        <f t="shared" si="995"/>
        <v>_why_statistical_community_is_disconnected_from_big_data_and_how_to_fix_it_</v>
      </c>
      <c r="F2581" s="7">
        <f t="shared" si="1003"/>
        <v>7.9006366130180048</v>
      </c>
      <c r="G2581">
        <f t="shared" si="996"/>
        <v>84</v>
      </c>
      <c r="H2581" s="11">
        <f t="shared" si="1004"/>
        <v>0</v>
      </c>
      <c r="I2581" s="11">
        <f t="shared" si="997"/>
        <v>0</v>
      </c>
      <c r="J2581" s="11">
        <f t="shared" si="997"/>
        <v>1</v>
      </c>
      <c r="K2581" s="11">
        <f t="shared" si="1012"/>
        <v>0</v>
      </c>
      <c r="L2581" s="11">
        <f t="shared" si="1012"/>
        <v>0</v>
      </c>
      <c r="M2581" s="11">
        <f t="shared" si="1012"/>
        <v>0</v>
      </c>
      <c r="N2581" s="11">
        <f t="shared" si="1012"/>
        <v>0</v>
      </c>
      <c r="O2581" s="11">
        <f t="shared" si="1012"/>
        <v>1</v>
      </c>
      <c r="P2581" s="11">
        <f t="shared" si="1012"/>
        <v>0</v>
      </c>
      <c r="Q2581" s="4" t="str">
        <f t="shared" si="1005"/>
        <v>N-001-000010</v>
      </c>
      <c r="R2581">
        <f t="shared" si="1006"/>
        <v>276</v>
      </c>
      <c r="S2581" s="8">
        <f t="shared" si="1007"/>
        <v>7.1371246496698326</v>
      </c>
      <c r="T2581" s="8">
        <f t="shared" si="1008"/>
        <v>7.1371246496698326</v>
      </c>
      <c r="U2581" s="10">
        <f t="shared" si="999"/>
        <v>7.2958156981597835</v>
      </c>
      <c r="V2581" s="10">
        <f t="shared" si="1009"/>
        <v>0.48352944586012636</v>
      </c>
      <c r="W2581" s="10">
        <f t="shared" si="1010"/>
        <v>1.0672444363026496</v>
      </c>
      <c r="X2581" s="10">
        <f t="shared" si="1000"/>
        <v>0.60482091485822098</v>
      </c>
      <c r="Y2581" s="22">
        <f t="shared" si="1011"/>
        <v>7.1540443979874988</v>
      </c>
      <c r="Z2581" s="22">
        <f t="shared" si="1001"/>
        <v>7.1890336202131158</v>
      </c>
      <c r="AA2581" s="22">
        <f t="shared" si="1002"/>
        <v>7.1371246496698326</v>
      </c>
      <c r="AB2581" s="35"/>
      <c r="AC2581" s="10"/>
      <c r="AD2581" s="10"/>
    </row>
    <row r="2582" spans="1:30" x14ac:dyDescent="0.25">
      <c r="A2582" t="s">
        <v>5157</v>
      </c>
      <c r="B2582" t="s">
        <v>2543</v>
      </c>
      <c r="C2582" s="1">
        <v>42417</v>
      </c>
      <c r="D2582">
        <v>244</v>
      </c>
      <c r="E2582" t="str">
        <f t="shared" si="995"/>
        <v>_why_the_biggest_online_retailers_are_opening_bricks_&amp;amp;_mortar_stores_-infographic_</v>
      </c>
      <c r="F2582" s="7">
        <f t="shared" si="1003"/>
        <v>5.5012582105447274</v>
      </c>
      <c r="G2582">
        <f t="shared" si="996"/>
        <v>60</v>
      </c>
      <c r="H2582" s="11">
        <f t="shared" si="1004"/>
        <v>1</v>
      </c>
      <c r="I2582" s="11">
        <f t="shared" ref="I2582:J2601" si="1013">IF(ISNUMBER(SEARCH(I$1,$B2582)),1,0)</f>
        <v>0</v>
      </c>
      <c r="J2582" s="11">
        <f t="shared" si="1013"/>
        <v>1</v>
      </c>
      <c r="K2582" s="11">
        <f t="shared" ref="K2582:P2591" si="1014">IF(ISNUMBER(SEARCH(K$1,$E2582)),1,0)</f>
        <v>0</v>
      </c>
      <c r="L2582" s="11">
        <f t="shared" si="1014"/>
        <v>0</v>
      </c>
      <c r="M2582" s="11">
        <f t="shared" si="1014"/>
        <v>0</v>
      </c>
      <c r="N2582" s="11">
        <f t="shared" si="1014"/>
        <v>0</v>
      </c>
      <c r="O2582" s="11">
        <f t="shared" si="1014"/>
        <v>0</v>
      </c>
      <c r="P2582" s="11">
        <f t="shared" si="1014"/>
        <v>0</v>
      </c>
      <c r="Q2582" s="4" t="str">
        <f t="shared" si="1005"/>
        <v>N-101-000000</v>
      </c>
      <c r="R2582">
        <f t="shared" si="1006"/>
        <v>419</v>
      </c>
      <c r="S2582" s="8">
        <f t="shared" si="1007"/>
        <v>6.5697596378225285</v>
      </c>
      <c r="T2582" s="8">
        <f t="shared" si="1008"/>
        <v>6.5697596378225285</v>
      </c>
      <c r="U2582" s="10">
        <f t="shared" si="999"/>
        <v>5.3127892712286711</v>
      </c>
      <c r="V2582" s="10">
        <f t="shared" si="1009"/>
        <v>-0.14431102010629077</v>
      </c>
      <c r="W2582" s="10">
        <f t="shared" si="1010"/>
        <v>-1.3321339661706277</v>
      </c>
      <c r="X2582" s="10">
        <f t="shared" si="1000"/>
        <v>0.18846893931605621</v>
      </c>
      <c r="Y2582" s="22">
        <f t="shared" si="1011"/>
        <v>6.7376924224453338</v>
      </c>
      <c r="Z2582" s="22">
        <f t="shared" si="1001"/>
        <v>6.5922741434865042</v>
      </c>
      <c r="AA2582" s="22">
        <f t="shared" si="1002"/>
        <v>6.5697596378225285</v>
      </c>
      <c r="AB2582" s="35"/>
      <c r="AC2582" s="10"/>
      <c r="AD2582" s="10"/>
    </row>
    <row r="2583" spans="1:30" x14ac:dyDescent="0.25">
      <c r="A2583" t="s">
        <v>5158</v>
      </c>
      <c r="B2583" t="s">
        <v>2544</v>
      </c>
      <c r="C2583" s="1">
        <v>41576</v>
      </c>
      <c r="D2583">
        <v>1467</v>
      </c>
      <c r="E2583" t="str">
        <f t="shared" si="995"/>
        <v>_why_the_business_gets_frustrated_with_it:_the_data_warehouse_</v>
      </c>
      <c r="F2583" s="7">
        <f t="shared" si="1003"/>
        <v>7.2916562091744606</v>
      </c>
      <c r="G2583">
        <f t="shared" si="996"/>
        <v>64</v>
      </c>
      <c r="H2583" s="11">
        <f t="shared" si="1004"/>
        <v>0</v>
      </c>
      <c r="I2583" s="11">
        <f t="shared" si="1013"/>
        <v>0</v>
      </c>
      <c r="J2583" s="11">
        <f t="shared" si="1013"/>
        <v>1</v>
      </c>
      <c r="K2583" s="11">
        <f t="shared" si="1014"/>
        <v>0</v>
      </c>
      <c r="L2583" s="11">
        <f t="shared" si="1014"/>
        <v>0</v>
      </c>
      <c r="M2583" s="11">
        <f t="shared" si="1014"/>
        <v>0</v>
      </c>
      <c r="N2583" s="11">
        <f t="shared" si="1014"/>
        <v>0</v>
      </c>
      <c r="O2583" s="11">
        <f t="shared" si="1014"/>
        <v>1</v>
      </c>
      <c r="P2583" s="11">
        <f t="shared" si="1014"/>
        <v>0</v>
      </c>
      <c r="Q2583" s="4" t="str">
        <f t="shared" si="1005"/>
        <v>N-001-000010</v>
      </c>
      <c r="R2583">
        <f t="shared" si="1006"/>
        <v>276</v>
      </c>
      <c r="S2583" s="8">
        <f t="shared" si="1007"/>
        <v>7.1371246496698326</v>
      </c>
      <c r="T2583" s="8">
        <f t="shared" si="1008"/>
        <v>7.1371246496698326</v>
      </c>
      <c r="U2583" s="10">
        <f t="shared" si="999"/>
        <v>6.6868352943162392</v>
      </c>
      <c r="V2583" s="10">
        <f t="shared" si="1009"/>
        <v>0.48352944586012636</v>
      </c>
      <c r="W2583" s="10">
        <f t="shared" si="1010"/>
        <v>0.45826403245910541</v>
      </c>
      <c r="X2583" s="10">
        <f t="shared" si="1000"/>
        <v>0.60482091485822098</v>
      </c>
      <c r="Y2583" s="22">
        <f t="shared" si="1011"/>
        <v>7.1540443979874988</v>
      </c>
      <c r="Z2583" s="22">
        <f t="shared" si="1001"/>
        <v>7.1890336202131158</v>
      </c>
      <c r="AA2583" s="22">
        <f t="shared" si="1002"/>
        <v>7.1371246496698326</v>
      </c>
      <c r="AB2583" s="35"/>
      <c r="AC2583" s="10"/>
      <c r="AD2583" s="10"/>
    </row>
    <row r="2584" spans="1:30" x14ac:dyDescent="0.25">
      <c r="A2584" t="s">
        <v>5159</v>
      </c>
      <c r="B2584" t="s">
        <v>2545</v>
      </c>
      <c r="C2584" s="1">
        <v>42359</v>
      </c>
      <c r="D2584">
        <v>856</v>
      </c>
      <c r="E2584" t="str">
        <f t="shared" si="995"/>
        <v>_why_the_nosql_movement_should_have_been_called_the_json_movement_</v>
      </c>
      <c r="F2584" s="7">
        <f t="shared" si="1003"/>
        <v>6.75343791859778</v>
      </c>
      <c r="G2584">
        <f t="shared" si="996"/>
        <v>64</v>
      </c>
      <c r="H2584" s="11">
        <f t="shared" si="1004"/>
        <v>1</v>
      </c>
      <c r="I2584" s="11">
        <f t="shared" si="1013"/>
        <v>0</v>
      </c>
      <c r="J2584" s="11">
        <f t="shared" si="1013"/>
        <v>1</v>
      </c>
      <c r="K2584" s="11">
        <f t="shared" si="1014"/>
        <v>0</v>
      </c>
      <c r="L2584" s="11">
        <f t="shared" si="1014"/>
        <v>0</v>
      </c>
      <c r="M2584" s="11">
        <f t="shared" si="1014"/>
        <v>0</v>
      </c>
      <c r="N2584" s="11">
        <f t="shared" si="1014"/>
        <v>0</v>
      </c>
      <c r="O2584" s="11">
        <f t="shared" si="1014"/>
        <v>0</v>
      </c>
      <c r="P2584" s="11">
        <f t="shared" si="1014"/>
        <v>0</v>
      </c>
      <c r="Q2584" s="4" t="str">
        <f t="shared" si="1005"/>
        <v>N-101-000000</v>
      </c>
      <c r="R2584">
        <f t="shared" si="1006"/>
        <v>419</v>
      </c>
      <c r="S2584" s="8">
        <f t="shared" si="1007"/>
        <v>6.5697596378225285</v>
      </c>
      <c r="T2584" s="8">
        <f t="shared" si="1008"/>
        <v>6.5697596378225285</v>
      </c>
      <c r="U2584" s="10">
        <f t="shared" si="999"/>
        <v>6.5649689792817236</v>
      </c>
      <c r="V2584" s="10">
        <f t="shared" si="1009"/>
        <v>-0.14431102010629077</v>
      </c>
      <c r="W2584" s="10">
        <f t="shared" si="1010"/>
        <v>-7.9954258117575172E-2</v>
      </c>
      <c r="X2584" s="10">
        <f t="shared" si="1000"/>
        <v>0.18846893931605621</v>
      </c>
      <c r="Y2584" s="22">
        <f t="shared" si="1011"/>
        <v>6.7376924224453338</v>
      </c>
      <c r="Z2584" s="22">
        <f t="shared" si="1001"/>
        <v>6.5922741434865042</v>
      </c>
      <c r="AA2584" s="22">
        <f t="shared" si="1002"/>
        <v>6.5697596378225285</v>
      </c>
      <c r="AB2584" s="35"/>
      <c r="AC2584" s="10"/>
      <c r="AD2584" s="10"/>
    </row>
    <row r="2585" spans="1:30" x14ac:dyDescent="0.25">
      <c r="A2585" t="s">
        <v>5160</v>
      </c>
      <c r="B2585" t="s">
        <v>2546</v>
      </c>
      <c r="C2585" s="1">
        <v>42439</v>
      </c>
      <c r="D2585">
        <v>1100</v>
      </c>
      <c r="E2585" t="str">
        <f t="shared" si="995"/>
        <v>_why_the_time-tested_science_of_data_visualization_is_so_powerful_</v>
      </c>
      <c r="F2585" s="7">
        <f t="shared" si="1003"/>
        <v>7.0039741367226798</v>
      </c>
      <c r="G2585">
        <f t="shared" si="996"/>
        <v>35</v>
      </c>
      <c r="H2585" s="11">
        <f t="shared" si="1004"/>
        <v>1</v>
      </c>
      <c r="I2585" s="11">
        <f t="shared" si="1013"/>
        <v>0</v>
      </c>
      <c r="J2585" s="11">
        <f t="shared" si="1013"/>
        <v>1</v>
      </c>
      <c r="K2585" s="11">
        <f t="shared" si="1014"/>
        <v>0</v>
      </c>
      <c r="L2585" s="11">
        <f t="shared" si="1014"/>
        <v>0</v>
      </c>
      <c r="M2585" s="11">
        <f t="shared" si="1014"/>
        <v>0</v>
      </c>
      <c r="N2585" s="11">
        <f t="shared" si="1014"/>
        <v>0</v>
      </c>
      <c r="O2585" s="11">
        <f t="shared" si="1014"/>
        <v>1</v>
      </c>
      <c r="P2585" s="11">
        <f t="shared" si="1014"/>
        <v>0</v>
      </c>
      <c r="Q2585" s="4" t="str">
        <f t="shared" si="1005"/>
        <v>N-101-000010</v>
      </c>
      <c r="R2585">
        <f t="shared" si="1006"/>
        <v>382</v>
      </c>
      <c r="S2585" s="8">
        <f t="shared" si="1007"/>
        <v>6.8802841839920132</v>
      </c>
      <c r="T2585" s="8">
        <f t="shared" si="1008"/>
        <v>6.8802841839920132</v>
      </c>
      <c r="U2585" s="10">
        <f t="shared" si="999"/>
        <v>6.597620276207155</v>
      </c>
      <c r="V2585" s="10">
        <f t="shared" si="1009"/>
        <v>0.18424985744159661</v>
      </c>
      <c r="W2585" s="10">
        <f t="shared" si="1010"/>
        <v>0.17058196000732462</v>
      </c>
      <c r="X2585" s="10">
        <f t="shared" si="1000"/>
        <v>0.40635386051552441</v>
      </c>
      <c r="Y2585" s="22">
        <f t="shared" si="1011"/>
        <v>6.9555773436448023</v>
      </c>
      <c r="Z2585" s="22">
        <f t="shared" si="1001"/>
        <v>6.8151536771936527</v>
      </c>
      <c r="AA2585" s="22">
        <f t="shared" si="1002"/>
        <v>6.8802841839920132</v>
      </c>
      <c r="AB2585" s="35"/>
      <c r="AC2585" s="10"/>
      <c r="AD2585" s="10"/>
    </row>
    <row r="2586" spans="1:30" x14ac:dyDescent="0.25">
      <c r="A2586" t="s">
        <v>5161</v>
      </c>
      <c r="B2586" t="s">
        <v>2547</v>
      </c>
      <c r="C2586" s="1">
        <v>42012</v>
      </c>
      <c r="D2586">
        <v>2159</v>
      </c>
      <c r="E2586" t="str">
        <f t="shared" si="995"/>
        <v>_why_topological_data_analysis_works_</v>
      </c>
      <c r="F2586" s="7">
        <f t="shared" si="1003"/>
        <v>7.6778635006782103</v>
      </c>
      <c r="G2586">
        <f t="shared" si="996"/>
        <v>36</v>
      </c>
      <c r="H2586" s="11">
        <f t="shared" si="1004"/>
        <v>1</v>
      </c>
      <c r="I2586" s="11">
        <f t="shared" si="1013"/>
        <v>0</v>
      </c>
      <c r="J2586" s="11">
        <f t="shared" si="1013"/>
        <v>1</v>
      </c>
      <c r="K2586" s="11">
        <f t="shared" si="1014"/>
        <v>0</v>
      </c>
      <c r="L2586" s="11">
        <f t="shared" si="1014"/>
        <v>0</v>
      </c>
      <c r="M2586" s="11">
        <f t="shared" si="1014"/>
        <v>0</v>
      </c>
      <c r="N2586" s="11">
        <f t="shared" si="1014"/>
        <v>0</v>
      </c>
      <c r="O2586" s="11">
        <f t="shared" si="1014"/>
        <v>1</v>
      </c>
      <c r="P2586" s="11">
        <f t="shared" si="1014"/>
        <v>1</v>
      </c>
      <c r="Q2586" s="4" t="str">
        <f t="shared" si="1005"/>
        <v>N-101-000011</v>
      </c>
      <c r="R2586">
        <f t="shared" si="1006"/>
        <v>56</v>
      </c>
      <c r="S2586" s="8">
        <f t="shared" si="1007"/>
        <v>6.7077203067055775</v>
      </c>
      <c r="T2586" s="8">
        <f t="shared" si="1008"/>
        <v>6.7077203067055775</v>
      </c>
      <c r="U2586" s="10">
        <f t="shared" si="999"/>
        <v>7.4862597832977364</v>
      </c>
      <c r="V2586" s="10">
        <f t="shared" si="1009"/>
        <v>-0.13958391266768105</v>
      </c>
      <c r="W2586" s="10">
        <f t="shared" si="1010"/>
        <v>0.84447132396285518</v>
      </c>
      <c r="X2586" s="10">
        <f t="shared" si="1000"/>
        <v>0.19160371738047377</v>
      </c>
      <c r="Y2586" s="22">
        <f t="shared" si="1011"/>
        <v>6.7408272005097514</v>
      </c>
      <c r="Z2586" s="22">
        <f t="shared" si="1001"/>
        <v>6.647636803392051</v>
      </c>
      <c r="AA2586" s="22">
        <f t="shared" si="1002"/>
        <v>6.7077203067055775</v>
      </c>
      <c r="AB2586" s="35"/>
      <c r="AC2586" s="10"/>
      <c r="AD2586" s="10"/>
    </row>
    <row r="2587" spans="1:30" x14ac:dyDescent="0.25">
      <c r="A2587" t="s">
        <v>5162</v>
      </c>
      <c r="B2587" t="s">
        <v>2548</v>
      </c>
      <c r="C2587" s="1">
        <v>42062</v>
      </c>
      <c r="D2587">
        <v>5505</v>
      </c>
      <c r="E2587" t="str">
        <f t="shared" si="995"/>
        <v>_why_women_make_great_data_scientists_</v>
      </c>
      <c r="F2587" s="7">
        <f t="shared" si="1003"/>
        <v>8.6135936857025523</v>
      </c>
      <c r="G2587">
        <f t="shared" si="996"/>
        <v>42</v>
      </c>
      <c r="H2587" s="11">
        <f t="shared" si="1004"/>
        <v>1</v>
      </c>
      <c r="I2587" s="11">
        <f t="shared" si="1013"/>
        <v>0</v>
      </c>
      <c r="J2587" s="11">
        <f t="shared" si="1013"/>
        <v>1</v>
      </c>
      <c r="K2587" s="11">
        <f t="shared" si="1014"/>
        <v>0</v>
      </c>
      <c r="L2587" s="11">
        <f t="shared" si="1014"/>
        <v>0</v>
      </c>
      <c r="M2587" s="11">
        <f t="shared" si="1014"/>
        <v>0</v>
      </c>
      <c r="N2587" s="11">
        <f t="shared" si="1014"/>
        <v>0</v>
      </c>
      <c r="O2587" s="11">
        <f t="shared" si="1014"/>
        <v>1</v>
      </c>
      <c r="P2587" s="11">
        <f t="shared" si="1014"/>
        <v>0</v>
      </c>
      <c r="Q2587" s="4" t="str">
        <f t="shared" si="1005"/>
        <v>N-101-000010</v>
      </c>
      <c r="R2587">
        <f t="shared" si="1006"/>
        <v>382</v>
      </c>
      <c r="S2587" s="8">
        <f t="shared" si="1007"/>
        <v>6.8802841839920132</v>
      </c>
      <c r="T2587" s="8">
        <f t="shared" si="1008"/>
        <v>6.8802841839920132</v>
      </c>
      <c r="U2587" s="10">
        <f t="shared" si="999"/>
        <v>8.2072398251870275</v>
      </c>
      <c r="V2587" s="10">
        <f t="shared" si="1009"/>
        <v>0.18424985744159661</v>
      </c>
      <c r="W2587" s="10">
        <f t="shared" si="1010"/>
        <v>1.7802015089871972</v>
      </c>
      <c r="X2587" s="10">
        <f t="shared" si="1000"/>
        <v>0.40635386051552441</v>
      </c>
      <c r="Y2587" s="22">
        <f t="shared" si="1011"/>
        <v>6.9555773436448023</v>
      </c>
      <c r="Z2587" s="22">
        <f t="shared" si="1001"/>
        <v>6.8151536771936527</v>
      </c>
      <c r="AA2587" s="22">
        <f t="shared" si="1002"/>
        <v>6.8802841839920132</v>
      </c>
      <c r="AB2587" s="35"/>
      <c r="AC2587" s="10"/>
      <c r="AD2587" s="10"/>
    </row>
    <row r="2588" spans="1:30" x14ac:dyDescent="0.25">
      <c r="A2588" t="s">
        <v>5163</v>
      </c>
      <c r="B2588" t="s">
        <v>2549</v>
      </c>
      <c r="C2588" s="1">
        <v>42466</v>
      </c>
      <c r="D2588">
        <v>296</v>
      </c>
      <c r="E2588" t="str">
        <f t="shared" si="995"/>
        <v>_why_you_need_metadata_for_big_data_success_</v>
      </c>
      <c r="F2588" s="7">
        <f t="shared" si="1003"/>
        <v>5.6937321388026998</v>
      </c>
      <c r="G2588">
        <f t="shared" si="996"/>
        <v>65</v>
      </c>
      <c r="H2588" s="11">
        <f t="shared" si="1004"/>
        <v>1</v>
      </c>
      <c r="I2588" s="11">
        <f t="shared" si="1013"/>
        <v>0</v>
      </c>
      <c r="J2588" s="11">
        <f t="shared" si="1013"/>
        <v>1</v>
      </c>
      <c r="K2588" s="11">
        <f t="shared" si="1014"/>
        <v>0</v>
      </c>
      <c r="L2588" s="11">
        <f t="shared" si="1014"/>
        <v>0</v>
      </c>
      <c r="M2588" s="11">
        <f t="shared" si="1014"/>
        <v>0</v>
      </c>
      <c r="N2588" s="11">
        <f t="shared" si="1014"/>
        <v>0</v>
      </c>
      <c r="O2588" s="11">
        <f t="shared" si="1014"/>
        <v>1</v>
      </c>
      <c r="P2588" s="11">
        <f t="shared" si="1014"/>
        <v>0</v>
      </c>
      <c r="Q2588" s="4" t="str">
        <f t="shared" si="1005"/>
        <v>N-101-000010</v>
      </c>
      <c r="R2588">
        <f t="shared" si="1006"/>
        <v>382</v>
      </c>
      <c r="S2588" s="8">
        <f t="shared" si="1007"/>
        <v>6.8802841839920132</v>
      </c>
      <c r="T2588" s="8">
        <f t="shared" si="1008"/>
        <v>6.8802841839920132</v>
      </c>
      <c r="U2588" s="10">
        <f t="shared" si="999"/>
        <v>5.287378278287175</v>
      </c>
      <c r="V2588" s="10">
        <f t="shared" si="1009"/>
        <v>0.18424985744159661</v>
      </c>
      <c r="W2588" s="10">
        <f t="shared" si="1010"/>
        <v>-1.1396600379126554</v>
      </c>
      <c r="X2588" s="10">
        <f t="shared" si="1000"/>
        <v>0.40635386051552441</v>
      </c>
      <c r="Y2588" s="22">
        <f t="shared" si="1011"/>
        <v>6.9555773436448023</v>
      </c>
      <c r="Z2588" s="22">
        <f t="shared" si="1001"/>
        <v>6.8151536771936527</v>
      </c>
      <c r="AA2588" s="22">
        <f t="shared" si="1002"/>
        <v>6.8802841839920132</v>
      </c>
      <c r="AB2588" s="35"/>
      <c r="AC2588" s="10"/>
      <c r="AD2588" s="10"/>
    </row>
    <row r="2589" spans="1:30" x14ac:dyDescent="0.25">
      <c r="A2589" t="s">
        <v>5164</v>
      </c>
      <c r="B2589" t="s">
        <v>2550</v>
      </c>
      <c r="C2589" s="1">
        <v>42229</v>
      </c>
      <c r="D2589">
        <v>1251</v>
      </c>
      <c r="E2589" t="str">
        <f t="shared" si="995"/>
        <v>_why_you_should_use_open_data_to_hone_your_machine_learning_models_</v>
      </c>
      <c r="F2589" s="7">
        <f t="shared" si="1003"/>
        <v>7.1324975516600437</v>
      </c>
      <c r="G2589">
        <f t="shared" si="996"/>
        <v>64</v>
      </c>
      <c r="H2589" s="11">
        <f t="shared" si="1004"/>
        <v>1</v>
      </c>
      <c r="I2589" s="11">
        <f t="shared" si="1013"/>
        <v>0</v>
      </c>
      <c r="J2589" s="11">
        <f t="shared" si="1013"/>
        <v>1</v>
      </c>
      <c r="K2589" s="11">
        <f t="shared" si="1014"/>
        <v>0</v>
      </c>
      <c r="L2589" s="11">
        <f t="shared" si="1014"/>
        <v>0</v>
      </c>
      <c r="M2589" s="11">
        <f t="shared" si="1014"/>
        <v>1</v>
      </c>
      <c r="N2589" s="11">
        <f t="shared" si="1014"/>
        <v>0</v>
      </c>
      <c r="O2589" s="11">
        <f t="shared" si="1014"/>
        <v>1</v>
      </c>
      <c r="P2589" s="11">
        <f t="shared" si="1014"/>
        <v>0</v>
      </c>
      <c r="Q2589" s="4" t="str">
        <f t="shared" si="1005"/>
        <v>N-101-001010</v>
      </c>
      <c r="R2589">
        <f t="shared" si="1006"/>
        <v>6</v>
      </c>
      <c r="S2589" s="8">
        <f t="shared" si="1007"/>
        <v>7.6981890511931148</v>
      </c>
      <c r="T2589" s="8">
        <f t="shared" si="1008"/>
        <v>7.3546782491486216</v>
      </c>
      <c r="U2589" s="10">
        <f t="shared" si="999"/>
        <v>6.248224434868634</v>
      </c>
      <c r="V2589" s="10">
        <f t="shared" si="1009"/>
        <v>0.90493107473099987</v>
      </c>
      <c r="W2589" s="10">
        <f t="shared" si="1010"/>
        <v>0.29910537494468858</v>
      </c>
      <c r="X2589" s="10">
        <f t="shared" si="1000"/>
        <v>0.8842731167914093</v>
      </c>
      <c r="Y2589" s="22">
        <f t="shared" si="1011"/>
        <v>7.4334965999206872</v>
      </c>
      <c r="Z2589" s="22">
        <f t="shared" si="1001"/>
        <v>7.6513274044519566</v>
      </c>
      <c r="AA2589" s="22">
        <f t="shared" si="1002"/>
        <v>7.6981890511931148</v>
      </c>
      <c r="AB2589" s="35"/>
      <c r="AC2589" s="10"/>
      <c r="AD2589" s="10"/>
    </row>
    <row r="2590" spans="1:30" x14ac:dyDescent="0.25">
      <c r="A2590" t="s">
        <v>5165</v>
      </c>
      <c r="B2590" t="s">
        <v>2551</v>
      </c>
      <c r="C2590" s="1">
        <v>41872</v>
      </c>
      <c r="D2590">
        <v>4300</v>
      </c>
      <c r="E2590" t="str">
        <f t="shared" si="995"/>
        <v>_why_zipf's_law_explains_so_many_big_data_and_physics_phenomenons_</v>
      </c>
      <c r="F2590" s="7">
        <f t="shared" si="1003"/>
        <v>8.3666028327837356</v>
      </c>
      <c r="G2590">
        <f t="shared" si="996"/>
        <v>51</v>
      </c>
      <c r="H2590" s="11">
        <f t="shared" si="1004"/>
        <v>0</v>
      </c>
      <c r="I2590" s="11">
        <f t="shared" si="1013"/>
        <v>0</v>
      </c>
      <c r="J2590" s="11">
        <f t="shared" si="1013"/>
        <v>1</v>
      </c>
      <c r="K2590" s="11">
        <f t="shared" si="1014"/>
        <v>0</v>
      </c>
      <c r="L2590" s="11">
        <f t="shared" si="1014"/>
        <v>0</v>
      </c>
      <c r="M2590" s="11">
        <f t="shared" si="1014"/>
        <v>0</v>
      </c>
      <c r="N2590" s="11">
        <f t="shared" si="1014"/>
        <v>0</v>
      </c>
      <c r="O2590" s="11">
        <f t="shared" si="1014"/>
        <v>1</v>
      </c>
      <c r="P2590" s="11">
        <f t="shared" si="1014"/>
        <v>0</v>
      </c>
      <c r="Q2590" s="4" t="str">
        <f t="shared" si="1005"/>
        <v>N-001-000010</v>
      </c>
      <c r="R2590">
        <f t="shared" si="1006"/>
        <v>276</v>
      </c>
      <c r="S2590" s="8">
        <f t="shared" si="1007"/>
        <v>7.1371246496698326</v>
      </c>
      <c r="T2590" s="8">
        <f t="shared" si="1008"/>
        <v>7.1371246496698326</v>
      </c>
      <c r="U2590" s="10">
        <f t="shared" si="999"/>
        <v>7.7617819179255143</v>
      </c>
      <c r="V2590" s="10">
        <f t="shared" si="1009"/>
        <v>0.48352944586012636</v>
      </c>
      <c r="W2590" s="10">
        <f t="shared" si="1010"/>
        <v>1.5332106560683805</v>
      </c>
      <c r="X2590" s="10">
        <f t="shared" si="1000"/>
        <v>0.60482091485822098</v>
      </c>
      <c r="Y2590" s="22">
        <f t="shared" si="1011"/>
        <v>7.1540443979874988</v>
      </c>
      <c r="Z2590" s="22">
        <f t="shared" si="1001"/>
        <v>7.1890336202131158</v>
      </c>
      <c r="AA2590" s="22">
        <f t="shared" si="1002"/>
        <v>7.1371246496698326</v>
      </c>
      <c r="AB2590" s="35"/>
      <c r="AC2590" s="10"/>
      <c r="AD2590" s="10"/>
    </row>
    <row r="2591" spans="1:30" x14ac:dyDescent="0.25">
      <c r="A2591" t="s">
        <v>5166</v>
      </c>
      <c r="B2591" t="s">
        <v>2552</v>
      </c>
      <c r="C2591" s="1">
        <v>42359</v>
      </c>
      <c r="D2591">
        <v>326</v>
      </c>
      <c r="E2591" t="str">
        <f t="shared" si="995"/>
        <v>_will_2016_be_the_year_you_clean_up_your_dirty_data?_</v>
      </c>
      <c r="F2591" s="7">
        <f t="shared" si="1003"/>
        <v>5.7899601708972535</v>
      </c>
      <c r="G2591">
        <f t="shared" si="996"/>
        <v>58</v>
      </c>
      <c r="H2591" s="11">
        <f t="shared" si="1004"/>
        <v>1</v>
      </c>
      <c r="I2591" s="11">
        <f t="shared" si="1013"/>
        <v>0</v>
      </c>
      <c r="J2591" s="11">
        <f t="shared" si="1013"/>
        <v>1</v>
      </c>
      <c r="K2591" s="11">
        <f t="shared" si="1014"/>
        <v>0</v>
      </c>
      <c r="L2591" s="11">
        <f t="shared" si="1014"/>
        <v>0</v>
      </c>
      <c r="M2591" s="11">
        <f t="shared" si="1014"/>
        <v>0</v>
      </c>
      <c r="N2591" s="11">
        <f t="shared" si="1014"/>
        <v>0</v>
      </c>
      <c r="O2591" s="11">
        <f t="shared" si="1014"/>
        <v>0</v>
      </c>
      <c r="P2591" s="11">
        <f t="shared" si="1014"/>
        <v>0</v>
      </c>
      <c r="Q2591" s="4" t="str">
        <f t="shared" si="1005"/>
        <v>N-101-000000</v>
      </c>
      <c r="R2591">
        <f t="shared" si="1006"/>
        <v>419</v>
      </c>
      <c r="S2591" s="8">
        <f t="shared" si="1007"/>
        <v>6.5697596378225285</v>
      </c>
      <c r="T2591" s="8">
        <f t="shared" si="1008"/>
        <v>6.5697596378225285</v>
      </c>
      <c r="U2591" s="10">
        <f t="shared" si="999"/>
        <v>5.6014912315811971</v>
      </c>
      <c r="V2591" s="10">
        <f t="shared" si="1009"/>
        <v>-0.14431102010629077</v>
      </c>
      <c r="W2591" s="10">
        <f t="shared" si="1010"/>
        <v>-1.0434320058181017</v>
      </c>
      <c r="X2591" s="10">
        <f t="shared" si="1000"/>
        <v>0.18846893931605621</v>
      </c>
      <c r="Y2591" s="22">
        <f t="shared" si="1011"/>
        <v>6.7376924224453338</v>
      </c>
      <c r="Z2591" s="22">
        <f t="shared" si="1001"/>
        <v>6.5922741434865042</v>
      </c>
      <c r="AA2591" s="22">
        <f t="shared" si="1002"/>
        <v>6.5697596378225285</v>
      </c>
      <c r="AB2591" s="35"/>
      <c r="AC2591" s="10"/>
      <c r="AD2591" s="10"/>
    </row>
    <row r="2592" spans="1:30" x14ac:dyDescent="0.25">
      <c r="A2592" t="s">
        <v>5167</v>
      </c>
      <c r="B2592" t="s">
        <v>2553</v>
      </c>
      <c r="C2592" s="1">
        <v>42272</v>
      </c>
      <c r="D2592">
        <v>733</v>
      </c>
      <c r="E2592" t="str">
        <f t="shared" si="995"/>
        <v>_will_big_data_get_fans_off_the_couch_and_into_the_stadium?_</v>
      </c>
      <c r="F2592" s="7">
        <f t="shared" si="1003"/>
        <v>6.5985090286145152</v>
      </c>
      <c r="G2592">
        <f t="shared" si="996"/>
        <v>45</v>
      </c>
      <c r="H2592" s="11">
        <f t="shared" si="1004"/>
        <v>1</v>
      </c>
      <c r="I2592" s="11">
        <f t="shared" si="1013"/>
        <v>0</v>
      </c>
      <c r="J2592" s="11">
        <f t="shared" si="1013"/>
        <v>1</v>
      </c>
      <c r="K2592" s="11">
        <f t="shared" ref="K2592:P2601" si="1015">IF(ISNUMBER(SEARCH(K$1,$E2592)),1,0)</f>
        <v>0</v>
      </c>
      <c r="L2592" s="11">
        <f t="shared" si="1015"/>
        <v>0</v>
      </c>
      <c r="M2592" s="11">
        <f t="shared" si="1015"/>
        <v>0</v>
      </c>
      <c r="N2592" s="11">
        <f t="shared" si="1015"/>
        <v>0</v>
      </c>
      <c r="O2592" s="11">
        <f t="shared" si="1015"/>
        <v>1</v>
      </c>
      <c r="P2592" s="11">
        <f t="shared" si="1015"/>
        <v>0</v>
      </c>
      <c r="Q2592" s="4" t="str">
        <f t="shared" si="1005"/>
        <v>N-101-000010</v>
      </c>
      <c r="R2592">
        <f t="shared" si="1006"/>
        <v>382</v>
      </c>
      <c r="S2592" s="8">
        <f t="shared" si="1007"/>
        <v>6.8802841839920132</v>
      </c>
      <c r="T2592" s="8">
        <f t="shared" si="1008"/>
        <v>6.8802841839920132</v>
      </c>
      <c r="U2592" s="10">
        <f t="shared" si="999"/>
        <v>6.1921551680989904</v>
      </c>
      <c r="V2592" s="10">
        <f t="shared" si="1009"/>
        <v>0.18424985744159661</v>
      </c>
      <c r="W2592" s="10">
        <f t="shared" si="1010"/>
        <v>-0.23488314810083999</v>
      </c>
      <c r="X2592" s="10">
        <f t="shared" si="1000"/>
        <v>0.40635386051552441</v>
      </c>
      <c r="Y2592" s="22">
        <f t="shared" si="1011"/>
        <v>6.9555773436448023</v>
      </c>
      <c r="Z2592" s="22">
        <f t="shared" si="1001"/>
        <v>6.8151536771936527</v>
      </c>
      <c r="AA2592" s="22">
        <f t="shared" si="1002"/>
        <v>6.8802841839920132</v>
      </c>
      <c r="AB2592" s="35"/>
      <c r="AC2592" s="10"/>
      <c r="AD2592" s="10"/>
    </row>
    <row r="2593" spans="1:30" x14ac:dyDescent="0.25">
      <c r="A2593" t="s">
        <v>5168</v>
      </c>
      <c r="B2593" t="s">
        <v>2554</v>
      </c>
      <c r="C2593" s="1">
        <v>42037</v>
      </c>
      <c r="D2593">
        <v>2403</v>
      </c>
      <c r="E2593" t="str">
        <f t="shared" si="995"/>
        <v>_will_big_data_make_data_scientists_redundant?_</v>
      </c>
      <c r="F2593" s="7">
        <f t="shared" si="1003"/>
        <v>7.7848892956550984</v>
      </c>
      <c r="G2593">
        <f t="shared" si="996"/>
        <v>43</v>
      </c>
      <c r="H2593" s="11">
        <f t="shared" si="1004"/>
        <v>1</v>
      </c>
      <c r="I2593" s="11">
        <f t="shared" si="1013"/>
        <v>0</v>
      </c>
      <c r="J2593" s="11">
        <f t="shared" si="1013"/>
        <v>1</v>
      </c>
      <c r="K2593" s="11">
        <f t="shared" si="1015"/>
        <v>0</v>
      </c>
      <c r="L2593" s="11">
        <f t="shared" si="1015"/>
        <v>0</v>
      </c>
      <c r="M2593" s="11">
        <f t="shared" si="1015"/>
        <v>0</v>
      </c>
      <c r="N2593" s="11">
        <f t="shared" si="1015"/>
        <v>0</v>
      </c>
      <c r="O2593" s="11">
        <f t="shared" si="1015"/>
        <v>1</v>
      </c>
      <c r="P2593" s="11">
        <f t="shared" si="1015"/>
        <v>0</v>
      </c>
      <c r="Q2593" s="4" t="str">
        <f t="shared" si="1005"/>
        <v>N-101-000010</v>
      </c>
      <c r="R2593">
        <f t="shared" si="1006"/>
        <v>382</v>
      </c>
      <c r="S2593" s="8">
        <f t="shared" si="1007"/>
        <v>6.8802841839920132</v>
      </c>
      <c r="T2593" s="8">
        <f t="shared" si="1008"/>
        <v>6.8802841839920132</v>
      </c>
      <c r="U2593" s="10">
        <f t="shared" si="999"/>
        <v>7.3785354351395736</v>
      </c>
      <c r="V2593" s="10">
        <f t="shared" si="1009"/>
        <v>0.18424985744159661</v>
      </c>
      <c r="W2593" s="10">
        <f t="shared" si="1010"/>
        <v>0.9514971189397432</v>
      </c>
      <c r="X2593" s="10">
        <f t="shared" si="1000"/>
        <v>0.40635386051552441</v>
      </c>
      <c r="Y2593" s="22">
        <f t="shared" si="1011"/>
        <v>6.9555773436448023</v>
      </c>
      <c r="Z2593" s="22">
        <f t="shared" si="1001"/>
        <v>6.8151536771936527</v>
      </c>
      <c r="AA2593" s="22">
        <f t="shared" si="1002"/>
        <v>6.8802841839920132</v>
      </c>
      <c r="AB2593" s="35"/>
      <c r="AC2593" s="10"/>
      <c r="AD2593" s="10"/>
    </row>
    <row r="2594" spans="1:30" x14ac:dyDescent="0.25">
      <c r="A2594" t="s">
        <v>5169</v>
      </c>
      <c r="B2594" t="s">
        <v>2555</v>
      </c>
      <c r="C2594" s="1">
        <v>42411</v>
      </c>
      <c r="D2594">
        <v>1548</v>
      </c>
      <c r="E2594" t="str">
        <f t="shared" si="995"/>
        <v>_will_big_data_solve_the_riemann_hypothesis?_</v>
      </c>
      <c r="F2594" s="7">
        <f t="shared" si="1003"/>
        <v>7.3453648404168685</v>
      </c>
      <c r="G2594">
        <f t="shared" si="996"/>
        <v>92</v>
      </c>
      <c r="H2594" s="11">
        <f t="shared" si="1004"/>
        <v>1</v>
      </c>
      <c r="I2594" s="11">
        <f t="shared" si="1013"/>
        <v>0</v>
      </c>
      <c r="J2594" s="11">
        <f t="shared" si="1013"/>
        <v>1</v>
      </c>
      <c r="K2594" s="11">
        <f t="shared" si="1015"/>
        <v>0</v>
      </c>
      <c r="L2594" s="11">
        <f t="shared" si="1015"/>
        <v>0</v>
      </c>
      <c r="M2594" s="11">
        <f t="shared" si="1015"/>
        <v>0</v>
      </c>
      <c r="N2594" s="11">
        <f t="shared" si="1015"/>
        <v>0</v>
      </c>
      <c r="O2594" s="11">
        <f t="shared" si="1015"/>
        <v>1</v>
      </c>
      <c r="P2594" s="11">
        <f t="shared" si="1015"/>
        <v>0</v>
      </c>
      <c r="Q2594" s="4" t="str">
        <f t="shared" si="1005"/>
        <v>N-101-000010</v>
      </c>
      <c r="R2594">
        <f t="shared" si="1006"/>
        <v>382</v>
      </c>
      <c r="S2594" s="8">
        <f t="shared" si="1007"/>
        <v>6.8802841839920132</v>
      </c>
      <c r="T2594" s="8">
        <f t="shared" si="1008"/>
        <v>6.8802841839920132</v>
      </c>
      <c r="U2594" s="10">
        <f t="shared" si="999"/>
        <v>6.9390109799013437</v>
      </c>
      <c r="V2594" s="10">
        <f t="shared" si="1009"/>
        <v>0.18424985744159661</v>
      </c>
      <c r="W2594" s="10">
        <f t="shared" si="1010"/>
        <v>0.5119726637015134</v>
      </c>
      <c r="X2594" s="10">
        <f t="shared" si="1000"/>
        <v>0.40635386051552441</v>
      </c>
      <c r="Y2594" s="22">
        <f t="shared" si="1011"/>
        <v>6.9555773436448023</v>
      </c>
      <c r="Z2594" s="22">
        <f t="shared" si="1001"/>
        <v>6.8151536771936527</v>
      </c>
      <c r="AA2594" s="22">
        <f t="shared" si="1002"/>
        <v>6.8802841839920132</v>
      </c>
      <c r="AB2594" s="35"/>
      <c r="AC2594" s="10"/>
      <c r="AD2594" s="10"/>
    </row>
    <row r="2595" spans="1:30" x14ac:dyDescent="0.25">
      <c r="A2595" t="s">
        <v>5170</v>
      </c>
      <c r="B2595" t="s">
        <v>2556</v>
      </c>
      <c r="C2595" s="1">
        <v>41501</v>
      </c>
      <c r="D2595">
        <v>1385</v>
      </c>
      <c r="E2595" t="str">
        <f t="shared" si="995"/>
        <v>_will_data_science_forever_change_branding_strategies?_here_is_a_glimpse_of_thefuture_company_</v>
      </c>
      <c r="F2595" s="7">
        <f t="shared" si="1003"/>
        <v>7.2341771797498486</v>
      </c>
      <c r="G2595">
        <f t="shared" si="996"/>
        <v>44</v>
      </c>
      <c r="H2595" s="11">
        <f t="shared" si="1004"/>
        <v>0</v>
      </c>
      <c r="I2595" s="11">
        <f t="shared" si="1013"/>
        <v>0</v>
      </c>
      <c r="J2595" s="11">
        <f t="shared" si="1013"/>
        <v>1</v>
      </c>
      <c r="K2595" s="11">
        <f t="shared" si="1015"/>
        <v>0</v>
      </c>
      <c r="L2595" s="11">
        <f t="shared" si="1015"/>
        <v>0</v>
      </c>
      <c r="M2595" s="11">
        <f t="shared" si="1015"/>
        <v>0</v>
      </c>
      <c r="N2595" s="11">
        <f t="shared" si="1015"/>
        <v>1</v>
      </c>
      <c r="O2595" s="11">
        <f t="shared" si="1015"/>
        <v>1</v>
      </c>
      <c r="P2595" s="11">
        <f t="shared" si="1015"/>
        <v>0</v>
      </c>
      <c r="Q2595" s="4" t="str">
        <f t="shared" si="1005"/>
        <v>N-001-000110</v>
      </c>
      <c r="R2595">
        <f t="shared" si="1006"/>
        <v>130</v>
      </c>
      <c r="S2595" s="8">
        <f t="shared" si="1007"/>
        <v>7.6818150714618501</v>
      </c>
      <c r="T2595" s="8">
        <f t="shared" si="1008"/>
        <v>7.6818150714618501</v>
      </c>
      <c r="U2595" s="10">
        <f t="shared" si="999"/>
        <v>6.2456934285861427</v>
      </c>
      <c r="V2595" s="10">
        <f t="shared" si="1009"/>
        <v>1.0620761276823165</v>
      </c>
      <c r="W2595" s="10">
        <f t="shared" si="1010"/>
        <v>0.40078500303449349</v>
      </c>
      <c r="X2595" s="10">
        <f t="shared" si="1000"/>
        <v>0.98848375116370624</v>
      </c>
      <c r="Y2595" s="22">
        <f t="shared" si="1011"/>
        <v>7.5377072342929834</v>
      </c>
      <c r="Z2595" s="22">
        <f t="shared" si="1001"/>
        <v>7.6004759766059404</v>
      </c>
      <c r="AA2595" s="22">
        <f t="shared" si="1002"/>
        <v>7.6818150714618501</v>
      </c>
      <c r="AB2595" s="35"/>
      <c r="AC2595" s="10"/>
      <c r="AD2595" s="10"/>
    </row>
    <row r="2596" spans="1:30" x14ac:dyDescent="0.25">
      <c r="A2596" t="s">
        <v>5171</v>
      </c>
      <c r="B2596" t="s">
        <v>2557</v>
      </c>
      <c r="C2596" s="1">
        <v>42496</v>
      </c>
      <c r="D2596">
        <v>2371</v>
      </c>
      <c r="E2596" t="str">
        <f t="shared" si="995"/>
        <v>_will_we_soon_no_longer_need_data_scientists?_</v>
      </c>
      <c r="F2596" s="7">
        <f t="shared" si="1003"/>
        <v>7.7714887601176157</v>
      </c>
      <c r="G2596">
        <f t="shared" si="996"/>
        <v>64</v>
      </c>
      <c r="H2596" s="11">
        <f t="shared" si="1004"/>
        <v>1</v>
      </c>
      <c r="I2596" s="11">
        <f t="shared" si="1013"/>
        <v>0</v>
      </c>
      <c r="J2596" s="11">
        <f t="shared" si="1013"/>
        <v>1</v>
      </c>
      <c r="K2596" s="11">
        <f t="shared" si="1015"/>
        <v>0</v>
      </c>
      <c r="L2596" s="11">
        <f t="shared" si="1015"/>
        <v>0</v>
      </c>
      <c r="M2596" s="11">
        <f t="shared" si="1015"/>
        <v>0</v>
      </c>
      <c r="N2596" s="11">
        <f t="shared" si="1015"/>
        <v>0</v>
      </c>
      <c r="O2596" s="11">
        <f t="shared" si="1015"/>
        <v>1</v>
      </c>
      <c r="P2596" s="11">
        <f t="shared" si="1015"/>
        <v>0</v>
      </c>
      <c r="Q2596" s="4" t="str">
        <f t="shared" si="1005"/>
        <v>N-101-000010</v>
      </c>
      <c r="R2596">
        <f t="shared" si="1006"/>
        <v>382</v>
      </c>
      <c r="S2596" s="8">
        <f t="shared" si="1007"/>
        <v>6.8802841839920132</v>
      </c>
      <c r="T2596" s="8">
        <f t="shared" si="1008"/>
        <v>6.8802841839920132</v>
      </c>
      <c r="U2596" s="10">
        <f t="shared" si="999"/>
        <v>7.3651348996020909</v>
      </c>
      <c r="V2596" s="10">
        <f t="shared" si="1009"/>
        <v>0.18424985744159661</v>
      </c>
      <c r="W2596" s="10">
        <f t="shared" si="1010"/>
        <v>0.93809658340226054</v>
      </c>
      <c r="X2596" s="10">
        <f t="shared" si="1000"/>
        <v>0.40635386051552441</v>
      </c>
      <c r="Y2596" s="22">
        <f t="shared" si="1011"/>
        <v>6.9555773436448023</v>
      </c>
      <c r="Z2596" s="22">
        <f t="shared" si="1001"/>
        <v>6.8151536771936527</v>
      </c>
      <c r="AA2596" s="22">
        <f t="shared" si="1002"/>
        <v>6.8802841839920132</v>
      </c>
      <c r="AB2596" s="35"/>
      <c r="AC2596" s="10"/>
      <c r="AD2596" s="10"/>
    </row>
    <row r="2597" spans="1:30" x14ac:dyDescent="0.25">
      <c r="A2597" t="s">
        <v>3078</v>
      </c>
      <c r="B2597" t="s">
        <v>460</v>
      </c>
      <c r="C2597" s="1">
        <v>42201</v>
      </c>
      <c r="D2597">
        <v>122</v>
      </c>
      <c r="E2597" t="str">
        <f t="shared" si="995"/>
        <v>_william_sonoma_increased_revenue_with_on-site_search_-_learn_how_</v>
      </c>
      <c r="F2597" s="7">
        <f t="shared" si="1003"/>
        <v>4.8121843553724171</v>
      </c>
      <c r="G2597">
        <f t="shared" si="996"/>
        <v>44</v>
      </c>
      <c r="H2597" s="11">
        <f t="shared" si="1004"/>
        <v>1</v>
      </c>
      <c r="I2597" s="11">
        <f t="shared" si="1013"/>
        <v>1</v>
      </c>
      <c r="J2597" s="11">
        <f t="shared" si="1013"/>
        <v>0</v>
      </c>
      <c r="K2597" s="11">
        <f t="shared" si="1015"/>
        <v>0</v>
      </c>
      <c r="L2597" s="11">
        <f t="shared" si="1015"/>
        <v>0</v>
      </c>
      <c r="M2597" s="11">
        <f t="shared" si="1015"/>
        <v>0</v>
      </c>
      <c r="N2597" s="11">
        <f t="shared" si="1015"/>
        <v>0</v>
      </c>
      <c r="O2597" s="11">
        <f t="shared" si="1015"/>
        <v>0</v>
      </c>
      <c r="P2597" s="11">
        <f t="shared" si="1015"/>
        <v>0</v>
      </c>
      <c r="Q2597" s="4" t="str">
        <f t="shared" si="1005"/>
        <v>N-110-000000</v>
      </c>
      <c r="R2597">
        <f t="shared" si="1006"/>
        <v>84</v>
      </c>
      <c r="S2597" s="8">
        <f t="shared" si="1007"/>
        <v>6.1102020039575136</v>
      </c>
      <c r="T2597" s="8">
        <f t="shared" si="1008"/>
        <v>6.1102020039575136</v>
      </c>
      <c r="U2597" s="10">
        <f t="shared" si="999"/>
        <v>5.4045590504146244</v>
      </c>
      <c r="V2597" s="10">
        <f t="shared" si="1009"/>
        <v>-1.3217888754809786</v>
      </c>
      <c r="W2597" s="10">
        <f t="shared" si="1010"/>
        <v>-2.0212078213429381</v>
      </c>
      <c r="X2597" s="10">
        <f t="shared" si="1000"/>
        <v>-0.59237469504220686</v>
      </c>
      <c r="Y2597" s="22">
        <f t="shared" si="1011"/>
        <v>5.9568487880870702</v>
      </c>
      <c r="Z2597" s="22">
        <f t="shared" si="1001"/>
        <v>5.9724325813367543</v>
      </c>
      <c r="AA2597" s="22">
        <f t="shared" si="1002"/>
        <v>6.1102020039575136</v>
      </c>
      <c r="AB2597" s="35"/>
      <c r="AC2597" s="10"/>
      <c r="AD2597" s="10"/>
    </row>
    <row r="2598" spans="1:30" x14ac:dyDescent="0.25">
      <c r="A2598" t="s">
        <v>5172</v>
      </c>
      <c r="B2598" t="s">
        <v>2558</v>
      </c>
      <c r="C2598" s="1">
        <v>41864</v>
      </c>
      <c r="D2598">
        <v>774</v>
      </c>
      <c r="E2598" t="str">
        <f t="shared" si="995"/>
        <v>_wizard_of_oz_and_the_new_analytics_fairytale_</v>
      </c>
      <c r="F2598" s="7">
        <f t="shared" si="1003"/>
        <v>6.6528630293533473</v>
      </c>
      <c r="G2598">
        <f t="shared" si="996"/>
        <v>58</v>
      </c>
      <c r="H2598" s="11">
        <f t="shared" si="1004"/>
        <v>0</v>
      </c>
      <c r="I2598" s="11">
        <f t="shared" si="1013"/>
        <v>0</v>
      </c>
      <c r="J2598" s="11">
        <f t="shared" si="1013"/>
        <v>1</v>
      </c>
      <c r="K2598" s="11">
        <f t="shared" si="1015"/>
        <v>0</v>
      </c>
      <c r="L2598" s="11">
        <f t="shared" si="1015"/>
        <v>0</v>
      </c>
      <c r="M2598" s="11">
        <f t="shared" si="1015"/>
        <v>0</v>
      </c>
      <c r="N2598" s="11">
        <f t="shared" si="1015"/>
        <v>0</v>
      </c>
      <c r="O2598" s="11">
        <f t="shared" si="1015"/>
        <v>0</v>
      </c>
      <c r="P2598" s="11">
        <f t="shared" si="1015"/>
        <v>1</v>
      </c>
      <c r="Q2598" s="4" t="str">
        <f t="shared" si="1005"/>
        <v>N-001-000001</v>
      </c>
      <c r="R2598">
        <f t="shared" si="1006"/>
        <v>75</v>
      </c>
      <c r="S2598" s="8">
        <f t="shared" si="1007"/>
        <v>6.7053553975541869</v>
      </c>
      <c r="T2598" s="8">
        <f t="shared" si="1008"/>
        <v>6.7053553975541869</v>
      </c>
      <c r="U2598" s="10">
        <f t="shared" si="999"/>
        <v>6.4806771788296453</v>
      </c>
      <c r="V2598" s="10">
        <f t="shared" si="1009"/>
        <v>-0.16886520179703862</v>
      </c>
      <c r="W2598" s="10">
        <f t="shared" si="1010"/>
        <v>-0.18052914736200787</v>
      </c>
      <c r="X2598" s="10">
        <f t="shared" si="1000"/>
        <v>0.17218585052370217</v>
      </c>
      <c r="Y2598" s="22">
        <f t="shared" si="1011"/>
        <v>6.7214093336529794</v>
      </c>
      <c r="Z2598" s="22">
        <f t="shared" si="1001"/>
        <v>6.7986372127043664</v>
      </c>
      <c r="AA2598" s="22">
        <f t="shared" si="1002"/>
        <v>6.7053553975541869</v>
      </c>
      <c r="AB2598" s="35"/>
      <c r="AC2598" s="10"/>
      <c r="AD2598" s="10"/>
    </row>
    <row r="2599" spans="1:30" x14ac:dyDescent="0.25">
      <c r="A2599" t="s">
        <v>5173</v>
      </c>
      <c r="B2599" t="s">
        <v>2559</v>
      </c>
      <c r="C2599" s="1">
        <v>41848</v>
      </c>
      <c r="D2599">
        <v>4502</v>
      </c>
      <c r="E2599" t="str">
        <f t="shared" si="995"/>
        <v>_word_clouds_of_big_data,_data_science_and_other_buzz_words_</v>
      </c>
      <c r="F2599" s="7">
        <f t="shared" si="1003"/>
        <v>8.4124991203015718</v>
      </c>
      <c r="G2599">
        <f t="shared" si="996"/>
        <v>49</v>
      </c>
      <c r="H2599" s="11">
        <f t="shared" si="1004"/>
        <v>0</v>
      </c>
      <c r="I2599" s="11">
        <f t="shared" si="1013"/>
        <v>0</v>
      </c>
      <c r="J2599" s="11">
        <f t="shared" si="1013"/>
        <v>1</v>
      </c>
      <c r="K2599" s="11">
        <f t="shared" si="1015"/>
        <v>0</v>
      </c>
      <c r="L2599" s="11">
        <f t="shared" si="1015"/>
        <v>0</v>
      </c>
      <c r="M2599" s="11">
        <f t="shared" si="1015"/>
        <v>0</v>
      </c>
      <c r="N2599" s="11">
        <f t="shared" si="1015"/>
        <v>1</v>
      </c>
      <c r="O2599" s="11">
        <f t="shared" si="1015"/>
        <v>1</v>
      </c>
      <c r="P2599" s="11">
        <f t="shared" si="1015"/>
        <v>0</v>
      </c>
      <c r="Q2599" s="4" t="str">
        <f t="shared" si="1005"/>
        <v>N-001-000110</v>
      </c>
      <c r="R2599">
        <f t="shared" si="1006"/>
        <v>130</v>
      </c>
      <c r="S2599" s="8">
        <f t="shared" si="1007"/>
        <v>7.6818150714618501</v>
      </c>
      <c r="T2599" s="8">
        <f t="shared" si="1008"/>
        <v>7.6818150714618501</v>
      </c>
      <c r="U2599" s="10">
        <f t="shared" si="999"/>
        <v>7.4240153691378659</v>
      </c>
      <c r="V2599" s="10">
        <f t="shared" si="1009"/>
        <v>1.0620761276823165</v>
      </c>
      <c r="W2599" s="10">
        <f t="shared" si="1010"/>
        <v>1.5791069435862166</v>
      </c>
      <c r="X2599" s="10">
        <f t="shared" si="1000"/>
        <v>0.98848375116370624</v>
      </c>
      <c r="Y2599" s="22">
        <f t="shared" si="1011"/>
        <v>7.5377072342929834</v>
      </c>
      <c r="Z2599" s="22">
        <f t="shared" si="1001"/>
        <v>7.6004759766059404</v>
      </c>
      <c r="AA2599" s="22">
        <f t="shared" si="1002"/>
        <v>7.6818150714618501</v>
      </c>
      <c r="AB2599" s="35"/>
      <c r="AC2599" s="10"/>
      <c r="AD2599" s="10"/>
    </row>
    <row r="2600" spans="1:30" x14ac:dyDescent="0.25">
      <c r="A2600" t="s">
        <v>3079</v>
      </c>
      <c r="B2600" t="s">
        <v>461</v>
      </c>
      <c r="C2600" s="1">
        <v>42250</v>
      </c>
      <c r="D2600">
        <v>122</v>
      </c>
      <c r="E2600" t="str">
        <f t="shared" si="995"/>
        <v>_work_smarter_not_harder_-_teradata_text_analytics_</v>
      </c>
      <c r="F2600" s="7">
        <f t="shared" si="1003"/>
        <v>4.8121843553724171</v>
      </c>
      <c r="G2600">
        <f t="shared" si="996"/>
        <v>58</v>
      </c>
      <c r="H2600" s="11">
        <f t="shared" si="1004"/>
        <v>1</v>
      </c>
      <c r="I2600" s="11">
        <f t="shared" si="1013"/>
        <v>1</v>
      </c>
      <c r="J2600" s="11">
        <f t="shared" si="1013"/>
        <v>0</v>
      </c>
      <c r="K2600" s="11">
        <f t="shared" si="1015"/>
        <v>0</v>
      </c>
      <c r="L2600" s="11">
        <f t="shared" si="1015"/>
        <v>0</v>
      </c>
      <c r="M2600" s="11">
        <f t="shared" si="1015"/>
        <v>0</v>
      </c>
      <c r="N2600" s="11">
        <f t="shared" si="1015"/>
        <v>0</v>
      </c>
      <c r="O2600" s="11">
        <f t="shared" si="1015"/>
        <v>0</v>
      </c>
      <c r="P2600" s="11">
        <f t="shared" si="1015"/>
        <v>1</v>
      </c>
      <c r="Q2600" s="4" t="str">
        <f t="shared" si="1005"/>
        <v>N-110-000001</v>
      </c>
      <c r="R2600">
        <f t="shared" si="1006"/>
        <v>34</v>
      </c>
      <c r="S2600" s="8">
        <f t="shared" si="1007"/>
        <v>5.7632303215384431</v>
      </c>
      <c r="T2600" s="8">
        <f t="shared" si="1008"/>
        <v>5.7632303215384431</v>
      </c>
      <c r="U2600" s="10">
        <f t="shared" si="999"/>
        <v>5.6193091935496744</v>
      </c>
      <c r="V2600" s="10">
        <f t="shared" si="1009"/>
        <v>-1.6456226455902563</v>
      </c>
      <c r="W2600" s="10">
        <f t="shared" si="1010"/>
        <v>-2.0212078213429381</v>
      </c>
      <c r="X2600" s="10">
        <f t="shared" si="1000"/>
        <v>-0.80712483817725755</v>
      </c>
      <c r="Y2600" s="22">
        <f t="shared" si="1011"/>
        <v>5.7420986449520202</v>
      </c>
      <c r="Z2600" s="22">
        <f t="shared" si="1001"/>
        <v>5.8049157075351516</v>
      </c>
      <c r="AA2600" s="22">
        <f t="shared" si="1002"/>
        <v>5.7632303215384431</v>
      </c>
      <c r="AB2600" s="35"/>
      <c r="AC2600" s="10"/>
      <c r="AD2600" s="10"/>
    </row>
    <row r="2601" spans="1:30" x14ac:dyDescent="0.25">
      <c r="A2601" t="s">
        <v>5174</v>
      </c>
      <c r="B2601" t="s">
        <v>2560</v>
      </c>
      <c r="C2601" s="1">
        <v>41718</v>
      </c>
      <c r="D2601">
        <v>2240</v>
      </c>
      <c r="E2601" t="str">
        <f t="shared" si="995"/>
        <v>_write_a_data_science_research_paper_and_win_fame_and_award_</v>
      </c>
      <c r="F2601" s="7">
        <f t="shared" si="1003"/>
        <v>7.7146774738009274</v>
      </c>
      <c r="G2601">
        <f t="shared" si="996"/>
        <v>52</v>
      </c>
      <c r="H2601" s="11">
        <f t="shared" si="1004"/>
        <v>0</v>
      </c>
      <c r="I2601" s="11">
        <f t="shared" si="1013"/>
        <v>0</v>
      </c>
      <c r="J2601" s="11">
        <f t="shared" si="1013"/>
        <v>1</v>
      </c>
      <c r="K2601" s="11">
        <f t="shared" si="1015"/>
        <v>0</v>
      </c>
      <c r="L2601" s="11">
        <f t="shared" si="1015"/>
        <v>0</v>
      </c>
      <c r="M2601" s="11">
        <f t="shared" si="1015"/>
        <v>0</v>
      </c>
      <c r="N2601" s="11">
        <f t="shared" si="1015"/>
        <v>1</v>
      </c>
      <c r="O2601" s="11">
        <f t="shared" si="1015"/>
        <v>1</v>
      </c>
      <c r="P2601" s="11">
        <f t="shared" si="1015"/>
        <v>0</v>
      </c>
      <c r="Q2601" s="4" t="str">
        <f t="shared" si="1005"/>
        <v>N-001-000110</v>
      </c>
      <c r="R2601">
        <f t="shared" si="1006"/>
        <v>130</v>
      </c>
      <c r="S2601" s="8">
        <f t="shared" si="1007"/>
        <v>7.6818150714618501</v>
      </c>
      <c r="T2601" s="8">
        <f t="shared" si="1008"/>
        <v>7.6818150714618501</v>
      </c>
      <c r="U2601" s="10">
        <f t="shared" si="999"/>
        <v>6.7261937226372215</v>
      </c>
      <c r="V2601" s="10">
        <f t="shared" si="1009"/>
        <v>1.0620761276823165</v>
      </c>
      <c r="W2601" s="10">
        <f t="shared" si="1010"/>
        <v>0.88128529708557224</v>
      </c>
      <c r="X2601" s="10">
        <f t="shared" si="1000"/>
        <v>0.98848375116370624</v>
      </c>
      <c r="Y2601" s="22">
        <f t="shared" si="1011"/>
        <v>7.5377072342929834</v>
      </c>
      <c r="Z2601" s="22">
        <f t="shared" si="1001"/>
        <v>7.6004759766059404</v>
      </c>
      <c r="AA2601" s="22">
        <f t="shared" si="1002"/>
        <v>7.6818150714618501</v>
      </c>
      <c r="AB2601" s="35"/>
      <c r="AC2601" s="10"/>
      <c r="AD2601" s="10"/>
    </row>
    <row r="2602" spans="1:30" x14ac:dyDescent="0.25">
      <c r="A2602" t="s">
        <v>2960</v>
      </c>
      <c r="B2602" t="s">
        <v>342</v>
      </c>
      <c r="C2602" s="1">
        <v>42303</v>
      </c>
      <c r="D2602">
        <v>117</v>
      </c>
      <c r="E2602" t="str">
        <f t="shared" si="995"/>
        <v>_writing_a_corporate_data_strategy,_where_do_i_start?_</v>
      </c>
      <c r="F2602" s="7">
        <f t="shared" si="1003"/>
        <v>4.7706846244656651</v>
      </c>
      <c r="G2602">
        <f t="shared" si="996"/>
        <v>61</v>
      </c>
      <c r="H2602" s="11">
        <f t="shared" si="1004"/>
        <v>1</v>
      </c>
      <c r="I2602" s="11">
        <f t="shared" ref="I2602:J2617" si="1016">IF(ISNUMBER(SEARCH(I$1,$B2602)),1,0)</f>
        <v>1</v>
      </c>
      <c r="J2602" s="11">
        <f t="shared" si="1016"/>
        <v>0</v>
      </c>
      <c r="K2602" s="11">
        <f t="shared" ref="K2602:P2611" si="1017">IF(ISNUMBER(SEARCH(K$1,$E2602)),1,0)</f>
        <v>0</v>
      </c>
      <c r="L2602" s="11">
        <f t="shared" si="1017"/>
        <v>0</v>
      </c>
      <c r="M2602" s="11">
        <f t="shared" si="1017"/>
        <v>0</v>
      </c>
      <c r="N2602" s="11">
        <f t="shared" si="1017"/>
        <v>0</v>
      </c>
      <c r="O2602" s="11">
        <f t="shared" si="1017"/>
        <v>1</v>
      </c>
      <c r="P2602" s="11">
        <f t="shared" si="1017"/>
        <v>0</v>
      </c>
      <c r="Q2602" s="4" t="str">
        <f t="shared" si="1005"/>
        <v>N-110-000010</v>
      </c>
      <c r="R2602">
        <f t="shared" si="1006"/>
        <v>58</v>
      </c>
      <c r="S2602" s="8">
        <f t="shared" si="1007"/>
        <v>5.7492453157171877</v>
      </c>
      <c r="T2602" s="8">
        <f t="shared" si="1008"/>
        <v>5.7492453157171877</v>
      </c>
      <c r="U2602" s="10">
        <f t="shared" si="999"/>
        <v>5.145174398308404</v>
      </c>
      <c r="V2602" s="10">
        <f t="shared" si="1009"/>
        <v>-0.99322799793309102</v>
      </c>
      <c r="W2602" s="10">
        <f t="shared" si="1010"/>
        <v>-2.06270755224969</v>
      </c>
      <c r="X2602" s="10">
        <f t="shared" si="1000"/>
        <v>-0.37448977384273863</v>
      </c>
      <c r="Y2602" s="22">
        <f t="shared" si="1011"/>
        <v>6.1747337092865386</v>
      </c>
      <c r="Z2602" s="22">
        <f t="shared" si="1001"/>
        <v>6.1953121150439019</v>
      </c>
      <c r="AA2602" s="22">
        <f t="shared" si="1002"/>
        <v>5.7492453157171877</v>
      </c>
      <c r="AB2602" s="35"/>
      <c r="AC2602" s="10"/>
      <c r="AD2602" s="10"/>
    </row>
    <row r="2603" spans="1:30" x14ac:dyDescent="0.25">
      <c r="A2603" t="s">
        <v>5175</v>
      </c>
      <c r="B2603" t="s">
        <v>2561</v>
      </c>
      <c r="C2603" s="1">
        <v>40949</v>
      </c>
      <c r="D2603">
        <v>326</v>
      </c>
      <c r="E2603" t="str">
        <f t="shared" si="995"/>
        <v>_wsj_reports:_new_skills_needed_for_big_data_(data_scientists)_</v>
      </c>
      <c r="F2603" s="7">
        <f t="shared" si="1003"/>
        <v>5.7899601708972535</v>
      </c>
      <c r="G2603">
        <f t="shared" si="996"/>
        <v>78</v>
      </c>
      <c r="H2603" s="11">
        <f t="shared" si="1004"/>
        <v>0</v>
      </c>
      <c r="I2603" s="11">
        <f t="shared" si="1016"/>
        <v>0</v>
      </c>
      <c r="J2603" s="11">
        <f t="shared" si="1016"/>
        <v>1</v>
      </c>
      <c r="K2603" s="11">
        <f t="shared" si="1017"/>
        <v>0</v>
      </c>
      <c r="L2603" s="11">
        <f t="shared" si="1017"/>
        <v>0</v>
      </c>
      <c r="M2603" s="11">
        <f t="shared" si="1017"/>
        <v>0</v>
      </c>
      <c r="N2603" s="11">
        <f t="shared" si="1017"/>
        <v>0</v>
      </c>
      <c r="O2603" s="11">
        <f t="shared" si="1017"/>
        <v>1</v>
      </c>
      <c r="P2603" s="11">
        <f t="shared" si="1017"/>
        <v>0</v>
      </c>
      <c r="Q2603" s="4" t="str">
        <f t="shared" si="1005"/>
        <v>N-001-000010</v>
      </c>
      <c r="R2603">
        <f t="shared" si="1006"/>
        <v>276</v>
      </c>
      <c r="S2603" s="8">
        <f t="shared" si="1007"/>
        <v>7.1371246496698326</v>
      </c>
      <c r="T2603" s="8">
        <f t="shared" si="1008"/>
        <v>7.1371246496698326</v>
      </c>
      <c r="U2603" s="10">
        <f t="shared" si="999"/>
        <v>5.1851392560390321</v>
      </c>
      <c r="V2603" s="10">
        <f t="shared" si="1009"/>
        <v>0.48352944586012636</v>
      </c>
      <c r="W2603" s="10">
        <f t="shared" si="1010"/>
        <v>-1.0434320058181017</v>
      </c>
      <c r="X2603" s="10">
        <f t="shared" si="1000"/>
        <v>0.60482091485822098</v>
      </c>
      <c r="Y2603" s="22">
        <f t="shared" si="1011"/>
        <v>7.1540443979874988</v>
      </c>
      <c r="Z2603" s="22">
        <f t="shared" si="1001"/>
        <v>7.1890336202131158</v>
      </c>
      <c r="AA2603" s="22">
        <f t="shared" si="1002"/>
        <v>7.1371246496698326</v>
      </c>
      <c r="AB2603" s="35"/>
      <c r="AC2603" s="10"/>
      <c r="AD2603" s="10"/>
    </row>
    <row r="2604" spans="1:30" x14ac:dyDescent="0.25">
      <c r="A2604" t="s">
        <v>5176</v>
      </c>
      <c r="B2604" t="s">
        <v>2562</v>
      </c>
      <c r="C2604" s="1">
        <v>42508</v>
      </c>
      <c r="D2604">
        <v>381</v>
      </c>
      <c r="E2604" t="str">
        <f t="shared" si="995"/>
        <v>_xda:_r_package_for_exploratory_data_analysis_(plotting,_univariate,_bivariate)_</v>
      </c>
      <c r="F2604" s="7">
        <f t="shared" si="1003"/>
        <v>5.9454206086065753</v>
      </c>
      <c r="G2604">
        <f t="shared" si="996"/>
        <v>40</v>
      </c>
      <c r="H2604" s="11">
        <f t="shared" si="1004"/>
        <v>1</v>
      </c>
      <c r="I2604" s="11">
        <f t="shared" si="1016"/>
        <v>0</v>
      </c>
      <c r="J2604" s="11">
        <f t="shared" si="1016"/>
        <v>1</v>
      </c>
      <c r="K2604" s="11">
        <f t="shared" si="1017"/>
        <v>0</v>
      </c>
      <c r="L2604" s="11">
        <f t="shared" si="1017"/>
        <v>1</v>
      </c>
      <c r="M2604" s="11">
        <f t="shared" si="1017"/>
        <v>0</v>
      </c>
      <c r="N2604" s="11">
        <f t="shared" si="1017"/>
        <v>0</v>
      </c>
      <c r="O2604" s="11">
        <f t="shared" si="1017"/>
        <v>1</v>
      </c>
      <c r="P2604" s="11">
        <f t="shared" si="1017"/>
        <v>1</v>
      </c>
      <c r="Q2604" s="4" t="str">
        <f t="shared" si="1005"/>
        <v>N-101-010011</v>
      </c>
      <c r="R2604">
        <f t="shared" si="1006"/>
        <v>3</v>
      </c>
      <c r="S2604" s="8">
        <f t="shared" si="1007"/>
        <v>7.1733051535383199</v>
      </c>
      <c r="T2604" s="8">
        <f t="shared" si="1008"/>
        <v>7.3546782491486216</v>
      </c>
      <c r="U2604" s="10">
        <f t="shared" si="999"/>
        <v>5.460123860990695</v>
      </c>
      <c r="V2604" s="10">
        <f t="shared" si="1009"/>
        <v>0.30329225890319933</v>
      </c>
      <c r="W2604" s="10">
        <f t="shared" si="1010"/>
        <v>-0.88797156810877986</v>
      </c>
      <c r="X2604" s="10">
        <f t="shared" si="1000"/>
        <v>0.48529674761588038</v>
      </c>
      <c r="Y2604" s="22">
        <f t="shared" si="1011"/>
        <v>7.0345202307451578</v>
      </c>
      <c r="Z2604" s="22">
        <f t="shared" si="1001"/>
        <v>7.1935013268329664</v>
      </c>
      <c r="AA2604" s="22">
        <f t="shared" si="1002"/>
        <v>7.0345202307451578</v>
      </c>
      <c r="AB2604" s="35"/>
      <c r="AC2604" s="10"/>
      <c r="AD2604" s="10"/>
    </row>
    <row r="2605" spans="1:30" x14ac:dyDescent="0.25">
      <c r="A2605" t="s">
        <v>3202</v>
      </c>
      <c r="B2605" t="s">
        <v>586</v>
      </c>
      <c r="C2605" s="1">
        <v>42443</v>
      </c>
      <c r="D2605">
        <v>407</v>
      </c>
      <c r="E2605" t="str">
        <f t="shared" si="995"/>
        <v>_xgboost:_a_scalable_tree_boosting_system_</v>
      </c>
      <c r="F2605" s="7">
        <f t="shared" si="1003"/>
        <v>6.0112671744041615</v>
      </c>
      <c r="G2605">
        <f t="shared" si="996"/>
        <v>87</v>
      </c>
      <c r="H2605" s="11">
        <f t="shared" si="1004"/>
        <v>1</v>
      </c>
      <c r="I2605" s="11">
        <f t="shared" si="1016"/>
        <v>0</v>
      </c>
      <c r="J2605" s="11">
        <f t="shared" si="1016"/>
        <v>1</v>
      </c>
      <c r="K2605" s="11">
        <f t="shared" si="1017"/>
        <v>0</v>
      </c>
      <c r="L2605" s="11">
        <f t="shared" si="1017"/>
        <v>0</v>
      </c>
      <c r="M2605" s="11">
        <f t="shared" si="1017"/>
        <v>0</v>
      </c>
      <c r="N2605" s="11">
        <f t="shared" si="1017"/>
        <v>0</v>
      </c>
      <c r="O2605" s="11">
        <f t="shared" si="1017"/>
        <v>0</v>
      </c>
      <c r="P2605" s="11">
        <f t="shared" si="1017"/>
        <v>0</v>
      </c>
      <c r="Q2605" s="4" t="str">
        <f t="shared" si="1005"/>
        <v>N-101-000000</v>
      </c>
      <c r="R2605">
        <f t="shared" si="1006"/>
        <v>419</v>
      </c>
      <c r="S2605" s="8">
        <f t="shared" si="1007"/>
        <v>6.5697596378225285</v>
      </c>
      <c r="T2605" s="8">
        <f t="shared" si="1008"/>
        <v>6.5697596378225285</v>
      </c>
      <c r="U2605" s="10">
        <f t="shared" si="999"/>
        <v>5.8227982350881051</v>
      </c>
      <c r="V2605" s="10">
        <f t="shared" si="1009"/>
        <v>-0.14431102010629077</v>
      </c>
      <c r="W2605" s="10">
        <f t="shared" si="1010"/>
        <v>-0.82212500231119368</v>
      </c>
      <c r="X2605" s="10">
        <f t="shared" si="1000"/>
        <v>0.18846893931605621</v>
      </c>
      <c r="Y2605" s="22">
        <f t="shared" si="1011"/>
        <v>6.7376924224453338</v>
      </c>
      <c r="Z2605" s="22">
        <f t="shared" si="1001"/>
        <v>6.5922741434865042</v>
      </c>
      <c r="AA2605" s="22">
        <f t="shared" si="1002"/>
        <v>6.5697596378225285</v>
      </c>
      <c r="AB2605" s="35"/>
      <c r="AC2605" s="10"/>
      <c r="AD2605" s="10"/>
    </row>
    <row r="2606" spans="1:30" x14ac:dyDescent="0.25">
      <c r="A2606" t="s">
        <v>5177</v>
      </c>
      <c r="B2606" t="s">
        <v>2563</v>
      </c>
      <c r="C2606" s="1">
        <v>41932</v>
      </c>
      <c r="D2606">
        <v>664</v>
      </c>
      <c r="E2606" t="str">
        <f t="shared" si="995"/>
        <v>_y_combinator_companies_has_more_funding_than_the_sum_total_of_all_remainingaccelerators_</v>
      </c>
      <c r="F2606" s="7">
        <f t="shared" si="1003"/>
        <v>6.4997870406558542</v>
      </c>
      <c r="G2606">
        <f t="shared" si="996"/>
        <v>47</v>
      </c>
      <c r="H2606" s="11">
        <f t="shared" si="1004"/>
        <v>0</v>
      </c>
      <c r="I2606" s="11">
        <f t="shared" si="1016"/>
        <v>0</v>
      </c>
      <c r="J2606" s="11">
        <f t="shared" si="1016"/>
        <v>1</v>
      </c>
      <c r="K2606" s="11">
        <f t="shared" si="1017"/>
        <v>0</v>
      </c>
      <c r="L2606" s="11">
        <f t="shared" si="1017"/>
        <v>0</v>
      </c>
      <c r="M2606" s="11">
        <f t="shared" si="1017"/>
        <v>0</v>
      </c>
      <c r="N2606" s="11">
        <f t="shared" si="1017"/>
        <v>0</v>
      </c>
      <c r="O2606" s="11">
        <f t="shared" si="1017"/>
        <v>0</v>
      </c>
      <c r="P2606" s="11">
        <f t="shared" si="1017"/>
        <v>0</v>
      </c>
      <c r="Q2606" s="4" t="str">
        <f t="shared" si="1005"/>
        <v>N-001-000000</v>
      </c>
      <c r="R2606">
        <f t="shared" si="1006"/>
        <v>313</v>
      </c>
      <c r="S2606" s="8">
        <f t="shared" si="1007"/>
        <v>6.8822553953446945</v>
      </c>
      <c r="T2606" s="8">
        <f t="shared" si="1008"/>
        <v>6.8822553953446945</v>
      </c>
      <c r="U2606" s="10">
        <f t="shared" si="999"/>
        <v>6.1128510469971014</v>
      </c>
      <c r="V2606" s="10">
        <f t="shared" si="1009"/>
        <v>0.15496856831223904</v>
      </c>
      <c r="W2606" s="10">
        <f t="shared" si="1010"/>
        <v>-0.33360513605950093</v>
      </c>
      <c r="X2606" s="10">
        <f t="shared" si="1000"/>
        <v>0.38693599365875281</v>
      </c>
      <c r="Y2606" s="22">
        <f t="shared" si="1011"/>
        <v>6.9361594767880304</v>
      </c>
      <c r="Z2606" s="22">
        <f t="shared" si="1001"/>
        <v>6.9661540865059681</v>
      </c>
      <c r="AA2606" s="22">
        <f t="shared" si="1002"/>
        <v>6.8822553953446945</v>
      </c>
      <c r="AB2606" s="35"/>
      <c r="AC2606" s="10"/>
      <c r="AD2606" s="10"/>
    </row>
    <row r="2607" spans="1:30" x14ac:dyDescent="0.25">
      <c r="A2607" t="s">
        <v>3080</v>
      </c>
      <c r="B2607" t="s">
        <v>462</v>
      </c>
      <c r="C2607" s="1">
        <v>42277</v>
      </c>
      <c r="D2607">
        <v>122</v>
      </c>
      <c r="E2607" t="str">
        <f t="shared" si="995"/>
        <v>_your_career:_nyu_stern_ms_in_business_analytics_</v>
      </c>
      <c r="F2607" s="7">
        <f t="shared" si="1003"/>
        <v>4.8121843553724171</v>
      </c>
      <c r="G2607">
        <f t="shared" si="996"/>
        <v>71</v>
      </c>
      <c r="H2607" s="11">
        <f t="shared" si="1004"/>
        <v>1</v>
      </c>
      <c r="I2607" s="11">
        <f t="shared" si="1016"/>
        <v>1</v>
      </c>
      <c r="J2607" s="11">
        <f t="shared" si="1016"/>
        <v>0</v>
      </c>
      <c r="K2607" s="11">
        <f t="shared" si="1017"/>
        <v>0</v>
      </c>
      <c r="L2607" s="11">
        <f t="shared" si="1017"/>
        <v>0</v>
      </c>
      <c r="M2607" s="11">
        <f t="shared" si="1017"/>
        <v>0</v>
      </c>
      <c r="N2607" s="11">
        <f t="shared" si="1017"/>
        <v>0</v>
      </c>
      <c r="O2607" s="11">
        <f t="shared" si="1017"/>
        <v>0</v>
      </c>
      <c r="P2607" s="11">
        <f t="shared" si="1017"/>
        <v>1</v>
      </c>
      <c r="Q2607" s="4" t="str">
        <f t="shared" si="1005"/>
        <v>N-110-000001</v>
      </c>
      <c r="R2607">
        <f t="shared" si="1006"/>
        <v>34</v>
      </c>
      <c r="S2607" s="8">
        <f t="shared" si="1007"/>
        <v>5.7632303215384431</v>
      </c>
      <c r="T2607" s="8">
        <f t="shared" si="1008"/>
        <v>5.7632303215384431</v>
      </c>
      <c r="U2607" s="10">
        <f t="shared" si="999"/>
        <v>5.6193091935496744</v>
      </c>
      <c r="V2607" s="10">
        <f t="shared" si="1009"/>
        <v>-1.6456226455902563</v>
      </c>
      <c r="W2607" s="10">
        <f t="shared" si="1010"/>
        <v>-2.0212078213429381</v>
      </c>
      <c r="X2607" s="10">
        <f t="shared" si="1000"/>
        <v>-0.80712483817725755</v>
      </c>
      <c r="Y2607" s="22">
        <f t="shared" si="1011"/>
        <v>5.7420986449520202</v>
      </c>
      <c r="Z2607" s="22">
        <f t="shared" si="1001"/>
        <v>5.8049157075351516</v>
      </c>
      <c r="AA2607" s="22">
        <f t="shared" si="1002"/>
        <v>5.7632303215384431</v>
      </c>
      <c r="AB2607" s="35"/>
      <c r="AC2607" s="10"/>
      <c r="AD2607" s="10"/>
    </row>
    <row r="2608" spans="1:30" x14ac:dyDescent="0.25">
      <c r="A2608" t="s">
        <v>5179</v>
      </c>
      <c r="B2608" t="s">
        <v>2565</v>
      </c>
      <c r="C2608" s="1">
        <v>41086</v>
      </c>
      <c r="D2608">
        <v>204</v>
      </c>
      <c r="E2608" t="str">
        <f t="shared" si="995"/>
        <v>_your_credit_card_purchases_mined_by_insurance_companies_|_the_economist_</v>
      </c>
      <c r="F2608" s="7">
        <f t="shared" si="1003"/>
        <v>5.3230099791384085</v>
      </c>
      <c r="G2608">
        <f t="shared" si="996"/>
        <v>60</v>
      </c>
      <c r="H2608" s="11">
        <f t="shared" si="1004"/>
        <v>0</v>
      </c>
      <c r="I2608" s="11">
        <f t="shared" si="1016"/>
        <v>0</v>
      </c>
      <c r="J2608" s="11">
        <f t="shared" si="1016"/>
        <v>1</v>
      </c>
      <c r="K2608" s="11">
        <f t="shared" si="1017"/>
        <v>0</v>
      </c>
      <c r="L2608" s="11">
        <f t="shared" si="1017"/>
        <v>0</v>
      </c>
      <c r="M2608" s="11">
        <f t="shared" si="1017"/>
        <v>0</v>
      </c>
      <c r="N2608" s="11">
        <f t="shared" si="1017"/>
        <v>0</v>
      </c>
      <c r="O2608" s="11">
        <f t="shared" si="1017"/>
        <v>0</v>
      </c>
      <c r="P2608" s="11">
        <f t="shared" si="1017"/>
        <v>0</v>
      </c>
      <c r="Q2608" s="4" t="str">
        <f t="shared" si="1005"/>
        <v>N-001-000000</v>
      </c>
      <c r="R2608">
        <f t="shared" si="1006"/>
        <v>313</v>
      </c>
      <c r="S2608" s="8">
        <f t="shared" si="1007"/>
        <v>6.8822553953446945</v>
      </c>
      <c r="T2608" s="8">
        <f t="shared" si="1008"/>
        <v>6.8822553953446945</v>
      </c>
      <c r="U2608" s="10">
        <f t="shared" si="999"/>
        <v>4.9360739854796556</v>
      </c>
      <c r="V2608" s="10">
        <f t="shared" si="1009"/>
        <v>0.15496856831223904</v>
      </c>
      <c r="W2608" s="10">
        <f t="shared" si="1010"/>
        <v>-1.5103821975769467</v>
      </c>
      <c r="X2608" s="10">
        <f t="shared" si="1000"/>
        <v>0.38693599365875281</v>
      </c>
      <c r="Y2608" s="22">
        <f t="shared" si="1011"/>
        <v>6.9361594767880304</v>
      </c>
      <c r="Z2608" s="22">
        <f t="shared" si="1001"/>
        <v>6.9661540865059681</v>
      </c>
      <c r="AA2608" s="22">
        <f t="shared" si="1002"/>
        <v>6.8822553953446945</v>
      </c>
      <c r="AB2608" s="35"/>
      <c r="AC2608" s="10"/>
      <c r="AD2608" s="10"/>
    </row>
    <row r="2609" spans="1:30" x14ac:dyDescent="0.25">
      <c r="A2609" t="s">
        <v>5180</v>
      </c>
      <c r="B2609" t="s">
        <v>2566</v>
      </c>
      <c r="C2609" s="1">
        <v>41668</v>
      </c>
      <c r="D2609">
        <v>448</v>
      </c>
      <c r="E2609" t="str">
        <f t="shared" si="995"/>
        <v>_your_custom_mdm_solution:_don't_make_these_mistakes_(part_1)_</v>
      </c>
      <c r="F2609" s="7">
        <f t="shared" si="1003"/>
        <v>6.1070228877422545</v>
      </c>
      <c r="G2609">
        <f t="shared" si="996"/>
        <v>52</v>
      </c>
      <c r="H2609" s="11">
        <f t="shared" si="1004"/>
        <v>0</v>
      </c>
      <c r="I2609" s="11">
        <f t="shared" si="1016"/>
        <v>0</v>
      </c>
      <c r="J2609" s="11">
        <f t="shared" si="1016"/>
        <v>1</v>
      </c>
      <c r="K2609" s="11">
        <f t="shared" si="1017"/>
        <v>0</v>
      </c>
      <c r="L2609" s="11">
        <f t="shared" si="1017"/>
        <v>0</v>
      </c>
      <c r="M2609" s="11">
        <f t="shared" si="1017"/>
        <v>0</v>
      </c>
      <c r="N2609" s="11">
        <f t="shared" si="1017"/>
        <v>0</v>
      </c>
      <c r="O2609" s="11">
        <f t="shared" si="1017"/>
        <v>0</v>
      </c>
      <c r="P2609" s="11">
        <f t="shared" si="1017"/>
        <v>0</v>
      </c>
      <c r="Q2609" s="4" t="str">
        <f t="shared" si="1005"/>
        <v>N-001-000000</v>
      </c>
      <c r="R2609">
        <f t="shared" si="1006"/>
        <v>313</v>
      </c>
      <c r="S2609" s="8">
        <f t="shared" si="1007"/>
        <v>6.8822553953446945</v>
      </c>
      <c r="T2609" s="8">
        <f t="shared" si="1008"/>
        <v>6.8822553953446945</v>
      </c>
      <c r="U2609" s="10">
        <f t="shared" si="999"/>
        <v>5.7200868940835017</v>
      </c>
      <c r="V2609" s="10">
        <f t="shared" si="1009"/>
        <v>0.15496856831223904</v>
      </c>
      <c r="W2609" s="10">
        <f t="shared" si="1010"/>
        <v>-0.7263692889731006</v>
      </c>
      <c r="X2609" s="10">
        <f t="shared" si="1000"/>
        <v>0.38693599365875281</v>
      </c>
      <c r="Y2609" s="22">
        <f t="shared" si="1011"/>
        <v>6.9361594767880304</v>
      </c>
      <c r="Z2609" s="22">
        <f t="shared" si="1001"/>
        <v>6.9661540865059681</v>
      </c>
      <c r="AA2609" s="22">
        <f t="shared" si="1002"/>
        <v>6.8822553953446945</v>
      </c>
      <c r="AB2609" s="35"/>
      <c r="AC2609" s="10"/>
      <c r="AD2609" s="10"/>
    </row>
    <row r="2610" spans="1:30" x14ac:dyDescent="0.25">
      <c r="A2610" t="s">
        <v>5181</v>
      </c>
      <c r="B2610" t="s">
        <v>2567</v>
      </c>
      <c r="C2610" s="1">
        <v>41786</v>
      </c>
      <c r="D2610">
        <v>2445</v>
      </c>
      <c r="E2610" t="str">
        <f t="shared" si="995"/>
        <v>_your_data_science_portfolio:_be_an_open_data_curator_</v>
      </c>
      <c r="F2610" s="7">
        <f t="shared" si="1003"/>
        <v>7.8022093162471178</v>
      </c>
      <c r="G2610">
        <f t="shared" si="996"/>
        <v>53</v>
      </c>
      <c r="H2610" s="11">
        <f t="shared" si="1004"/>
        <v>0</v>
      </c>
      <c r="I2610" s="11">
        <f t="shared" si="1016"/>
        <v>0</v>
      </c>
      <c r="J2610" s="11">
        <f t="shared" si="1016"/>
        <v>1</v>
      </c>
      <c r="K2610" s="11">
        <f t="shared" si="1017"/>
        <v>0</v>
      </c>
      <c r="L2610" s="11">
        <f t="shared" si="1017"/>
        <v>0</v>
      </c>
      <c r="M2610" s="11">
        <f t="shared" si="1017"/>
        <v>0</v>
      </c>
      <c r="N2610" s="11">
        <f t="shared" si="1017"/>
        <v>1</v>
      </c>
      <c r="O2610" s="11">
        <f t="shared" si="1017"/>
        <v>1</v>
      </c>
      <c r="P2610" s="11">
        <f t="shared" si="1017"/>
        <v>0</v>
      </c>
      <c r="Q2610" s="4" t="str">
        <f t="shared" si="1005"/>
        <v>N-001-000110</v>
      </c>
      <c r="R2610">
        <f t="shared" si="1006"/>
        <v>130</v>
      </c>
      <c r="S2610" s="8">
        <f t="shared" si="1007"/>
        <v>7.6818150714618501</v>
      </c>
      <c r="T2610" s="8">
        <f t="shared" si="1008"/>
        <v>7.6818150714618501</v>
      </c>
      <c r="U2610" s="10">
        <f t="shared" si="999"/>
        <v>6.8137255650834119</v>
      </c>
      <c r="V2610" s="10">
        <f t="shared" si="1009"/>
        <v>1.0620761276823165</v>
      </c>
      <c r="W2610" s="10">
        <f t="shared" si="1010"/>
        <v>0.96881713953176263</v>
      </c>
      <c r="X2610" s="10">
        <f t="shared" si="1000"/>
        <v>0.98848375116370624</v>
      </c>
      <c r="Y2610" s="22">
        <f t="shared" si="1011"/>
        <v>7.5377072342929834</v>
      </c>
      <c r="Z2610" s="22">
        <f t="shared" si="1001"/>
        <v>7.6004759766059404</v>
      </c>
      <c r="AA2610" s="22">
        <f t="shared" si="1002"/>
        <v>7.6818150714618501</v>
      </c>
      <c r="AB2610" s="35"/>
      <c r="AC2610" s="10"/>
      <c r="AD2610" s="10"/>
    </row>
    <row r="2611" spans="1:30" x14ac:dyDescent="0.25">
      <c r="A2611" t="s">
        <v>5182</v>
      </c>
      <c r="B2611" t="s">
        <v>2568</v>
      </c>
      <c r="C2611" s="1">
        <v>41855</v>
      </c>
      <c r="D2611">
        <v>11039</v>
      </c>
      <c r="E2611" t="str">
        <f t="shared" si="995"/>
        <v>_your_data_science_portfolio:_math_skills_don't_matter_</v>
      </c>
      <c r="F2611" s="7">
        <f t="shared" si="1003"/>
        <v>9.3092803198310872</v>
      </c>
      <c r="G2611">
        <f t="shared" si="996"/>
        <v>61</v>
      </c>
      <c r="H2611" s="11">
        <f t="shared" si="1004"/>
        <v>0</v>
      </c>
      <c r="I2611" s="11">
        <f t="shared" si="1016"/>
        <v>0</v>
      </c>
      <c r="J2611" s="11">
        <f t="shared" si="1016"/>
        <v>1</v>
      </c>
      <c r="K2611" s="11">
        <f t="shared" si="1017"/>
        <v>0</v>
      </c>
      <c r="L2611" s="11">
        <f t="shared" si="1017"/>
        <v>0</v>
      </c>
      <c r="M2611" s="11">
        <f t="shared" si="1017"/>
        <v>0</v>
      </c>
      <c r="N2611" s="11">
        <f t="shared" si="1017"/>
        <v>1</v>
      </c>
      <c r="O2611" s="11">
        <f t="shared" si="1017"/>
        <v>1</v>
      </c>
      <c r="P2611" s="11">
        <f t="shared" si="1017"/>
        <v>0</v>
      </c>
      <c r="Q2611" s="4" t="str">
        <f t="shared" si="1005"/>
        <v>N-001-000110</v>
      </c>
      <c r="R2611">
        <f t="shared" si="1006"/>
        <v>130</v>
      </c>
      <c r="S2611" s="8">
        <f t="shared" si="1007"/>
        <v>7.6818150714618501</v>
      </c>
      <c r="T2611" s="8">
        <f t="shared" si="1008"/>
        <v>7.6818150714618501</v>
      </c>
      <c r="U2611" s="10">
        <f t="shared" si="999"/>
        <v>8.3207965686673813</v>
      </c>
      <c r="V2611" s="10">
        <f t="shared" si="1009"/>
        <v>1.0620761276823165</v>
      </c>
      <c r="W2611" s="10">
        <f t="shared" si="1010"/>
        <v>2.475888143115732</v>
      </c>
      <c r="X2611" s="10">
        <f t="shared" si="1000"/>
        <v>0.98848375116370624</v>
      </c>
      <c r="Y2611" s="22">
        <f t="shared" si="1011"/>
        <v>7.5377072342929834</v>
      </c>
      <c r="Z2611" s="22">
        <f t="shared" si="1001"/>
        <v>7.6004759766059404</v>
      </c>
      <c r="AA2611" s="22">
        <f t="shared" si="1002"/>
        <v>7.6818150714618501</v>
      </c>
      <c r="AB2611" s="35"/>
      <c r="AC2611" s="10"/>
      <c r="AD2611" s="10"/>
    </row>
    <row r="2612" spans="1:30" x14ac:dyDescent="0.25">
      <c r="A2612" t="s">
        <v>5183</v>
      </c>
      <c r="B2612" t="s">
        <v>2569</v>
      </c>
      <c r="C2612" s="1">
        <v>42163</v>
      </c>
      <c r="D2612">
        <v>2658</v>
      </c>
      <c r="E2612" t="str">
        <f t="shared" si="995"/>
        <v>_your_math_is_all_wrong:_flipping_the_80/20_rule_for_analytics_</v>
      </c>
      <c r="F2612" s="7">
        <f t="shared" si="1003"/>
        <v>7.8857053912430199</v>
      </c>
      <c r="G2612">
        <f t="shared" si="996"/>
        <v>57</v>
      </c>
      <c r="H2612" s="11">
        <f t="shared" si="1004"/>
        <v>1</v>
      </c>
      <c r="I2612" s="11">
        <f t="shared" si="1016"/>
        <v>0</v>
      </c>
      <c r="J2612" s="11">
        <f t="shared" si="1016"/>
        <v>1</v>
      </c>
      <c r="K2612" s="11">
        <f t="shared" ref="K2612:P2617" si="1018">IF(ISNUMBER(SEARCH(K$1,$E2612)),1,0)</f>
        <v>0</v>
      </c>
      <c r="L2612" s="11">
        <f t="shared" si="1018"/>
        <v>0</v>
      </c>
      <c r="M2612" s="11">
        <f t="shared" si="1018"/>
        <v>0</v>
      </c>
      <c r="N2612" s="11">
        <f t="shared" si="1018"/>
        <v>0</v>
      </c>
      <c r="O2612" s="11">
        <f t="shared" si="1018"/>
        <v>0</v>
      </c>
      <c r="P2612" s="11">
        <f t="shared" si="1018"/>
        <v>1</v>
      </c>
      <c r="Q2612" s="4" t="str">
        <f t="shared" si="1005"/>
        <v>N-101-000001</v>
      </c>
      <c r="R2612">
        <f t="shared" si="1006"/>
        <v>109</v>
      </c>
      <c r="S2612" s="8">
        <f t="shared" si="1007"/>
        <v>6.5598547021339648</v>
      </c>
      <c r="T2612" s="8">
        <f t="shared" si="1008"/>
        <v>6.5598547021339648</v>
      </c>
      <c r="U2612" s="10">
        <f t="shared" si="999"/>
        <v>7.9119865950620145</v>
      </c>
      <c r="V2612" s="10">
        <f t="shared" si="1009"/>
        <v>-0.46814479021556843</v>
      </c>
      <c r="W2612" s="10">
        <f t="shared" si="1010"/>
        <v>1.0523132145276648</v>
      </c>
      <c r="X2612" s="10">
        <f t="shared" si="1000"/>
        <v>-2.6281203818994407E-2</v>
      </c>
      <c r="Y2612" s="22">
        <f t="shared" si="1011"/>
        <v>6.5229422793102829</v>
      </c>
      <c r="Z2612" s="22">
        <f t="shared" si="1001"/>
        <v>6.4247572696849025</v>
      </c>
      <c r="AA2612" s="22">
        <f t="shared" si="1002"/>
        <v>6.5598547021339648</v>
      </c>
      <c r="AB2612" s="35"/>
      <c r="AC2612" s="10"/>
      <c r="AD2612" s="10"/>
    </row>
    <row r="2613" spans="1:30" x14ac:dyDescent="0.25">
      <c r="A2613" t="s">
        <v>5184</v>
      </c>
      <c r="B2613" t="s">
        <v>2570</v>
      </c>
      <c r="C2613" s="1">
        <v>41536</v>
      </c>
      <c r="D2613">
        <v>1548</v>
      </c>
      <c r="E2613" t="str">
        <f t="shared" si="995"/>
        <v>_your_social_network_profile_used_in_credit_scoring_models_</v>
      </c>
      <c r="F2613" s="7">
        <f t="shared" si="1003"/>
        <v>7.3453648404168685</v>
      </c>
      <c r="G2613">
        <f t="shared" si="996"/>
        <v>44</v>
      </c>
      <c r="H2613" s="11">
        <f t="shared" si="1004"/>
        <v>0</v>
      </c>
      <c r="I2613" s="11">
        <f t="shared" si="1016"/>
        <v>0</v>
      </c>
      <c r="J2613" s="11">
        <f t="shared" si="1016"/>
        <v>1</v>
      </c>
      <c r="K2613" s="11">
        <f t="shared" si="1018"/>
        <v>0</v>
      </c>
      <c r="L2613" s="11">
        <f t="shared" si="1018"/>
        <v>0</v>
      </c>
      <c r="M2613" s="11">
        <f t="shared" si="1018"/>
        <v>0</v>
      </c>
      <c r="N2613" s="11">
        <f t="shared" si="1018"/>
        <v>0</v>
      </c>
      <c r="O2613" s="11">
        <f t="shared" si="1018"/>
        <v>0</v>
      </c>
      <c r="P2613" s="11">
        <f t="shared" si="1018"/>
        <v>0</v>
      </c>
      <c r="Q2613" s="4" t="str">
        <f t="shared" si="1005"/>
        <v>N-001-000000</v>
      </c>
      <c r="R2613">
        <f t="shared" si="1006"/>
        <v>313</v>
      </c>
      <c r="S2613" s="8">
        <f t="shared" si="1007"/>
        <v>6.8822553953446945</v>
      </c>
      <c r="T2613" s="8">
        <f t="shared" si="1008"/>
        <v>6.8822553953446945</v>
      </c>
      <c r="U2613" s="10">
        <f t="shared" si="999"/>
        <v>6.9584288467581157</v>
      </c>
      <c r="V2613" s="10">
        <f t="shared" si="1009"/>
        <v>0.15496856831223904</v>
      </c>
      <c r="W2613" s="10">
        <f t="shared" si="1010"/>
        <v>0.5119726637015134</v>
      </c>
      <c r="X2613" s="10">
        <f t="shared" si="1000"/>
        <v>0.38693599365875281</v>
      </c>
      <c r="Y2613" s="22">
        <f t="shared" si="1011"/>
        <v>6.9361594767880304</v>
      </c>
      <c r="Z2613" s="22">
        <f t="shared" si="1001"/>
        <v>6.9661540865059681</v>
      </c>
      <c r="AA2613" s="22">
        <f t="shared" si="1002"/>
        <v>6.8822553953446945</v>
      </c>
      <c r="AB2613" s="35"/>
      <c r="AC2613" s="10"/>
      <c r="AD2613" s="10"/>
    </row>
    <row r="2614" spans="1:30" x14ac:dyDescent="0.25">
      <c r="A2614" t="s">
        <v>3081</v>
      </c>
      <c r="B2614" t="s">
        <v>463</v>
      </c>
      <c r="C2614" s="1">
        <v>41830</v>
      </c>
      <c r="D2614">
        <v>260</v>
      </c>
      <c r="E2614" t="str">
        <f t="shared" si="995"/>
        <v>_you're_invited_to_attend_data_analytics_week_</v>
      </c>
      <c r="F2614" s="7">
        <f t="shared" si="1003"/>
        <v>5.5645204073226937</v>
      </c>
      <c r="G2614">
        <f t="shared" si="996"/>
        <v>43</v>
      </c>
      <c r="H2614" s="11">
        <f t="shared" si="1004"/>
        <v>0</v>
      </c>
      <c r="I2614" s="11">
        <f t="shared" si="1016"/>
        <v>1</v>
      </c>
      <c r="J2614" s="11">
        <f t="shared" si="1016"/>
        <v>0</v>
      </c>
      <c r="K2614" s="11">
        <f t="shared" si="1018"/>
        <v>0</v>
      </c>
      <c r="L2614" s="11">
        <f t="shared" si="1018"/>
        <v>0</v>
      </c>
      <c r="M2614" s="11">
        <f t="shared" si="1018"/>
        <v>0</v>
      </c>
      <c r="N2614" s="11">
        <f t="shared" si="1018"/>
        <v>0</v>
      </c>
      <c r="O2614" s="11">
        <f t="shared" si="1018"/>
        <v>1</v>
      </c>
      <c r="P2614" s="11">
        <f t="shared" si="1018"/>
        <v>1</v>
      </c>
      <c r="Q2614" s="4" t="str">
        <f t="shared" si="1005"/>
        <v>N-010-000011</v>
      </c>
      <c r="R2614">
        <f t="shared" si="1006"/>
        <v>14</v>
      </c>
      <c r="S2614" s="8">
        <f t="shared" si="1007"/>
        <v>6.4801746765319432</v>
      </c>
      <c r="T2614" s="8">
        <f t="shared" si="1008"/>
        <v>6.4801746765319432</v>
      </c>
      <c r="U2614" s="10">
        <f t="shared" si="999"/>
        <v>5.9552932699577861</v>
      </c>
      <c r="V2614" s="10">
        <f t="shared" si="1009"/>
        <v>-1.0177821796238389</v>
      </c>
      <c r="W2614" s="10">
        <f t="shared" si="1010"/>
        <v>-1.2688717693926614</v>
      </c>
      <c r="X2614" s="10">
        <f t="shared" si="1000"/>
        <v>-0.39077286263509275</v>
      </c>
      <c r="Y2614" s="22">
        <f t="shared" si="1011"/>
        <v>6.1584506204941851</v>
      </c>
      <c r="Z2614" s="22">
        <f t="shared" si="1001"/>
        <v>6.4016751842617632</v>
      </c>
      <c r="AA2614" s="22">
        <f t="shared" si="1002"/>
        <v>6.4801746765319432</v>
      </c>
      <c r="AB2614" s="35"/>
      <c r="AC2614" s="10"/>
      <c r="AD2614" s="10"/>
    </row>
    <row r="2615" spans="1:30" x14ac:dyDescent="0.25">
      <c r="A2615" t="s">
        <v>5185</v>
      </c>
      <c r="B2615" t="s">
        <v>2571</v>
      </c>
      <c r="C2615" s="1">
        <v>41214</v>
      </c>
      <c r="D2615">
        <v>163</v>
      </c>
      <c r="E2615" t="str">
        <f t="shared" si="995"/>
        <v>_yo-yo_ma_social_scientist_or_data_scientist_</v>
      </c>
      <c r="F2615" s="7">
        <f t="shared" si="1003"/>
        <v>5.0998664278241987</v>
      </c>
      <c r="G2615">
        <f t="shared" si="996"/>
        <v>50</v>
      </c>
      <c r="H2615" s="11">
        <f t="shared" si="1004"/>
        <v>0</v>
      </c>
      <c r="I2615" s="11">
        <f t="shared" si="1016"/>
        <v>0</v>
      </c>
      <c r="J2615" s="11">
        <f t="shared" si="1016"/>
        <v>1</v>
      </c>
      <c r="K2615" s="11">
        <f t="shared" si="1018"/>
        <v>0</v>
      </c>
      <c r="L2615" s="11">
        <f t="shared" si="1018"/>
        <v>0</v>
      </c>
      <c r="M2615" s="11">
        <f t="shared" si="1018"/>
        <v>0</v>
      </c>
      <c r="N2615" s="11">
        <f t="shared" si="1018"/>
        <v>0</v>
      </c>
      <c r="O2615" s="11">
        <f t="shared" si="1018"/>
        <v>1</v>
      </c>
      <c r="P2615" s="11">
        <f t="shared" si="1018"/>
        <v>0</v>
      </c>
      <c r="Q2615" s="4" t="str">
        <f t="shared" si="1005"/>
        <v>N-001-000010</v>
      </c>
      <c r="R2615">
        <f t="shared" si="1006"/>
        <v>276</v>
      </c>
      <c r="S2615" s="8">
        <f t="shared" si="1007"/>
        <v>7.1371246496698326</v>
      </c>
      <c r="T2615" s="8">
        <f t="shared" si="1008"/>
        <v>7.1371246496698326</v>
      </c>
      <c r="U2615" s="10">
        <f t="shared" si="999"/>
        <v>4.4950455129659774</v>
      </c>
      <c r="V2615" s="10">
        <f t="shared" si="1009"/>
        <v>0.48352944586012636</v>
      </c>
      <c r="W2615" s="10">
        <f t="shared" si="1010"/>
        <v>-1.7335257488911564</v>
      </c>
      <c r="X2615" s="10">
        <f t="shared" si="1000"/>
        <v>0.60482091485822098</v>
      </c>
      <c r="Y2615" s="22">
        <f t="shared" si="1011"/>
        <v>7.1540443979874988</v>
      </c>
      <c r="Z2615" s="22">
        <f t="shared" si="1001"/>
        <v>7.1890336202131158</v>
      </c>
      <c r="AA2615" s="22">
        <f t="shared" si="1002"/>
        <v>7.1371246496698326</v>
      </c>
      <c r="AB2615" s="35"/>
      <c r="AC2615" s="10"/>
      <c r="AD2615" s="10"/>
    </row>
    <row r="2616" spans="1:30" x14ac:dyDescent="0.25">
      <c r="A2616" t="s">
        <v>5186</v>
      </c>
      <c r="B2616" t="s">
        <v>2572</v>
      </c>
      <c r="C2616" s="1">
        <v>41587</v>
      </c>
      <c r="D2616">
        <v>4701</v>
      </c>
      <c r="E2616" t="str">
        <f t="shared" si="995"/>
        <v>_zipfian_academy_versus_data_science_apprenticeship_</v>
      </c>
      <c r="F2616" s="7">
        <f t="shared" si="1003"/>
        <v>8.4557432291000154</v>
      </c>
      <c r="G2616">
        <f t="shared" si="996"/>
        <v>39</v>
      </c>
      <c r="H2616" s="11">
        <f t="shared" si="1004"/>
        <v>0</v>
      </c>
      <c r="I2616" s="11">
        <f t="shared" si="1016"/>
        <v>0</v>
      </c>
      <c r="J2616" s="11">
        <f t="shared" si="1016"/>
        <v>1</v>
      </c>
      <c r="K2616" s="11">
        <f t="shared" si="1018"/>
        <v>0</v>
      </c>
      <c r="L2616" s="11">
        <f t="shared" si="1018"/>
        <v>0</v>
      </c>
      <c r="M2616" s="11">
        <f t="shared" si="1018"/>
        <v>0</v>
      </c>
      <c r="N2616" s="11">
        <f t="shared" si="1018"/>
        <v>1</v>
      </c>
      <c r="O2616" s="11">
        <f t="shared" si="1018"/>
        <v>1</v>
      </c>
      <c r="P2616" s="11">
        <f t="shared" si="1018"/>
        <v>0</v>
      </c>
      <c r="Q2616" s="4" t="str">
        <f t="shared" si="1005"/>
        <v>N-001-000110</v>
      </c>
      <c r="R2616">
        <f t="shared" si="1006"/>
        <v>130</v>
      </c>
      <c r="S2616" s="8">
        <f t="shared" si="1007"/>
        <v>7.6818150714618501</v>
      </c>
      <c r="T2616" s="8">
        <f t="shared" si="1008"/>
        <v>7.6818150714618501</v>
      </c>
      <c r="U2616" s="10">
        <f t="shared" si="999"/>
        <v>7.4672594779363095</v>
      </c>
      <c r="V2616" s="10">
        <f t="shared" si="1009"/>
        <v>1.0620761276823165</v>
      </c>
      <c r="W2616" s="10">
        <f t="shared" si="1010"/>
        <v>1.6223510523846603</v>
      </c>
      <c r="X2616" s="10">
        <f t="shared" si="1000"/>
        <v>0.98848375116370624</v>
      </c>
      <c r="Y2616" s="22">
        <f t="shared" si="1011"/>
        <v>7.5377072342929834</v>
      </c>
      <c r="Z2616" s="22">
        <f t="shared" si="1001"/>
        <v>7.6004759766059404</v>
      </c>
      <c r="AA2616" s="22">
        <f t="shared" si="1002"/>
        <v>7.6818150714618501</v>
      </c>
      <c r="AB2616" s="35"/>
      <c r="AC2616" s="10"/>
      <c r="AD2616" s="10"/>
    </row>
    <row r="2617" spans="1:30" x14ac:dyDescent="0.25">
      <c r="A2617" t="s">
        <v>5187</v>
      </c>
      <c r="B2617" t="s">
        <v>2573</v>
      </c>
      <c r="C2617" s="1">
        <v>42295</v>
      </c>
      <c r="D2617">
        <v>1056</v>
      </c>
      <c r="E2617" t="str">
        <f t="shared" si="995"/>
        <v>_zipf's_distribution:_great_illustration_</v>
      </c>
      <c r="F2617" s="7">
        <f t="shared" si="1003"/>
        <v>6.9631899858702377</v>
      </c>
      <c r="G2617">
        <f t="shared" si="996"/>
        <v>0</v>
      </c>
      <c r="H2617" s="11">
        <f t="shared" si="1004"/>
        <v>1</v>
      </c>
      <c r="I2617" s="11">
        <f t="shared" si="1016"/>
        <v>0</v>
      </c>
      <c r="J2617" s="11">
        <f t="shared" si="1016"/>
        <v>1</v>
      </c>
      <c r="K2617" s="11">
        <f t="shared" si="1018"/>
        <v>0</v>
      </c>
      <c r="L2617" s="11">
        <f t="shared" si="1018"/>
        <v>0</v>
      </c>
      <c r="M2617" s="11">
        <f t="shared" si="1018"/>
        <v>0</v>
      </c>
      <c r="N2617" s="11">
        <f t="shared" si="1018"/>
        <v>0</v>
      </c>
      <c r="O2617" s="11">
        <f t="shared" si="1018"/>
        <v>0</v>
      </c>
      <c r="P2617" s="11">
        <f t="shared" si="1018"/>
        <v>0</v>
      </c>
      <c r="Q2617" s="4" t="str">
        <f t="shared" si="1005"/>
        <v>N-101-000000</v>
      </c>
      <c r="R2617">
        <f t="shared" si="1006"/>
        <v>419</v>
      </c>
      <c r="S2617" s="8">
        <f t="shared" si="1007"/>
        <v>6.5697596378225285</v>
      </c>
      <c r="T2617" s="8">
        <f t="shared" si="1008"/>
        <v>6.5697596378225285</v>
      </c>
      <c r="U2617" s="10">
        <f t="shared" si="999"/>
        <v>6.7747210465541814</v>
      </c>
      <c r="V2617" s="10">
        <f t="shared" si="1009"/>
        <v>-0.14431102010629077</v>
      </c>
      <c r="W2617" s="10">
        <f t="shared" si="1010"/>
        <v>0.12979780915488259</v>
      </c>
      <c r="X2617" s="10">
        <f t="shared" si="1000"/>
        <v>0.18846893931605621</v>
      </c>
      <c r="Y2617" s="22">
        <f t="shared" si="1011"/>
        <v>6.7376924224453338</v>
      </c>
      <c r="Z2617" s="22">
        <f t="shared" si="1001"/>
        <v>6.5922741434865042</v>
      </c>
      <c r="AA2617" s="22">
        <f t="shared" si="1002"/>
        <v>6.5697596378225285</v>
      </c>
      <c r="AB2617" s="35"/>
      <c r="AC2617" s="10"/>
      <c r="AD2617" s="10"/>
    </row>
    <row r="2618" spans="1:30" x14ac:dyDescent="0.25">
      <c r="AD2618" s="10"/>
    </row>
  </sheetData>
  <sortState ref="A2:Q2617">
    <sortCondition ref="A2:A2617"/>
  </sortState>
  <mergeCells count="6">
    <mergeCell ref="AG34:AQ34"/>
    <mergeCell ref="AD7:AE7"/>
    <mergeCell ref="AG23:AQ23"/>
    <mergeCell ref="AD1:AE1"/>
    <mergeCell ref="AH12:AP12"/>
    <mergeCell ref="AG2:AP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8"/>
  <sheetViews>
    <sheetView workbookViewId="0">
      <selection activeCell="G17" sqref="G17"/>
    </sheetView>
  </sheetViews>
  <sheetFormatPr defaultRowHeight="15" x14ac:dyDescent="0.25"/>
  <cols>
    <col min="1" max="1" width="18.5703125" style="2" customWidth="1"/>
    <col min="3" max="3" width="9.140625" style="3"/>
    <col min="7" max="7" width="36.5703125" style="3" customWidth="1"/>
  </cols>
  <sheetData>
    <row r="1" spans="1:8" x14ac:dyDescent="0.25">
      <c r="A1" t="s">
        <v>5244</v>
      </c>
      <c r="B1" t="s">
        <v>5245</v>
      </c>
      <c r="C1" s="3" t="s">
        <v>5238</v>
      </c>
      <c r="D1" t="s">
        <v>5353</v>
      </c>
      <c r="G1" s="27" t="s">
        <v>5371</v>
      </c>
      <c r="H1" s="13">
        <f>SUM(B:B)</f>
        <v>2616</v>
      </c>
    </row>
    <row r="2" spans="1:8" x14ac:dyDescent="0.25">
      <c r="A2" t="s">
        <v>5302</v>
      </c>
      <c r="B2">
        <f>COUNTIF('HDT-data3'!Q:Q,Nodes!A2)</f>
        <v>8</v>
      </c>
      <c r="C2" s="3">
        <f>AVERAGEIF('HDT-data3'!Q:Q,Nodes!A2,'HDT-data3'!F:F)</f>
        <v>7.1183889486349052</v>
      </c>
      <c r="D2" s="3">
        <f t="shared" ref="D2:D33" si="0">EXP(C2-$H$4)</f>
        <v>1.3297577355495962</v>
      </c>
      <c r="G2" s="27" t="s">
        <v>5372</v>
      </c>
      <c r="H2" s="13">
        <f>SUMIF(B:B,"&lt;10",B:B)</f>
        <v>168</v>
      </c>
    </row>
    <row r="3" spans="1:8" x14ac:dyDescent="0.25">
      <c r="A3" t="s">
        <v>5306</v>
      </c>
      <c r="B3">
        <f>COUNTIF('HDT-data3'!Q:Q,Nodes!A3)</f>
        <v>5</v>
      </c>
      <c r="C3" s="3">
        <f>AVERAGEIF('HDT-data3'!Q:Q,Nodes!A3,'HDT-data3'!F:F)</f>
        <v>6.8733284220883011</v>
      </c>
      <c r="D3" s="3">
        <f t="shared" si="0"/>
        <v>1.0407444198048679</v>
      </c>
      <c r="G3" s="27" t="s">
        <v>5325</v>
      </c>
      <c r="H3" s="13">
        <f>COUNTIF(B:B,"&gt;9")</f>
        <v>23</v>
      </c>
    </row>
    <row r="4" spans="1:8" x14ac:dyDescent="0.25">
      <c r="A4" t="s">
        <v>5313</v>
      </c>
      <c r="B4">
        <f>COUNTIF('HDT-data3'!Q:Q,Nodes!A4)</f>
        <v>8</v>
      </c>
      <c r="C4" s="3">
        <f>AVERAGEIF('HDT-data3'!Q:Q,Nodes!A4,'HDT-data3'!F:F)</f>
        <v>6.856140476182941</v>
      </c>
      <c r="D4" s="3">
        <f t="shared" si="0"/>
        <v>1.023009015225276</v>
      </c>
      <c r="G4" s="27" t="s">
        <v>5323</v>
      </c>
      <c r="H4" s="27">
        <f>AVERAGE('HDT-data3'!F:F)</f>
        <v>6.8333921767153551</v>
      </c>
    </row>
    <row r="5" spans="1:8" x14ac:dyDescent="0.25">
      <c r="A5" t="s">
        <v>5317</v>
      </c>
      <c r="B5">
        <f>COUNTIF('HDT-data3'!Q:Q,Nodes!A5)</f>
        <v>3</v>
      </c>
      <c r="C5" s="3">
        <f>AVERAGEIF('HDT-data3'!Q:Q,Nodes!A5,'HDT-data3'!F:F)</f>
        <v>6.4896671033921534</v>
      </c>
      <c r="D5" s="3">
        <f t="shared" si="0"/>
        <v>0.70912385831832325</v>
      </c>
      <c r="G5" s="27" t="s">
        <v>5324</v>
      </c>
      <c r="H5" s="13">
        <f>COUNT(B:B)</f>
        <v>74</v>
      </c>
    </row>
    <row r="6" spans="1:8" x14ac:dyDescent="0.25">
      <c r="A6" t="s">
        <v>5316</v>
      </c>
      <c r="B6">
        <f>COUNTIF('HDT-data3'!Q:Q,Nodes!A6)</f>
        <v>3</v>
      </c>
      <c r="C6" s="3">
        <f>AVERAGEIF('HDT-data3'!Q:Q,Nodes!A6,'HDT-data3'!F:F)</f>
        <v>7.1808398433510634</v>
      </c>
      <c r="D6" s="3">
        <f t="shared" si="0"/>
        <v>1.4154502334036441</v>
      </c>
    </row>
    <row r="7" spans="1:8" x14ac:dyDescent="0.25">
      <c r="A7" t="s">
        <v>5274</v>
      </c>
      <c r="B7">
        <f>COUNTIF('HDT-data3'!Q:Q,Nodes!A7)</f>
        <v>313</v>
      </c>
      <c r="C7" s="3">
        <f>AVERAGEIF('HDT-data3'!Q:Q,Nodes!A7,'HDT-data3'!F:F)</f>
        <v>6.8822553953446945</v>
      </c>
      <c r="D7" s="3">
        <f t="shared" si="0"/>
        <v>1.050076709984872</v>
      </c>
      <c r="G7" t="s">
        <v>5240</v>
      </c>
    </row>
    <row r="8" spans="1:8" x14ac:dyDescent="0.25">
      <c r="A8" t="s">
        <v>5282</v>
      </c>
      <c r="B8">
        <f>COUNTIF('HDT-data3'!Q:Q,Nodes!A8)</f>
        <v>75</v>
      </c>
      <c r="C8" s="3">
        <f>AVERAGEIF('HDT-data3'!Q:Q,Nodes!A8,'HDT-data3'!F:F)</f>
        <v>6.7053553975541869</v>
      </c>
      <c r="D8" s="3">
        <f t="shared" si="0"/>
        <v>0.87982101947049229</v>
      </c>
    </row>
    <row r="9" spans="1:8" x14ac:dyDescent="0.25">
      <c r="A9" t="s">
        <v>5279</v>
      </c>
      <c r="B9">
        <f>COUNTIF('HDT-data3'!Q:Q,Nodes!A9)</f>
        <v>276</v>
      </c>
      <c r="C9" s="3">
        <f>AVERAGEIF('HDT-data3'!Q:Q,Nodes!A9,'HDT-data3'!F:F)</f>
        <v>7.1371246496698326</v>
      </c>
      <c r="D9" s="3">
        <f t="shared" si="0"/>
        <v>1.3549065334576744</v>
      </c>
    </row>
    <row r="10" spans="1:8" x14ac:dyDescent="0.25">
      <c r="A10" t="s">
        <v>5290</v>
      </c>
      <c r="B10">
        <f>COUNTIF('HDT-data3'!Q:Q,Nodes!A10)</f>
        <v>44</v>
      </c>
      <c r="C10" s="3">
        <f>AVERAGEIF('HDT-data3'!Q:Q,Nodes!A10,'HDT-data3'!F:F)</f>
        <v>7.1577607103781817</v>
      </c>
      <c r="D10" s="3">
        <f t="shared" si="0"/>
        <v>1.3831569531010515</v>
      </c>
    </row>
    <row r="11" spans="1:8" x14ac:dyDescent="0.25">
      <c r="A11" t="s">
        <v>5280</v>
      </c>
      <c r="B11">
        <f>COUNTIF('HDT-data3'!Q:Q,Nodes!A11)</f>
        <v>130</v>
      </c>
      <c r="C11" s="3">
        <f>AVERAGEIF('HDT-data3'!Q:Q,Nodes!A11,'HDT-data3'!F:F)</f>
        <v>7.6818150714618501</v>
      </c>
      <c r="D11" s="3">
        <f t="shared" si="0"/>
        <v>2.3359598907116248</v>
      </c>
    </row>
    <row r="12" spans="1:8" x14ac:dyDescent="0.25">
      <c r="A12" t="s">
        <v>5309</v>
      </c>
      <c r="B12">
        <f>COUNTIF('HDT-data3'!Q:Q,Nodes!A12)</f>
        <v>5</v>
      </c>
      <c r="C12" s="3">
        <f>AVERAGEIF('HDT-data3'!Q:Q,Nodes!A12,'HDT-data3'!F:F)</f>
        <v>8.0490102440737505</v>
      </c>
      <c r="D12" s="3">
        <f t="shared" si="0"/>
        <v>3.3723777769420025</v>
      </c>
    </row>
    <row r="13" spans="1:8" x14ac:dyDescent="0.25">
      <c r="A13" t="s">
        <v>5295</v>
      </c>
      <c r="B13">
        <f>COUNTIF('HDT-data3'!Q:Q,Nodes!A13)</f>
        <v>5</v>
      </c>
      <c r="C13" s="3">
        <f>AVERAGEIF('HDT-data3'!Q:Q,Nodes!A13,'HDT-data3'!F:F)</f>
        <v>8.0718043888223683</v>
      </c>
      <c r="D13" s="3">
        <f t="shared" si="0"/>
        <v>3.4501310371583691</v>
      </c>
    </row>
    <row r="14" spans="1:8" x14ac:dyDescent="0.25">
      <c r="A14" t="s">
        <v>5314</v>
      </c>
      <c r="B14">
        <f>COUNTIF('HDT-data3'!Q:Q,Nodes!A14)</f>
        <v>1</v>
      </c>
      <c r="C14" s="3">
        <f>AVERAGEIF('HDT-data3'!Q:Q,Nodes!A14,'HDT-data3'!F:F)</f>
        <v>7.5786568505947622</v>
      </c>
      <c r="D14" s="3">
        <f t="shared" si="0"/>
        <v>2.1069990287940712</v>
      </c>
    </row>
    <row r="15" spans="1:8" x14ac:dyDescent="0.25">
      <c r="A15" t="s">
        <v>5311</v>
      </c>
      <c r="B15">
        <f>COUNTIF('HDT-data3'!Q:Q,Nodes!A15)</f>
        <v>1</v>
      </c>
      <c r="C15" s="3">
        <f>AVERAGEIF('HDT-data3'!Q:Q,Nodes!A15,'HDT-data3'!F:F)</f>
        <v>7.3453648404168685</v>
      </c>
      <c r="D15" s="3">
        <f t="shared" si="0"/>
        <v>1.6685794967290477</v>
      </c>
    </row>
    <row r="16" spans="1:8" x14ac:dyDescent="0.25">
      <c r="A16" t="s">
        <v>5292</v>
      </c>
      <c r="B16">
        <f>COUNTIF('HDT-data3'!Q:Q,Nodes!A16)</f>
        <v>7</v>
      </c>
      <c r="C16" s="3">
        <f>AVERAGEIF('HDT-data3'!Q:Q,Nodes!A16,'HDT-data3'!F:F)</f>
        <v>7.3969508284226588</v>
      </c>
      <c r="D16" s="3">
        <f t="shared" si="0"/>
        <v>1.7569136323994425</v>
      </c>
    </row>
    <row r="17" spans="1:4" x14ac:dyDescent="0.25">
      <c r="A17" t="s">
        <v>5305</v>
      </c>
      <c r="B17">
        <f>COUNTIF('HDT-data3'!Q:Q,Nodes!A17)</f>
        <v>1</v>
      </c>
      <c r="C17" s="3">
        <f>AVERAGEIF('HDT-data3'!Q:Q,Nodes!A17,'HDT-data3'!F:F)</f>
        <v>5.9080829381689313</v>
      </c>
      <c r="D17" s="3">
        <f t="shared" si="0"/>
        <v>0.39640881523324067</v>
      </c>
    </row>
    <row r="18" spans="1:4" x14ac:dyDescent="0.25">
      <c r="A18" t="s">
        <v>5303</v>
      </c>
      <c r="B18">
        <f>COUNTIF('HDT-data3'!Q:Q,Nodes!A18)</f>
        <v>2</v>
      </c>
      <c r="C18" s="3">
        <f>AVERAGEIF('HDT-data3'!Q:Q,Nodes!A18,'HDT-data3'!F:F)</f>
        <v>8.7110529628204709</v>
      </c>
      <c r="D18" s="3">
        <f t="shared" si="0"/>
        <v>6.5381927287172434</v>
      </c>
    </row>
    <row r="19" spans="1:4" x14ac:dyDescent="0.25">
      <c r="A19" t="s">
        <v>5318</v>
      </c>
      <c r="B19">
        <f>COUNTIF('HDT-data3'!Q:Q,Nodes!A19)</f>
        <v>1</v>
      </c>
      <c r="C19" s="3">
        <f>AVERAGEIF('HDT-data3'!Q:Q,Nodes!A19,'HDT-data3'!F:F)</f>
        <v>9.196140022575042</v>
      </c>
      <c r="D19" s="3">
        <f t="shared" si="0"/>
        <v>10.620093775501417</v>
      </c>
    </row>
    <row r="20" spans="1:4" x14ac:dyDescent="0.25">
      <c r="A20" t="s">
        <v>5250</v>
      </c>
      <c r="B20">
        <f>COUNTIF('HDT-data3'!Q:Q,Nodes!A20)</f>
        <v>99</v>
      </c>
      <c r="C20" s="3">
        <f>AVERAGEIF('HDT-data3'!Q:Q,Nodes!A20,'HDT-data3'!F:F)</f>
        <v>6.480946823676728</v>
      </c>
      <c r="D20" s="3">
        <f t="shared" si="0"/>
        <v>0.70296698377071409</v>
      </c>
    </row>
    <row r="21" spans="1:4" x14ac:dyDescent="0.25">
      <c r="A21" t="s">
        <v>5255</v>
      </c>
      <c r="B21">
        <f>COUNTIF('HDT-data3'!Q:Q,Nodes!A21)</f>
        <v>21</v>
      </c>
      <c r="C21" s="3">
        <f>AVERAGEIF('HDT-data3'!Q:Q,Nodes!A21,'HDT-data3'!F:F)</f>
        <v>5.8861933810665077</v>
      </c>
      <c r="D21" s="3">
        <f t="shared" si="0"/>
        <v>0.387825882839201</v>
      </c>
    </row>
    <row r="22" spans="1:4" x14ac:dyDescent="0.25">
      <c r="A22" t="s">
        <v>5247</v>
      </c>
      <c r="B22">
        <f>COUNTIF('HDT-data3'!Q:Q,Nodes!A22)</f>
        <v>51</v>
      </c>
      <c r="C22" s="3">
        <f>AVERAGEIF('HDT-data3'!Q:Q,Nodes!A22,'HDT-data3'!F:F)</f>
        <v>6.7640449341040307</v>
      </c>
      <c r="D22" s="3">
        <f t="shared" si="0"/>
        <v>0.93300264554714718</v>
      </c>
    </row>
    <row r="23" spans="1:4" x14ac:dyDescent="0.25">
      <c r="A23" t="s">
        <v>5249</v>
      </c>
      <c r="B23">
        <f>COUNTIF('HDT-data3'!Q:Q,Nodes!A23)</f>
        <v>14</v>
      </c>
      <c r="C23" s="3">
        <f>AVERAGEIF('HDT-data3'!Q:Q,Nodes!A23,'HDT-data3'!F:F)</f>
        <v>6.4801746765319432</v>
      </c>
      <c r="D23" s="3">
        <f t="shared" si="0"/>
        <v>0.70242439932579037</v>
      </c>
    </row>
    <row r="24" spans="1:4" x14ac:dyDescent="0.25">
      <c r="A24" t="s">
        <v>5257</v>
      </c>
      <c r="B24">
        <f>COUNTIF('HDT-data3'!Q:Q,Nodes!A24)</f>
        <v>30</v>
      </c>
      <c r="C24" s="3">
        <f>AVERAGEIF('HDT-data3'!Q:Q,Nodes!A24,'HDT-data3'!F:F)</f>
        <v>7.2897823290516381</v>
      </c>
      <c r="D24" s="3">
        <f t="shared" si="0"/>
        <v>1.5783660278468461</v>
      </c>
    </row>
    <row r="25" spans="1:4" x14ac:dyDescent="0.25">
      <c r="A25" t="s">
        <v>5253</v>
      </c>
      <c r="B25">
        <f>COUNTIF('HDT-data3'!Q:Q,Nodes!A25)</f>
        <v>2</v>
      </c>
      <c r="C25" s="3">
        <f>AVERAGEIF('HDT-data3'!Q:Q,Nodes!A25,'HDT-data3'!F:F)</f>
        <v>8.1688287979856238</v>
      </c>
      <c r="D25" s="3">
        <f t="shared" si="0"/>
        <v>3.8016554677412007</v>
      </c>
    </row>
    <row r="26" spans="1:4" x14ac:dyDescent="0.25">
      <c r="A26" t="s">
        <v>5263</v>
      </c>
      <c r="B26">
        <f>COUNTIF('HDT-data3'!Q:Q,Nodes!A26)</f>
        <v>5</v>
      </c>
      <c r="C26" s="3">
        <f>AVERAGEIF('HDT-data3'!Q:Q,Nodes!A26,'HDT-data3'!F:F)</f>
        <v>6.9648781350803493</v>
      </c>
      <c r="D26" s="3">
        <f t="shared" si="0"/>
        <v>1.1405218928177987</v>
      </c>
    </row>
    <row r="27" spans="1:4" x14ac:dyDescent="0.25">
      <c r="A27" t="s">
        <v>5268</v>
      </c>
      <c r="B27">
        <f>COUNTIF('HDT-data3'!Q:Q,Nodes!A27)</f>
        <v>3</v>
      </c>
      <c r="C27" s="3">
        <f>AVERAGEIF('HDT-data3'!Q:Q,Nodes!A27,'HDT-data3'!F:F)</f>
        <v>7.4576394401388226</v>
      </c>
      <c r="D27" s="3">
        <f t="shared" si="0"/>
        <v>1.8668401895189446</v>
      </c>
    </row>
    <row r="28" spans="1:4" x14ac:dyDescent="0.25">
      <c r="A28" t="s">
        <v>5267</v>
      </c>
      <c r="B28">
        <f>COUNTIF('HDT-data3'!Q:Q,Nodes!A28)</f>
        <v>2</v>
      </c>
      <c r="C28" s="3">
        <f>AVERAGEIF('HDT-data3'!Q:Q,Nodes!A28,'HDT-data3'!F:F)</f>
        <v>5.211438203481304</v>
      </c>
      <c r="D28" s="3">
        <f t="shared" si="0"/>
        <v>0.19751238786635275</v>
      </c>
    </row>
    <row r="29" spans="1:4" x14ac:dyDescent="0.25">
      <c r="A29" t="s">
        <v>5270</v>
      </c>
      <c r="B29">
        <f>COUNTIF('HDT-data3'!Q:Q,Nodes!A29)</f>
        <v>1</v>
      </c>
      <c r="C29" s="3">
        <f>AVERAGEIF('HDT-data3'!Q:Q,Nodes!A29,'HDT-data3'!F:F)</f>
        <v>7.0343879299155034</v>
      </c>
      <c r="D29" s="3">
        <f t="shared" si="0"/>
        <v>1.2226195795916526</v>
      </c>
    </row>
    <row r="30" spans="1:4" x14ac:dyDescent="0.25">
      <c r="A30" t="s">
        <v>5272</v>
      </c>
      <c r="B30">
        <f>COUNTIF('HDT-data3'!Q:Q,Nodes!A30)</f>
        <v>1</v>
      </c>
      <c r="C30" s="3">
        <f>AVERAGEIF('HDT-data3'!Q:Q,Nodes!A30,'HDT-data3'!F:F)</f>
        <v>6.4504704221441758</v>
      </c>
      <c r="D30" s="3">
        <f t="shared" si="0"/>
        <v>0.68186625011587265</v>
      </c>
    </row>
    <row r="31" spans="1:4" x14ac:dyDescent="0.25">
      <c r="A31" t="s">
        <v>5304</v>
      </c>
      <c r="B31">
        <f>COUNTIF('HDT-data3'!Q:Q,Nodes!A31)</f>
        <v>10</v>
      </c>
      <c r="C31" s="3">
        <f>AVERAGEIF('HDT-data3'!Q:Q,Nodes!A31,'HDT-data3'!F:F)</f>
        <v>5.8482281909542762</v>
      </c>
      <c r="D31" s="3">
        <f t="shared" si="0"/>
        <v>0.3733779932416792</v>
      </c>
    </row>
    <row r="32" spans="1:4" x14ac:dyDescent="0.25">
      <c r="A32" t="s">
        <v>5301</v>
      </c>
      <c r="B32">
        <f>COUNTIF('HDT-data3'!Q:Q,Nodes!A32)</f>
        <v>3</v>
      </c>
      <c r="C32" s="3">
        <f>AVERAGEIF('HDT-data3'!Q:Q,Nodes!A32,'HDT-data3'!F:F)</f>
        <v>6.5053200281715</v>
      </c>
      <c r="D32" s="3">
        <f t="shared" si="0"/>
        <v>0.72031104843723071</v>
      </c>
    </row>
    <row r="33" spans="1:4" x14ac:dyDescent="0.25">
      <c r="A33" t="s">
        <v>5294</v>
      </c>
      <c r="B33">
        <f>COUNTIF('HDT-data3'!Q:Q,Nodes!A33)</f>
        <v>5</v>
      </c>
      <c r="C33" s="3">
        <f>AVERAGEIF('HDT-data3'!Q:Q,Nodes!A33,'HDT-data3'!F:F)</f>
        <v>6.1572353582001735</v>
      </c>
      <c r="D33" s="3">
        <f t="shared" si="0"/>
        <v>0.50856775958569833</v>
      </c>
    </row>
    <row r="34" spans="1:4" x14ac:dyDescent="0.25">
      <c r="A34" t="s">
        <v>5320</v>
      </c>
      <c r="B34">
        <f>COUNTIF('HDT-data3'!Q:Q,Nodes!A34)</f>
        <v>1</v>
      </c>
      <c r="C34" s="3">
        <f>AVERAGEIF('HDT-data3'!Q:Q,Nodes!A34,'HDT-data3'!F:F)</f>
        <v>6.4409465406329209</v>
      </c>
      <c r="D34" s="3">
        <f t="shared" ref="D34:D65" si="1">EXP(C34-$H$4)</f>
        <v>0.67540306291098329</v>
      </c>
    </row>
    <row r="35" spans="1:4" x14ac:dyDescent="0.25">
      <c r="A35" t="s">
        <v>5319</v>
      </c>
      <c r="B35">
        <f>COUNTIF('HDT-data3'!Q:Q,Nodes!A35)</f>
        <v>2</v>
      </c>
      <c r="C35" s="3">
        <f>AVERAGEIF('HDT-data3'!Q:Q,Nodes!A35,'HDT-data3'!F:F)</f>
        <v>6.3496460939129555</v>
      </c>
      <c r="D35" s="3">
        <f t="shared" si="1"/>
        <v>0.61646971430311626</v>
      </c>
    </row>
    <row r="36" spans="1:4" x14ac:dyDescent="0.25">
      <c r="A36" t="s">
        <v>5276</v>
      </c>
      <c r="B36">
        <f>COUNTIF('HDT-data3'!Q:Q,Nodes!A36)</f>
        <v>419</v>
      </c>
      <c r="C36" s="3">
        <f>AVERAGEIF('HDT-data3'!Q:Q,Nodes!A36,'HDT-data3'!F:F)</f>
        <v>6.5697596378225285</v>
      </c>
      <c r="D36" s="3">
        <f t="shared" si="1"/>
        <v>0.76825579191905669</v>
      </c>
    </row>
    <row r="37" spans="1:4" x14ac:dyDescent="0.25">
      <c r="A37" t="s">
        <v>5278</v>
      </c>
      <c r="B37">
        <f>COUNTIF('HDT-data3'!Q:Q,Nodes!A37)</f>
        <v>109</v>
      </c>
      <c r="C37" s="3">
        <f>AVERAGEIF('HDT-data3'!Q:Q,Nodes!A37,'HDT-data3'!F:F)</f>
        <v>6.5598547021339648</v>
      </c>
      <c r="D37" s="3">
        <f t="shared" si="1"/>
        <v>0.7606838295136451</v>
      </c>
    </row>
    <row r="38" spans="1:4" x14ac:dyDescent="0.25">
      <c r="A38" t="s">
        <v>5275</v>
      </c>
      <c r="B38">
        <f>COUNTIF('HDT-data3'!Q:Q,Nodes!A38)</f>
        <v>382</v>
      </c>
      <c r="C38" s="3">
        <f>AVERAGEIF('HDT-data3'!Q:Q,Nodes!A38,'HDT-data3'!F:F)</f>
        <v>6.8802841839920132</v>
      </c>
      <c r="D38" s="3">
        <f t="shared" si="1"/>
        <v>1.0480088256411044</v>
      </c>
    </row>
    <row r="39" spans="1:4" x14ac:dyDescent="0.25">
      <c r="A39" t="s">
        <v>5285</v>
      </c>
      <c r="B39">
        <f>COUNTIF('HDT-data3'!Q:Q,Nodes!A39)</f>
        <v>56</v>
      </c>
      <c r="C39" s="3">
        <f>AVERAGEIF('HDT-data3'!Q:Q,Nodes!A39,'HDT-data3'!F:F)</f>
        <v>6.7077203067055775</v>
      </c>
      <c r="D39" s="3">
        <f t="shared" si="1"/>
        <v>0.88190417852108505</v>
      </c>
    </row>
    <row r="40" spans="1:4" x14ac:dyDescent="0.25">
      <c r="A40" t="s">
        <v>5277</v>
      </c>
      <c r="B40">
        <f>COUNTIF('HDT-data3'!Q:Q,Nodes!A40)</f>
        <v>126</v>
      </c>
      <c r="C40" s="3">
        <f>AVERAGEIF('HDT-data3'!Q:Q,Nodes!A40,'HDT-data3'!F:F)</f>
        <v>7.156085089173656</v>
      </c>
      <c r="D40" s="3">
        <f t="shared" si="1"/>
        <v>1.3808412466464863</v>
      </c>
    </row>
    <row r="41" spans="1:4" x14ac:dyDescent="0.25">
      <c r="A41" t="s">
        <v>5297</v>
      </c>
      <c r="B41">
        <f>COUNTIF('HDT-data3'!Q:Q,Nodes!A41)</f>
        <v>9</v>
      </c>
      <c r="C41" s="3">
        <f>AVERAGEIF('HDT-data3'!Q:Q,Nodes!A41,'HDT-data3'!F:F)</f>
        <v>7.0995917257026546</v>
      </c>
      <c r="D41" s="3">
        <f t="shared" si="1"/>
        <v>1.3049954432254545</v>
      </c>
    </row>
    <row r="42" spans="1:4" x14ac:dyDescent="0.25">
      <c r="A42" t="s">
        <v>5281</v>
      </c>
      <c r="B42">
        <f>COUNTIF('HDT-data3'!Q:Q,Nodes!A42)</f>
        <v>46</v>
      </c>
      <c r="C42" s="3">
        <f>AVERAGEIF('HDT-data3'!Q:Q,Nodes!A42,'HDT-data3'!F:F)</f>
        <v>7.5093650636194917</v>
      </c>
      <c r="D42" s="3">
        <f t="shared" si="1"/>
        <v>1.9659446877203361</v>
      </c>
    </row>
    <row r="43" spans="1:4" x14ac:dyDescent="0.25">
      <c r="A43" t="s">
        <v>5296</v>
      </c>
      <c r="B43">
        <f>COUNTIF('HDT-data3'!Q:Q,Nodes!A43)</f>
        <v>2</v>
      </c>
      <c r="C43" s="3">
        <f>AVERAGEIF('HDT-data3'!Q:Q,Nodes!A43,'HDT-data3'!F:F)</f>
        <v>6.4533694931097241</v>
      </c>
      <c r="D43" s="3">
        <f t="shared" si="1"/>
        <v>0.68384589694578068</v>
      </c>
    </row>
    <row r="44" spans="1:4" x14ac:dyDescent="0.25">
      <c r="A44" t="s">
        <v>5288</v>
      </c>
      <c r="B44">
        <f>COUNTIF('HDT-data3'!Q:Q,Nodes!A44)</f>
        <v>6</v>
      </c>
      <c r="C44" s="3">
        <f>AVERAGEIF('HDT-data3'!Q:Q,Nodes!A44,'HDT-data3'!F:F)</f>
        <v>8.0404939171046177</v>
      </c>
      <c r="D44" s="3">
        <f t="shared" si="1"/>
        <v>3.3437794543109107</v>
      </c>
    </row>
    <row r="45" spans="1:4" x14ac:dyDescent="0.25">
      <c r="A45" t="s">
        <v>5286</v>
      </c>
      <c r="B45">
        <f>COUNTIF('HDT-data3'!Q:Q,Nodes!A45)</f>
        <v>2</v>
      </c>
      <c r="C45" s="3">
        <f>AVERAGEIF('HDT-data3'!Q:Q,Nodes!A45,'HDT-data3'!F:F)</f>
        <v>8.1358116397933138</v>
      </c>
      <c r="D45" s="3">
        <f t="shared" si="1"/>
        <v>3.6781851437626023</v>
      </c>
    </row>
    <row r="46" spans="1:4" x14ac:dyDescent="0.25">
      <c r="A46" t="s">
        <v>5293</v>
      </c>
      <c r="B46">
        <f>COUNTIF('HDT-data3'!Q:Q,Nodes!A46)</f>
        <v>5</v>
      </c>
      <c r="C46" s="3">
        <f>AVERAGEIF('HDT-data3'!Q:Q,Nodes!A46,'HDT-data3'!F:F)</f>
        <v>7.4089196823340755</v>
      </c>
      <c r="D46" s="3">
        <f t="shared" si="1"/>
        <v>1.778068220549772</v>
      </c>
    </row>
    <row r="47" spans="1:4" x14ac:dyDescent="0.25">
      <c r="A47" t="s">
        <v>5283</v>
      </c>
      <c r="B47">
        <f>COUNTIF('HDT-data3'!Q:Q,Nodes!A47)</f>
        <v>20</v>
      </c>
      <c r="C47" s="3">
        <f>AVERAGEIF('HDT-data3'!Q:Q,Nodes!A47,'HDT-data3'!F:F)</f>
        <v>7.551626371718255</v>
      </c>
      <c r="D47" s="3">
        <f t="shared" si="1"/>
        <v>2.0508086832604007</v>
      </c>
    </row>
    <row r="48" spans="1:4" x14ac:dyDescent="0.25">
      <c r="A48" t="s">
        <v>5307</v>
      </c>
      <c r="B48">
        <f>COUNTIF('HDT-data3'!Q:Q,Nodes!A48)</f>
        <v>3</v>
      </c>
      <c r="C48" s="3">
        <f>AVERAGEIF('HDT-data3'!Q:Q,Nodes!A48,'HDT-data3'!F:F)</f>
        <v>6.356130150429439</v>
      </c>
      <c r="D48" s="3">
        <f t="shared" si="1"/>
        <v>0.62047992594071155</v>
      </c>
    </row>
    <row r="49" spans="1:4" x14ac:dyDescent="0.25">
      <c r="A49" t="s">
        <v>5289</v>
      </c>
      <c r="B49">
        <f>COUNTIF('HDT-data3'!Q:Q,Nodes!A49)</f>
        <v>6</v>
      </c>
      <c r="C49" s="3">
        <f>AVERAGEIF('HDT-data3'!Q:Q,Nodes!A49,'HDT-data3'!F:F)</f>
        <v>7.1724234704605978</v>
      </c>
      <c r="D49" s="3">
        <f t="shared" si="1"/>
        <v>1.4035872680278594</v>
      </c>
    </row>
    <row r="50" spans="1:4" x14ac:dyDescent="0.25">
      <c r="A50" t="s">
        <v>5308</v>
      </c>
      <c r="B50">
        <f>COUNTIF('HDT-data3'!Q:Q,Nodes!A50)</f>
        <v>3</v>
      </c>
      <c r="C50" s="3">
        <f>AVERAGEIF('HDT-data3'!Q:Q,Nodes!A50,'HDT-data3'!F:F)</f>
        <v>7.3364901126892592</v>
      </c>
      <c r="D50" s="3">
        <f t="shared" si="1"/>
        <v>1.6538368233716436</v>
      </c>
    </row>
    <row r="51" spans="1:4" x14ac:dyDescent="0.25">
      <c r="A51" t="s">
        <v>5291</v>
      </c>
      <c r="B51">
        <f>COUNTIF('HDT-data3'!Q:Q,Nodes!A51)</f>
        <v>2</v>
      </c>
      <c r="C51" s="3">
        <f>AVERAGEIF('HDT-data3'!Q:Q,Nodes!A51,'HDT-data3'!F:F)</f>
        <v>7.6183118250111628</v>
      </c>
      <c r="D51" s="3">
        <f t="shared" si="1"/>
        <v>2.1922307841765791</v>
      </c>
    </row>
    <row r="52" spans="1:4" x14ac:dyDescent="0.25">
      <c r="A52" t="s">
        <v>5321</v>
      </c>
      <c r="B52">
        <f>COUNTIF('HDT-data3'!Q:Q,Nodes!A52)</f>
        <v>1</v>
      </c>
      <c r="C52" s="3">
        <f>AVERAGEIF('HDT-data3'!Q:Q,Nodes!A52,'HDT-data3'!F:F)</f>
        <v>5.5645204073226937</v>
      </c>
      <c r="D52" s="3">
        <f t="shared" si="1"/>
        <v>0.28114864341270601</v>
      </c>
    </row>
    <row r="53" spans="1:4" x14ac:dyDescent="0.25">
      <c r="A53" t="s">
        <v>5300</v>
      </c>
      <c r="B53">
        <f>COUNTIF('HDT-data3'!Q:Q,Nodes!A53)</f>
        <v>5</v>
      </c>
      <c r="C53" s="3">
        <f>AVERAGEIF('HDT-data3'!Q:Q,Nodes!A53,'HDT-data3'!F:F)</f>
        <v>8.3060713762482443</v>
      </c>
      <c r="D53" s="3">
        <f t="shared" si="1"/>
        <v>4.3609032334153213</v>
      </c>
    </row>
    <row r="54" spans="1:4" x14ac:dyDescent="0.25">
      <c r="A54" t="s">
        <v>5299</v>
      </c>
      <c r="B54">
        <f>COUNTIF('HDT-data3'!Q:Q,Nodes!A54)</f>
        <v>2</v>
      </c>
      <c r="C54" s="3">
        <f>AVERAGEIF('HDT-data3'!Q:Q,Nodes!A54,'HDT-data3'!F:F)</f>
        <v>8.6981785198490158</v>
      </c>
      <c r="D54" s="3">
        <f t="shared" si="1"/>
        <v>6.4545566783043782</v>
      </c>
    </row>
    <row r="55" spans="1:4" x14ac:dyDescent="0.25">
      <c r="A55" t="s">
        <v>5298</v>
      </c>
      <c r="B55">
        <f>COUNTIF('HDT-data3'!Q:Q,Nodes!A55)</f>
        <v>3</v>
      </c>
      <c r="C55" s="3">
        <f>AVERAGEIF('HDT-data3'!Q:Q,Nodes!A55,'HDT-data3'!F:F)</f>
        <v>8.8057327137904</v>
      </c>
      <c r="D55" s="3">
        <f t="shared" si="1"/>
        <v>7.1874793787440341</v>
      </c>
    </row>
    <row r="56" spans="1:4" x14ac:dyDescent="0.25">
      <c r="A56" t="s">
        <v>5310</v>
      </c>
      <c r="B56">
        <f>COUNTIF('HDT-data3'!Q:Q,Nodes!A56)</f>
        <v>2</v>
      </c>
      <c r="C56" s="3">
        <f>AVERAGEIF('HDT-data3'!Q:Q,Nodes!A56,'HDT-data3'!F:F)</f>
        <v>6.9853653328747765</v>
      </c>
      <c r="D56" s="3">
        <f t="shared" si="1"/>
        <v>1.1641289863197559</v>
      </c>
    </row>
    <row r="57" spans="1:4" x14ac:dyDescent="0.25">
      <c r="A57" t="s">
        <v>5287</v>
      </c>
      <c r="B57">
        <f>COUNTIF('HDT-data3'!Q:Q,Nodes!A57)</f>
        <v>4</v>
      </c>
      <c r="C57" s="3">
        <f>AVERAGEIF('HDT-data3'!Q:Q,Nodes!A57,'HDT-data3'!F:F)</f>
        <v>8.7956964301092686</v>
      </c>
      <c r="D57" s="3">
        <f t="shared" si="1"/>
        <v>7.1157045753612786</v>
      </c>
    </row>
    <row r="58" spans="1:4" x14ac:dyDescent="0.25">
      <c r="A58" t="s">
        <v>5284</v>
      </c>
      <c r="B58">
        <f>COUNTIF('HDT-data3'!Q:Q,Nodes!A58)</f>
        <v>2</v>
      </c>
      <c r="C58" s="3">
        <f>AVERAGEIF('HDT-data3'!Q:Q,Nodes!A58,'HDT-data3'!F:F)</f>
        <v>8.5329147916186603</v>
      </c>
      <c r="D58" s="3">
        <f t="shared" si="1"/>
        <v>5.4713348344698627</v>
      </c>
    </row>
    <row r="59" spans="1:4" x14ac:dyDescent="0.25">
      <c r="A59" t="s">
        <v>5315</v>
      </c>
      <c r="B59">
        <f>COUNTIF('HDT-data3'!Q:Q,Nodes!A59)</f>
        <v>3</v>
      </c>
      <c r="C59" s="3">
        <f>AVERAGEIF('HDT-data3'!Q:Q,Nodes!A59,'HDT-data3'!F:F)</f>
        <v>8.3545105418337133</v>
      </c>
      <c r="D59" s="3">
        <f t="shared" si="1"/>
        <v>4.5773414727136092</v>
      </c>
    </row>
    <row r="60" spans="1:4" x14ac:dyDescent="0.25">
      <c r="A60" t="s">
        <v>5312</v>
      </c>
      <c r="B60">
        <f>COUNTIF('HDT-data3'!Q:Q,Nodes!A60)</f>
        <v>2</v>
      </c>
      <c r="C60" s="3">
        <f>AVERAGEIF('HDT-data3'!Q:Q,Nodes!A60,'HDT-data3'!F:F)</f>
        <v>9.3575089907914766</v>
      </c>
      <c r="D60" s="3">
        <f t="shared" si="1"/>
        <v>12.479868350857176</v>
      </c>
    </row>
    <row r="61" spans="1:4" x14ac:dyDescent="0.25">
      <c r="A61" t="s">
        <v>5248</v>
      </c>
      <c r="B61">
        <f>COUNTIF('HDT-data3'!Q:Q,Nodes!A61)</f>
        <v>84</v>
      </c>
      <c r="C61" s="3">
        <f>AVERAGEIF('HDT-data3'!Q:Q,Nodes!A61,'HDT-data3'!F:F)</f>
        <v>6.1102020039575136</v>
      </c>
      <c r="D61" s="3">
        <f t="shared" si="1"/>
        <v>0.48520190642946037</v>
      </c>
    </row>
    <row r="62" spans="1:4" x14ac:dyDescent="0.25">
      <c r="A62" t="s">
        <v>5258</v>
      </c>
      <c r="B62">
        <f>COUNTIF('HDT-data3'!Q:Q,Nodes!A62)</f>
        <v>34</v>
      </c>
      <c r="C62" s="3">
        <f>AVERAGEIF('HDT-data3'!Q:Q,Nodes!A62,'HDT-data3'!F:F)</f>
        <v>5.7632303215384431</v>
      </c>
      <c r="D62" s="3">
        <f t="shared" si="1"/>
        <v>0.34295300420710906</v>
      </c>
    </row>
    <row r="63" spans="1:4" x14ac:dyDescent="0.25">
      <c r="A63" t="s">
        <v>5254</v>
      </c>
      <c r="B63">
        <f>COUNTIF('HDT-data3'!Q:Q,Nodes!A63)</f>
        <v>58</v>
      </c>
      <c r="C63" s="3">
        <f>AVERAGEIF('HDT-data3'!Q:Q,Nodes!A63,'HDT-data3'!F:F)</f>
        <v>5.7492453157171877</v>
      </c>
      <c r="D63" s="3">
        <f t="shared" si="1"/>
        <v>0.33819018609228441</v>
      </c>
    </row>
    <row r="64" spans="1:4" x14ac:dyDescent="0.25">
      <c r="A64" t="s">
        <v>5256</v>
      </c>
      <c r="B64">
        <f>COUNTIF('HDT-data3'!Q:Q,Nodes!A64)</f>
        <v>21</v>
      </c>
      <c r="C64" s="3">
        <f>AVERAGEIF('HDT-data3'!Q:Q,Nodes!A64,'HDT-data3'!F:F)</f>
        <v>5.6367916875578628</v>
      </c>
      <c r="D64" s="3">
        <f t="shared" si="1"/>
        <v>0.30221986727680095</v>
      </c>
    </row>
    <row r="65" spans="1:4" x14ac:dyDescent="0.25">
      <c r="A65" t="s">
        <v>5251</v>
      </c>
      <c r="B65">
        <f>COUNTIF('HDT-data3'!Q:Q,Nodes!A65)</f>
        <v>30</v>
      </c>
      <c r="C65" s="3">
        <f>AVERAGEIF('HDT-data3'!Q:Q,Nodes!A65,'HDT-data3'!F:F)</f>
        <v>6.3729411574900343</v>
      </c>
      <c r="D65" s="3">
        <f t="shared" si="1"/>
        <v>0.63099898864385606</v>
      </c>
    </row>
    <row r="66" spans="1:4" x14ac:dyDescent="0.25">
      <c r="A66" t="s">
        <v>5259</v>
      </c>
      <c r="B66">
        <f>COUNTIF('HDT-data3'!Q:Q,Nodes!A66)</f>
        <v>3</v>
      </c>
      <c r="C66" s="3">
        <f>AVERAGEIF('HDT-data3'!Q:Q,Nodes!A66,'HDT-data3'!F:F)</f>
        <v>5.2637287151102257</v>
      </c>
      <c r="D66" s="3">
        <f t="shared" ref="D66:D75" si="2">EXP(C66-$H$4)</f>
        <v>0.20811520933147332</v>
      </c>
    </row>
    <row r="67" spans="1:4" x14ac:dyDescent="0.25">
      <c r="A67" t="s">
        <v>5260</v>
      </c>
      <c r="B67">
        <f>COUNTIF('HDT-data3'!Q:Q,Nodes!A67)</f>
        <v>6</v>
      </c>
      <c r="C67" s="3">
        <f>AVERAGEIF('HDT-data3'!Q:Q,Nodes!A67,'HDT-data3'!F:F)</f>
        <v>7.881649766014128</v>
      </c>
      <c r="D67" s="3">
        <f t="shared" si="2"/>
        <v>2.8526762515636288</v>
      </c>
    </row>
    <row r="68" spans="1:4" x14ac:dyDescent="0.25">
      <c r="A68" t="s">
        <v>5266</v>
      </c>
      <c r="B68">
        <f>COUNTIF('HDT-data3'!Q:Q,Nodes!A68)</f>
        <v>1</v>
      </c>
      <c r="C68" s="3">
        <f>AVERAGEIF('HDT-data3'!Q:Q,Nodes!A68,'HDT-data3'!F:F)</f>
        <v>5.0998664278241987</v>
      </c>
      <c r="D68" s="3">
        <f t="shared" si="2"/>
        <v>0.17666045026698768</v>
      </c>
    </row>
    <row r="69" spans="1:4" x14ac:dyDescent="0.25">
      <c r="A69" t="s">
        <v>5252</v>
      </c>
      <c r="B69">
        <f>COUNTIF('HDT-data3'!Q:Q,Nodes!A69)</f>
        <v>5</v>
      </c>
      <c r="C69" s="3">
        <f>AVERAGEIF('HDT-data3'!Q:Q,Nodes!A69,'HDT-data3'!F:F)</f>
        <v>6.7061485573153421</v>
      </c>
      <c r="D69" s="3">
        <f t="shared" si="2"/>
        <v>0.88051913492209843</v>
      </c>
    </row>
    <row r="70" spans="1:4" x14ac:dyDescent="0.25">
      <c r="A70" t="s">
        <v>5271</v>
      </c>
      <c r="B70">
        <f>COUNTIF('HDT-data3'!Q:Q,Nodes!A70)</f>
        <v>2</v>
      </c>
      <c r="C70" s="3">
        <f>AVERAGEIF('HDT-data3'!Q:Q,Nodes!A70,'HDT-data3'!F:F)</f>
        <v>6.0851812814480475</v>
      </c>
      <c r="D70" s="3">
        <f t="shared" si="2"/>
        <v>0.47321242242518846</v>
      </c>
    </row>
    <row r="71" spans="1:4" x14ac:dyDescent="0.25">
      <c r="A71" t="s">
        <v>5265</v>
      </c>
      <c r="B71">
        <f>COUNTIF('HDT-data3'!Q:Q,Nodes!A71)</f>
        <v>1</v>
      </c>
      <c r="C71" s="3">
        <f>AVERAGEIF('HDT-data3'!Q:Q,Nodes!A71,'HDT-data3'!F:F)</f>
        <v>10.069933760171793</v>
      </c>
      <c r="D71" s="3">
        <f t="shared" si="2"/>
        <v>25.445568025651117</v>
      </c>
    </row>
    <row r="72" spans="1:4" x14ac:dyDescent="0.25">
      <c r="A72" t="s">
        <v>5269</v>
      </c>
      <c r="B72">
        <f>COUNTIF('HDT-data3'!Q:Q,Nodes!A72)</f>
        <v>1</v>
      </c>
      <c r="C72" s="3">
        <f>AVERAGEIF('HDT-data3'!Q:Q,Nodes!A72,'HDT-data3'!F:F)</f>
        <v>6.5410299991899032</v>
      </c>
      <c r="D72" s="3">
        <f t="shared" si="2"/>
        <v>0.74649812216477085</v>
      </c>
    </row>
    <row r="73" spans="1:4" x14ac:dyDescent="0.25">
      <c r="A73" t="s">
        <v>5261</v>
      </c>
      <c r="B73">
        <f>COUNTIF('HDT-data3'!Q:Q,Nodes!A73)</f>
        <v>7</v>
      </c>
      <c r="C73" s="3">
        <f>AVERAGEIF('HDT-data3'!Q:Q,Nodes!A73,'HDT-data3'!F:F)</f>
        <v>7.3776588185094427</v>
      </c>
      <c r="D73" s="3">
        <f t="shared" si="2"/>
        <v>1.7233440903133768</v>
      </c>
    </row>
    <row r="74" spans="1:4" x14ac:dyDescent="0.25">
      <c r="A74" t="s">
        <v>5264</v>
      </c>
      <c r="B74">
        <f>COUNTIF('HDT-data3'!Q:Q,Nodes!A74)</f>
        <v>3</v>
      </c>
      <c r="C74" s="3">
        <f>AVERAGEIF('HDT-data3'!Q:Q,Nodes!A74,'HDT-data3'!F:F)</f>
        <v>7.9829928864766222</v>
      </c>
      <c r="D74" s="3">
        <f t="shared" si="2"/>
        <v>3.1569321258149907</v>
      </c>
    </row>
    <row r="75" spans="1:4" x14ac:dyDescent="0.25">
      <c r="A75" t="s">
        <v>5262</v>
      </c>
      <c r="B75">
        <f>COUNTIF('HDT-data3'!Q:Q,Nodes!A75)</f>
        <v>2</v>
      </c>
      <c r="C75" s="3">
        <f>AVERAGEIF('HDT-data3'!Q:Q,Nodes!A75,'HDT-data3'!F:F)</f>
        <v>8.4950886626759168</v>
      </c>
      <c r="D75" s="3">
        <f t="shared" si="2"/>
        <v>5.2682407640566158</v>
      </c>
    </row>
    <row r="76" spans="1:4" x14ac:dyDescent="0.25">
      <c r="A76"/>
    </row>
    <row r="77" spans="1:4" x14ac:dyDescent="0.25">
      <c r="A77"/>
    </row>
    <row r="78" spans="1:4" x14ac:dyDescent="0.25">
      <c r="A78"/>
    </row>
    <row r="79" spans="1:4" x14ac:dyDescent="0.25">
      <c r="A79"/>
    </row>
    <row r="80" spans="1:4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HDT-data3</vt:lpstr>
      <vt:lpstr>Nodes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Vincentg</dc:creator>
  <cp:lastModifiedBy>Vincentg</cp:lastModifiedBy>
  <dcterms:created xsi:type="dcterms:W3CDTF">2017-03-08T06:06:33Z</dcterms:created>
  <dcterms:modified xsi:type="dcterms:W3CDTF">2017-03-11T19:15:41Z</dcterms:modified>
</cp:coreProperties>
</file>