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ills/Documents/academico/publicacoes/0 - Em confecção/TRI e ciberespaço com Marcelo e Igor/RI-Lisboa/ciberTRI/"/>
    </mc:Choice>
  </mc:AlternateContent>
  <bookViews>
    <workbookView xWindow="0" yWindow="460" windowWidth="25600" windowHeight="15460" tabRatio="500"/>
  </bookViews>
  <sheets>
    <sheet name="CiberTRI" sheetId="3" r:id="rId1"/>
    <sheet name="Total" sheetId="1" r:id="rId2"/>
    <sheet name="TRI_GráficoDePizza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3" i="5" l="1"/>
  <c r="N19" i="5"/>
  <c r="F10" i="1"/>
  <c r="F9" i="1"/>
  <c r="F8" i="1"/>
  <c r="F7" i="1"/>
  <c r="F6" i="1"/>
  <c r="F5" i="1"/>
  <c r="F4" i="1"/>
  <c r="F3" i="1"/>
  <c r="N20" i="5"/>
  <c r="N21" i="5"/>
  <c r="N22" i="5"/>
  <c r="N23" i="5"/>
  <c r="E11" i="1"/>
  <c r="D3" i="1"/>
  <c r="D4" i="1"/>
  <c r="D6" i="1"/>
  <c r="D7" i="1"/>
  <c r="D8" i="1"/>
  <c r="D11" i="1"/>
  <c r="F11" i="1"/>
</calcChain>
</file>

<file path=xl/comments1.xml><?xml version="1.0" encoding="utf-8"?>
<comments xmlns="http://schemas.openxmlformats.org/spreadsheetml/2006/main">
  <authors>
    <author>Gills xx</author>
  </authors>
  <commentList>
    <comment ref="G49" authorId="0">
      <text>
        <r>
          <rPr>
            <b/>
            <sz val="9"/>
            <color indexed="81"/>
            <rFont val="Calibri"/>
          </rPr>
          <t>"Liberalism" because the paper uses a Nye's concept</t>
        </r>
      </text>
    </comment>
    <comment ref="D55" authorId="0">
      <text>
        <r>
          <rPr>
            <sz val="9"/>
            <color indexed="81"/>
            <rFont val="Calibri"/>
          </rPr>
          <t>Although the paper to keep the same working title published in the proceedings of 2012, this is a variation of that.</t>
        </r>
      </text>
    </comment>
  </commentList>
</comments>
</file>

<file path=xl/sharedStrings.xml><?xml version="1.0" encoding="utf-8"?>
<sst xmlns="http://schemas.openxmlformats.org/spreadsheetml/2006/main" count="195" uniqueCount="101">
  <si>
    <t>Limites e perspectivas da securitização: estudos de caso no contexto sulamericano contemporâneo</t>
  </si>
  <si>
    <t>O conceito de Revolução nos Assuntos Militares</t>
  </si>
  <si>
    <t>O Parlamento e a Política de Defesa Nacional</t>
  </si>
  <si>
    <t>Medidas adotadas pelo governo brasileiro frente ao Plano Colômbia</t>
  </si>
  <si>
    <t>Defesa Nacional, teorias de guerra e doutrina básica da Força Aérea Brasileira</t>
  </si>
  <si>
    <t>A Estratégia de Defesa brasileira como fomentadora de emprego e renda: a oportunidade de um “PAC da Defesa”</t>
  </si>
  <si>
    <t>Formação dos Oficiais das Forças Armadas no Brasil: Urgente coordenação dos fundamentos e conteúdos pelo Ministério da Defesa</t>
  </si>
  <si>
    <t>Mecanismos unilaterais de cerceamento tecnológico e comercial e regimes que o Brasil não aderiu</t>
  </si>
  <si>
    <t>A Estratégia Nacional de Defesa e a nova ordem internacional</t>
  </si>
  <si>
    <t xml:space="preserve">O Brasil e a proteção e o controle de bens sensíveis </t>
  </si>
  <si>
    <r>
      <t xml:space="preserve">Realismo político e novas ameaças: um estudo de caso da </t>
    </r>
    <r>
      <rPr>
        <i/>
        <sz val="12"/>
        <color theme="1"/>
        <rFont val="Calibri"/>
        <scheme val="minor"/>
      </rPr>
      <t>Global War on Terror</t>
    </r>
  </si>
  <si>
    <t>O movimento do ensino militar no Comando do Exército</t>
  </si>
  <si>
    <t>Academia da Força Aérea: educação e transformação para atendimento das demandas pós-modernas</t>
  </si>
  <si>
    <t>Base Industrial de Defesa: do cerceamento tecnológico à diplomacia de defesa</t>
  </si>
  <si>
    <t>C&amp;T e Indústria de Defesa: o papel da Engenharia Militar no desenvolvimento nacional autônomo</t>
  </si>
  <si>
    <t>A opção brasileira pelos aviões Rafale franceses, na ótica das restrições de acesso e desenvolvimento de tecnologia</t>
  </si>
  <si>
    <t>A Política Externa Brasileira e o programa nuclear iraniano – Uma análise do Tratado de Não- Proliferação Nuclear e da Estratégia Nacional de Defesa</t>
  </si>
  <si>
    <t>A Integração Regional na América do Sul e a Nova Ordem Mundial: novas questões e desafios</t>
  </si>
  <si>
    <t>A Estratégia Nacional de Defesa e a Unasul: afinidades pouco eletivas</t>
  </si>
  <si>
    <t>A Estratégia Nacional de Defesa, o profissionalismo militar e as relações civis-militares no Brasil</t>
  </si>
  <si>
    <t>Desafios da Inteligência no ciberespaço</t>
  </si>
  <si>
    <t>Das operações de coleta de Inteligência à guerra de informações: securitização do espaço cibernético</t>
  </si>
  <si>
    <t>Ciência e Tecnologia: “política por outros meios”?</t>
  </si>
  <si>
    <t>Avaliação da eficácia e eficiência da base logística de defesa: uma abordagem</t>
  </si>
  <si>
    <t>A DCNS e o programa de submarinos: experiências e perspectivas de setores de defesa brasileiros sobre a transferência de tecnologia estratégica</t>
  </si>
  <si>
    <t>Arcabouço regulatório da base logística de Defesa</t>
  </si>
  <si>
    <t>O papel da integração do Sistema de Ciência, Tecnologia e Inovação de interesse da Defesa com a BID no processo de obtenção da tecnologia militar</t>
  </si>
  <si>
    <t>Da ciberguerra: idiossincrasias do século XXI e as instituições militares de Defesa Cibernética de Brasil, Estados Unidos, Otan e União Europeia</t>
  </si>
  <si>
    <t>Forças de autodefesa do Japão: rumo ao Estado normal?</t>
  </si>
  <si>
    <t>O processo de transformação do Exército Brasileiro: um estudo sobre os reflexos da era do conhecimento</t>
  </si>
  <si>
    <t>Política de Defesa Nacional, Estratégia Nacional de Defesa e Doutrina Militar de Defesa: América do Sul e segurança regional</t>
  </si>
  <si>
    <t>Dissuasão: nova forma de mediar conflitos?</t>
  </si>
  <si>
    <t>Transformações contemporâneas no ensino superior militar</t>
  </si>
  <si>
    <t>Inovação no setor de Defesa e transformação do Exército</t>
  </si>
  <si>
    <t>Geopolítica e território cibernético: teoria de fronteiras, política e estratégia para essa nova dimensão territorial</t>
  </si>
  <si>
    <t>A geopolítica da América do Sul: o papel determinante da Defesa na integração do setor elétrico</t>
  </si>
  <si>
    <t>A crise fiscal dos EUA: implicações para a indústria de Defesa brasileira</t>
  </si>
  <si>
    <t>Uma estratégia para o desenvolvimento e a sustentação da base logística de Defesa brasileira</t>
  </si>
  <si>
    <t>A política pública industrial de Defesa brasileira: reflexões sobre o papel da futura carreira civil de analistas do Ministério da Defesa</t>
  </si>
  <si>
    <t>Restrições orçamentárias no Departamento de Defesa e seus impactos sobre a política americana de Segurança</t>
  </si>
  <si>
    <t>Jogos e cenários: simulações em benefício da Defesa</t>
  </si>
  <si>
    <t>Aplicações da Ciência da Informação na Defesa Nacional: possibilidades de cooperação, contribuição e integração entre as áreas</t>
  </si>
  <si>
    <t>As dimensões do campo de batalha e a guerra omnidimensional</t>
  </si>
  <si>
    <t>Os Estados Unidos da América e o desenvolvimento de uma Estratégia para o Espaço Cibernético</t>
  </si>
  <si>
    <t>Segurança Cibernética na Política de Defesa brasileira: um caso de securitização?</t>
  </si>
  <si>
    <t>O Conceito de Guerrilha e o Debate sobre a Transformação da Guerra</t>
  </si>
  <si>
    <t>Novas ameaças no século XXI: o terrorismo transnacional</t>
  </si>
  <si>
    <t>A Estratégia Nacional de Defesa como oportunidade para o debate público da Atividade de Inteligência</t>
  </si>
  <si>
    <t>Sugestões para a Inteligência de Defesa deste século</t>
  </si>
  <si>
    <t>O terrorismo na América do Sul e a segurança regional comparada</t>
  </si>
  <si>
    <t>Dessecuritização da Amazônia e as fronteiras metafísicas</t>
  </si>
  <si>
    <t>Espectro da Securitização Militar do Ciberespaço (ESMC): uma nova perspectiva sobre a Defesa Cibernética</t>
  </si>
  <si>
    <t>Segurança Internacional e Guerra Cibernética</t>
  </si>
  <si>
    <t>A articulação entre a Defesa e o orçamento: uma moldura teórico-conceitual</t>
  </si>
  <si>
    <t>Segurança e Defesa nos BRICS: é possível uma agenda comum?</t>
  </si>
  <si>
    <t>Integração do Sistema de Simulação de Combate da Defesa</t>
  </si>
  <si>
    <t>Revisão da Política de Defesa do governo brasileiro à luz do conceito da Base Logística de Defesa</t>
  </si>
  <si>
    <t>O primeiro Curso Avançado de Defesa Sul-Americano (CAD-SUL): reflexões sobre a defesa da Amazônia</t>
  </si>
  <si>
    <t>TOTAL</t>
  </si>
  <si>
    <t>pub_total</t>
  </si>
  <si>
    <t>id</t>
  </si>
  <si>
    <t>Cop.</t>
  </si>
  <si>
    <t>Real.&amp;En</t>
  </si>
  <si>
    <t>Cop.&amp;Lib.</t>
  </si>
  <si>
    <t>Percentage</t>
  </si>
  <si>
    <t>O poder no ciberespaço: o uso da força através da tecnologia da informação</t>
  </si>
  <si>
    <t>Lib.</t>
  </si>
  <si>
    <t>Segurança regional e nexo entre segurança e desenvolvimento: percepção de ameaça nas políticas declaratórias de defesa de África do Sul, Brasil e Índia</t>
  </si>
  <si>
    <t>Arms acquisition – why is it so difficult?</t>
  </si>
  <si>
    <t>Guerra pós-moderna? As operações targeted killing da USAF e CIA entre o conceito de virtuous war e simulacros</t>
  </si>
  <si>
    <t>Políticas públicas no setor de Defesa: por uma análise da influência dos estudos sobre o tema para a consolidação da cultura de Defesa</t>
  </si>
  <si>
    <t>Jogos em mobilização nacional</t>
  </si>
  <si>
    <t>Defesa e Segurança; guerra e não-guerra: conceitos teóricos; reflexos práticos</t>
  </si>
  <si>
    <t>O Programa Espacial Brasileiro: uma oportunidade de fortalecer o poder nacional</t>
  </si>
  <si>
    <t>A ativação de um Comando Conjunto na Amazônia Azul para a defesa proativa do Pré-Sal</t>
  </si>
  <si>
    <t>A geopolítica brasileira e a estratégia chinesa para o Atlântico-Sul: prospecção de cooperação ou de conflito?</t>
  </si>
  <si>
    <t>Potencialidades e contingenciamentos na cooperação entre Brasil e África do Sul para desenvolvimento e produção de produtos e serviços de Defesa</t>
  </si>
  <si>
    <t>A modernização das Forças Armadas brasileiras e a integração com a Base Industrial de Defesa (BID): avaliação dos programas do Exército, Marinha e Aeronáutica</t>
  </si>
  <si>
    <t>Base Industrial de Defesa (BID) no Brasil: análise da indústria de sistemas espaciais voltados para a Defesa</t>
  </si>
  <si>
    <t>A Responsabilidade do brasil na segurança do Atlântico Sul</t>
  </si>
  <si>
    <t>Cenários para indústria de defesa no Atlântico Sul a partir do benchmarking das grandes organizações brasileiras</t>
  </si>
  <si>
    <t>Estratégias de atuação das Forças Armadas brasileiras em missões de paz no continente africano: uma discussão sobre novas tendências</t>
  </si>
  <si>
    <t>pub_ciber</t>
  </si>
  <si>
    <t>percentagem</t>
  </si>
  <si>
    <t>ano</t>
  </si>
  <si>
    <t>Jogos (outros que não de) guerra</t>
  </si>
  <si>
    <t>titulo</t>
  </si>
  <si>
    <t>cib_importancia</t>
  </si>
  <si>
    <t>teoria</t>
  </si>
  <si>
    <t>tri</t>
  </si>
  <si>
    <t>não</t>
  </si>
  <si>
    <t>sim</t>
  </si>
  <si>
    <t>teoria de RI</t>
  </si>
  <si>
    <t>frequência</t>
  </si>
  <si>
    <t>absoluta</t>
  </si>
  <si>
    <t>relativa</t>
  </si>
  <si>
    <t>Escola de Copenhague</t>
  </si>
  <si>
    <t>Realismo</t>
  </si>
  <si>
    <t>Escola Inglesa</t>
  </si>
  <si>
    <t>Liberalismo</t>
  </si>
  <si>
    <t>Última atualização: 11/04/2016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</si>
</sst>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</font>
    <font>
      <i/>
      <sz val="12"/>
      <color theme="1"/>
      <name val="Calibri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sz val="12"/>
      <color rgb="FF000000"/>
      <name val="Calibri"/>
    </font>
    <font>
      <b/>
      <sz val="9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left" vertical="center" wrapText="1"/>
    </xf>
    <xf numFmtId="9" fontId="0" fillId="2" borderId="0" xfId="1" applyFont="1" applyFill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6" fillId="0" borderId="1" xfId="0" applyFont="1" applyBorder="1" applyAlignment="1">
      <alignment vertic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9" fontId="3" fillId="3" borderId="16" xfId="1" applyFont="1" applyFill="1" applyBorder="1" applyAlignment="1">
      <alignment horizontal="center"/>
    </xf>
    <xf numFmtId="0" fontId="3" fillId="2" borderId="0" xfId="0" applyFont="1" applyFill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9" fontId="0" fillId="2" borderId="12" xfId="1" applyNumberFormat="1" applyFont="1" applyFill="1" applyBorder="1" applyAlignment="1">
      <alignment horizontal="center"/>
    </xf>
    <xf numFmtId="9" fontId="0" fillId="2" borderId="3" xfId="1" applyNumberFormat="1" applyFont="1" applyFill="1" applyBorder="1" applyAlignment="1">
      <alignment horizontal="center"/>
    </xf>
    <xf numFmtId="9" fontId="0" fillId="2" borderId="19" xfId="1" applyNumberFormat="1" applyFont="1" applyFill="1" applyBorder="1" applyAlignment="1">
      <alignment horizontal="center"/>
    </xf>
    <xf numFmtId="9" fontId="3" fillId="3" borderId="9" xfId="1" applyNumberFormat="1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9" fontId="0" fillId="4" borderId="3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justify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9" fontId="0" fillId="0" borderId="12" xfId="1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9" fontId="0" fillId="0" borderId="3" xfId="1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9" fontId="0" fillId="0" borderId="6" xfId="1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9" fontId="0" fillId="4" borderId="19" xfId="1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9" fontId="0" fillId="2" borderId="0" xfId="1" applyFont="1" applyFill="1" applyAlignment="1">
      <alignment vertical="center" wrapText="1"/>
    </xf>
    <xf numFmtId="10" fontId="0" fillId="2" borderId="0" xfId="1" applyNumberFormat="1" applyFont="1" applyFill="1" applyAlignment="1">
      <alignment vertical="center" wrapText="1"/>
    </xf>
    <xf numFmtId="1" fontId="0" fillId="2" borderId="0" xfId="1" applyNumberFormat="1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10" fontId="0" fillId="2" borderId="0" xfId="1" applyNumberFormat="1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9" fontId="3" fillId="5" borderId="21" xfId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88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 hidden="1"/>
    <cellStyle name="Hiperlink" xfId="38" builtinId="8" hidden="1"/>
    <cellStyle name="Hiperlink" xfId="40" builtinId="8" hidden="1"/>
    <cellStyle name="Hiperlink" xfId="42" builtinId="8" hidden="1"/>
    <cellStyle name="Hiperlink" xfId="44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9" builtinId="9" hidden="1"/>
    <cellStyle name="Hiperlink Visitado" xfId="41" builtinId="9" hidden="1"/>
    <cellStyle name="Hiperlink Visitado" xfId="43" builtinId="9" hidden="1"/>
    <cellStyle name="Hiperlink Visitado" xfId="45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Normal" xfId="0" builtinId="0"/>
    <cellStyle name="Porcentagem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pub_total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Total!$C$3:$C$10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Total!$D$3:$D$10</c:f>
              <c:numCache>
                <c:formatCode>General</c:formatCode>
                <c:ptCount val="8"/>
                <c:pt idx="0">
                  <c:v>94.0</c:v>
                </c:pt>
                <c:pt idx="1">
                  <c:v>65.0</c:v>
                </c:pt>
                <c:pt idx="2">
                  <c:v>45.0</c:v>
                </c:pt>
                <c:pt idx="3">
                  <c:v>69.0</c:v>
                </c:pt>
                <c:pt idx="4">
                  <c:v>159.0</c:v>
                </c:pt>
                <c:pt idx="5">
                  <c:v>159.0</c:v>
                </c:pt>
                <c:pt idx="6">
                  <c:v>74.0</c:v>
                </c:pt>
                <c:pt idx="7">
                  <c:v>106.0</c:v>
                </c:pt>
              </c:numCache>
            </c:numRef>
          </c:val>
        </c:ser>
        <c:ser>
          <c:idx val="1"/>
          <c:order val="1"/>
          <c:tx>
            <c:strRef>
              <c:f>Total!$E$2</c:f>
              <c:strCache>
                <c:ptCount val="1"/>
                <c:pt idx="0">
                  <c:v>pub_ciber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Total!$C$3:$C$10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Total!$E$3:$E$10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18.0</c:v>
                </c:pt>
                <c:pt idx="6">
                  <c:v>9.0</c:v>
                </c:pt>
                <c:pt idx="7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0358704"/>
        <c:axId val="-2140355376"/>
      </c:barChart>
      <c:lineChart>
        <c:grouping val="standard"/>
        <c:varyColors val="0"/>
        <c:ser>
          <c:idx val="2"/>
          <c:order val="2"/>
          <c:tx>
            <c:strRef>
              <c:f>Total!$F$2</c:f>
              <c:strCache>
                <c:ptCount val="1"/>
                <c:pt idx="0">
                  <c:v>percentagem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Total!$C$3:$C$10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Total!$F$3:$F$10</c:f>
              <c:numCache>
                <c:formatCode>0%</c:formatCode>
                <c:ptCount val="8"/>
                <c:pt idx="0">
                  <c:v>0.0106382978723404</c:v>
                </c:pt>
                <c:pt idx="1">
                  <c:v>0.0307692307692308</c:v>
                </c:pt>
                <c:pt idx="2">
                  <c:v>0.111111111111111</c:v>
                </c:pt>
                <c:pt idx="3">
                  <c:v>0.144927536231884</c:v>
                </c:pt>
                <c:pt idx="4">
                  <c:v>0.0943396226415094</c:v>
                </c:pt>
                <c:pt idx="5">
                  <c:v>0.113207547169811</c:v>
                </c:pt>
                <c:pt idx="6">
                  <c:v>0.121621621621622</c:v>
                </c:pt>
                <c:pt idx="7">
                  <c:v>0.150943396226415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49728"/>
        <c:axId val="-2140352448"/>
      </c:lineChart>
      <c:catAx>
        <c:axId val="-21403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0355376"/>
        <c:crosses val="autoZero"/>
        <c:auto val="1"/>
        <c:lblAlgn val="ctr"/>
        <c:lblOffset val="100"/>
        <c:noMultiLvlLbl val="0"/>
      </c:catAx>
      <c:valAx>
        <c:axId val="-2140355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40358704"/>
        <c:crosses val="autoZero"/>
        <c:crossBetween val="between"/>
      </c:valAx>
      <c:valAx>
        <c:axId val="-2140352448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-2140349728"/>
        <c:crosses val="max"/>
        <c:crossBetween val="between"/>
      </c:valAx>
      <c:catAx>
        <c:axId val="-2140349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40352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4974784098292"/>
                      <c:h val="0.203257051322192"/>
                    </c:manualLayout>
                  </c15:layout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TRI_GráficoDePizza!$L$19:$L$22</c:f>
              <c:strCache>
                <c:ptCount val="4"/>
                <c:pt idx="0">
                  <c:v>Escola de Copenhague</c:v>
                </c:pt>
                <c:pt idx="1">
                  <c:v>Liberalismo</c:v>
                </c:pt>
                <c:pt idx="2">
                  <c:v>Realismo</c:v>
                </c:pt>
                <c:pt idx="3">
                  <c:v>Escola Inglesa</c:v>
                </c:pt>
              </c:strCache>
            </c:strRef>
          </c:cat>
          <c:val>
            <c:numRef>
              <c:f>TRI_GráficoDePizza!$N$19:$N$22</c:f>
              <c:numCache>
                <c:formatCode>0%</c:formatCode>
                <c:ptCount val="4"/>
                <c:pt idx="0">
                  <c:v>0.5</c:v>
                </c:pt>
                <c:pt idx="1">
                  <c:v>0.3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4233</xdr:rowOff>
    </xdr:from>
    <xdr:to>
      <xdr:col>12</xdr:col>
      <xdr:colOff>393700</xdr:colOff>
      <xdr:row>14</xdr:row>
      <xdr:rowOff>55033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124490</xdr:colOff>
      <xdr:row>0</xdr:row>
      <xdr:rowOff>160075</xdr:rowOff>
    </xdr:from>
    <xdr:to>
      <xdr:col>10</xdr:col>
      <xdr:colOff>190499</xdr:colOff>
      <xdr:row>14</xdr:row>
      <xdr:rowOff>86248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 enableFormatConditionsCalculation="0"/>
  <dimension ref="B1:G78"/>
  <sheetViews>
    <sheetView tabSelected="1" zoomScale="130" zoomScaleNormal="130" zoomScalePageLayoutView="130" workbookViewId="0">
      <selection activeCell="D6" sqref="D6"/>
    </sheetView>
  </sheetViews>
  <sheetFormatPr baseColWidth="10" defaultRowHeight="16" x14ac:dyDescent="0.2"/>
  <cols>
    <col min="1" max="1" width="4.33203125" style="14" customWidth="1"/>
    <col min="2" max="2" width="5.1640625" style="13" customWidth="1"/>
    <col min="3" max="3" width="8.1640625" style="13" customWidth="1"/>
    <col min="4" max="4" width="49.6640625" style="7" customWidth="1"/>
    <col min="5" max="5" width="19.33203125" style="13" customWidth="1"/>
    <col min="6" max="7" width="19.83203125" style="13" customWidth="1"/>
    <col min="8" max="16384" width="10.83203125" style="14"/>
  </cols>
  <sheetData>
    <row r="1" spans="2:7" ht="17" thickBot="1" x14ac:dyDescent="0.25"/>
    <row r="2" spans="2:7" s="15" customFormat="1" ht="17" thickBot="1" x14ac:dyDescent="0.25">
      <c r="B2" s="24" t="s">
        <v>60</v>
      </c>
      <c r="C2" s="25" t="s">
        <v>84</v>
      </c>
      <c r="D2" s="26" t="s">
        <v>86</v>
      </c>
      <c r="E2" s="26" t="s">
        <v>87</v>
      </c>
      <c r="F2" s="27" t="s">
        <v>88</v>
      </c>
      <c r="G2" s="27" t="s">
        <v>89</v>
      </c>
    </row>
    <row r="3" spans="2:7" x14ac:dyDescent="0.2">
      <c r="B3" s="28">
        <v>1</v>
      </c>
      <c r="C3" s="29">
        <v>2007</v>
      </c>
      <c r="D3" s="30" t="s">
        <v>1</v>
      </c>
      <c r="E3" s="29">
        <v>0</v>
      </c>
      <c r="F3" s="29" t="s">
        <v>90</v>
      </c>
      <c r="G3" s="31"/>
    </row>
    <row r="4" spans="2:7" ht="32" x14ac:dyDescent="0.2">
      <c r="B4" s="49">
        <v>2</v>
      </c>
      <c r="C4" s="50">
        <v>2008</v>
      </c>
      <c r="D4" s="51" t="s">
        <v>3</v>
      </c>
      <c r="E4" s="50">
        <v>0</v>
      </c>
      <c r="F4" s="50" t="s">
        <v>90</v>
      </c>
      <c r="G4" s="52"/>
    </row>
    <row r="5" spans="2:7" ht="32" x14ac:dyDescent="0.2">
      <c r="B5" s="16">
        <v>3</v>
      </c>
      <c r="C5" s="17">
        <v>2008</v>
      </c>
      <c r="D5" s="10" t="s">
        <v>4</v>
      </c>
      <c r="E5" s="17">
        <v>0</v>
      </c>
      <c r="F5" s="17" t="s">
        <v>90</v>
      </c>
      <c r="G5" s="18"/>
    </row>
    <row r="6" spans="2:7" ht="32" x14ac:dyDescent="0.2">
      <c r="B6" s="49">
        <v>4</v>
      </c>
      <c r="C6" s="50">
        <v>2009</v>
      </c>
      <c r="D6" s="51" t="s">
        <v>5</v>
      </c>
      <c r="E6" s="50">
        <v>0</v>
      </c>
      <c r="F6" s="50" t="s">
        <v>90</v>
      </c>
      <c r="G6" s="52"/>
    </row>
    <row r="7" spans="2:7" ht="48" x14ac:dyDescent="0.2">
      <c r="B7" s="16">
        <v>5</v>
      </c>
      <c r="C7" s="17">
        <v>2009</v>
      </c>
      <c r="D7" s="10" t="s">
        <v>6</v>
      </c>
      <c r="E7" s="17">
        <v>0</v>
      </c>
      <c r="F7" s="17" t="s">
        <v>90</v>
      </c>
      <c r="G7" s="18"/>
    </row>
    <row r="8" spans="2:7" ht="32" x14ac:dyDescent="0.2">
      <c r="B8" s="49">
        <v>6</v>
      </c>
      <c r="C8" s="50">
        <v>2009</v>
      </c>
      <c r="D8" s="51" t="s">
        <v>7</v>
      </c>
      <c r="E8" s="50">
        <v>0</v>
      </c>
      <c r="F8" s="50" t="s">
        <v>90</v>
      </c>
      <c r="G8" s="52"/>
    </row>
    <row r="9" spans="2:7" ht="32" x14ac:dyDescent="0.2">
      <c r="B9" s="16">
        <v>7</v>
      </c>
      <c r="C9" s="17">
        <v>2009</v>
      </c>
      <c r="D9" s="10" t="s">
        <v>8</v>
      </c>
      <c r="E9" s="17">
        <v>0</v>
      </c>
      <c r="F9" s="17" t="s">
        <v>90</v>
      </c>
      <c r="G9" s="18"/>
    </row>
    <row r="10" spans="2:7" x14ac:dyDescent="0.2">
      <c r="B10" s="49">
        <v>8</v>
      </c>
      <c r="C10" s="50">
        <v>2009</v>
      </c>
      <c r="D10" s="51" t="s">
        <v>9</v>
      </c>
      <c r="E10" s="50">
        <v>0</v>
      </c>
      <c r="F10" s="50" t="s">
        <v>90</v>
      </c>
      <c r="G10" s="52"/>
    </row>
    <row r="11" spans="2:7" x14ac:dyDescent="0.2">
      <c r="B11" s="16">
        <v>9</v>
      </c>
      <c r="C11" s="17">
        <v>2010</v>
      </c>
      <c r="D11" s="10" t="s">
        <v>85</v>
      </c>
      <c r="E11" s="17">
        <v>0</v>
      </c>
      <c r="F11" s="17" t="s">
        <v>90</v>
      </c>
      <c r="G11" s="18"/>
    </row>
    <row r="12" spans="2:7" ht="32" x14ac:dyDescent="0.2">
      <c r="B12" s="49">
        <v>10</v>
      </c>
      <c r="C12" s="50">
        <v>2010</v>
      </c>
      <c r="D12" s="51" t="s">
        <v>10</v>
      </c>
      <c r="E12" s="50">
        <v>0</v>
      </c>
      <c r="F12" s="50" t="s">
        <v>90</v>
      </c>
      <c r="G12" s="52"/>
    </row>
    <row r="13" spans="2:7" x14ac:dyDescent="0.2">
      <c r="B13" s="16">
        <v>11</v>
      </c>
      <c r="C13" s="17">
        <v>2010</v>
      </c>
      <c r="D13" s="10" t="s">
        <v>11</v>
      </c>
      <c r="E13" s="17">
        <v>0</v>
      </c>
      <c r="F13" s="17" t="s">
        <v>90</v>
      </c>
      <c r="G13" s="18"/>
    </row>
    <row r="14" spans="2:7" ht="32" x14ac:dyDescent="0.2">
      <c r="B14" s="49">
        <v>12</v>
      </c>
      <c r="C14" s="50">
        <v>2010</v>
      </c>
      <c r="D14" s="53" t="s">
        <v>12</v>
      </c>
      <c r="E14" s="50">
        <v>0</v>
      </c>
      <c r="F14" s="50" t="s">
        <v>90</v>
      </c>
      <c r="G14" s="52"/>
    </row>
    <row r="15" spans="2:7" ht="32" x14ac:dyDescent="0.2">
      <c r="B15" s="16">
        <v>13</v>
      </c>
      <c r="C15" s="17">
        <v>2010</v>
      </c>
      <c r="D15" s="10" t="s">
        <v>13</v>
      </c>
      <c r="E15" s="17">
        <v>0</v>
      </c>
      <c r="F15" s="17" t="s">
        <v>90</v>
      </c>
      <c r="G15" s="18"/>
    </row>
    <row r="16" spans="2:7" ht="32" x14ac:dyDescent="0.2">
      <c r="B16" s="49">
        <v>14</v>
      </c>
      <c r="C16" s="50">
        <v>2010</v>
      </c>
      <c r="D16" s="51" t="s">
        <v>14</v>
      </c>
      <c r="E16" s="50">
        <v>0</v>
      </c>
      <c r="F16" s="50" t="s">
        <v>90</v>
      </c>
      <c r="G16" s="52"/>
    </row>
    <row r="17" spans="2:7" ht="32" x14ac:dyDescent="0.2">
      <c r="B17" s="16">
        <v>15</v>
      </c>
      <c r="C17" s="17">
        <v>2010</v>
      </c>
      <c r="D17" s="19" t="s">
        <v>15</v>
      </c>
      <c r="E17" s="17">
        <v>0</v>
      </c>
      <c r="F17" s="17" t="s">
        <v>90</v>
      </c>
      <c r="G17" s="18"/>
    </row>
    <row r="18" spans="2:7" ht="48" x14ac:dyDescent="0.2">
      <c r="B18" s="49">
        <v>16</v>
      </c>
      <c r="C18" s="50">
        <v>2010</v>
      </c>
      <c r="D18" s="51" t="s">
        <v>16</v>
      </c>
      <c r="E18" s="50">
        <v>0</v>
      </c>
      <c r="F18" s="50" t="s">
        <v>90</v>
      </c>
      <c r="G18" s="52"/>
    </row>
    <row r="19" spans="2:7" ht="32" x14ac:dyDescent="0.2">
      <c r="B19" s="16">
        <v>17</v>
      </c>
      <c r="C19" s="17">
        <v>2010</v>
      </c>
      <c r="D19" s="10" t="s">
        <v>17</v>
      </c>
      <c r="E19" s="17">
        <v>0</v>
      </c>
      <c r="F19" s="17" t="s">
        <v>90</v>
      </c>
      <c r="G19" s="18"/>
    </row>
    <row r="20" spans="2:7" ht="32" x14ac:dyDescent="0.2">
      <c r="B20" s="49">
        <v>18</v>
      </c>
      <c r="C20" s="50">
        <v>2010</v>
      </c>
      <c r="D20" s="51" t="s">
        <v>18</v>
      </c>
      <c r="E20" s="50">
        <v>0</v>
      </c>
      <c r="F20" s="50" t="s">
        <v>90</v>
      </c>
      <c r="G20" s="52"/>
    </row>
    <row r="21" spans="2:7" ht="32" x14ac:dyDescent="0.2">
      <c r="B21" s="16">
        <v>19</v>
      </c>
      <c r="C21" s="17">
        <v>2011</v>
      </c>
      <c r="D21" s="9" t="s">
        <v>19</v>
      </c>
      <c r="E21" s="17">
        <v>0</v>
      </c>
      <c r="F21" s="17" t="s">
        <v>90</v>
      </c>
      <c r="G21" s="18"/>
    </row>
    <row r="22" spans="2:7" x14ac:dyDescent="0.2">
      <c r="B22" s="49">
        <v>20</v>
      </c>
      <c r="C22" s="50">
        <v>2011</v>
      </c>
      <c r="D22" s="54" t="s">
        <v>20</v>
      </c>
      <c r="E22" s="50">
        <v>2</v>
      </c>
      <c r="F22" s="50" t="s">
        <v>90</v>
      </c>
      <c r="G22" s="52"/>
    </row>
    <row r="23" spans="2:7" ht="32" x14ac:dyDescent="0.2">
      <c r="B23" s="16">
        <v>21</v>
      </c>
      <c r="C23" s="17">
        <v>2011</v>
      </c>
      <c r="D23" s="9" t="s">
        <v>21</v>
      </c>
      <c r="E23" s="17">
        <v>2</v>
      </c>
      <c r="F23" s="17" t="s">
        <v>91</v>
      </c>
      <c r="G23" s="18" t="s">
        <v>61</v>
      </c>
    </row>
    <row r="24" spans="2:7" x14ac:dyDescent="0.2">
      <c r="B24" s="49">
        <v>22</v>
      </c>
      <c r="C24" s="50">
        <v>2011</v>
      </c>
      <c r="D24" s="55" t="s">
        <v>22</v>
      </c>
      <c r="E24" s="50">
        <v>0</v>
      </c>
      <c r="F24" s="50" t="s">
        <v>90</v>
      </c>
      <c r="G24" s="52"/>
    </row>
    <row r="25" spans="2:7" ht="32" x14ac:dyDescent="0.2">
      <c r="B25" s="16">
        <v>23</v>
      </c>
      <c r="C25" s="17">
        <v>2011</v>
      </c>
      <c r="D25" s="20" t="s">
        <v>23</v>
      </c>
      <c r="E25" s="17">
        <v>0</v>
      </c>
      <c r="F25" s="17" t="s">
        <v>90</v>
      </c>
      <c r="G25" s="18"/>
    </row>
    <row r="26" spans="2:7" ht="45" x14ac:dyDescent="0.2">
      <c r="B26" s="49">
        <v>24</v>
      </c>
      <c r="C26" s="50">
        <v>2011</v>
      </c>
      <c r="D26" s="56" t="s">
        <v>24</v>
      </c>
      <c r="E26" s="50">
        <v>0</v>
      </c>
      <c r="F26" s="50" t="s">
        <v>90</v>
      </c>
      <c r="G26" s="52"/>
    </row>
    <row r="27" spans="2:7" x14ac:dyDescent="0.2">
      <c r="B27" s="16">
        <v>25</v>
      </c>
      <c r="C27" s="17">
        <v>2011</v>
      </c>
      <c r="D27" s="11" t="s">
        <v>25</v>
      </c>
      <c r="E27" s="17">
        <v>0</v>
      </c>
      <c r="F27" s="17" t="s">
        <v>90</v>
      </c>
      <c r="G27" s="18"/>
    </row>
    <row r="28" spans="2:7" ht="48" x14ac:dyDescent="0.2">
      <c r="B28" s="49">
        <v>26</v>
      </c>
      <c r="C28" s="50">
        <v>2011</v>
      </c>
      <c r="D28" s="51" t="s">
        <v>26</v>
      </c>
      <c r="E28" s="50">
        <v>0</v>
      </c>
      <c r="F28" s="50" t="s">
        <v>90</v>
      </c>
      <c r="G28" s="52"/>
    </row>
    <row r="29" spans="2:7" ht="48" x14ac:dyDescent="0.2">
      <c r="B29" s="16">
        <v>27</v>
      </c>
      <c r="C29" s="17">
        <v>2011</v>
      </c>
      <c r="D29" s="9" t="s">
        <v>27</v>
      </c>
      <c r="E29" s="17">
        <v>2</v>
      </c>
      <c r="F29" s="17" t="s">
        <v>91</v>
      </c>
      <c r="G29" s="18" t="s">
        <v>62</v>
      </c>
    </row>
    <row r="30" spans="2:7" x14ac:dyDescent="0.2">
      <c r="B30" s="49">
        <v>28</v>
      </c>
      <c r="C30" s="50">
        <v>2011</v>
      </c>
      <c r="D30" s="55" t="s">
        <v>28</v>
      </c>
      <c r="E30" s="50">
        <v>0</v>
      </c>
      <c r="F30" s="50" t="s">
        <v>90</v>
      </c>
      <c r="G30" s="52"/>
    </row>
    <row r="31" spans="2:7" ht="32" x14ac:dyDescent="0.2">
      <c r="B31" s="16">
        <v>29</v>
      </c>
      <c r="C31" s="17">
        <v>2011</v>
      </c>
      <c r="D31" s="21" t="s">
        <v>29</v>
      </c>
      <c r="E31" s="17">
        <v>0</v>
      </c>
      <c r="F31" s="17" t="s">
        <v>90</v>
      </c>
      <c r="G31" s="18"/>
    </row>
    <row r="32" spans="2:7" ht="48" x14ac:dyDescent="0.2">
      <c r="B32" s="49">
        <v>30</v>
      </c>
      <c r="C32" s="50">
        <v>2011</v>
      </c>
      <c r="D32" s="58" t="s">
        <v>30</v>
      </c>
      <c r="E32" s="50">
        <v>0</v>
      </c>
      <c r="F32" s="50" t="s">
        <v>90</v>
      </c>
      <c r="G32" s="52"/>
    </row>
    <row r="33" spans="2:7" x14ac:dyDescent="0.2">
      <c r="B33" s="16">
        <v>31</v>
      </c>
      <c r="C33" s="17">
        <v>2011</v>
      </c>
      <c r="D33" s="12" t="s">
        <v>31</v>
      </c>
      <c r="E33" s="17">
        <v>0</v>
      </c>
      <c r="F33" s="17" t="s">
        <v>90</v>
      </c>
      <c r="G33" s="18"/>
    </row>
    <row r="34" spans="2:7" ht="33" customHeight="1" x14ac:dyDescent="0.2">
      <c r="B34" s="49">
        <v>32</v>
      </c>
      <c r="C34" s="50">
        <v>2011</v>
      </c>
      <c r="D34" s="51" t="s">
        <v>32</v>
      </c>
      <c r="E34" s="50">
        <v>0</v>
      </c>
      <c r="F34" s="50" t="s">
        <v>90</v>
      </c>
      <c r="G34" s="52"/>
    </row>
    <row r="35" spans="2:7" x14ac:dyDescent="0.2">
      <c r="B35" s="16">
        <v>33</v>
      </c>
      <c r="C35" s="17">
        <v>2011</v>
      </c>
      <c r="D35" s="9" t="s">
        <v>33</v>
      </c>
      <c r="E35" s="17">
        <v>0</v>
      </c>
      <c r="F35" s="17" t="s">
        <v>90</v>
      </c>
      <c r="G35" s="18"/>
    </row>
    <row r="36" spans="2:7" ht="32" x14ac:dyDescent="0.2">
      <c r="B36" s="49">
        <v>34</v>
      </c>
      <c r="C36" s="50">
        <v>2012</v>
      </c>
      <c r="D36" s="57" t="s">
        <v>34</v>
      </c>
      <c r="E36" s="50">
        <v>2</v>
      </c>
      <c r="F36" s="50" t="s">
        <v>91</v>
      </c>
      <c r="G36" s="52" t="s">
        <v>63</v>
      </c>
    </row>
    <row r="37" spans="2:7" ht="32" x14ac:dyDescent="0.2">
      <c r="B37" s="16">
        <v>35</v>
      </c>
      <c r="C37" s="17">
        <v>2012</v>
      </c>
      <c r="D37" s="19" t="s">
        <v>35</v>
      </c>
      <c r="E37" s="17">
        <v>1</v>
      </c>
      <c r="F37" s="17" t="s">
        <v>90</v>
      </c>
      <c r="G37" s="18"/>
    </row>
    <row r="38" spans="2:7" x14ac:dyDescent="0.2">
      <c r="B38" s="49">
        <v>36</v>
      </c>
      <c r="C38" s="50">
        <v>2012</v>
      </c>
      <c r="D38" s="51" t="s">
        <v>2</v>
      </c>
      <c r="E38" s="50">
        <v>0</v>
      </c>
      <c r="F38" s="50" t="s">
        <v>90</v>
      </c>
      <c r="G38" s="52"/>
    </row>
    <row r="39" spans="2:7" ht="32" x14ac:dyDescent="0.2">
      <c r="B39" s="16">
        <v>37</v>
      </c>
      <c r="C39" s="17">
        <v>2012</v>
      </c>
      <c r="D39" s="19" t="s">
        <v>36</v>
      </c>
      <c r="E39" s="17">
        <v>0</v>
      </c>
      <c r="F39" s="17" t="s">
        <v>90</v>
      </c>
      <c r="G39" s="18"/>
    </row>
    <row r="40" spans="2:7" ht="32" x14ac:dyDescent="0.2">
      <c r="B40" s="49">
        <v>38</v>
      </c>
      <c r="C40" s="50">
        <v>2012</v>
      </c>
      <c r="D40" s="53" t="s">
        <v>37</v>
      </c>
      <c r="E40" s="50">
        <v>0</v>
      </c>
      <c r="F40" s="50" t="s">
        <v>90</v>
      </c>
      <c r="G40" s="52"/>
    </row>
    <row r="41" spans="2:7" ht="48" x14ac:dyDescent="0.2">
      <c r="B41" s="16">
        <v>39</v>
      </c>
      <c r="C41" s="17">
        <v>2012</v>
      </c>
      <c r="D41" s="19" t="s">
        <v>38</v>
      </c>
      <c r="E41" s="17">
        <v>0</v>
      </c>
      <c r="F41" s="17" t="s">
        <v>90</v>
      </c>
      <c r="G41" s="18"/>
    </row>
    <row r="42" spans="2:7" ht="32" x14ac:dyDescent="0.2">
      <c r="B42" s="49">
        <v>40</v>
      </c>
      <c r="C42" s="50">
        <v>2012</v>
      </c>
      <c r="D42" s="53" t="s">
        <v>39</v>
      </c>
      <c r="E42" s="50">
        <v>0</v>
      </c>
      <c r="F42" s="50" t="s">
        <v>90</v>
      </c>
      <c r="G42" s="52"/>
    </row>
    <row r="43" spans="2:7" x14ac:dyDescent="0.2">
      <c r="B43" s="16">
        <v>41</v>
      </c>
      <c r="C43" s="17">
        <v>2012</v>
      </c>
      <c r="D43" s="19" t="s">
        <v>40</v>
      </c>
      <c r="E43" s="17">
        <v>0</v>
      </c>
      <c r="F43" s="17" t="s">
        <v>90</v>
      </c>
      <c r="G43" s="18"/>
    </row>
    <row r="44" spans="2:7" ht="48" x14ac:dyDescent="0.2">
      <c r="B44" s="49">
        <v>42</v>
      </c>
      <c r="C44" s="50">
        <v>2012</v>
      </c>
      <c r="D44" s="53" t="s">
        <v>41</v>
      </c>
      <c r="E44" s="50">
        <v>0</v>
      </c>
      <c r="F44" s="50" t="s">
        <v>90</v>
      </c>
      <c r="G44" s="52"/>
    </row>
    <row r="45" spans="2:7" ht="32" x14ac:dyDescent="0.2">
      <c r="B45" s="16">
        <v>43</v>
      </c>
      <c r="C45" s="17">
        <v>2012</v>
      </c>
      <c r="D45" s="19" t="s">
        <v>42</v>
      </c>
      <c r="E45" s="17">
        <v>1</v>
      </c>
      <c r="F45" s="17" t="s">
        <v>90</v>
      </c>
      <c r="G45" s="18"/>
    </row>
    <row r="46" spans="2:7" ht="32" x14ac:dyDescent="0.2">
      <c r="B46" s="49">
        <v>44</v>
      </c>
      <c r="C46" s="50">
        <v>2012</v>
      </c>
      <c r="D46" s="53" t="s">
        <v>43</v>
      </c>
      <c r="E46" s="50">
        <v>2</v>
      </c>
      <c r="F46" s="50" t="s">
        <v>90</v>
      </c>
      <c r="G46" s="52"/>
    </row>
    <row r="47" spans="2:7" ht="32" x14ac:dyDescent="0.2">
      <c r="B47" s="16">
        <v>45</v>
      </c>
      <c r="C47" s="17">
        <v>2012</v>
      </c>
      <c r="D47" s="19" t="s">
        <v>44</v>
      </c>
      <c r="E47" s="17">
        <v>2</v>
      </c>
      <c r="F47" s="17" t="s">
        <v>91</v>
      </c>
      <c r="G47" s="18" t="s">
        <v>61</v>
      </c>
    </row>
    <row r="48" spans="2:7" ht="32" x14ac:dyDescent="0.2">
      <c r="B48" s="49">
        <v>46</v>
      </c>
      <c r="C48" s="50">
        <v>2012</v>
      </c>
      <c r="D48" s="53" t="s">
        <v>45</v>
      </c>
      <c r="E48" s="50">
        <v>0</v>
      </c>
      <c r="F48" s="50" t="s">
        <v>90</v>
      </c>
      <c r="G48" s="52"/>
    </row>
    <row r="49" spans="2:7" ht="32" x14ac:dyDescent="0.2">
      <c r="B49" s="16">
        <v>47</v>
      </c>
      <c r="C49" s="17">
        <v>2012</v>
      </c>
      <c r="D49" s="10" t="s">
        <v>0</v>
      </c>
      <c r="E49" s="17">
        <v>1</v>
      </c>
      <c r="F49" s="17" t="s">
        <v>91</v>
      </c>
      <c r="G49" s="18" t="s">
        <v>63</v>
      </c>
    </row>
    <row r="50" spans="2:7" x14ac:dyDescent="0.2">
      <c r="B50" s="49">
        <v>48</v>
      </c>
      <c r="C50" s="50">
        <v>2012</v>
      </c>
      <c r="D50" s="53" t="s">
        <v>46</v>
      </c>
      <c r="E50" s="50">
        <v>0</v>
      </c>
      <c r="F50" s="50" t="s">
        <v>90</v>
      </c>
      <c r="G50" s="52"/>
    </row>
    <row r="51" spans="2:7" ht="32" x14ac:dyDescent="0.2">
      <c r="B51" s="16">
        <v>49</v>
      </c>
      <c r="C51" s="17">
        <v>2012</v>
      </c>
      <c r="D51" s="19" t="s">
        <v>47</v>
      </c>
      <c r="E51" s="17">
        <v>0</v>
      </c>
      <c r="F51" s="17" t="s">
        <v>90</v>
      </c>
      <c r="G51" s="18"/>
    </row>
    <row r="52" spans="2:7" x14ac:dyDescent="0.2">
      <c r="B52" s="49">
        <v>50</v>
      </c>
      <c r="C52" s="50">
        <v>2012</v>
      </c>
      <c r="D52" s="57" t="s">
        <v>48</v>
      </c>
      <c r="E52" s="50">
        <v>0</v>
      </c>
      <c r="F52" s="50" t="s">
        <v>90</v>
      </c>
      <c r="G52" s="52"/>
    </row>
    <row r="53" spans="2:7" ht="32" x14ac:dyDescent="0.2">
      <c r="B53" s="16">
        <v>51</v>
      </c>
      <c r="C53" s="17">
        <v>2012</v>
      </c>
      <c r="D53" s="9" t="s">
        <v>49</v>
      </c>
      <c r="E53" s="17">
        <v>0</v>
      </c>
      <c r="F53" s="17" t="s">
        <v>90</v>
      </c>
      <c r="G53" s="18"/>
    </row>
    <row r="54" spans="2:7" x14ac:dyDescent="0.2">
      <c r="B54" s="49">
        <v>52</v>
      </c>
      <c r="C54" s="50">
        <v>2013</v>
      </c>
      <c r="D54" s="51" t="s">
        <v>50</v>
      </c>
      <c r="E54" s="50">
        <v>0</v>
      </c>
      <c r="F54" s="50" t="s">
        <v>90</v>
      </c>
      <c r="G54" s="52"/>
    </row>
    <row r="55" spans="2:7" ht="32" x14ac:dyDescent="0.2">
      <c r="B55" s="16">
        <v>53</v>
      </c>
      <c r="C55" s="17">
        <v>2013</v>
      </c>
      <c r="D55" s="19" t="s">
        <v>43</v>
      </c>
      <c r="E55" s="17">
        <v>2</v>
      </c>
      <c r="F55" s="17" t="s">
        <v>90</v>
      </c>
      <c r="G55" s="18"/>
    </row>
    <row r="56" spans="2:7" ht="32" x14ac:dyDescent="0.2">
      <c r="B56" s="49">
        <v>54</v>
      </c>
      <c r="C56" s="50">
        <v>2013</v>
      </c>
      <c r="D56" s="51" t="s">
        <v>51</v>
      </c>
      <c r="E56" s="50">
        <v>2</v>
      </c>
      <c r="F56" s="50" t="s">
        <v>91</v>
      </c>
      <c r="G56" s="52" t="s">
        <v>61</v>
      </c>
    </row>
    <row r="57" spans="2:7" x14ac:dyDescent="0.2">
      <c r="B57" s="16">
        <v>55</v>
      </c>
      <c r="C57" s="17">
        <v>2013</v>
      </c>
      <c r="D57" s="10" t="s">
        <v>52</v>
      </c>
      <c r="E57" s="17">
        <v>2</v>
      </c>
      <c r="F57" s="17" t="s">
        <v>90</v>
      </c>
      <c r="G57" s="18"/>
    </row>
    <row r="58" spans="2:7" ht="32" x14ac:dyDescent="0.2">
      <c r="B58" s="49">
        <v>56</v>
      </c>
      <c r="C58" s="50">
        <v>2013</v>
      </c>
      <c r="D58" s="51" t="s">
        <v>53</v>
      </c>
      <c r="E58" s="50">
        <v>0</v>
      </c>
      <c r="F58" s="50" t="s">
        <v>90</v>
      </c>
      <c r="G58" s="52"/>
    </row>
    <row r="59" spans="2:7" ht="32" x14ac:dyDescent="0.2">
      <c r="B59" s="16">
        <v>57</v>
      </c>
      <c r="C59" s="17">
        <v>2013</v>
      </c>
      <c r="D59" s="10" t="s">
        <v>54</v>
      </c>
      <c r="E59" s="17">
        <v>1</v>
      </c>
      <c r="F59" s="17" t="s">
        <v>90</v>
      </c>
      <c r="G59" s="18"/>
    </row>
    <row r="60" spans="2:7" x14ac:dyDescent="0.2">
      <c r="B60" s="49">
        <v>58</v>
      </c>
      <c r="C60" s="50">
        <v>2013</v>
      </c>
      <c r="D60" s="51" t="s">
        <v>55</v>
      </c>
      <c r="E60" s="50">
        <v>0</v>
      </c>
      <c r="F60" s="50" t="s">
        <v>90</v>
      </c>
      <c r="G60" s="52"/>
    </row>
    <row r="61" spans="2:7" ht="32" x14ac:dyDescent="0.2">
      <c r="B61" s="16">
        <v>59</v>
      </c>
      <c r="C61" s="17">
        <v>2013</v>
      </c>
      <c r="D61" s="10" t="s">
        <v>56</v>
      </c>
      <c r="E61" s="17">
        <v>0</v>
      </c>
      <c r="F61" s="17" t="s">
        <v>90</v>
      </c>
      <c r="G61" s="18"/>
    </row>
    <row r="62" spans="2:7" ht="32" x14ac:dyDescent="0.2">
      <c r="B62" s="49">
        <v>60</v>
      </c>
      <c r="C62" s="50">
        <v>2013</v>
      </c>
      <c r="D62" s="51" t="s">
        <v>57</v>
      </c>
      <c r="E62" s="50">
        <v>0</v>
      </c>
      <c r="F62" s="50" t="s">
        <v>90</v>
      </c>
      <c r="G62" s="52"/>
    </row>
    <row r="63" spans="2:7" ht="32" x14ac:dyDescent="0.2">
      <c r="B63" s="16">
        <v>61</v>
      </c>
      <c r="C63" s="17">
        <v>2014</v>
      </c>
      <c r="D63" s="10" t="s">
        <v>65</v>
      </c>
      <c r="E63" s="17">
        <v>2</v>
      </c>
      <c r="F63" s="17" t="s">
        <v>91</v>
      </c>
      <c r="G63" s="18" t="s">
        <v>66</v>
      </c>
    </row>
    <row r="64" spans="2:7" ht="48" x14ac:dyDescent="0.2">
      <c r="B64" s="49">
        <v>62</v>
      </c>
      <c r="C64" s="50">
        <v>2014</v>
      </c>
      <c r="D64" s="51" t="s">
        <v>67</v>
      </c>
      <c r="E64" s="50">
        <v>0</v>
      </c>
      <c r="F64" s="50" t="s">
        <v>90</v>
      </c>
      <c r="G64" s="52"/>
    </row>
    <row r="65" spans="2:7" x14ac:dyDescent="0.2">
      <c r="B65" s="16">
        <v>63</v>
      </c>
      <c r="C65" s="17">
        <v>2014</v>
      </c>
      <c r="D65" s="10" t="s">
        <v>68</v>
      </c>
      <c r="E65" s="17">
        <v>1</v>
      </c>
      <c r="F65" s="17" t="s">
        <v>90</v>
      </c>
      <c r="G65" s="18"/>
    </row>
    <row r="66" spans="2:7" ht="32" x14ac:dyDescent="0.2">
      <c r="B66" s="49">
        <v>64</v>
      </c>
      <c r="C66" s="50">
        <v>2014</v>
      </c>
      <c r="D66" s="51" t="s">
        <v>69</v>
      </c>
      <c r="E66" s="50">
        <v>1</v>
      </c>
      <c r="F66" s="50" t="s">
        <v>90</v>
      </c>
      <c r="G66" s="52"/>
    </row>
    <row r="67" spans="2:7" ht="48" x14ac:dyDescent="0.2">
      <c r="B67" s="16">
        <v>65</v>
      </c>
      <c r="C67" s="17">
        <v>2014</v>
      </c>
      <c r="D67" s="10" t="s">
        <v>70</v>
      </c>
      <c r="E67" s="17">
        <v>0</v>
      </c>
      <c r="F67" s="17" t="s">
        <v>90</v>
      </c>
      <c r="G67" s="18"/>
    </row>
    <row r="68" spans="2:7" x14ac:dyDescent="0.2">
      <c r="B68" s="49">
        <v>66</v>
      </c>
      <c r="C68" s="50">
        <v>2014</v>
      </c>
      <c r="D68" s="51" t="s">
        <v>71</v>
      </c>
      <c r="E68" s="50">
        <v>0</v>
      </c>
      <c r="F68" s="50" t="s">
        <v>90</v>
      </c>
      <c r="G68" s="52"/>
    </row>
    <row r="69" spans="2:7" ht="32" x14ac:dyDescent="0.2">
      <c r="B69" s="16">
        <v>67</v>
      </c>
      <c r="C69" s="17">
        <v>2014</v>
      </c>
      <c r="D69" s="10" t="s">
        <v>72</v>
      </c>
      <c r="E69" s="17">
        <v>1</v>
      </c>
      <c r="F69" s="17" t="s">
        <v>90</v>
      </c>
      <c r="G69" s="18"/>
    </row>
    <row r="70" spans="2:7" ht="32" x14ac:dyDescent="0.2">
      <c r="B70" s="49">
        <v>68</v>
      </c>
      <c r="C70" s="50">
        <v>2014</v>
      </c>
      <c r="D70" s="51" t="s">
        <v>73</v>
      </c>
      <c r="E70" s="50">
        <v>0</v>
      </c>
      <c r="F70" s="50" t="s">
        <v>90</v>
      </c>
      <c r="G70" s="52"/>
    </row>
    <row r="71" spans="2:7" ht="32" x14ac:dyDescent="0.2">
      <c r="B71" s="16">
        <v>69</v>
      </c>
      <c r="C71" s="17">
        <v>2014</v>
      </c>
      <c r="D71" s="10" t="s">
        <v>74</v>
      </c>
      <c r="E71" s="17">
        <v>0</v>
      </c>
      <c r="F71" s="17" t="s">
        <v>90</v>
      </c>
      <c r="G71" s="18"/>
    </row>
    <row r="72" spans="2:7" ht="32" x14ac:dyDescent="0.2">
      <c r="B72" s="49">
        <v>70</v>
      </c>
      <c r="C72" s="50">
        <v>2014</v>
      </c>
      <c r="D72" s="51" t="s">
        <v>75</v>
      </c>
      <c r="E72" s="50">
        <v>0</v>
      </c>
      <c r="F72" s="50" t="s">
        <v>90</v>
      </c>
      <c r="G72" s="52"/>
    </row>
    <row r="73" spans="2:7" ht="48" x14ac:dyDescent="0.2">
      <c r="B73" s="16">
        <v>71</v>
      </c>
      <c r="C73" s="17">
        <v>2014</v>
      </c>
      <c r="D73" s="10" t="s">
        <v>76</v>
      </c>
      <c r="E73" s="17">
        <v>0</v>
      </c>
      <c r="F73" s="17" t="s">
        <v>90</v>
      </c>
      <c r="G73" s="18"/>
    </row>
    <row r="74" spans="2:7" ht="64" customHeight="1" x14ac:dyDescent="0.2">
      <c r="B74" s="49">
        <v>72</v>
      </c>
      <c r="C74" s="50">
        <v>2014</v>
      </c>
      <c r="D74" s="51" t="s">
        <v>77</v>
      </c>
      <c r="E74" s="50">
        <v>1</v>
      </c>
      <c r="F74" s="50" t="s">
        <v>90</v>
      </c>
      <c r="G74" s="52"/>
    </row>
    <row r="75" spans="2:7" ht="32" x14ac:dyDescent="0.2">
      <c r="B75" s="16">
        <v>73</v>
      </c>
      <c r="C75" s="17">
        <v>2014</v>
      </c>
      <c r="D75" s="10" t="s">
        <v>78</v>
      </c>
      <c r="E75" s="17">
        <v>0</v>
      </c>
      <c r="F75" s="17" t="s">
        <v>90</v>
      </c>
      <c r="G75" s="18"/>
    </row>
    <row r="76" spans="2:7" x14ac:dyDescent="0.2">
      <c r="B76" s="49">
        <v>74</v>
      </c>
      <c r="C76" s="50">
        <v>2014</v>
      </c>
      <c r="D76" s="51" t="s">
        <v>79</v>
      </c>
      <c r="E76" s="50">
        <v>0</v>
      </c>
      <c r="F76" s="50" t="s">
        <v>90</v>
      </c>
      <c r="G76" s="52"/>
    </row>
    <row r="77" spans="2:7" ht="32" x14ac:dyDescent="0.2">
      <c r="B77" s="16">
        <v>75</v>
      </c>
      <c r="C77" s="17">
        <v>2014</v>
      </c>
      <c r="D77" s="10" t="s">
        <v>80</v>
      </c>
      <c r="E77" s="17">
        <v>0</v>
      </c>
      <c r="F77" s="17" t="s">
        <v>90</v>
      </c>
      <c r="G77" s="18"/>
    </row>
    <row r="78" spans="2:7" ht="49" thickBot="1" x14ac:dyDescent="0.25">
      <c r="B78" s="59">
        <v>76</v>
      </c>
      <c r="C78" s="60">
        <v>2014</v>
      </c>
      <c r="D78" s="61" t="s">
        <v>81</v>
      </c>
      <c r="E78" s="60">
        <v>0</v>
      </c>
      <c r="F78" s="60" t="s">
        <v>90</v>
      </c>
      <c r="G78" s="62"/>
    </row>
  </sheetData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enableFormatConditionsCalculation="0"/>
  <dimension ref="B1:F20"/>
  <sheetViews>
    <sheetView zoomScale="150" zoomScaleNormal="150" zoomScalePageLayoutView="150" workbookViewId="0">
      <selection activeCell="B13" sqref="B13"/>
    </sheetView>
  </sheetViews>
  <sheetFormatPr baseColWidth="10" defaultRowHeight="16" x14ac:dyDescent="0.2"/>
  <cols>
    <col min="1" max="1" width="3.1640625" style="1" customWidth="1"/>
    <col min="2" max="2" width="6" style="2" customWidth="1"/>
    <col min="3" max="3" width="7.33203125" style="2" customWidth="1"/>
    <col min="4" max="4" width="12.83203125" style="2" customWidth="1"/>
    <col min="5" max="5" width="12" style="2" customWidth="1"/>
    <col min="6" max="6" width="12.1640625" style="8" customWidth="1"/>
    <col min="7" max="16384" width="10.83203125" style="1"/>
  </cols>
  <sheetData>
    <row r="1" spans="2:6" ht="17" thickBot="1" x14ac:dyDescent="0.25"/>
    <row r="2" spans="2:6" s="3" customFormat="1" ht="17" thickBot="1" x14ac:dyDescent="0.25">
      <c r="B2" s="32" t="s">
        <v>60</v>
      </c>
      <c r="C2" s="33" t="s">
        <v>84</v>
      </c>
      <c r="D2" s="33" t="s">
        <v>59</v>
      </c>
      <c r="E2" s="34" t="s">
        <v>82</v>
      </c>
      <c r="F2" s="35" t="s">
        <v>83</v>
      </c>
    </row>
    <row r="3" spans="2:6" x14ac:dyDescent="0.2">
      <c r="B3" s="22">
        <v>1</v>
      </c>
      <c r="C3" s="23">
        <v>2007</v>
      </c>
      <c r="D3" s="23">
        <f>9+9+6+6+6+5+3+4+5+6+5+10+4+5+4+7</f>
        <v>94</v>
      </c>
      <c r="E3" s="43">
        <v>1</v>
      </c>
      <c r="F3" s="39">
        <f t="shared" ref="F3:F11" si="0">E3/D3</f>
        <v>1.0638297872340425E-2</v>
      </c>
    </row>
    <row r="4" spans="2:6" x14ac:dyDescent="0.2">
      <c r="B4" s="45">
        <v>2</v>
      </c>
      <c r="C4" s="46">
        <v>2008</v>
      </c>
      <c r="D4" s="46">
        <f>12+6+5+4+5+6+11+16</f>
        <v>65</v>
      </c>
      <c r="E4" s="47">
        <v>2</v>
      </c>
      <c r="F4" s="48">
        <f t="shared" si="0"/>
        <v>3.0769230769230771E-2</v>
      </c>
    </row>
    <row r="5" spans="2:6" x14ac:dyDescent="0.2">
      <c r="B5" s="5">
        <v>3</v>
      </c>
      <c r="C5" s="6">
        <v>2009</v>
      </c>
      <c r="D5" s="6">
        <v>45</v>
      </c>
      <c r="E5" s="44">
        <v>5</v>
      </c>
      <c r="F5" s="40">
        <f t="shared" si="0"/>
        <v>0.1111111111111111</v>
      </c>
    </row>
    <row r="6" spans="2:6" x14ac:dyDescent="0.2">
      <c r="B6" s="45">
        <v>4</v>
      </c>
      <c r="C6" s="46">
        <v>2010</v>
      </c>
      <c r="D6" s="46">
        <f>1+5+8+7+9+11+11+17</f>
        <v>69</v>
      </c>
      <c r="E6" s="47">
        <v>10</v>
      </c>
      <c r="F6" s="48">
        <f t="shared" si="0"/>
        <v>0.14492753623188406</v>
      </c>
    </row>
    <row r="7" spans="2:6" x14ac:dyDescent="0.2">
      <c r="B7" s="5">
        <v>5</v>
      </c>
      <c r="C7" s="6">
        <v>2011</v>
      </c>
      <c r="D7" s="6">
        <f>9+12+13+10+7+5+5+18+6+13+10+12+10+14+15</f>
        <v>159</v>
      </c>
      <c r="E7" s="44">
        <v>15</v>
      </c>
      <c r="F7" s="40">
        <f t="shared" si="0"/>
        <v>9.4339622641509441E-2</v>
      </c>
    </row>
    <row r="8" spans="2:6" x14ac:dyDescent="0.2">
      <c r="B8" s="45">
        <v>6</v>
      </c>
      <c r="C8" s="46">
        <v>2012</v>
      </c>
      <c r="D8" s="46">
        <f>11+7+3+15+7+4+9+3+7+5+6+4+7+5+6+5+13+13+12+8+5+4</f>
        <v>159</v>
      </c>
      <c r="E8" s="47">
        <v>18</v>
      </c>
      <c r="F8" s="48">
        <f t="shared" si="0"/>
        <v>0.11320754716981132</v>
      </c>
    </row>
    <row r="9" spans="2:6" x14ac:dyDescent="0.2">
      <c r="B9" s="37">
        <v>7</v>
      </c>
      <c r="C9" s="38">
        <v>2013</v>
      </c>
      <c r="D9" s="38">
        <v>74</v>
      </c>
      <c r="E9" s="38">
        <v>9</v>
      </c>
      <c r="F9" s="41">
        <f t="shared" si="0"/>
        <v>0.12162162162162163</v>
      </c>
    </row>
    <row r="10" spans="2:6" s="36" customFormat="1" ht="17" thickBot="1" x14ac:dyDescent="0.25">
      <c r="B10" s="77">
        <v>8</v>
      </c>
      <c r="C10" s="78">
        <v>2014</v>
      </c>
      <c r="D10" s="78">
        <v>106</v>
      </c>
      <c r="E10" s="78">
        <v>16</v>
      </c>
      <c r="F10" s="79">
        <f t="shared" si="0"/>
        <v>0.15094339622641509</v>
      </c>
    </row>
    <row r="11" spans="2:6" ht="17" thickBot="1" x14ac:dyDescent="0.25">
      <c r="B11" s="98" t="s">
        <v>58</v>
      </c>
      <c r="C11" s="99"/>
      <c r="D11" s="4">
        <f>SUM(D3:D10)</f>
        <v>771</v>
      </c>
      <c r="E11" s="4">
        <f>SUM(E3:E10)</f>
        <v>76</v>
      </c>
      <c r="F11" s="42">
        <f t="shared" si="0"/>
        <v>9.8573281452658881E-2</v>
      </c>
    </row>
    <row r="13" spans="2:6" x14ac:dyDescent="0.2">
      <c r="B13" s="63" t="s">
        <v>100</v>
      </c>
    </row>
    <row r="17" spans="5:5" x14ac:dyDescent="0.2">
      <c r="E17" s="8"/>
    </row>
    <row r="20" spans="5:5" x14ac:dyDescent="0.2">
      <c r="E20" s="85"/>
    </row>
  </sheetData>
  <mergeCells count="1">
    <mergeCell ref="B11:C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zoomScale="140" zoomScaleNormal="140" zoomScalePageLayoutView="140" workbookViewId="0">
      <selection activeCell="K20" sqref="K20"/>
    </sheetView>
  </sheetViews>
  <sheetFormatPr baseColWidth="10" defaultRowHeight="16" x14ac:dyDescent="0.2"/>
  <cols>
    <col min="1" max="1" width="2" style="14" customWidth="1"/>
    <col min="2" max="2" width="4.33203125" style="13" customWidth="1"/>
    <col min="3" max="3" width="6" style="84" customWidth="1"/>
    <col min="4" max="4" width="5.1640625" style="84" customWidth="1"/>
    <col min="5" max="5" width="21.6640625" style="13" customWidth="1"/>
    <col min="6" max="6" width="6.1640625" style="14" customWidth="1"/>
    <col min="7" max="7" width="19.5" style="14" customWidth="1"/>
    <col min="8" max="8" width="9.83203125" style="14" customWidth="1"/>
    <col min="9" max="9" width="10.6640625" style="14" customWidth="1"/>
    <col min="10" max="10" width="3.5" style="14" customWidth="1"/>
    <col min="11" max="11" width="10.83203125" style="14" customWidth="1"/>
    <col min="12" max="13" width="11.83203125" style="14" bestFit="1" customWidth="1"/>
    <col min="14" max="16384" width="10.83203125" style="14"/>
  </cols>
  <sheetData>
    <row r="1" spans="2:13" ht="17" thickBot="1" x14ac:dyDescent="0.25"/>
    <row r="2" spans="2:13" s="15" customFormat="1" ht="17" thickBot="1" x14ac:dyDescent="0.25">
      <c r="B2" s="86"/>
      <c r="C2" s="69" t="s">
        <v>84</v>
      </c>
      <c r="D2" s="88" t="s">
        <v>60</v>
      </c>
      <c r="E2" s="70" t="s">
        <v>92</v>
      </c>
    </row>
    <row r="3" spans="2:13" ht="19" customHeight="1" x14ac:dyDescent="0.2">
      <c r="B3" s="65">
        <v>1</v>
      </c>
      <c r="C3" s="103">
        <v>2011</v>
      </c>
      <c r="D3" s="89">
        <v>21</v>
      </c>
      <c r="E3" s="66" t="s">
        <v>96</v>
      </c>
    </row>
    <row r="4" spans="2:13" ht="19" customHeight="1" x14ac:dyDescent="0.2">
      <c r="B4" s="100">
        <v>2</v>
      </c>
      <c r="C4" s="104"/>
      <c r="D4" s="102">
        <v>27</v>
      </c>
      <c r="E4" s="64" t="s">
        <v>97</v>
      </c>
    </row>
    <row r="5" spans="2:13" ht="18" customHeight="1" x14ac:dyDescent="0.2">
      <c r="B5" s="100"/>
      <c r="C5" s="105"/>
      <c r="D5" s="102"/>
      <c r="E5" s="64" t="s">
        <v>98</v>
      </c>
    </row>
    <row r="6" spans="2:13" ht="18" customHeight="1" x14ac:dyDescent="0.2">
      <c r="B6" s="100">
        <v>3</v>
      </c>
      <c r="C6" s="106">
        <v>2012</v>
      </c>
      <c r="D6" s="102">
        <v>34</v>
      </c>
      <c r="E6" s="64" t="s">
        <v>96</v>
      </c>
    </row>
    <row r="7" spans="2:13" x14ac:dyDescent="0.2">
      <c r="B7" s="100"/>
      <c r="C7" s="104"/>
      <c r="D7" s="102"/>
      <c r="E7" s="64" t="s">
        <v>99</v>
      </c>
    </row>
    <row r="8" spans="2:13" x14ac:dyDescent="0.2">
      <c r="B8" s="80">
        <v>4</v>
      </c>
      <c r="C8" s="104"/>
      <c r="D8" s="87">
        <v>45</v>
      </c>
      <c r="E8" s="64" t="s">
        <v>96</v>
      </c>
      <c r="K8" s="101"/>
    </row>
    <row r="9" spans="2:13" ht="20" customHeight="1" x14ac:dyDescent="0.2">
      <c r="B9" s="100">
        <v>5</v>
      </c>
      <c r="C9" s="104"/>
      <c r="D9" s="102">
        <v>47</v>
      </c>
      <c r="E9" s="64" t="s">
        <v>96</v>
      </c>
      <c r="K9" s="101"/>
      <c r="L9" s="83"/>
      <c r="M9" s="81"/>
    </row>
    <row r="10" spans="2:13" x14ac:dyDescent="0.2">
      <c r="B10" s="100"/>
      <c r="C10" s="105"/>
      <c r="D10" s="102"/>
      <c r="E10" s="64" t="s">
        <v>99</v>
      </c>
      <c r="M10" s="82"/>
    </row>
    <row r="11" spans="2:13" x14ac:dyDescent="0.2">
      <c r="B11" s="80">
        <v>6</v>
      </c>
      <c r="C11" s="87">
        <v>2013</v>
      </c>
      <c r="D11" s="87">
        <v>54</v>
      </c>
      <c r="E11" s="64" t="s">
        <v>96</v>
      </c>
    </row>
    <row r="12" spans="2:13" ht="17" thickBot="1" x14ac:dyDescent="0.25">
      <c r="B12" s="67">
        <v>7</v>
      </c>
      <c r="C12" s="90">
        <v>2014</v>
      </c>
      <c r="D12" s="90">
        <v>61</v>
      </c>
      <c r="E12" s="68" t="s">
        <v>99</v>
      </c>
    </row>
    <row r="16" spans="2:13" ht="17" thickBot="1" x14ac:dyDescent="0.25"/>
    <row r="17" spans="12:14" x14ac:dyDescent="0.2">
      <c r="L17" s="107" t="s">
        <v>92</v>
      </c>
      <c r="M17" s="91" t="s">
        <v>93</v>
      </c>
      <c r="N17" s="92" t="s">
        <v>64</v>
      </c>
    </row>
    <row r="18" spans="12:14" ht="17" thickBot="1" x14ac:dyDescent="0.25">
      <c r="L18" s="108"/>
      <c r="M18" s="93" t="s">
        <v>94</v>
      </c>
      <c r="N18" s="94" t="s">
        <v>95</v>
      </c>
    </row>
    <row r="19" spans="12:14" ht="32" x14ac:dyDescent="0.2">
      <c r="L19" s="65" t="s">
        <v>96</v>
      </c>
      <c r="M19" s="71">
        <v>5</v>
      </c>
      <c r="N19" s="72">
        <f>M19/M23</f>
        <v>0.5</v>
      </c>
    </row>
    <row r="20" spans="12:14" x14ac:dyDescent="0.2">
      <c r="L20" s="80" t="s">
        <v>99</v>
      </c>
      <c r="M20" s="73">
        <v>3</v>
      </c>
      <c r="N20" s="74">
        <f>M20/M23</f>
        <v>0.3</v>
      </c>
    </row>
    <row r="21" spans="12:14" x14ac:dyDescent="0.2">
      <c r="L21" s="80" t="s">
        <v>97</v>
      </c>
      <c r="M21" s="73">
        <v>1</v>
      </c>
      <c r="N21" s="74">
        <f>M21/M23</f>
        <v>0.1</v>
      </c>
    </row>
    <row r="22" spans="12:14" ht="33" thickBot="1" x14ac:dyDescent="0.25">
      <c r="L22" s="67" t="s">
        <v>98</v>
      </c>
      <c r="M22" s="75">
        <v>1</v>
      </c>
      <c r="N22" s="76">
        <f>M22/M23</f>
        <v>0.1</v>
      </c>
    </row>
    <row r="23" spans="12:14" ht="17" thickBot="1" x14ac:dyDescent="0.25">
      <c r="L23" s="95" t="s">
        <v>58</v>
      </c>
      <c r="M23" s="96">
        <f>SUM(M19:M22)</f>
        <v>10</v>
      </c>
      <c r="N23" s="97">
        <f>SUM(N19:N22)</f>
        <v>1</v>
      </c>
    </row>
  </sheetData>
  <mergeCells count="10">
    <mergeCell ref="L17:L18"/>
    <mergeCell ref="B9:B10"/>
    <mergeCell ref="B4:B5"/>
    <mergeCell ref="B6:B7"/>
    <mergeCell ref="K8:K9"/>
    <mergeCell ref="D4:D5"/>
    <mergeCell ref="D6:D7"/>
    <mergeCell ref="D9:D10"/>
    <mergeCell ref="C3:C5"/>
    <mergeCell ref="C6:C10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CiberTRI</vt:lpstr>
      <vt:lpstr>Total</vt:lpstr>
      <vt:lpstr>TRI_GráficoDePizza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Gills</dc:creator>
  <cp:lastModifiedBy>Gills</cp:lastModifiedBy>
  <dcterms:created xsi:type="dcterms:W3CDTF">2015-08-11T23:02:51Z</dcterms:created>
  <dcterms:modified xsi:type="dcterms:W3CDTF">2016-04-11T17:17:09Z</dcterms:modified>
</cp:coreProperties>
</file>