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gills/Documents/academico/publicacoes/0 - Em confecção/IPC-MD - Serviço voluntário/Artigo/"/>
    </mc:Choice>
  </mc:AlternateContent>
  <bookViews>
    <workbookView xWindow="0" yWindow="460" windowWidth="25600" windowHeight="15460" tabRatio="735" activeTab="1"/>
  </bookViews>
  <sheets>
    <sheet name="ARG_e_BRA" sheetId="6" r:id="rId1"/>
    <sheet name="1-IPwDC" sheetId="15" r:id="rId2"/>
    <sheet name="2-IPdDC" sheetId="1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5" l="1"/>
  <c r="E23" i="15"/>
  <c r="I25" i="15"/>
  <c r="D16" i="6"/>
  <c r="D16" i="15"/>
  <c r="E16" i="15"/>
  <c r="E19" i="15"/>
  <c r="F16" i="15"/>
  <c r="F17" i="15"/>
  <c r="E21" i="15"/>
  <c r="E25" i="15"/>
  <c r="I21" i="15"/>
  <c r="I19" i="15"/>
  <c r="H7" i="15"/>
  <c r="H8" i="15"/>
  <c r="H9" i="15"/>
  <c r="H10" i="15"/>
  <c r="H11" i="15"/>
  <c r="H12" i="15"/>
  <c r="H13" i="15"/>
  <c r="H14" i="15"/>
  <c r="H15" i="15"/>
  <c r="H16" i="15"/>
  <c r="H6" i="15"/>
  <c r="H5" i="15"/>
  <c r="H4" i="15"/>
  <c r="H3" i="15"/>
  <c r="G7" i="15"/>
  <c r="G8" i="15"/>
  <c r="G9" i="15"/>
  <c r="G10" i="15"/>
  <c r="G11" i="15"/>
  <c r="G12" i="15"/>
  <c r="G13" i="15"/>
  <c r="G14" i="15"/>
  <c r="G15" i="15"/>
  <c r="G16" i="15"/>
  <c r="G6" i="15"/>
  <c r="G5" i="15"/>
  <c r="G4" i="15"/>
  <c r="G3" i="1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17" i="6"/>
  <c r="E1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I3" i="15"/>
  <c r="I4" i="15"/>
  <c r="I5" i="15"/>
  <c r="I6" i="15"/>
  <c r="I7" i="15"/>
  <c r="I8" i="15"/>
  <c r="I9" i="15"/>
  <c r="I10" i="15"/>
  <c r="I11" i="15"/>
  <c r="I12" i="15"/>
  <c r="I13" i="15"/>
  <c r="J3" i="15"/>
  <c r="J4" i="15"/>
  <c r="J5" i="15"/>
  <c r="J6" i="15"/>
  <c r="J7" i="15"/>
  <c r="J8" i="15"/>
  <c r="J9" i="15"/>
  <c r="J10" i="15"/>
  <c r="J11" i="15"/>
  <c r="J12" i="15"/>
  <c r="J13" i="15"/>
  <c r="I14" i="15"/>
  <c r="J14" i="15"/>
  <c r="I15" i="15"/>
  <c r="J15" i="15"/>
  <c r="I16" i="15"/>
  <c r="J16" i="15"/>
  <c r="J17" i="15"/>
  <c r="D5" i="15"/>
  <c r="D6" i="15"/>
  <c r="D7" i="15"/>
  <c r="D8" i="15"/>
  <c r="D9" i="15"/>
  <c r="D10" i="15"/>
  <c r="D11" i="15"/>
  <c r="D12" i="15"/>
  <c r="D13" i="15"/>
  <c r="D14" i="15"/>
  <c r="D15" i="15"/>
  <c r="C5" i="15"/>
  <c r="C6" i="15"/>
  <c r="C7" i="15"/>
  <c r="C8" i="15"/>
  <c r="C9" i="15"/>
  <c r="C10" i="15"/>
  <c r="C11" i="15"/>
  <c r="C12" i="15"/>
  <c r="C13" i="15"/>
  <c r="C14" i="15"/>
  <c r="C15" i="15"/>
  <c r="C16" i="15"/>
  <c r="D4" i="15"/>
  <c r="C4" i="15"/>
  <c r="D3" i="15"/>
  <c r="C3" i="15"/>
  <c r="E3" i="15"/>
  <c r="E4" i="15"/>
  <c r="E5" i="15"/>
  <c r="E6" i="15"/>
  <c r="E7" i="15"/>
  <c r="E8" i="15"/>
  <c r="E9" i="15"/>
  <c r="E10" i="15"/>
  <c r="E11" i="15"/>
  <c r="E12" i="15"/>
  <c r="E13" i="15"/>
  <c r="F3" i="15"/>
  <c r="F4" i="15"/>
  <c r="F5" i="15"/>
  <c r="F6" i="15"/>
  <c r="F7" i="15"/>
  <c r="F8" i="15"/>
  <c r="F9" i="15"/>
  <c r="F10" i="15"/>
  <c r="F11" i="15"/>
  <c r="F12" i="15"/>
  <c r="F13" i="15"/>
  <c r="E14" i="15"/>
  <c r="F14" i="15"/>
  <c r="E15" i="15"/>
  <c r="F15" i="15"/>
  <c r="H17" i="15"/>
  <c r="G17" i="15"/>
  <c r="D17" i="15"/>
  <c r="C17" i="15"/>
  <c r="I17" i="15"/>
  <c r="E17" i="15"/>
  <c r="B17" i="6"/>
  <c r="D17" i="6"/>
  <c r="C17" i="6"/>
</calcChain>
</file>

<file path=xl/comments1.xml><?xml version="1.0" encoding="utf-8"?>
<comments xmlns="http://schemas.openxmlformats.org/spreadsheetml/2006/main">
  <authors>
    <author>Gills</author>
  </authors>
  <commentList>
    <comment ref="C2" authorId="0">
      <text>
        <r>
          <rPr>
            <b/>
            <sz val="10"/>
            <color indexed="81"/>
            <rFont val="Calibri"/>
          </rPr>
          <t xml:space="preserve">Gills Vilar Lopes:
</t>
        </r>
        <r>
          <rPr>
            <sz val="10"/>
            <color indexed="81"/>
            <rFont val="Calibri"/>
          </rPr>
          <t xml:space="preserve">Apesar de o Google mostrar o arquivo https://unacert.mindef.gov.ar/static/pdfs/Casanovas.pdf como pertencente a 2015, este é, na realidade, datado de, no mínimo, 2013. Devido a sua imprecisão, o dado foi descartado.
</t>
        </r>
      </text>
    </comment>
  </commentList>
</comments>
</file>

<file path=xl/comments2.xml><?xml version="1.0" encoding="utf-8"?>
<comments xmlns="http://schemas.openxmlformats.org/spreadsheetml/2006/main">
  <authors>
    <author>Gills Lopes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Gills Vilar Lopes:</t>
        </r>
        <r>
          <rPr>
            <sz val="9"/>
            <color indexed="81"/>
            <rFont val="Tahoma"/>
            <family val="2"/>
          </rPr>
          <t xml:space="preserve">
Para o cálculo do DESVIO PADRÃO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 xml:space="preserve">Gills Vilar Lopes:
</t>
        </r>
        <r>
          <rPr>
            <sz val="9"/>
            <color indexed="81"/>
            <rFont val="Tahoma"/>
            <family val="2"/>
          </rPr>
          <t>Para o cálculo do DESVIO PADRÃO</t>
        </r>
      </text>
    </comment>
  </commentList>
</comments>
</file>

<file path=xl/sharedStrings.xml><?xml version="1.0" encoding="utf-8"?>
<sst xmlns="http://schemas.openxmlformats.org/spreadsheetml/2006/main" count="52" uniqueCount="45">
  <si>
    <t>ANO</t>
  </si>
  <si>
    <t>TOTAL</t>
  </si>
  <si>
    <t>BRA_.mil.br</t>
  </si>
  <si>
    <t>BRA_.defesa.gov.br</t>
  </si>
  <si>
    <t>BRA_MIL</t>
  </si>
  <si>
    <t>Brasil (%)</t>
  </si>
  <si>
    <t>Total (%)</t>
  </si>
  <si>
    <t>País</t>
  </si>
  <si>
    <t>DOC_geral</t>
  </si>
  <si>
    <t>DOC_espec</t>
  </si>
  <si>
    <t>DOC_total</t>
  </si>
  <si>
    <t>Documento de defesa cibernética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</si>
  <si>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</si>
  <si>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</si>
  <si>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</si>
  <si>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</si>
  <si>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</si>
  <si>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</si>
  <si>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</si>
  <si>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</si>
  <si>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</si>
  <si>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</si>
  <si>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</si>
  <si>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INTERVALO</t>
  </si>
  <si>
    <t>MÉDIA (D-linha)</t>
  </si>
  <si>
    <t>SD =</t>
  </si>
  <si>
    <t>anterior</t>
  </si>
  <si>
    <t>posterior</t>
  </si>
  <si>
    <t>∑D</t>
  </si>
  <si>
    <t xml:space="preserve">P = </t>
  </si>
  <si>
    <t>aprovado</t>
  </si>
  <si>
    <t>ARG_.mil.ar</t>
  </si>
  <si>
    <t>ARG_.mindef.gov.ar</t>
  </si>
  <si>
    <t>ARG_MIL</t>
  </si>
  <si>
    <t>2012-2013</t>
  </si>
  <si>
    <t>2013-2014</t>
  </si>
  <si>
    <t>2014-2015</t>
  </si>
  <si>
    <t>(D-linha)^2</t>
  </si>
  <si>
    <t>∑D^2</t>
  </si>
  <si>
    <t>ARG</t>
  </si>
  <si>
    <t>BRA</t>
  </si>
  <si>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 = </t>
    </r>
  </si>
  <si>
    <t>gl</t>
  </si>
  <si>
    <t>Total (D)</t>
  </si>
  <si>
    <t>ARG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</si>
</sst>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)\ _$_ ;_ * \(#,##0.00\)\ _$_ ;_ * &quot;-&quot;??_)\ _$_ ;_ @_ "/>
    <numFmt numFmtId="165" formatCode="_ * #,##0_)\ _$_ ;_ * \(#,##0\)\ _$_ ;_ * &quot;-&quot;??_)\ _$_ ;_ @_ 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3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NumberFormat="1" applyFont="1"/>
    <xf numFmtId="0" fontId="1" fillId="9" borderId="22" xfId="0" applyFont="1" applyFill="1" applyBorder="1" applyAlignment="1">
      <alignment horizontal="center" vertical="center"/>
    </xf>
    <xf numFmtId="3" fontId="1" fillId="2" borderId="0" xfId="0" applyNumberFormat="1" applyFont="1" applyFill="1" applyBorder="1"/>
    <xf numFmtId="3" fontId="0" fillId="2" borderId="0" xfId="0" applyNumberFormat="1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NumberFormat="1" applyFont="1" applyFill="1"/>
    <xf numFmtId="0" fontId="1" fillId="2" borderId="0" xfId="0" applyNumberFormat="1" applyFont="1" applyFill="1" applyBorder="1"/>
    <xf numFmtId="2" fontId="1" fillId="2" borderId="0" xfId="0" applyNumberFormat="1" applyFont="1" applyFill="1" applyBorder="1"/>
    <xf numFmtId="0" fontId="0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/>
    <xf numFmtId="2" fontId="0" fillId="2" borderId="0" xfId="0" applyNumberFormat="1" applyFont="1" applyFill="1"/>
    <xf numFmtId="2" fontId="1" fillId="2" borderId="0" xfId="1" applyNumberFormat="1" applyFont="1" applyFill="1" applyAlignment="1">
      <alignment horizontal="right" vertical="center" wrapText="1"/>
    </xf>
    <xf numFmtId="2" fontId="1" fillId="2" borderId="0" xfId="0" applyNumberFormat="1" applyFont="1" applyFill="1" applyBorder="1" applyAlignment="1">
      <alignment horizontal="right" vertical="center" wrapText="1"/>
    </xf>
    <xf numFmtId="2" fontId="0" fillId="2" borderId="0" xfId="1" applyNumberFormat="1" applyFont="1" applyFill="1" applyAlignment="1">
      <alignment horizontal="right" vertical="center" wrapText="1"/>
    </xf>
    <xf numFmtId="164" fontId="1" fillId="2" borderId="0" xfId="1" applyFont="1" applyFill="1" applyAlignment="1">
      <alignment horizontal="right" vertical="center" wrapText="1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5" fontId="1" fillId="4" borderId="12" xfId="1" applyNumberFormat="1" applyFont="1" applyFill="1" applyBorder="1" applyAlignment="1">
      <alignment horizontal="right" vertical="center" wrapText="1"/>
    </xf>
    <xf numFmtId="165" fontId="1" fillId="4" borderId="13" xfId="1" applyNumberFormat="1" applyFont="1" applyFill="1" applyBorder="1" applyAlignment="1">
      <alignment horizontal="right" vertical="center" wrapText="1"/>
    </xf>
    <xf numFmtId="165" fontId="1" fillId="3" borderId="13" xfId="1" applyNumberFormat="1" applyFont="1" applyFill="1" applyBorder="1" applyAlignment="1">
      <alignment horizontal="right" vertical="center" wrapText="1"/>
    </xf>
    <xf numFmtId="165" fontId="1" fillId="11" borderId="36" xfId="1" applyNumberFormat="1" applyFont="1" applyFill="1" applyBorder="1" applyAlignment="1">
      <alignment horizontal="right" vertical="center" wrapText="1"/>
    </xf>
    <xf numFmtId="165" fontId="1" fillId="11" borderId="33" xfId="1" applyNumberFormat="1" applyFont="1" applyFill="1" applyBorder="1" applyAlignment="1">
      <alignment horizontal="right" vertical="center" wrapText="1"/>
    </xf>
    <xf numFmtId="0" fontId="0" fillId="2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0" fillId="4" borderId="23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1" fillId="12" borderId="22" xfId="0" applyFont="1" applyFill="1" applyBorder="1" applyAlignment="1">
      <alignment horizontal="center" vertical="center"/>
    </xf>
    <xf numFmtId="0" fontId="1" fillId="4" borderId="22" xfId="0" applyNumberFormat="1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2" fontId="1" fillId="7" borderId="22" xfId="0" applyNumberFormat="1" applyFont="1" applyFill="1" applyBorder="1"/>
    <xf numFmtId="166" fontId="12" fillId="13" borderId="22" xfId="1" applyNumberFormat="1" applyFont="1" applyFill="1" applyBorder="1" applyAlignment="1">
      <alignment horizontal="right" vertical="center" wrapText="1"/>
    </xf>
    <xf numFmtId="166" fontId="1" fillId="4" borderId="22" xfId="1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4" borderId="22" xfId="0" applyNumberFormat="1" applyFont="1" applyFill="1" applyBorder="1" applyAlignment="1">
      <alignment horizontal="right" vertical="center" wrapText="1"/>
    </xf>
    <xf numFmtId="166" fontId="1" fillId="12" borderId="22" xfId="1" applyNumberFormat="1" applyFont="1" applyFill="1" applyBorder="1" applyAlignment="1">
      <alignment horizontal="right" vertical="center" wrapText="1"/>
    </xf>
    <xf numFmtId="166" fontId="1" fillId="2" borderId="0" xfId="1" applyNumberFormat="1" applyFont="1" applyFill="1" applyAlignment="1">
      <alignment horizontal="right" vertical="center" wrapText="1"/>
    </xf>
    <xf numFmtId="166" fontId="1" fillId="9" borderId="22" xfId="1" applyNumberFormat="1" applyFont="1" applyFill="1" applyBorder="1" applyAlignment="1">
      <alignment horizontal="right" vertical="center" wrapText="1"/>
    </xf>
    <xf numFmtId="0" fontId="9" fillId="0" borderId="7" xfId="0" applyFont="1" applyFill="1" applyBorder="1" applyAlignment="1">
      <alignment horizontal="center"/>
    </xf>
    <xf numFmtId="166" fontId="1" fillId="7" borderId="22" xfId="0" applyNumberFormat="1" applyFont="1" applyFill="1" applyBorder="1"/>
    <xf numFmtId="0" fontId="13" fillId="10" borderId="32" xfId="0" applyFont="1" applyFill="1" applyBorder="1" applyAlignment="1">
      <alignment horizontal="center" vertical="center" wrapText="1"/>
    </xf>
    <xf numFmtId="0" fontId="12" fillId="10" borderId="32" xfId="0" applyFont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/>
    </xf>
    <xf numFmtId="0" fontId="1" fillId="10" borderId="31" xfId="0" applyFont="1" applyFill="1" applyBorder="1" applyAlignment="1">
      <alignment horizontal="center" vertical="center"/>
    </xf>
    <xf numFmtId="3" fontId="8" fillId="2" borderId="2" xfId="1" applyNumberFormat="1" applyFont="1" applyFill="1" applyBorder="1" applyAlignment="1">
      <alignment horizontal="right" vertical="center" wrapText="1"/>
    </xf>
    <xf numFmtId="3" fontId="8" fillId="2" borderId="3" xfId="1" applyNumberFormat="1" applyFont="1" applyFill="1" applyBorder="1" applyAlignment="1">
      <alignment horizontal="right" vertical="center" wrapText="1"/>
    </xf>
    <xf numFmtId="3" fontId="2" fillId="0" borderId="3" xfId="1" applyNumberFormat="1" applyFont="1" applyFill="1" applyBorder="1" applyAlignment="1">
      <alignment horizontal="right" vertical="center" wrapText="1"/>
    </xf>
    <xf numFmtId="3" fontId="2" fillId="2" borderId="20" xfId="1" applyNumberFormat="1" applyFont="1" applyFill="1" applyBorder="1" applyAlignment="1">
      <alignment horizontal="right" vertical="center" wrapText="1"/>
    </xf>
    <xf numFmtId="3" fontId="2" fillId="2" borderId="4" xfId="1" applyNumberFormat="1" applyFont="1" applyFill="1" applyBorder="1" applyAlignment="1">
      <alignment horizontal="right" vertical="center" wrapText="1"/>
    </xf>
    <xf numFmtId="3" fontId="8" fillId="4" borderId="5" xfId="1" applyNumberFormat="1" applyFont="1" applyFill="1" applyBorder="1" applyAlignment="1">
      <alignment horizontal="right" vertical="center" wrapText="1"/>
    </xf>
    <xf numFmtId="3" fontId="8" fillId="4" borderId="1" xfId="1" applyNumberFormat="1" applyFont="1" applyFill="1" applyBorder="1" applyAlignment="1">
      <alignment horizontal="right" vertical="center" wrapText="1"/>
    </xf>
    <xf numFmtId="3" fontId="2" fillId="4" borderId="1" xfId="1" applyNumberFormat="1" applyFont="1" applyFill="1" applyBorder="1" applyAlignment="1">
      <alignment horizontal="right" vertical="center" wrapText="1"/>
    </xf>
    <xf numFmtId="3" fontId="2" fillId="4" borderId="21" xfId="1" applyNumberFormat="1" applyFont="1" applyFill="1" applyBorder="1" applyAlignment="1">
      <alignment horizontal="right" vertical="center" wrapText="1"/>
    </xf>
    <xf numFmtId="3" fontId="2" fillId="4" borderId="6" xfId="1" applyNumberFormat="1" applyFont="1" applyFill="1" applyBorder="1" applyAlignment="1">
      <alignment horizontal="right" vertical="center" wrapText="1"/>
    </xf>
    <xf numFmtId="3" fontId="8" fillId="2" borderId="5" xfId="1" applyNumberFormat="1" applyFont="1" applyFill="1" applyBorder="1" applyAlignment="1">
      <alignment horizontal="right" vertical="center" wrapText="1"/>
    </xf>
    <xf numFmtId="3" fontId="8" fillId="2" borderId="1" xfId="1" applyNumberFormat="1" applyFont="1" applyFill="1" applyBorder="1" applyAlignment="1">
      <alignment horizontal="right" vertical="center" wrapText="1"/>
    </xf>
    <xf numFmtId="3" fontId="2" fillId="0" borderId="1" xfId="1" applyNumberFormat="1" applyFont="1" applyFill="1" applyBorder="1" applyAlignment="1">
      <alignment horizontal="right" vertical="center" wrapText="1"/>
    </xf>
    <xf numFmtId="3" fontId="2" fillId="2" borderId="21" xfId="1" applyNumberFormat="1" applyFont="1" applyFill="1" applyBorder="1" applyAlignment="1">
      <alignment horizontal="right" vertical="center" wrapText="1"/>
    </xf>
    <xf numFmtId="3" fontId="2" fillId="2" borderId="6" xfId="1" applyNumberFormat="1" applyFont="1" applyFill="1" applyBorder="1" applyAlignment="1">
      <alignment horizontal="right" vertical="center" wrapText="1"/>
    </xf>
    <xf numFmtId="3" fontId="2" fillId="2" borderId="1" xfId="1" applyNumberFormat="1" applyFont="1" applyFill="1" applyBorder="1" applyAlignment="1">
      <alignment horizontal="right" vertical="center" wrapText="1"/>
    </xf>
    <xf numFmtId="3" fontId="8" fillId="4" borderId="7" xfId="1" applyNumberFormat="1" applyFont="1" applyFill="1" applyBorder="1" applyAlignment="1">
      <alignment horizontal="right" vertical="center" wrapText="1"/>
    </xf>
    <xf numFmtId="3" fontId="8" fillId="4" borderId="8" xfId="1" applyNumberFormat="1" applyFont="1" applyFill="1" applyBorder="1" applyAlignment="1">
      <alignment horizontal="right" vertical="center" wrapText="1"/>
    </xf>
    <xf numFmtId="3" fontId="2" fillId="4" borderId="8" xfId="1" applyNumberFormat="1" applyFont="1" applyFill="1" applyBorder="1" applyAlignment="1">
      <alignment horizontal="right" vertical="center" wrapText="1"/>
    </xf>
    <xf numFmtId="3" fontId="2" fillId="4" borderId="34" xfId="1" applyNumberFormat="1" applyFont="1" applyFill="1" applyBorder="1" applyAlignment="1">
      <alignment horizontal="right" vertical="center" wrapText="1"/>
    </xf>
    <xf numFmtId="3" fontId="2" fillId="4" borderId="9" xfId="1" applyNumberFormat="1" applyFont="1" applyFill="1" applyBorder="1" applyAlignment="1">
      <alignment horizontal="right" vertical="center" wrapText="1"/>
    </xf>
  </cellXfs>
  <cellStyles count="6">
    <cellStyle name="Hiperlink" xfId="2" builtinId="8" hidden="1"/>
    <cellStyle name="Hiperlink" xfId="4" builtinId="8" hidden="1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ARG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ARG_e_BRA!$A$2:$A$16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cat>
          <c:val>
            <c:numRef>
              <c:f>ARG_e_BRA!$D$2:$D$16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12.0</c:v>
                </c:pt>
                <c:pt idx="13">
                  <c:v>36.0</c:v>
                </c:pt>
                <c:pt idx="14">
                  <c:v>39.0</c:v>
                </c:pt>
              </c:numCache>
            </c:numRef>
          </c:val>
          <c:smooth val="0"/>
        </c:ser>
        <c:ser>
          <c:idx val="1"/>
          <c:order val="1"/>
          <c:tx>
            <c:v>BRA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ARG_e_BRA!$A$2:$A$16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cat>
          <c:val>
            <c:numRef>
              <c:f>ARG_e_BRA!$G$2:$G$16</c:f>
              <c:numCache>
                <c:formatCode>General</c:formatCode>
                <c:ptCount val="15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6.0</c:v>
                </c:pt>
                <c:pt idx="7">
                  <c:v>2.0</c:v>
                </c:pt>
                <c:pt idx="8">
                  <c:v>3.0</c:v>
                </c:pt>
                <c:pt idx="9">
                  <c:v>13.0</c:v>
                </c:pt>
                <c:pt idx="10">
                  <c:v>20.0</c:v>
                </c:pt>
                <c:pt idx="11">
                  <c:v>55.0</c:v>
                </c:pt>
                <c:pt idx="12">
                  <c:v>121.0</c:v>
                </c:pt>
                <c:pt idx="13">
                  <c:v>174.0</c:v>
                </c:pt>
                <c:pt idx="14">
                  <c:v>248.0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13312"/>
        <c:axId val="2137016544"/>
      </c:lineChart>
      <c:catAx>
        <c:axId val="2137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016544"/>
        <c:crosses val="autoZero"/>
        <c:auto val="1"/>
        <c:lblAlgn val="ctr"/>
        <c:lblOffset val="100"/>
        <c:noMultiLvlLbl val="0"/>
      </c:catAx>
      <c:valAx>
        <c:axId val="2137016544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Palavras-chave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'2-IPdDC'!$A$4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'2-IPdDC'!$B$3:$D$3</c:f>
              <c:strCache>
                <c:ptCount val="3"/>
                <c:pt idx="0">
                  <c:v>DOC_geral</c:v>
                </c:pt>
                <c:pt idx="1">
                  <c:v>DOC_espec</c:v>
                </c:pt>
                <c:pt idx="2">
                  <c:v>DOC_total</c:v>
                </c:pt>
              </c:strCache>
            </c:strRef>
          </c:cat>
          <c:val>
            <c:numRef>
              <c:f>'2-IPdDC'!$B$4:$D$4</c:f>
              <c:numCache>
                <c:formatCode>General</c:formatCode>
                <c:ptCount val="3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'2-IPdDC'!$A$5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'2-IPdDC'!$B$3:$D$3</c:f>
              <c:strCache>
                <c:ptCount val="3"/>
                <c:pt idx="0">
                  <c:v>DOC_geral</c:v>
                </c:pt>
                <c:pt idx="1">
                  <c:v>DOC_espec</c:v>
                </c:pt>
                <c:pt idx="2">
                  <c:v>DOC_total</c:v>
                </c:pt>
              </c:strCache>
            </c:strRef>
          </c:cat>
          <c:val>
            <c:numRef>
              <c:f>'2-IPdDC'!$B$5:$D$5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12096"/>
        <c:axId val="2136800704"/>
      </c:barChart>
      <c:catAx>
        <c:axId val="21368120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36800704"/>
        <c:crosses val="autoZero"/>
        <c:auto val="1"/>
        <c:lblAlgn val="ctr"/>
        <c:lblOffset val="100"/>
        <c:noMultiLvlLbl val="0"/>
      </c:catAx>
      <c:valAx>
        <c:axId val="2136800704"/>
        <c:scaling>
          <c:orientation val="minMax"/>
          <c:max val="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36812096"/>
        <c:crosses val="autoZero"/>
        <c:crossBetween val="between"/>
        <c:majorUnit val="1.0"/>
      </c:valAx>
      <c:dTable>
        <c:showHorzBorder val="1"/>
        <c:showVertBorder val="1"/>
        <c:showOutline val="1"/>
        <c:showKeys val="1"/>
      </c:dTable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471203</xdr:colOff>
      <xdr:row>17</xdr:row>
      <xdr:rowOff>180730</xdr:rowOff>
    </xdr:from>
    <xdr:to>
      <xdr:col>5</xdr:col>
      <xdr:colOff>149470</xdr:colOff>
      <xdr:row>32</xdr:row>
      <xdr:rowOff>2930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74543</xdr:colOff>
      <xdr:row>5</xdr:row>
      <xdr:rowOff>115128</xdr:rowOff>
    </xdr:from>
    <xdr:to>
      <xdr:col>6</xdr:col>
      <xdr:colOff>16933</xdr:colOff>
      <xdr:row>20</xdr:row>
      <xdr:rowOff>828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zoomScale="130" zoomScaleNormal="130" zoomScalePageLayoutView="130" workbookViewId="0">
      <selection activeCell="H21" sqref="H21"/>
    </sheetView>
  </sheetViews>
  <sheetFormatPr baseColWidth="10" defaultColWidth="9.1640625" defaultRowHeight="15" x14ac:dyDescent="0.2"/>
  <cols>
    <col min="1" max="1" width="12.6640625" style="15" customWidth="1"/>
    <col min="2" max="2" width="16.83203125" style="15" customWidth="1"/>
    <col min="3" max="3" width="17.5" style="15" customWidth="1"/>
    <col min="4" max="4" width="17.1640625" style="15" customWidth="1"/>
    <col min="5" max="5" width="12.5" style="15" customWidth="1"/>
    <col min="6" max="6" width="16.6640625" style="15" customWidth="1"/>
    <col min="7" max="16384" width="9.1640625" style="15"/>
  </cols>
  <sheetData>
    <row r="1" spans="1:7" s="14" customFormat="1" ht="16" thickBot="1" x14ac:dyDescent="0.25">
      <c r="A1" s="18" t="s">
        <v>0</v>
      </c>
      <c r="B1" s="19" t="s">
        <v>31</v>
      </c>
      <c r="C1" s="19" t="s">
        <v>32</v>
      </c>
      <c r="D1" s="19" t="s">
        <v>33</v>
      </c>
      <c r="E1" s="10" t="s">
        <v>2</v>
      </c>
      <c r="F1" s="10" t="s">
        <v>3</v>
      </c>
      <c r="G1" s="10" t="s">
        <v>4</v>
      </c>
    </row>
    <row r="2" spans="1:7" x14ac:dyDescent="0.2">
      <c r="A2" s="78">
        <v>2001</v>
      </c>
      <c r="B2" s="7">
        <v>0</v>
      </c>
      <c r="C2" s="8">
        <v>0</v>
      </c>
      <c r="D2" s="9">
        <f>SUM(B2:C2)</f>
        <v>0</v>
      </c>
      <c r="E2" s="82">
        <v>0</v>
      </c>
      <c r="F2" s="8">
        <v>0</v>
      </c>
      <c r="G2" s="8">
        <f t="shared" ref="G2:G15" si="0">SUM(E2:F2)</f>
        <v>0</v>
      </c>
    </row>
    <row r="3" spans="1:7" x14ac:dyDescent="0.2">
      <c r="A3" s="79">
        <v>2002</v>
      </c>
      <c r="B3" s="11">
        <v>0</v>
      </c>
      <c r="C3" s="12">
        <v>0</v>
      </c>
      <c r="D3" s="13">
        <f>SUM(B3:C3)</f>
        <v>0</v>
      </c>
      <c r="E3" s="83">
        <v>2</v>
      </c>
      <c r="F3" s="12">
        <v>0</v>
      </c>
      <c r="G3" s="12">
        <f t="shared" si="0"/>
        <v>2</v>
      </c>
    </row>
    <row r="4" spans="1:7" x14ac:dyDescent="0.2">
      <c r="A4" s="80">
        <v>2003</v>
      </c>
      <c r="B4" s="2">
        <v>0</v>
      </c>
      <c r="C4" s="1">
        <v>0</v>
      </c>
      <c r="D4" s="3">
        <f>SUM(B4:C4)</f>
        <v>0</v>
      </c>
      <c r="E4" s="84">
        <v>0</v>
      </c>
      <c r="F4" s="1">
        <v>0</v>
      </c>
      <c r="G4" s="1">
        <f t="shared" si="0"/>
        <v>0</v>
      </c>
    </row>
    <row r="5" spans="1:7" x14ac:dyDescent="0.2">
      <c r="A5" s="79">
        <v>2004</v>
      </c>
      <c r="B5" s="11">
        <v>0</v>
      </c>
      <c r="C5" s="12">
        <v>0</v>
      </c>
      <c r="D5" s="13">
        <f t="shared" ref="D5:D16" si="1">SUM(B5:C5)</f>
        <v>0</v>
      </c>
      <c r="E5" s="83">
        <v>0</v>
      </c>
      <c r="F5" s="12">
        <v>0</v>
      </c>
      <c r="G5" s="12">
        <f t="shared" si="0"/>
        <v>0</v>
      </c>
    </row>
    <row r="6" spans="1:7" x14ac:dyDescent="0.2">
      <c r="A6" s="80">
        <v>2005</v>
      </c>
      <c r="B6" s="2">
        <v>0</v>
      </c>
      <c r="C6" s="1">
        <v>0</v>
      </c>
      <c r="D6" s="3">
        <f t="shared" si="1"/>
        <v>0</v>
      </c>
      <c r="E6" s="84">
        <v>1</v>
      </c>
      <c r="F6" s="1">
        <v>1</v>
      </c>
      <c r="G6" s="1">
        <f t="shared" si="0"/>
        <v>2</v>
      </c>
    </row>
    <row r="7" spans="1:7" x14ac:dyDescent="0.2">
      <c r="A7" s="79">
        <v>2006</v>
      </c>
      <c r="B7" s="11">
        <v>0</v>
      </c>
      <c r="C7" s="12">
        <v>0</v>
      </c>
      <c r="D7" s="13">
        <f t="shared" si="1"/>
        <v>0</v>
      </c>
      <c r="E7" s="83">
        <v>2</v>
      </c>
      <c r="F7" s="12">
        <v>0</v>
      </c>
      <c r="G7" s="12">
        <f t="shared" si="0"/>
        <v>2</v>
      </c>
    </row>
    <row r="8" spans="1:7" x14ac:dyDescent="0.2">
      <c r="A8" s="80">
        <v>2007</v>
      </c>
      <c r="B8" s="2">
        <v>0</v>
      </c>
      <c r="C8" s="1">
        <v>0</v>
      </c>
      <c r="D8" s="3">
        <f t="shared" si="1"/>
        <v>0</v>
      </c>
      <c r="E8" s="84">
        <v>6</v>
      </c>
      <c r="F8" s="1">
        <v>0</v>
      </c>
      <c r="G8" s="1">
        <f t="shared" si="0"/>
        <v>6</v>
      </c>
    </row>
    <row r="9" spans="1:7" x14ac:dyDescent="0.2">
      <c r="A9" s="79">
        <v>2008</v>
      </c>
      <c r="B9" s="11">
        <v>0</v>
      </c>
      <c r="C9" s="12">
        <v>1</v>
      </c>
      <c r="D9" s="13">
        <f t="shared" si="1"/>
        <v>1</v>
      </c>
      <c r="E9" s="83">
        <v>2</v>
      </c>
      <c r="F9" s="12">
        <v>0</v>
      </c>
      <c r="G9" s="12">
        <f t="shared" si="0"/>
        <v>2</v>
      </c>
    </row>
    <row r="10" spans="1:7" x14ac:dyDescent="0.2">
      <c r="A10" s="80">
        <v>2009</v>
      </c>
      <c r="B10" s="2">
        <v>1</v>
      </c>
      <c r="C10" s="1">
        <v>1</v>
      </c>
      <c r="D10" s="3">
        <f t="shared" si="1"/>
        <v>2</v>
      </c>
      <c r="E10" s="84">
        <v>2</v>
      </c>
      <c r="F10" s="1">
        <v>1</v>
      </c>
      <c r="G10" s="1">
        <f t="shared" si="0"/>
        <v>3</v>
      </c>
    </row>
    <row r="11" spans="1:7" x14ac:dyDescent="0.2">
      <c r="A11" s="79">
        <v>2010</v>
      </c>
      <c r="B11" s="11">
        <v>0</v>
      </c>
      <c r="C11" s="12">
        <v>0</v>
      </c>
      <c r="D11" s="13">
        <f t="shared" si="1"/>
        <v>0</v>
      </c>
      <c r="E11" s="83">
        <v>12</v>
      </c>
      <c r="F11" s="12">
        <v>1</v>
      </c>
      <c r="G11" s="12">
        <f t="shared" si="0"/>
        <v>13</v>
      </c>
    </row>
    <row r="12" spans="1:7" x14ac:dyDescent="0.2">
      <c r="A12" s="80">
        <v>2011</v>
      </c>
      <c r="B12" s="2">
        <v>1</v>
      </c>
      <c r="C12" s="1">
        <v>0</v>
      </c>
      <c r="D12" s="3">
        <f t="shared" si="1"/>
        <v>1</v>
      </c>
      <c r="E12" s="85">
        <v>15</v>
      </c>
      <c r="F12" s="60">
        <v>5</v>
      </c>
      <c r="G12" s="60">
        <f t="shared" si="0"/>
        <v>20</v>
      </c>
    </row>
    <row r="13" spans="1:7" x14ac:dyDescent="0.2">
      <c r="A13" s="79">
        <v>2012</v>
      </c>
      <c r="B13" s="11">
        <v>1</v>
      </c>
      <c r="C13" s="12">
        <v>0</v>
      </c>
      <c r="D13" s="13">
        <f t="shared" si="1"/>
        <v>1</v>
      </c>
      <c r="E13" s="83">
        <v>49</v>
      </c>
      <c r="F13" s="12">
        <v>6</v>
      </c>
      <c r="G13" s="12">
        <f t="shared" si="0"/>
        <v>55</v>
      </c>
    </row>
    <row r="14" spans="1:7" x14ac:dyDescent="0.2">
      <c r="A14" s="80">
        <v>2013</v>
      </c>
      <c r="B14" s="86">
        <v>7</v>
      </c>
      <c r="C14" s="59">
        <v>5</v>
      </c>
      <c r="D14" s="3">
        <f t="shared" si="1"/>
        <v>12</v>
      </c>
      <c r="E14" s="85">
        <v>110</v>
      </c>
      <c r="F14" s="60">
        <v>11</v>
      </c>
      <c r="G14" s="60">
        <f t="shared" si="0"/>
        <v>121</v>
      </c>
    </row>
    <row r="15" spans="1:7" x14ac:dyDescent="0.2">
      <c r="A15" s="79">
        <v>2014</v>
      </c>
      <c r="B15" s="87">
        <v>11</v>
      </c>
      <c r="C15" s="58">
        <v>25</v>
      </c>
      <c r="D15" s="13">
        <f t="shared" si="1"/>
        <v>36</v>
      </c>
      <c r="E15" s="83">
        <v>140</v>
      </c>
      <c r="F15" s="12">
        <v>34</v>
      </c>
      <c r="G15" s="12">
        <f t="shared" si="0"/>
        <v>174</v>
      </c>
    </row>
    <row r="16" spans="1:7" ht="16" thickBot="1" x14ac:dyDescent="0.25">
      <c r="A16" s="81">
        <v>2015</v>
      </c>
      <c r="B16" s="4">
        <v>19</v>
      </c>
      <c r="C16" s="5">
        <v>20</v>
      </c>
      <c r="D16" s="6">
        <f t="shared" si="1"/>
        <v>39</v>
      </c>
      <c r="E16" s="85">
        <v>220</v>
      </c>
      <c r="F16" s="60">
        <v>28</v>
      </c>
      <c r="G16" s="60">
        <f>SUM(E16:F16)</f>
        <v>248</v>
      </c>
    </row>
    <row r="17" spans="1:7" ht="16" thickBot="1" x14ac:dyDescent="0.25">
      <c r="A17" s="20" t="s">
        <v>1</v>
      </c>
      <c r="B17" s="16">
        <f t="shared" ref="B17:G17" si="2">SUM(B2:B16)</f>
        <v>40</v>
      </c>
      <c r="C17" s="17">
        <f t="shared" si="2"/>
        <v>52</v>
      </c>
      <c r="D17" s="17">
        <f t="shared" si="2"/>
        <v>92</v>
      </c>
      <c r="E17" s="17">
        <f t="shared" si="2"/>
        <v>561</v>
      </c>
      <c r="F17" s="17">
        <f t="shared" si="2"/>
        <v>87</v>
      </c>
      <c r="G17" s="17">
        <f t="shared" si="2"/>
        <v>648</v>
      </c>
    </row>
    <row r="18" spans="1:7" x14ac:dyDescent="0.2">
      <c r="B18" s="21"/>
    </row>
    <row r="19" spans="1:7" x14ac:dyDescent="0.2">
      <c r="A19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tabSelected="1" zoomScale="130" zoomScaleNormal="130" zoomScalePageLayoutView="130" workbookViewId="0">
      <selection activeCell="L9" sqref="L9"/>
    </sheetView>
  </sheetViews>
  <sheetFormatPr baseColWidth="10" defaultColWidth="8.83203125" defaultRowHeight="15" x14ac:dyDescent="0.2"/>
  <cols>
    <col min="1" max="1" width="3.1640625" style="32" customWidth="1"/>
    <col min="2" max="2" width="13.33203125" style="32" customWidth="1"/>
    <col min="3" max="3" width="6.6640625" style="32" customWidth="1"/>
    <col min="4" max="4" width="7.83203125" style="32" customWidth="1"/>
    <col min="5" max="5" width="7" style="32" customWidth="1"/>
    <col min="6" max="6" width="7.33203125" style="32" customWidth="1"/>
    <col min="7" max="7" width="6.5" style="32" customWidth="1"/>
    <col min="8" max="9" width="7.6640625" style="32" customWidth="1"/>
    <col min="10" max="10" width="7.83203125" style="32" customWidth="1"/>
    <col min="11" max="17" width="8.83203125" style="31"/>
    <col min="18" max="16384" width="8.83203125" style="32"/>
  </cols>
  <sheetData>
    <row r="1" spans="1:17" ht="16" thickBot="1" x14ac:dyDescent="0.25">
      <c r="A1" s="102" t="s">
        <v>42</v>
      </c>
      <c r="B1" s="104" t="s">
        <v>23</v>
      </c>
      <c r="C1" s="106" t="s">
        <v>33</v>
      </c>
      <c r="D1" s="107"/>
      <c r="E1" s="107"/>
      <c r="F1" s="108"/>
      <c r="G1" s="106" t="s">
        <v>4</v>
      </c>
      <c r="H1" s="107"/>
      <c r="I1" s="107"/>
      <c r="J1" s="108"/>
    </row>
    <row r="2" spans="1:17" s="33" customFormat="1" ht="16" thickBot="1" x14ac:dyDescent="0.25">
      <c r="A2" s="103"/>
      <c r="B2" s="105"/>
      <c r="C2" s="54" t="s">
        <v>26</v>
      </c>
      <c r="D2" s="55" t="s">
        <v>27</v>
      </c>
      <c r="E2" s="55" t="s">
        <v>43</v>
      </c>
      <c r="F2" s="56" t="s">
        <v>38</v>
      </c>
      <c r="G2" s="54" t="s">
        <v>26</v>
      </c>
      <c r="H2" s="55" t="s">
        <v>27</v>
      </c>
      <c r="I2" s="55" t="s">
        <v>43</v>
      </c>
      <c r="J2" s="57" t="s">
        <v>38</v>
      </c>
      <c r="K2" s="47"/>
      <c r="L2" s="47"/>
      <c r="M2" s="47"/>
      <c r="N2" s="47"/>
      <c r="O2" s="47"/>
      <c r="P2" s="47"/>
      <c r="Q2" s="47"/>
    </row>
    <row r="3" spans="1:17" x14ac:dyDescent="0.2">
      <c r="A3" s="61">
        <v>1</v>
      </c>
      <c r="B3" s="70" t="s">
        <v>12</v>
      </c>
      <c r="C3" s="109">
        <f>ARG_e_BRA!D2</f>
        <v>0</v>
      </c>
      <c r="D3" s="110">
        <f>ARG_e_BRA!D3</f>
        <v>0</v>
      </c>
      <c r="E3" s="111">
        <f t="shared" ref="E3:E17" si="0">D3-C3</f>
        <v>0</v>
      </c>
      <c r="F3" s="112">
        <f t="shared" ref="F3:F15" si="1">E3*E3</f>
        <v>0</v>
      </c>
      <c r="G3" s="109">
        <f>ARG_e_BRA!G2</f>
        <v>0</v>
      </c>
      <c r="H3" s="110">
        <f>ARG_e_BRA!G3</f>
        <v>2</v>
      </c>
      <c r="I3" s="111">
        <f t="shared" ref="I3:I17" si="2">H3-G3</f>
        <v>2</v>
      </c>
      <c r="J3" s="113">
        <f>I3*I3</f>
        <v>4</v>
      </c>
    </row>
    <row r="4" spans="1:17" x14ac:dyDescent="0.2">
      <c r="A4" s="62">
        <v>2</v>
      </c>
      <c r="B4" s="71" t="s">
        <v>13</v>
      </c>
      <c r="C4" s="114">
        <f>ARG_e_BRA!D3</f>
        <v>0</v>
      </c>
      <c r="D4" s="115">
        <f>ARG_e_BRA!D4</f>
        <v>0</v>
      </c>
      <c r="E4" s="116">
        <f t="shared" si="0"/>
        <v>0</v>
      </c>
      <c r="F4" s="117">
        <f t="shared" si="1"/>
        <v>0</v>
      </c>
      <c r="G4" s="114">
        <f>ARG_e_BRA!G3</f>
        <v>2</v>
      </c>
      <c r="H4" s="115">
        <f>ARG_e_BRA!G4</f>
        <v>0</v>
      </c>
      <c r="I4" s="116">
        <f t="shared" si="2"/>
        <v>-2</v>
      </c>
      <c r="J4" s="118">
        <f t="shared" ref="J4:J6" si="3">H4*I4</f>
        <v>0</v>
      </c>
    </row>
    <row r="5" spans="1:17" x14ac:dyDescent="0.2">
      <c r="A5" s="63">
        <v>3</v>
      </c>
      <c r="B5" s="72" t="s">
        <v>14</v>
      </c>
      <c r="C5" s="119">
        <f>ARG_e_BRA!D4</f>
        <v>0</v>
      </c>
      <c r="D5" s="120">
        <f>ARG_e_BRA!D5</f>
        <v>0</v>
      </c>
      <c r="E5" s="121">
        <f t="shared" si="0"/>
        <v>0</v>
      </c>
      <c r="F5" s="122">
        <f t="shared" si="1"/>
        <v>0</v>
      </c>
      <c r="G5" s="119">
        <f>ARG_e_BRA!G4</f>
        <v>0</v>
      </c>
      <c r="H5" s="120">
        <f>ARG_e_BRA!G5</f>
        <v>0</v>
      </c>
      <c r="I5" s="121">
        <f t="shared" si="2"/>
        <v>0</v>
      </c>
      <c r="J5" s="123">
        <f>I5*I5</f>
        <v>0</v>
      </c>
    </row>
    <row r="6" spans="1:17" x14ac:dyDescent="0.2">
      <c r="A6" s="62">
        <v>4</v>
      </c>
      <c r="B6" s="71" t="s">
        <v>15</v>
      </c>
      <c r="C6" s="114">
        <f>ARG_e_BRA!D5</f>
        <v>0</v>
      </c>
      <c r="D6" s="115">
        <f>ARG_e_BRA!D6</f>
        <v>0</v>
      </c>
      <c r="E6" s="116">
        <f t="shared" si="0"/>
        <v>0</v>
      </c>
      <c r="F6" s="117">
        <f t="shared" si="1"/>
        <v>0</v>
      </c>
      <c r="G6" s="114">
        <f>ARG_e_BRA!G5</f>
        <v>0</v>
      </c>
      <c r="H6" s="115">
        <f>ARG_e_BRA!G6</f>
        <v>2</v>
      </c>
      <c r="I6" s="116">
        <f t="shared" si="2"/>
        <v>2</v>
      </c>
      <c r="J6" s="118">
        <f t="shared" si="3"/>
        <v>4</v>
      </c>
    </row>
    <row r="7" spans="1:17" x14ac:dyDescent="0.2">
      <c r="A7" s="63">
        <v>5</v>
      </c>
      <c r="B7" s="72" t="s">
        <v>16</v>
      </c>
      <c r="C7" s="119">
        <f>ARG_e_BRA!D6</f>
        <v>0</v>
      </c>
      <c r="D7" s="120">
        <f>ARG_e_BRA!D7</f>
        <v>0</v>
      </c>
      <c r="E7" s="121">
        <f t="shared" si="0"/>
        <v>0</v>
      </c>
      <c r="F7" s="122">
        <f t="shared" si="1"/>
        <v>0</v>
      </c>
      <c r="G7" s="119">
        <f>ARG_e_BRA!G6</f>
        <v>2</v>
      </c>
      <c r="H7" s="120">
        <f>ARG_e_BRA!G7</f>
        <v>2</v>
      </c>
      <c r="I7" s="121">
        <f t="shared" si="2"/>
        <v>0</v>
      </c>
      <c r="J7" s="123">
        <f t="shared" ref="J7:J15" si="4">I7*I7</f>
        <v>0</v>
      </c>
    </row>
    <row r="8" spans="1:17" x14ac:dyDescent="0.2">
      <c r="A8" s="62">
        <v>6</v>
      </c>
      <c r="B8" s="71" t="s">
        <v>17</v>
      </c>
      <c r="C8" s="114">
        <f>ARG_e_BRA!D7</f>
        <v>0</v>
      </c>
      <c r="D8" s="115">
        <f>ARG_e_BRA!D8</f>
        <v>0</v>
      </c>
      <c r="E8" s="116">
        <f t="shared" si="0"/>
        <v>0</v>
      </c>
      <c r="F8" s="117">
        <f t="shared" si="1"/>
        <v>0</v>
      </c>
      <c r="G8" s="114">
        <f>ARG_e_BRA!G7</f>
        <v>2</v>
      </c>
      <c r="H8" s="115">
        <f>ARG_e_BRA!G8</f>
        <v>6</v>
      </c>
      <c r="I8" s="116">
        <f t="shared" si="2"/>
        <v>4</v>
      </c>
      <c r="J8" s="118">
        <f t="shared" si="4"/>
        <v>16</v>
      </c>
    </row>
    <row r="9" spans="1:17" x14ac:dyDescent="0.2">
      <c r="A9" s="63">
        <v>7</v>
      </c>
      <c r="B9" s="72" t="s">
        <v>18</v>
      </c>
      <c r="C9" s="119">
        <f>ARG_e_BRA!D8</f>
        <v>0</v>
      </c>
      <c r="D9" s="120">
        <f>ARG_e_BRA!D9</f>
        <v>1</v>
      </c>
      <c r="E9" s="121">
        <f t="shared" si="0"/>
        <v>1</v>
      </c>
      <c r="F9" s="122">
        <f t="shared" si="1"/>
        <v>1</v>
      </c>
      <c r="G9" s="119">
        <f>ARG_e_BRA!G8</f>
        <v>6</v>
      </c>
      <c r="H9" s="120">
        <f>ARG_e_BRA!G9</f>
        <v>2</v>
      </c>
      <c r="I9" s="121">
        <f t="shared" si="2"/>
        <v>-4</v>
      </c>
      <c r="J9" s="123">
        <f t="shared" si="4"/>
        <v>16</v>
      </c>
    </row>
    <row r="10" spans="1:17" x14ac:dyDescent="0.2">
      <c r="A10" s="62">
        <v>8</v>
      </c>
      <c r="B10" s="71" t="s">
        <v>19</v>
      </c>
      <c r="C10" s="114">
        <f>ARG_e_BRA!D9</f>
        <v>1</v>
      </c>
      <c r="D10" s="115">
        <f>ARG_e_BRA!D10</f>
        <v>2</v>
      </c>
      <c r="E10" s="116">
        <f t="shared" si="0"/>
        <v>1</v>
      </c>
      <c r="F10" s="117">
        <f t="shared" si="1"/>
        <v>1</v>
      </c>
      <c r="G10" s="114">
        <f>ARG_e_BRA!G9</f>
        <v>2</v>
      </c>
      <c r="H10" s="115">
        <f>ARG_e_BRA!G10</f>
        <v>3</v>
      </c>
      <c r="I10" s="116">
        <f t="shared" si="2"/>
        <v>1</v>
      </c>
      <c r="J10" s="118">
        <f t="shared" si="4"/>
        <v>1</v>
      </c>
    </row>
    <row r="11" spans="1:17" x14ac:dyDescent="0.2">
      <c r="A11" s="63">
        <v>9</v>
      </c>
      <c r="B11" s="72" t="s">
        <v>20</v>
      </c>
      <c r="C11" s="119">
        <f>ARG_e_BRA!D10</f>
        <v>2</v>
      </c>
      <c r="D11" s="120">
        <f>ARG_e_BRA!D11</f>
        <v>0</v>
      </c>
      <c r="E11" s="121">
        <f>D11-C11</f>
        <v>-2</v>
      </c>
      <c r="F11" s="122">
        <f>E11*E11</f>
        <v>4</v>
      </c>
      <c r="G11" s="119">
        <f>ARG_e_BRA!G10</f>
        <v>3</v>
      </c>
      <c r="H11" s="120">
        <f>ARG_e_BRA!G11</f>
        <v>13</v>
      </c>
      <c r="I11" s="121">
        <f>H11-G11</f>
        <v>10</v>
      </c>
      <c r="J11" s="123">
        <f>I11*I11</f>
        <v>100</v>
      </c>
    </row>
    <row r="12" spans="1:17" x14ac:dyDescent="0.2">
      <c r="A12" s="75">
        <v>10</v>
      </c>
      <c r="B12" s="71" t="s">
        <v>21</v>
      </c>
      <c r="C12" s="114">
        <f>ARG_e_BRA!D11</f>
        <v>0</v>
      </c>
      <c r="D12" s="115">
        <f>ARG_e_BRA!D12</f>
        <v>1</v>
      </c>
      <c r="E12" s="116">
        <f>D12-C12</f>
        <v>1</v>
      </c>
      <c r="F12" s="117">
        <f>E12*E12</f>
        <v>1</v>
      </c>
      <c r="G12" s="114">
        <f>ARG_e_BRA!G11</f>
        <v>13</v>
      </c>
      <c r="H12" s="115">
        <f>ARG_e_BRA!G12</f>
        <v>20</v>
      </c>
      <c r="I12" s="116">
        <f>H12-G12</f>
        <v>7</v>
      </c>
      <c r="J12" s="118">
        <f>I12*I12</f>
        <v>49</v>
      </c>
    </row>
    <row r="13" spans="1:17" x14ac:dyDescent="0.2">
      <c r="A13" s="64">
        <v>11</v>
      </c>
      <c r="B13" s="72" t="s">
        <v>22</v>
      </c>
      <c r="C13" s="119">
        <f>ARG_e_BRA!D12</f>
        <v>1</v>
      </c>
      <c r="D13" s="120">
        <f>ARG_e_BRA!D13</f>
        <v>1</v>
      </c>
      <c r="E13" s="121">
        <f>D13-C13</f>
        <v>0</v>
      </c>
      <c r="F13" s="122">
        <f>E13*E13</f>
        <v>0</v>
      </c>
      <c r="G13" s="119">
        <f>ARG_e_BRA!G12</f>
        <v>20</v>
      </c>
      <c r="H13" s="120">
        <f>ARG_e_BRA!G13</f>
        <v>55</v>
      </c>
      <c r="I13" s="121">
        <f>H13-G13</f>
        <v>35</v>
      </c>
      <c r="J13" s="123">
        <f>I13*I13</f>
        <v>1225</v>
      </c>
    </row>
    <row r="14" spans="1:17" x14ac:dyDescent="0.2">
      <c r="A14" s="76">
        <v>12</v>
      </c>
      <c r="B14" s="71" t="s">
        <v>34</v>
      </c>
      <c r="C14" s="114">
        <f>ARG_e_BRA!D13</f>
        <v>1</v>
      </c>
      <c r="D14" s="115">
        <f>ARG_e_BRA!D14</f>
        <v>12</v>
      </c>
      <c r="E14" s="116">
        <f t="shared" si="0"/>
        <v>11</v>
      </c>
      <c r="F14" s="117">
        <f t="shared" si="1"/>
        <v>121</v>
      </c>
      <c r="G14" s="114">
        <f>ARG_e_BRA!G13</f>
        <v>55</v>
      </c>
      <c r="H14" s="115">
        <f>ARG_e_BRA!G14</f>
        <v>121</v>
      </c>
      <c r="I14" s="116">
        <f t="shared" si="2"/>
        <v>66</v>
      </c>
      <c r="J14" s="118">
        <f t="shared" si="4"/>
        <v>4356</v>
      </c>
    </row>
    <row r="15" spans="1:17" x14ac:dyDescent="0.2">
      <c r="A15" s="73">
        <v>13</v>
      </c>
      <c r="B15" s="72" t="s">
        <v>35</v>
      </c>
      <c r="C15" s="119">
        <f>ARG_e_BRA!D14</f>
        <v>12</v>
      </c>
      <c r="D15" s="120">
        <f>ARG_e_BRA!D15</f>
        <v>36</v>
      </c>
      <c r="E15" s="124">
        <f t="shared" si="0"/>
        <v>24</v>
      </c>
      <c r="F15" s="122">
        <f t="shared" si="1"/>
        <v>576</v>
      </c>
      <c r="G15" s="119">
        <f>ARG_e_BRA!G14</f>
        <v>121</v>
      </c>
      <c r="H15" s="120">
        <f>ARG_e_BRA!G15</f>
        <v>174</v>
      </c>
      <c r="I15" s="124">
        <f t="shared" si="2"/>
        <v>53</v>
      </c>
      <c r="J15" s="123">
        <f t="shared" si="4"/>
        <v>2809</v>
      </c>
    </row>
    <row r="16" spans="1:17" ht="16" thickBot="1" x14ac:dyDescent="0.25">
      <c r="A16" s="100">
        <v>14</v>
      </c>
      <c r="B16" s="77" t="s">
        <v>36</v>
      </c>
      <c r="C16" s="125">
        <f>ARG_e_BRA!D15</f>
        <v>36</v>
      </c>
      <c r="D16" s="126">
        <f>ARG_e_BRA!D16</f>
        <v>39</v>
      </c>
      <c r="E16" s="127">
        <f t="shared" si="0"/>
        <v>3</v>
      </c>
      <c r="F16" s="128">
        <f>E16*E16</f>
        <v>9</v>
      </c>
      <c r="G16" s="125">
        <f>ARG_e_BRA!G15</f>
        <v>174</v>
      </c>
      <c r="H16" s="126">
        <f>ARG_e_BRA!G16</f>
        <v>248</v>
      </c>
      <c r="I16" s="127">
        <f>H16-G16</f>
        <v>74</v>
      </c>
      <c r="J16" s="129">
        <f>I16*I16</f>
        <v>5476</v>
      </c>
    </row>
    <row r="17" spans="1:17" s="22" customFormat="1" ht="16" thickBot="1" x14ac:dyDescent="0.25">
      <c r="B17" s="74" t="s">
        <v>28</v>
      </c>
      <c r="C17" s="65">
        <f>SUM(C3:C16)</f>
        <v>53</v>
      </c>
      <c r="D17" s="66">
        <f>SUM(D3:D16)</f>
        <v>92</v>
      </c>
      <c r="E17" s="67">
        <f t="shared" si="0"/>
        <v>39</v>
      </c>
      <c r="F17" s="69">
        <f>SUM(F3:F16)</f>
        <v>713</v>
      </c>
      <c r="G17" s="65">
        <f>SUM(G3:G16)</f>
        <v>400</v>
      </c>
      <c r="H17" s="66">
        <f>SUM(H3:H16)</f>
        <v>648</v>
      </c>
      <c r="I17" s="67">
        <f t="shared" si="2"/>
        <v>248</v>
      </c>
      <c r="J17" s="68">
        <f>SUM(J3:J16)</f>
        <v>14056</v>
      </c>
      <c r="K17" s="30"/>
      <c r="L17" s="30"/>
      <c r="M17" s="30"/>
      <c r="N17" s="30"/>
      <c r="O17" s="30"/>
      <c r="P17" s="30"/>
      <c r="Q17" s="30"/>
    </row>
    <row r="18" spans="1:17" s="31" customFormat="1" ht="5.25" customHeight="1" thickBot="1" x14ac:dyDescent="0.25">
      <c r="A18" s="39"/>
      <c r="B18" s="45"/>
      <c r="C18" s="36"/>
      <c r="D18" s="36"/>
      <c r="E18" s="36"/>
      <c r="F18" s="37"/>
      <c r="G18" s="38"/>
      <c r="H18" s="38"/>
      <c r="I18" s="38"/>
      <c r="J18" s="39"/>
    </row>
    <row r="19" spans="1:17" s="34" customFormat="1" ht="16" thickBot="1" x14ac:dyDescent="0.25">
      <c r="A19" s="40"/>
      <c r="B19" s="89" t="s">
        <v>24</v>
      </c>
      <c r="C19" s="41"/>
      <c r="D19" s="42"/>
      <c r="E19" s="94">
        <f>AVERAGE(E3:E16)</f>
        <v>2.7857142857142856</v>
      </c>
      <c r="F19" s="95"/>
      <c r="G19" s="95"/>
      <c r="H19" s="95"/>
      <c r="I19" s="96">
        <f>AVERAGE(I3:I16)</f>
        <v>17.714285714285715</v>
      </c>
      <c r="J19" s="51"/>
      <c r="K19" s="40"/>
      <c r="L19" s="40"/>
      <c r="M19" s="40"/>
      <c r="N19" s="40"/>
      <c r="O19" s="40"/>
      <c r="P19" s="40"/>
      <c r="Q19" s="40"/>
    </row>
    <row r="20" spans="1:17" s="43" customFormat="1" ht="6" customHeight="1" thickBot="1" x14ac:dyDescent="0.25">
      <c r="B20" s="44"/>
      <c r="C20" s="41"/>
      <c r="D20" s="42"/>
      <c r="E20" s="95"/>
      <c r="F20" s="95"/>
      <c r="G20" s="95"/>
      <c r="H20" s="95"/>
      <c r="I20" s="95"/>
      <c r="J20" s="51"/>
    </row>
    <row r="21" spans="1:17" s="22" customFormat="1" ht="16" thickBot="1" x14ac:dyDescent="0.25">
      <c r="A21" s="30"/>
      <c r="B21" s="88" t="s">
        <v>37</v>
      </c>
      <c r="C21" s="38"/>
      <c r="D21" s="42"/>
      <c r="E21" s="97">
        <f>E19*E19</f>
        <v>7.7602040816326525</v>
      </c>
      <c r="F21" s="98"/>
      <c r="G21" s="98"/>
      <c r="H21" s="98"/>
      <c r="I21" s="97">
        <f>I19*I19</f>
        <v>313.79591836734699</v>
      </c>
      <c r="J21" s="53"/>
      <c r="K21" s="30"/>
      <c r="L21" s="30"/>
      <c r="M21" s="30"/>
      <c r="N21" s="30"/>
      <c r="O21" s="30"/>
      <c r="P21" s="30"/>
      <c r="Q21" s="30"/>
    </row>
    <row r="22" spans="1:17" s="22" customFormat="1" ht="6" customHeight="1" thickBot="1" x14ac:dyDescent="0.25">
      <c r="A22" s="30"/>
      <c r="B22" s="47"/>
      <c r="C22" s="30"/>
      <c r="D22" s="48"/>
      <c r="E22" s="98"/>
      <c r="F22" s="98"/>
      <c r="G22" s="98"/>
      <c r="H22" s="98"/>
      <c r="I22" s="98"/>
      <c r="J22" s="50"/>
      <c r="K22" s="30"/>
      <c r="L22" s="30"/>
      <c r="M22" s="30"/>
      <c r="N22" s="30"/>
      <c r="O22" s="30"/>
      <c r="P22" s="30"/>
      <c r="Q22" s="30"/>
    </row>
    <row r="23" spans="1:17" s="22" customFormat="1" ht="16" thickBot="1" x14ac:dyDescent="0.25">
      <c r="A23" s="30"/>
      <c r="B23" s="35" t="s">
        <v>25</v>
      </c>
      <c r="C23" s="30"/>
      <c r="D23" s="48"/>
      <c r="E23" s="99">
        <f>SQRT(((F17-(A16*E21))/(A16-1)))</f>
        <v>6.8182850475035872</v>
      </c>
      <c r="F23" s="98"/>
      <c r="G23" s="98"/>
      <c r="H23" s="98"/>
      <c r="I23" s="99">
        <f>SQRT(((J17-(A16*I21))/(A16-1)))</f>
        <v>27.263468291776512</v>
      </c>
      <c r="J23" s="50"/>
      <c r="K23" s="30"/>
      <c r="L23" s="30"/>
      <c r="M23" s="30"/>
      <c r="N23" s="30"/>
      <c r="O23" s="30"/>
      <c r="P23" s="30"/>
      <c r="Q23" s="30"/>
    </row>
    <row r="24" spans="1:17" ht="6" customHeight="1" thickBot="1" x14ac:dyDescent="0.25">
      <c r="A24" s="31"/>
      <c r="B24" s="46"/>
      <c r="C24" s="31"/>
      <c r="D24" s="49"/>
      <c r="E24" s="52"/>
      <c r="F24" s="52"/>
      <c r="G24" s="52"/>
      <c r="H24" s="52"/>
      <c r="I24" s="52"/>
      <c r="J24" s="52"/>
    </row>
    <row r="25" spans="1:17" s="22" customFormat="1" ht="16" thickBot="1" x14ac:dyDescent="0.25">
      <c r="A25" s="30"/>
      <c r="B25" s="90" t="s">
        <v>41</v>
      </c>
      <c r="C25" s="30"/>
      <c r="D25" s="48"/>
      <c r="E25" s="93">
        <f>(E19*(SQRT(A16)))/(E23)</f>
        <v>1.5287111585927087</v>
      </c>
      <c r="F25" s="50"/>
      <c r="G25" s="50"/>
      <c r="H25" s="50"/>
      <c r="I25" s="93">
        <f>(I19*(SQRT(A16)))/(I23)</f>
        <v>2.4311209155393319</v>
      </c>
      <c r="J25" s="50"/>
      <c r="K25" s="30"/>
      <c r="L25" s="30"/>
      <c r="M25" s="30"/>
      <c r="N25" s="30"/>
      <c r="O25" s="30"/>
      <c r="P25" s="30"/>
      <c r="Q25" s="30"/>
    </row>
    <row r="26" spans="1:17" ht="16" thickBot="1" x14ac:dyDescent="0.25">
      <c r="A26" s="31"/>
      <c r="B26" s="31"/>
      <c r="C26" s="31"/>
      <c r="D26" s="49"/>
      <c r="E26" s="49"/>
      <c r="F26" s="49"/>
      <c r="G26" s="49"/>
      <c r="H26" s="49"/>
      <c r="I26" s="49"/>
      <c r="J26" s="49"/>
    </row>
    <row r="27" spans="1:17" ht="16" thickBot="1" x14ac:dyDescent="0.25">
      <c r="A27" s="31"/>
      <c r="B27" s="91" t="s">
        <v>29</v>
      </c>
      <c r="C27" s="30"/>
      <c r="D27" s="48"/>
      <c r="E27" s="92">
        <v>0.1</v>
      </c>
      <c r="F27" s="42" t="s">
        <v>30</v>
      </c>
      <c r="G27" s="42"/>
      <c r="H27" s="42"/>
      <c r="I27" s="101">
        <v>2.5000000000000001E-2</v>
      </c>
      <c r="J27" s="42" t="s">
        <v>30</v>
      </c>
    </row>
    <row r="28" spans="1:17" s="31" customFormat="1" x14ac:dyDescent="0.2"/>
    <row r="29" spans="1:17" s="31" customFormat="1" x14ac:dyDescent="0.2"/>
    <row r="30" spans="1:17" s="31" customFormat="1" x14ac:dyDescent="0.2"/>
    <row r="31" spans="1:17" s="31" customFormat="1" x14ac:dyDescent="0.2"/>
    <row r="32" spans="1:17" s="31" customFormat="1" x14ac:dyDescent="0.2"/>
    <row r="33" s="31" customFormat="1" x14ac:dyDescent="0.2"/>
    <row r="34" s="31" customFormat="1" x14ac:dyDescent="0.2"/>
    <row r="35" s="31" customFormat="1" x14ac:dyDescent="0.2"/>
    <row r="36" s="31" customFormat="1" x14ac:dyDescent="0.2"/>
    <row r="37" s="31" customFormat="1" x14ac:dyDescent="0.2"/>
    <row r="38" s="31" customFormat="1" x14ac:dyDescent="0.2"/>
    <row r="39" s="31" customFormat="1" x14ac:dyDescent="0.2"/>
  </sheetData>
  <mergeCells count="4">
    <mergeCell ref="A1:A2"/>
    <mergeCell ref="B1:B2"/>
    <mergeCell ref="C1:F1"/>
    <mergeCell ref="G1:J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zoomScalePageLayoutView="150" workbookViewId="0">
      <selection activeCell="I17" sqref="I17"/>
    </sheetView>
  </sheetViews>
  <sheetFormatPr baseColWidth="10" defaultColWidth="11.5" defaultRowHeight="15" x14ac:dyDescent="0.2"/>
  <cols>
    <col min="1" max="3" width="11.5" style="23"/>
    <col min="4" max="4" width="9.5" style="23" customWidth="1"/>
    <col min="5" max="16384" width="11.5" style="23"/>
  </cols>
  <sheetData>
    <row r="1" spans="1:5" ht="40" thickBot="1" x14ac:dyDescent="0.25">
      <c r="A1" s="29" t="s">
        <v>11</v>
      </c>
      <c r="B1" s="26" t="s">
        <v>44</v>
      </c>
      <c r="C1" s="26" t="s">
        <v>5</v>
      </c>
      <c r="D1" s="26" t="s">
        <v>6</v>
      </c>
      <c r="E1" s="25"/>
    </row>
    <row r="2" spans="1:5" ht="16" thickBot="1" x14ac:dyDescent="0.25"/>
    <row r="3" spans="1:5" ht="16" thickBot="1" x14ac:dyDescent="0.25">
      <c r="A3" s="26" t="s">
        <v>7</v>
      </c>
      <c r="B3" s="26" t="s">
        <v>8</v>
      </c>
      <c r="C3" s="26" t="s">
        <v>9</v>
      </c>
      <c r="D3" s="26" t="s">
        <v>10</v>
      </c>
      <c r="E3" s="25"/>
    </row>
    <row r="4" spans="1:5" x14ac:dyDescent="0.2">
      <c r="A4" s="27" t="s">
        <v>39</v>
      </c>
      <c r="B4" s="27">
        <v>2</v>
      </c>
      <c r="C4" s="27">
        <v>0</v>
      </c>
      <c r="D4" s="27">
        <v>2</v>
      </c>
      <c r="E4" s="24"/>
    </row>
    <row r="5" spans="1:5" x14ac:dyDescent="0.2">
      <c r="A5" s="28" t="s">
        <v>40</v>
      </c>
      <c r="B5" s="28">
        <v>2</v>
      </c>
      <c r="C5" s="28">
        <v>3</v>
      </c>
      <c r="D5" s="28">
        <v>5</v>
      </c>
      <c r="E5" s="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ARG_e_BRA</vt:lpstr>
      <vt:lpstr>1-IPwDC</vt:lpstr>
      <vt:lpstr>2-IPdDC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 Lopes</dc:creator>
  <cp:lastModifiedBy>Gills</cp:lastModifiedBy>
  <dcterms:created xsi:type="dcterms:W3CDTF">2013-01-20T02:04:41Z</dcterms:created>
  <dcterms:modified xsi:type="dcterms:W3CDTF">2016-03-08T18:03:28Z</dcterms:modified>
</cp:coreProperties>
</file>