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gills/Documents/Acadêmico/pos-graduacao/doutorado/ufpe/TESE/Tese/SUBSÍDIOS/"/>
    </mc:Choice>
  </mc:AlternateContent>
  <bookViews>
    <workbookView xWindow="0" yWindow="460" windowWidth="25600" windowHeight="15460" tabRatio="500"/>
  </bookViews>
  <sheets>
    <sheet name="ENABED-Ciber" sheetId="3" r:id="rId1"/>
    <sheet name="agregado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G7" i="1"/>
  <c r="G9" i="1"/>
  <c r="D3" i="1"/>
  <c r="F3" i="1"/>
  <c r="D4" i="1"/>
  <c r="F4" i="1"/>
  <c r="F5" i="1"/>
  <c r="D6" i="1"/>
  <c r="F6" i="1"/>
  <c r="F7" i="1"/>
  <c r="D8" i="1"/>
  <c r="F8" i="1"/>
  <c r="F9" i="1"/>
  <c r="F10" i="1"/>
  <c r="D11" i="1"/>
  <c r="F11" i="1"/>
  <c r="D12" i="1"/>
  <c r="E12" i="1"/>
  <c r="F12" i="1"/>
  <c r="G12" i="1"/>
</calcChain>
</file>

<file path=xl/comments1.xml><?xml version="1.0" encoding="utf-8"?>
<comments xmlns="http://schemas.openxmlformats.org/spreadsheetml/2006/main">
  <authors>
    <author>Gills xx</author>
  </authors>
  <commentList>
    <comment ref="E55" authorId="0">
      <text>
        <r>
          <rPr>
            <sz val="9"/>
            <color indexed="81"/>
            <rFont val="Calibri"/>
          </rPr>
          <t>Although the paper to keep the same working title published in the proceedings of 2012, this is a variation of that.</t>
        </r>
      </text>
    </comment>
  </commentList>
</comments>
</file>

<file path=xl/sharedStrings.xml><?xml version="1.0" encoding="utf-8"?>
<sst xmlns="http://schemas.openxmlformats.org/spreadsheetml/2006/main" count="262" uniqueCount="106">
  <si>
    <t>Limites e perspectivas da securitização: estudos de caso no contexto sulamericano contemporâneo</t>
  </si>
  <si>
    <t>O conceito de Revolução nos Assuntos Militares</t>
  </si>
  <si>
    <t>O Parlamento e a Política de Defesa Nacional</t>
  </si>
  <si>
    <t>Medidas adotadas pelo governo brasileiro frente ao Plano Colômbia</t>
  </si>
  <si>
    <t>Defesa Nacional, teorias de guerra e doutrina básica da Força Aérea Brasileira</t>
  </si>
  <si>
    <t>A Estratégia de Defesa brasileira como fomentadora de emprego e renda: a oportunidade de um “PAC da Defesa”</t>
  </si>
  <si>
    <t>Formação dos Oficiais das Forças Armadas no Brasil: Urgente coordenação dos fundamentos e conteúdos pelo Ministério da Defesa</t>
  </si>
  <si>
    <t>Mecanismos unilaterais de cerceamento tecnológico e comercial e regimes que o Brasil não aderiu</t>
  </si>
  <si>
    <t>A Estratégia Nacional de Defesa e a nova ordem internacional</t>
  </si>
  <si>
    <t xml:space="preserve">O Brasil e a proteção e o controle de bens sensíveis </t>
  </si>
  <si>
    <r>
      <t xml:space="preserve">Realismo político e novas ameaças: um estudo de caso da </t>
    </r>
    <r>
      <rPr>
        <i/>
        <sz val="12"/>
        <color theme="1"/>
        <rFont val="Calibri"/>
        <scheme val="minor"/>
      </rPr>
      <t>Global War on Terror</t>
    </r>
  </si>
  <si>
    <t>O movimento do ensino militar no Comando do Exército</t>
  </si>
  <si>
    <t>Academia da Força Aérea: educação e transformação para atendimento das demandas pós-modernas</t>
  </si>
  <si>
    <t>Base Industrial de Defesa: do cerceamento tecnológico à diplomacia de defesa</t>
  </si>
  <si>
    <t>C&amp;T e Indústria de Defesa: o papel da Engenharia Militar no desenvolvimento nacional autônomo</t>
  </si>
  <si>
    <t>A opção brasileira pelos aviões Rafale franceses, na ótica das restrições de acesso e desenvolvimento de tecnologia</t>
  </si>
  <si>
    <t>A Política Externa Brasileira e o programa nuclear iraniano – Uma análise do Tratado de Não- Proliferação Nuclear e da Estratégia Nacional de Defesa</t>
  </si>
  <si>
    <t>A Integração Regional na América do Sul e a Nova Ordem Mundial: novas questões e desafios</t>
  </si>
  <si>
    <t>A Estratégia Nacional de Defesa e a Unasul: afinidades pouco eletivas</t>
  </si>
  <si>
    <t>A Estratégia Nacional de Defesa, o profissionalismo militar e as relações civis-militares no Brasil</t>
  </si>
  <si>
    <t>Desafios da Inteligência no ciberespaço</t>
  </si>
  <si>
    <t>Das operações de coleta de Inteligência à guerra de informações: securitização do espaço cibernético</t>
  </si>
  <si>
    <t>Ciência e Tecnologia: “política por outros meios”?</t>
  </si>
  <si>
    <t>Avaliação da eficácia e eficiência da base logística de defesa: uma abordagem</t>
  </si>
  <si>
    <t>A DCNS e o programa de submarinos: experiências e perspectivas de setores de defesa brasileiros sobre a transferência de tecnologia estratégica</t>
  </si>
  <si>
    <t>Arcabouço regulatório da base logística de Defesa</t>
  </si>
  <si>
    <t>O papel da integração do Sistema de Ciência, Tecnologia e Inovação de interesse da Defesa com a BID no processo de obtenção da tecnologia militar</t>
  </si>
  <si>
    <t>Da ciberguerra: idiossincrasias do século XXI e as instituições militares de Defesa Cibernética de Brasil, Estados Unidos, Otan e União Europeia</t>
  </si>
  <si>
    <t>Forças de autodefesa do Japão: rumo ao Estado normal?</t>
  </si>
  <si>
    <t>O processo de transformação do Exército Brasileiro: um estudo sobre os reflexos da era do conhecimento</t>
  </si>
  <si>
    <t>Política de Defesa Nacional, Estratégia Nacional de Defesa e Doutrina Militar de Defesa: América do Sul e segurança regional</t>
  </si>
  <si>
    <t>Dissuasão: nova forma de mediar conflitos?</t>
  </si>
  <si>
    <t>Transformações contemporâneas no ensino superior militar</t>
  </si>
  <si>
    <t>Inovação no setor de Defesa e transformação do Exército</t>
  </si>
  <si>
    <t>Geopolítica e território cibernético: teoria de fronteiras, política e estratégia para essa nova dimensão territorial</t>
  </si>
  <si>
    <t>A geopolítica da América do Sul: o papel determinante da Defesa na integração do setor elétrico</t>
  </si>
  <si>
    <t>A crise fiscal dos EUA: implicações para a indústria de Defesa brasileira</t>
  </si>
  <si>
    <t>Uma estratégia para o desenvolvimento e a sustentação da base logística de Defesa brasileira</t>
  </si>
  <si>
    <t>A política pública industrial de Defesa brasileira: reflexões sobre o papel da futura carreira civil de analistas do Ministério da Defesa</t>
  </si>
  <si>
    <t>Restrições orçamentárias no Departamento de Defesa e seus impactos sobre a política americana de Segurança</t>
  </si>
  <si>
    <t>Jogos e cenários: simulações em benefício da Defesa</t>
  </si>
  <si>
    <t>Aplicações da Ciência da Informação na Defesa Nacional: possibilidades de cooperação, contribuição e integração entre as áreas</t>
  </si>
  <si>
    <t>As dimensões do campo de batalha e a guerra omnidimensional</t>
  </si>
  <si>
    <t>Os Estados Unidos da América e o desenvolvimento de uma Estratégia para o Espaço Cibernético</t>
  </si>
  <si>
    <t>Segurança Cibernética na Política de Defesa brasileira: um caso de securitização?</t>
  </si>
  <si>
    <t>O Conceito de Guerrilha e o Debate sobre a Transformação da Guerra</t>
  </si>
  <si>
    <t>Novas ameaças no século XXI: o terrorismo transnacional</t>
  </si>
  <si>
    <t>A Estratégia Nacional de Defesa como oportunidade para o debate público da Atividade de Inteligência</t>
  </si>
  <si>
    <t>Sugestões para a Inteligência de Defesa deste século</t>
  </si>
  <si>
    <t>O terrorismo na América do Sul e a segurança regional comparada</t>
  </si>
  <si>
    <t>Dessecuritização da Amazônia e as fronteiras metafísicas</t>
  </si>
  <si>
    <t>Espectro da Securitização Militar do Ciberespaço (ESMC): uma nova perspectiva sobre a Defesa Cibernética</t>
  </si>
  <si>
    <t>Segurança Internacional e Guerra Cibernética</t>
  </si>
  <si>
    <t>A articulação entre a Defesa e o orçamento: uma moldura teórico-conceitual</t>
  </si>
  <si>
    <t>Segurança e Defesa nos BRICS: é possível uma agenda comum?</t>
  </si>
  <si>
    <t>Integração do Sistema de Simulação de Combate da Defesa</t>
  </si>
  <si>
    <t>Revisão da Política de Defesa do governo brasileiro à luz do conceito da Base Logística de Defesa</t>
  </si>
  <si>
    <t>O primeiro Curso Avançado de Defesa Sul-Americano (CAD-SUL): reflexões sobre a defesa da Amazônia</t>
  </si>
  <si>
    <t>TOTAL</t>
  </si>
  <si>
    <t>pub_total</t>
  </si>
  <si>
    <t>id</t>
  </si>
  <si>
    <t>O poder no ciberespaço: o uso da força através da tecnologia da informação</t>
  </si>
  <si>
    <t>Segurança regional e nexo entre segurança e desenvolvimento: percepção de ameaça nas políticas declaratórias de defesa de África do Sul, Brasil e Índia</t>
  </si>
  <si>
    <t>Arms acquisition – why is it so difficult?</t>
  </si>
  <si>
    <t>Guerra pós-moderna? As operações targeted killing da USAF e CIA entre o conceito de virtuous war e simulacros</t>
  </si>
  <si>
    <t>Políticas públicas no setor de Defesa: por uma análise da influência dos estudos sobre o tema para a consolidação da cultura de Defesa</t>
  </si>
  <si>
    <t>Jogos em mobilização nacional</t>
  </si>
  <si>
    <t>Defesa e Segurança; guerra e não-guerra: conceitos teóricos; reflexos práticos</t>
  </si>
  <si>
    <t>O Programa Espacial Brasileiro: uma oportunidade de fortalecer o poder nacional</t>
  </si>
  <si>
    <t>A ativação de um Comando Conjunto na Amazônia Azul para a defesa proativa do Pré-Sal</t>
  </si>
  <si>
    <t>A geopolítica brasileira e a estratégia chinesa para o Atlântico-Sul: prospecção de cooperação ou de conflito?</t>
  </si>
  <si>
    <t>Potencialidades e contingenciamentos na cooperação entre Brasil e África do Sul para desenvolvimento e produção de produtos e serviços de Defesa</t>
  </si>
  <si>
    <t>A modernização das Forças Armadas brasileiras e a integração com a Base Industrial de Defesa (BID): avaliação dos programas do Exército, Marinha e Aeronáutica</t>
  </si>
  <si>
    <t>Base Industrial de Defesa (BID) no Brasil: análise da indústria de sistemas espaciais voltados para a Defesa</t>
  </si>
  <si>
    <t>A Responsabilidade do brasil na segurança do Atlântico Sul</t>
  </si>
  <si>
    <t>Cenários para indústria de defesa no Atlântico Sul a partir do benchmarking das grandes organizações brasileiras</t>
  </si>
  <si>
    <t>Estratégias de atuação das Forças Armadas brasileiras em missões de paz no continente africano: uma discussão sobre novas tendências</t>
  </si>
  <si>
    <t>percentagem</t>
  </si>
  <si>
    <t>ano</t>
  </si>
  <si>
    <t>Jogos (outros que não de) guerra</t>
  </si>
  <si>
    <t>titulo</t>
  </si>
  <si>
    <t>cib_importancia</t>
  </si>
  <si>
    <t>nenhuma</t>
  </si>
  <si>
    <t>muita</t>
  </si>
  <si>
    <t>pouca</t>
  </si>
  <si>
    <t>ciber</t>
  </si>
  <si>
    <t>As capacidades espaciais e a Cibersegurança na República da Índia: reflexos para as forças armadas</t>
  </si>
  <si>
    <t>A conduta da guerra na cyberwarfare: novo domínio, arma estratégica ou instrumento de força?</t>
  </si>
  <si>
    <t>Análise da Doutrina Militar de Defesa Cibernética a luz do DIH/DICA</t>
  </si>
  <si>
    <t>Alternativas de otimização do ciclo OODA no ciberespaço aplicadas ao contexto brasileiro</t>
  </si>
  <si>
    <t>Arcabouço político-administrativo do espaço cibernético brasileiro</t>
  </si>
  <si>
    <t>A importância das TICs na logística de Defesa: estudo de caso de caso sobre a Guerra do Golfo (1991)</t>
  </si>
  <si>
    <t>Guerra cibernética: a fragilidade das comunicações brasileiras e as implicações para a Marinha</t>
  </si>
  <si>
    <t>Última atualização: 31/10/2016</t>
  </si>
  <si>
    <t>enabed</t>
  </si>
  <si>
    <t>edicao</t>
  </si>
  <si>
    <t>enabed2011</t>
  </si>
  <si>
    <t>enabed2012</t>
  </si>
  <si>
    <t>enabed2007</t>
  </si>
  <si>
    <t>enabed2008</t>
  </si>
  <si>
    <t>enabed2009</t>
  </si>
  <si>
    <t>enabed2010</t>
  </si>
  <si>
    <t>enabed2013</t>
  </si>
  <si>
    <t>enabed2014</t>
  </si>
  <si>
    <t>enabed2016</t>
  </si>
  <si>
    <t>total-ciber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</si>
</sst>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Calibri"/>
    </font>
    <font>
      <i/>
      <sz val="12"/>
      <color theme="1"/>
      <name val="Calibri"/>
      <scheme val="minor"/>
    </font>
    <font>
      <sz val="12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scheme val="minor"/>
    </font>
    <font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92">
    <xf numFmtId="0" fontId="0" fillId="0" borderId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left" vertical="center" wrapText="1"/>
    </xf>
    <xf numFmtId="9" fontId="0" fillId="2" borderId="0" xfId="1" applyFont="1" applyFill="1" applyAlignment="1">
      <alignment horizontal="center"/>
    </xf>
    <xf numFmtId="0" fontId="0" fillId="2" borderId="1" xfId="0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9" fontId="3" fillId="3" borderId="13" xfId="1" applyFont="1" applyFill="1" applyBorder="1" applyAlignment="1">
      <alignment horizontal="center"/>
    </xf>
    <xf numFmtId="0" fontId="3" fillId="2" borderId="0" xfId="0" applyFont="1" applyFill="1"/>
    <xf numFmtId="0" fontId="0" fillId="2" borderId="8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2" borderId="0" xfId="0" applyFill="1" applyAlignment="1">
      <alignment horizontal="left" vertical="center"/>
    </xf>
    <xf numFmtId="10" fontId="0" fillId="2" borderId="0" xfId="1" applyNumberFormat="1" applyFont="1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9" fontId="0" fillId="2" borderId="9" xfId="1" applyFont="1" applyFill="1" applyBorder="1" applyAlignment="1">
      <alignment horizontal="center"/>
    </xf>
    <xf numFmtId="9" fontId="0" fillId="4" borderId="3" xfId="1" applyFont="1" applyFill="1" applyBorder="1" applyAlignment="1">
      <alignment horizontal="center"/>
    </xf>
    <xf numFmtId="9" fontId="0" fillId="2" borderId="3" xfId="1" applyFont="1" applyFill="1" applyBorder="1" applyAlignment="1">
      <alignment horizontal="center"/>
    </xf>
    <xf numFmtId="9" fontId="0" fillId="2" borderId="0" xfId="0" applyNumberFormat="1" applyFill="1"/>
    <xf numFmtId="9" fontId="0" fillId="2" borderId="0" xfId="0" applyNumberFormat="1" applyFont="1" applyFill="1"/>
    <xf numFmtId="9" fontId="0" fillId="2" borderId="0" xfId="0" applyNumberFormat="1" applyFill="1" applyAlignment="1">
      <alignment horizontal="center" vertical="center" wrapText="1"/>
    </xf>
    <xf numFmtId="9" fontId="0" fillId="2" borderId="0" xfId="1" applyFont="1" applyFill="1" applyAlignment="1">
      <alignment horizontal="left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justify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justify" vertical="center" wrapText="1"/>
    </xf>
    <xf numFmtId="0" fontId="9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3" fillId="3" borderId="14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9" fontId="3" fillId="3" borderId="15" xfId="1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0" fillId="2" borderId="6" xfId="1" applyFont="1" applyFill="1" applyBorder="1" applyAlignment="1">
      <alignment horizontal="center"/>
    </xf>
    <xf numFmtId="0" fontId="0" fillId="3" borderId="17" xfId="0" applyFont="1" applyFill="1" applyBorder="1" applyAlignment="1">
      <alignment horizontal="center"/>
    </xf>
  </cellXfs>
  <cellStyles count="92">
    <cellStyle name="Hiperlink" xfId="2" builtinId="8" hidden="1"/>
    <cellStyle name="Hiperlink" xfId="4" builtinId="8" hidden="1"/>
    <cellStyle name="Hiperlink" xfId="6" builtinId="8" hidden="1"/>
    <cellStyle name="Hiperlink" xfId="8" builtinId="8" hidden="1"/>
    <cellStyle name="Hiperlink" xfId="10" builtinId="8" hidden="1"/>
    <cellStyle name="Hiperlink" xfId="12" builtinId="8" hidden="1"/>
    <cellStyle name="Hiperlink" xfId="14" builtinId="8" hidden="1"/>
    <cellStyle name="Hiperlink" xfId="16" builtinId="8" hidden="1"/>
    <cellStyle name="Hiperlink" xfId="18" builtinId="8" hidden="1"/>
    <cellStyle name="Hiperlink" xfId="20" builtinId="8" hidden="1"/>
    <cellStyle name="Hiperlink" xfId="22" builtinId="8" hidden="1"/>
    <cellStyle name="Hiperlink" xfId="24" builtinId="8" hidden="1"/>
    <cellStyle name="Hiperlink" xfId="26" builtinId="8" hidden="1"/>
    <cellStyle name="Hiperlink" xfId="28" builtinId="8" hidden="1"/>
    <cellStyle name="Hiperlink" xfId="30" builtinId="8" hidden="1"/>
    <cellStyle name="Hiperlink" xfId="32" builtinId="8" hidden="1"/>
    <cellStyle name="Hiperlink" xfId="34" builtinId="8" hidden="1"/>
    <cellStyle name="Hiperlink" xfId="36" builtinId="8" hidden="1"/>
    <cellStyle name="Hiperlink" xfId="38" builtinId="8" hidden="1"/>
    <cellStyle name="Hiperlink" xfId="40" builtinId="8" hidden="1"/>
    <cellStyle name="Hiperlink" xfId="42" builtinId="8" hidden="1"/>
    <cellStyle name="Hiperlink" xfId="44" builtinId="8" hidden="1"/>
    <cellStyle name="Hiperlink" xfId="46" builtinId="8" hidden="1"/>
    <cellStyle name="Hiperlink" xfId="48" builtinId="8" hidden="1"/>
    <cellStyle name="Hiperlink" xfId="50" builtinId="8" hidden="1"/>
    <cellStyle name="Hiperlink" xfId="52" builtinId="8" hidden="1"/>
    <cellStyle name="Hiperlink" xfId="54" builtinId="8" hidden="1"/>
    <cellStyle name="Hiperlink" xfId="56" builtinId="8" hidden="1"/>
    <cellStyle name="Hiperlink" xfId="58" builtinId="8" hidden="1"/>
    <cellStyle name="Hiperlink" xfId="60" builtinId="8" hidden="1"/>
    <cellStyle name="Hiperlink" xfId="62" builtinId="8" hidden="1"/>
    <cellStyle name="Hiperlink" xfId="64" builtinId="8" hidden="1"/>
    <cellStyle name="Hiperlink" xfId="66" builtinId="8" hidden="1"/>
    <cellStyle name="Hiperlink" xfId="68" builtinId="8" hidden="1"/>
    <cellStyle name="Hiperlink" xfId="70" builtinId="8" hidden="1"/>
    <cellStyle name="Hiperlink" xfId="72" builtinId="8" hidden="1"/>
    <cellStyle name="Hiperlink" xfId="74" builtinId="8" hidden="1"/>
    <cellStyle name="Hiperlink" xfId="76" builtinId="8" hidden="1"/>
    <cellStyle name="Hiperlink" xfId="78" builtinId="8" hidden="1"/>
    <cellStyle name="Hiperlink" xfId="80" builtinId="8" hidden="1"/>
    <cellStyle name="Hiperlink" xfId="82" builtinId="8" hidden="1"/>
    <cellStyle name="Hiperlink" xfId="84" builtinId="8" hidden="1"/>
    <cellStyle name="Hiperlink" xfId="86" builtinId="8" hidden="1"/>
    <cellStyle name="Hiperlink" xfId="88" builtinId="8" hidden="1"/>
    <cellStyle name="Hiperlink" xfId="90" builtinId="8" hidden="1"/>
    <cellStyle name="Hiperlink Visitado" xfId="3" builtinId="9" hidden="1"/>
    <cellStyle name="Hiperlink Visitado" xfId="5" builtinId="9" hidden="1"/>
    <cellStyle name="Hiperlink Visitado" xfId="7" builtinId="9" hidden="1"/>
    <cellStyle name="Hiperlink Visitado" xfId="9" builtinId="9" hidden="1"/>
    <cellStyle name="Hiperlink Visitado" xfId="11" builtinId="9" hidden="1"/>
    <cellStyle name="Hiperlink Visitado" xfId="13" builtinId="9" hidden="1"/>
    <cellStyle name="Hiperlink Visitado" xfId="15" builtinId="9" hidden="1"/>
    <cellStyle name="Hiperlink Visitado" xfId="17" builtinId="9" hidden="1"/>
    <cellStyle name="Hiperlink Visitado" xfId="19" builtinId="9" hidden="1"/>
    <cellStyle name="Hiperlink Visitado" xfId="21" builtinId="9" hidden="1"/>
    <cellStyle name="Hiperlink Visitado" xfId="23" builtinId="9" hidden="1"/>
    <cellStyle name="Hiperlink Visitado" xfId="25" builtinId="9" hidden="1"/>
    <cellStyle name="Hiperlink Visitado" xfId="27" builtinId="9" hidden="1"/>
    <cellStyle name="Hiperlink Visitado" xfId="29" builtinId="9" hidden="1"/>
    <cellStyle name="Hiperlink Visitado" xfId="31" builtinId="9" hidden="1"/>
    <cellStyle name="Hiperlink Visitado" xfId="33" builtinId="9" hidden="1"/>
    <cellStyle name="Hiperlink Visitado" xfId="35" builtinId="9" hidden="1"/>
    <cellStyle name="Hiperlink Visitado" xfId="37" builtinId="9" hidden="1"/>
    <cellStyle name="Hiperlink Visitado" xfId="39" builtinId="9" hidden="1"/>
    <cellStyle name="Hiperlink Visitado" xfId="41" builtinId="9" hidden="1"/>
    <cellStyle name="Hiperlink Visitado" xfId="43" builtinId="9" hidden="1"/>
    <cellStyle name="Hiperlink Visitado" xfId="45" builtinId="9" hidden="1"/>
    <cellStyle name="Hiperlink Visitado" xfId="47" builtinId="9" hidden="1"/>
    <cellStyle name="Hiperlink Visitado" xfId="49" builtinId="9" hidden="1"/>
    <cellStyle name="Hiperlink Visitado" xfId="51" builtinId="9" hidden="1"/>
    <cellStyle name="Hiperlink Visitado" xfId="53" builtinId="9" hidden="1"/>
    <cellStyle name="Hiperlink Visitado" xfId="55" builtinId="9" hidden="1"/>
    <cellStyle name="Hiperlink Visitado" xfId="57" builtinId="9" hidden="1"/>
    <cellStyle name="Hiperlink Visitado" xfId="59" builtinId="9" hidden="1"/>
    <cellStyle name="Hiperlink Visitado" xfId="61" builtinId="9" hidden="1"/>
    <cellStyle name="Hiperlink Visitado" xfId="63" builtinId="9" hidden="1"/>
    <cellStyle name="Hiperlink Visitado" xfId="65" builtinId="9" hidden="1"/>
    <cellStyle name="Hiperlink Visitado" xfId="67" builtinId="9" hidden="1"/>
    <cellStyle name="Hiperlink Visitado" xfId="69" builtinId="9" hidden="1"/>
    <cellStyle name="Hiperlink Visitado" xfId="71" builtinId="9" hidden="1"/>
    <cellStyle name="Hiperlink Visitado" xfId="73" builtinId="9" hidden="1"/>
    <cellStyle name="Hiperlink Visitado" xfId="75" builtinId="9" hidden="1"/>
    <cellStyle name="Hiperlink Visitado" xfId="77" builtinId="9" hidden="1"/>
    <cellStyle name="Hiperlink Visitado" xfId="79" builtinId="9" hidden="1"/>
    <cellStyle name="Hiperlink Visitado" xfId="81" builtinId="9" hidden="1"/>
    <cellStyle name="Hiperlink Visitado" xfId="83" builtinId="9" hidden="1"/>
    <cellStyle name="Hiperlink Visitado" xfId="85" builtinId="9" hidden="1"/>
    <cellStyle name="Hiperlink Visitado" xfId="87" builtinId="9" hidden="1"/>
    <cellStyle name="Hiperlink Visitado" xfId="89" builtinId="9" hidden="1"/>
    <cellStyle name="Hiperlink Visitado" xfId="91" builtinId="9" hidden="1"/>
    <cellStyle name="Normal" xfId="0" builtinId="0"/>
    <cellStyle name="Porcentagem" xfId="1" builtinId="5"/>
  </cellStyles>
  <dxfs count="0"/>
  <tableStyles count="0" defaultTableStyle="TableStyleMedium9" defaultPivotStyle="PivotStyleMedium7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agregado!$E$2</c:f>
              <c:strCache>
                <c:ptCount val="1"/>
                <c:pt idx="0">
                  <c:v>ciber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agregado!$C$3:$C$11</c:f>
              <c:numCache>
                <c:formatCode>General</c:formatCode>
                <c:ptCount val="9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2016.0</c:v>
                </c:pt>
              </c:numCache>
            </c:numRef>
          </c:cat>
          <c:val>
            <c:numRef>
              <c:f>agregado!$E$3:$E$11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15.0</c:v>
                </c:pt>
                <c:pt idx="5">
                  <c:v>18.0</c:v>
                </c:pt>
                <c:pt idx="6">
                  <c:v>9.0</c:v>
                </c:pt>
                <c:pt idx="7">
                  <c:v>16.0</c:v>
                </c:pt>
                <c:pt idx="8">
                  <c:v>7.0</c:v>
                </c:pt>
              </c:numCache>
            </c:numRef>
          </c:val>
        </c:ser>
        <c:ser>
          <c:idx val="1"/>
          <c:order val="1"/>
          <c:tx>
            <c:strRef>
              <c:f>agregado!$F$2</c:f>
              <c:strCache>
                <c:ptCount val="1"/>
                <c:pt idx="0">
                  <c:v>total-ciber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agregado!$C$3:$C$11</c:f>
              <c:numCache>
                <c:formatCode>General</c:formatCode>
                <c:ptCount val="9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2016.0</c:v>
                </c:pt>
              </c:numCache>
            </c:numRef>
          </c:cat>
          <c:val>
            <c:numRef>
              <c:f>agregado!$F$3:$F$11</c:f>
              <c:numCache>
                <c:formatCode>General</c:formatCode>
                <c:ptCount val="9"/>
                <c:pt idx="0">
                  <c:v>93.0</c:v>
                </c:pt>
                <c:pt idx="1">
                  <c:v>63.0</c:v>
                </c:pt>
                <c:pt idx="2">
                  <c:v>40.0</c:v>
                </c:pt>
                <c:pt idx="3">
                  <c:v>59.0</c:v>
                </c:pt>
                <c:pt idx="4">
                  <c:v>144.0</c:v>
                </c:pt>
                <c:pt idx="5">
                  <c:v>141.0</c:v>
                </c:pt>
                <c:pt idx="6">
                  <c:v>65.0</c:v>
                </c:pt>
                <c:pt idx="7">
                  <c:v>90.0</c:v>
                </c:pt>
                <c:pt idx="8">
                  <c:v>229.0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0546080"/>
        <c:axId val="-190543760"/>
      </c:barChart>
      <c:catAx>
        <c:axId val="-19054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0543760"/>
        <c:crosses val="autoZero"/>
        <c:auto val="1"/>
        <c:lblAlgn val="ctr"/>
        <c:lblOffset val="100"/>
        <c:noMultiLvlLbl val="0"/>
      </c:catAx>
      <c:valAx>
        <c:axId val="-19054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054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198967</xdr:colOff>
      <xdr:row>0</xdr:row>
      <xdr:rowOff>182034</xdr:rowOff>
    </xdr:from>
    <xdr:to>
      <xdr:col>12</xdr:col>
      <xdr:colOff>622300</xdr:colOff>
      <xdr:row>13</xdr:row>
      <xdr:rowOff>80434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 enableFormatConditionsCalculation="0"/>
  <dimension ref="B1:F93"/>
  <sheetViews>
    <sheetView tabSelected="1" zoomScale="130" zoomScaleNormal="130" zoomScalePageLayoutView="130" workbookViewId="0">
      <selection activeCell="H7" sqref="H7"/>
    </sheetView>
  </sheetViews>
  <sheetFormatPr baseColWidth="10" defaultRowHeight="16" x14ac:dyDescent="0.2"/>
  <cols>
    <col min="1" max="1" width="4.33203125" style="10" customWidth="1"/>
    <col min="2" max="2" width="5.1640625" style="9" customWidth="1"/>
    <col min="3" max="3" width="8.1640625" style="9" customWidth="1"/>
    <col min="4" max="4" width="14" style="33" customWidth="1"/>
    <col min="5" max="5" width="49.6640625" style="6" customWidth="1"/>
    <col min="6" max="6" width="19.33203125" style="9" customWidth="1"/>
    <col min="7" max="16384" width="10.83203125" style="10"/>
  </cols>
  <sheetData>
    <row r="1" spans="2:6" ht="17" thickBot="1" x14ac:dyDescent="0.25"/>
    <row r="2" spans="2:6" s="11" customFormat="1" ht="17" thickBot="1" x14ac:dyDescent="0.25">
      <c r="B2" s="48" t="s">
        <v>60</v>
      </c>
      <c r="C2" s="49" t="s">
        <v>78</v>
      </c>
      <c r="D2" s="49" t="s">
        <v>95</v>
      </c>
      <c r="E2" s="50" t="s">
        <v>80</v>
      </c>
      <c r="F2" s="51" t="s">
        <v>81</v>
      </c>
    </row>
    <row r="3" spans="2:6" x14ac:dyDescent="0.2">
      <c r="B3" s="17">
        <v>1</v>
      </c>
      <c r="C3" s="18">
        <v>2007</v>
      </c>
      <c r="D3" s="18" t="s">
        <v>98</v>
      </c>
      <c r="E3" s="19" t="s">
        <v>1</v>
      </c>
      <c r="F3" s="20" t="s">
        <v>82</v>
      </c>
    </row>
    <row r="4" spans="2:6" ht="32" x14ac:dyDescent="0.2">
      <c r="B4" s="12">
        <v>2</v>
      </c>
      <c r="C4" s="13">
        <v>2008</v>
      </c>
      <c r="D4" s="13" t="s">
        <v>99</v>
      </c>
      <c r="E4" s="8" t="s">
        <v>3</v>
      </c>
      <c r="F4" s="14" t="s">
        <v>82</v>
      </c>
    </row>
    <row r="5" spans="2:6" ht="32" x14ac:dyDescent="0.2">
      <c r="B5" s="12">
        <v>3</v>
      </c>
      <c r="C5" s="13">
        <v>2008</v>
      </c>
      <c r="D5" s="13" t="s">
        <v>99</v>
      </c>
      <c r="E5" s="8" t="s">
        <v>4</v>
      </c>
      <c r="F5" s="14" t="s">
        <v>82</v>
      </c>
    </row>
    <row r="6" spans="2:6" ht="32" x14ac:dyDescent="0.2">
      <c r="B6" s="12">
        <v>4</v>
      </c>
      <c r="C6" s="13">
        <v>2009</v>
      </c>
      <c r="D6" s="13" t="s">
        <v>100</v>
      </c>
      <c r="E6" s="8" t="s">
        <v>5</v>
      </c>
      <c r="F6" s="14" t="s">
        <v>82</v>
      </c>
    </row>
    <row r="7" spans="2:6" ht="48" x14ac:dyDescent="0.2">
      <c r="B7" s="12">
        <v>5</v>
      </c>
      <c r="C7" s="13">
        <v>2009</v>
      </c>
      <c r="D7" s="13" t="s">
        <v>100</v>
      </c>
      <c r="E7" s="8" t="s">
        <v>6</v>
      </c>
      <c r="F7" s="14" t="s">
        <v>82</v>
      </c>
    </row>
    <row r="8" spans="2:6" ht="32" x14ac:dyDescent="0.2">
      <c r="B8" s="12">
        <v>6</v>
      </c>
      <c r="C8" s="13">
        <v>2009</v>
      </c>
      <c r="D8" s="13" t="s">
        <v>100</v>
      </c>
      <c r="E8" s="8" t="s">
        <v>7</v>
      </c>
      <c r="F8" s="14" t="s">
        <v>82</v>
      </c>
    </row>
    <row r="9" spans="2:6" ht="32" x14ac:dyDescent="0.2">
      <c r="B9" s="12">
        <v>7</v>
      </c>
      <c r="C9" s="13">
        <v>2009</v>
      </c>
      <c r="D9" s="13" t="s">
        <v>100</v>
      </c>
      <c r="E9" s="8" t="s">
        <v>8</v>
      </c>
      <c r="F9" s="14" t="s">
        <v>82</v>
      </c>
    </row>
    <row r="10" spans="2:6" x14ac:dyDescent="0.2">
      <c r="B10" s="12">
        <v>8</v>
      </c>
      <c r="C10" s="13">
        <v>2009</v>
      </c>
      <c r="D10" s="13" t="s">
        <v>100</v>
      </c>
      <c r="E10" s="8" t="s">
        <v>9</v>
      </c>
      <c r="F10" s="14" t="s">
        <v>82</v>
      </c>
    </row>
    <row r="11" spans="2:6" x14ac:dyDescent="0.2">
      <c r="B11" s="12">
        <v>9</v>
      </c>
      <c r="C11" s="13">
        <v>2010</v>
      </c>
      <c r="D11" s="13" t="s">
        <v>101</v>
      </c>
      <c r="E11" s="8" t="s">
        <v>79</v>
      </c>
      <c r="F11" s="14" t="s">
        <v>82</v>
      </c>
    </row>
    <row r="12" spans="2:6" ht="32" x14ac:dyDescent="0.2">
      <c r="B12" s="12">
        <v>10</v>
      </c>
      <c r="C12" s="13">
        <v>2010</v>
      </c>
      <c r="D12" s="13" t="s">
        <v>101</v>
      </c>
      <c r="E12" s="8" t="s">
        <v>10</v>
      </c>
      <c r="F12" s="14" t="s">
        <v>82</v>
      </c>
    </row>
    <row r="13" spans="2:6" x14ac:dyDescent="0.2">
      <c r="B13" s="12">
        <v>11</v>
      </c>
      <c r="C13" s="13">
        <v>2010</v>
      </c>
      <c r="D13" s="13" t="s">
        <v>101</v>
      </c>
      <c r="E13" s="8" t="s">
        <v>11</v>
      </c>
      <c r="F13" s="14" t="s">
        <v>82</v>
      </c>
    </row>
    <row r="14" spans="2:6" ht="32" x14ac:dyDescent="0.2">
      <c r="B14" s="12">
        <v>12</v>
      </c>
      <c r="C14" s="13">
        <v>2010</v>
      </c>
      <c r="D14" s="13" t="s">
        <v>101</v>
      </c>
      <c r="E14" s="52" t="s">
        <v>12</v>
      </c>
      <c r="F14" s="14" t="s">
        <v>82</v>
      </c>
    </row>
    <row r="15" spans="2:6" ht="32" x14ac:dyDescent="0.2">
      <c r="B15" s="12">
        <v>13</v>
      </c>
      <c r="C15" s="13">
        <v>2010</v>
      </c>
      <c r="D15" s="13" t="s">
        <v>101</v>
      </c>
      <c r="E15" s="8" t="s">
        <v>13</v>
      </c>
      <c r="F15" s="14" t="s">
        <v>82</v>
      </c>
    </row>
    <row r="16" spans="2:6" ht="32" x14ac:dyDescent="0.2">
      <c r="B16" s="12">
        <v>14</v>
      </c>
      <c r="C16" s="13">
        <v>2010</v>
      </c>
      <c r="D16" s="13" t="s">
        <v>101</v>
      </c>
      <c r="E16" s="8" t="s">
        <v>14</v>
      </c>
      <c r="F16" s="14" t="s">
        <v>82</v>
      </c>
    </row>
    <row r="17" spans="2:6" ht="32" x14ac:dyDescent="0.2">
      <c r="B17" s="12">
        <v>15</v>
      </c>
      <c r="C17" s="13">
        <v>2010</v>
      </c>
      <c r="D17" s="13" t="s">
        <v>101</v>
      </c>
      <c r="E17" s="52" t="s">
        <v>15</v>
      </c>
      <c r="F17" s="14" t="s">
        <v>82</v>
      </c>
    </row>
    <row r="18" spans="2:6" ht="48" x14ac:dyDescent="0.2">
      <c r="B18" s="12">
        <v>16</v>
      </c>
      <c r="C18" s="13">
        <v>2010</v>
      </c>
      <c r="D18" s="13" t="s">
        <v>101</v>
      </c>
      <c r="E18" s="8" t="s">
        <v>16</v>
      </c>
      <c r="F18" s="14" t="s">
        <v>82</v>
      </c>
    </row>
    <row r="19" spans="2:6" ht="32" x14ac:dyDescent="0.2">
      <c r="B19" s="12">
        <v>17</v>
      </c>
      <c r="C19" s="13">
        <v>2010</v>
      </c>
      <c r="D19" s="13" t="s">
        <v>101</v>
      </c>
      <c r="E19" s="8" t="s">
        <v>17</v>
      </c>
      <c r="F19" s="14" t="s">
        <v>82</v>
      </c>
    </row>
    <row r="20" spans="2:6" ht="32" x14ac:dyDescent="0.2">
      <c r="B20" s="12">
        <v>18</v>
      </c>
      <c r="C20" s="13">
        <v>2010</v>
      </c>
      <c r="D20" s="13" t="s">
        <v>101</v>
      </c>
      <c r="E20" s="8" t="s">
        <v>18</v>
      </c>
      <c r="F20" s="14" t="s">
        <v>82</v>
      </c>
    </row>
    <row r="21" spans="2:6" ht="32" x14ac:dyDescent="0.2">
      <c r="B21" s="12">
        <v>19</v>
      </c>
      <c r="C21" s="13">
        <v>2011</v>
      </c>
      <c r="D21" s="13" t="s">
        <v>96</v>
      </c>
      <c r="E21" s="53" t="s">
        <v>19</v>
      </c>
      <c r="F21" s="14" t="s">
        <v>82</v>
      </c>
    </row>
    <row r="22" spans="2:6" x14ac:dyDescent="0.2">
      <c r="B22" s="12">
        <v>20</v>
      </c>
      <c r="C22" s="13">
        <v>2011</v>
      </c>
      <c r="D22" s="13" t="s">
        <v>96</v>
      </c>
      <c r="E22" s="54" t="s">
        <v>20</v>
      </c>
      <c r="F22" s="14" t="s">
        <v>83</v>
      </c>
    </row>
    <row r="23" spans="2:6" ht="32" x14ac:dyDescent="0.2">
      <c r="B23" s="12">
        <v>21</v>
      </c>
      <c r="C23" s="13">
        <v>2011</v>
      </c>
      <c r="D23" s="13" t="s">
        <v>96</v>
      </c>
      <c r="E23" s="53" t="s">
        <v>21</v>
      </c>
      <c r="F23" s="14" t="s">
        <v>83</v>
      </c>
    </row>
    <row r="24" spans="2:6" x14ac:dyDescent="0.2">
      <c r="B24" s="12">
        <v>22</v>
      </c>
      <c r="C24" s="13">
        <v>2011</v>
      </c>
      <c r="D24" s="13" t="s">
        <v>96</v>
      </c>
      <c r="E24" s="55" t="s">
        <v>22</v>
      </c>
      <c r="F24" s="14" t="s">
        <v>82</v>
      </c>
    </row>
    <row r="25" spans="2:6" ht="32" x14ac:dyDescent="0.2">
      <c r="B25" s="12">
        <v>23</v>
      </c>
      <c r="C25" s="13">
        <v>2011</v>
      </c>
      <c r="D25" s="13" t="s">
        <v>96</v>
      </c>
      <c r="E25" s="56" t="s">
        <v>23</v>
      </c>
      <c r="F25" s="14" t="s">
        <v>82</v>
      </c>
    </row>
    <row r="26" spans="2:6" ht="45" x14ac:dyDescent="0.2">
      <c r="B26" s="12">
        <v>24</v>
      </c>
      <c r="C26" s="13">
        <v>2011</v>
      </c>
      <c r="D26" s="13" t="s">
        <v>96</v>
      </c>
      <c r="E26" s="57" t="s">
        <v>24</v>
      </c>
      <c r="F26" s="14" t="s">
        <v>82</v>
      </c>
    </row>
    <row r="27" spans="2:6" x14ac:dyDescent="0.2">
      <c r="B27" s="12">
        <v>25</v>
      </c>
      <c r="C27" s="13">
        <v>2011</v>
      </c>
      <c r="D27" s="13" t="s">
        <v>96</v>
      </c>
      <c r="E27" s="58" t="s">
        <v>25</v>
      </c>
      <c r="F27" s="14" t="s">
        <v>82</v>
      </c>
    </row>
    <row r="28" spans="2:6" ht="48" x14ac:dyDescent="0.2">
      <c r="B28" s="12">
        <v>26</v>
      </c>
      <c r="C28" s="13">
        <v>2011</v>
      </c>
      <c r="D28" s="13" t="s">
        <v>96</v>
      </c>
      <c r="E28" s="8" t="s">
        <v>26</v>
      </c>
      <c r="F28" s="14" t="s">
        <v>82</v>
      </c>
    </row>
    <row r="29" spans="2:6" ht="48" x14ac:dyDescent="0.2">
      <c r="B29" s="12">
        <v>27</v>
      </c>
      <c r="C29" s="13">
        <v>2011</v>
      </c>
      <c r="D29" s="13" t="s">
        <v>96</v>
      </c>
      <c r="E29" s="53" t="s">
        <v>27</v>
      </c>
      <c r="F29" s="14" t="s">
        <v>83</v>
      </c>
    </row>
    <row r="30" spans="2:6" x14ac:dyDescent="0.2">
      <c r="B30" s="12">
        <v>28</v>
      </c>
      <c r="C30" s="13">
        <v>2011</v>
      </c>
      <c r="D30" s="13" t="s">
        <v>96</v>
      </c>
      <c r="E30" s="55" t="s">
        <v>28</v>
      </c>
      <c r="F30" s="14" t="s">
        <v>82</v>
      </c>
    </row>
    <row r="31" spans="2:6" ht="32" x14ac:dyDescent="0.2">
      <c r="B31" s="12">
        <v>29</v>
      </c>
      <c r="C31" s="13">
        <v>2011</v>
      </c>
      <c r="D31" s="13" t="s">
        <v>96</v>
      </c>
      <c r="E31" s="59" t="s">
        <v>29</v>
      </c>
      <c r="F31" s="14" t="s">
        <v>82</v>
      </c>
    </row>
    <row r="32" spans="2:6" ht="48" x14ac:dyDescent="0.2">
      <c r="B32" s="12">
        <v>30</v>
      </c>
      <c r="C32" s="13">
        <v>2011</v>
      </c>
      <c r="D32" s="13" t="s">
        <v>96</v>
      </c>
      <c r="E32" s="60" t="s">
        <v>30</v>
      </c>
      <c r="F32" s="14" t="s">
        <v>82</v>
      </c>
    </row>
    <row r="33" spans="2:6" x14ac:dyDescent="0.2">
      <c r="B33" s="12">
        <v>31</v>
      </c>
      <c r="C33" s="13">
        <v>2011</v>
      </c>
      <c r="D33" s="13" t="s">
        <v>96</v>
      </c>
      <c r="E33" s="61" t="s">
        <v>31</v>
      </c>
      <c r="F33" s="14" t="s">
        <v>82</v>
      </c>
    </row>
    <row r="34" spans="2:6" ht="33" customHeight="1" x14ac:dyDescent="0.2">
      <c r="B34" s="12">
        <v>32</v>
      </c>
      <c r="C34" s="13">
        <v>2011</v>
      </c>
      <c r="D34" s="13" t="s">
        <v>96</v>
      </c>
      <c r="E34" s="8" t="s">
        <v>32</v>
      </c>
      <c r="F34" s="14" t="s">
        <v>82</v>
      </c>
    </row>
    <row r="35" spans="2:6" x14ac:dyDescent="0.2">
      <c r="B35" s="12">
        <v>33</v>
      </c>
      <c r="C35" s="13">
        <v>2011</v>
      </c>
      <c r="D35" s="13" t="s">
        <v>96</v>
      </c>
      <c r="E35" s="53" t="s">
        <v>33</v>
      </c>
      <c r="F35" s="14" t="s">
        <v>82</v>
      </c>
    </row>
    <row r="36" spans="2:6" ht="32" x14ac:dyDescent="0.2">
      <c r="B36" s="12">
        <v>34</v>
      </c>
      <c r="C36" s="13">
        <v>2012</v>
      </c>
      <c r="D36" s="13" t="s">
        <v>97</v>
      </c>
      <c r="E36" s="53" t="s">
        <v>34</v>
      </c>
      <c r="F36" s="14" t="s">
        <v>83</v>
      </c>
    </row>
    <row r="37" spans="2:6" ht="32" x14ac:dyDescent="0.2">
      <c r="B37" s="12">
        <v>35</v>
      </c>
      <c r="C37" s="13">
        <v>2012</v>
      </c>
      <c r="D37" s="13" t="s">
        <v>97</v>
      </c>
      <c r="E37" s="52" t="s">
        <v>35</v>
      </c>
      <c r="F37" s="14" t="s">
        <v>84</v>
      </c>
    </row>
    <row r="38" spans="2:6" x14ac:dyDescent="0.2">
      <c r="B38" s="12">
        <v>36</v>
      </c>
      <c r="C38" s="13">
        <v>2012</v>
      </c>
      <c r="D38" s="13" t="s">
        <v>97</v>
      </c>
      <c r="E38" s="8" t="s">
        <v>2</v>
      </c>
      <c r="F38" s="14" t="s">
        <v>82</v>
      </c>
    </row>
    <row r="39" spans="2:6" ht="32" x14ac:dyDescent="0.2">
      <c r="B39" s="12">
        <v>37</v>
      </c>
      <c r="C39" s="13">
        <v>2012</v>
      </c>
      <c r="D39" s="13" t="s">
        <v>97</v>
      </c>
      <c r="E39" s="52" t="s">
        <v>36</v>
      </c>
      <c r="F39" s="14" t="s">
        <v>82</v>
      </c>
    </row>
    <row r="40" spans="2:6" ht="32" x14ac:dyDescent="0.2">
      <c r="B40" s="12">
        <v>38</v>
      </c>
      <c r="C40" s="13">
        <v>2012</v>
      </c>
      <c r="D40" s="13" t="s">
        <v>97</v>
      </c>
      <c r="E40" s="52" t="s">
        <v>37</v>
      </c>
      <c r="F40" s="14" t="s">
        <v>82</v>
      </c>
    </row>
    <row r="41" spans="2:6" ht="48" x14ac:dyDescent="0.2">
      <c r="B41" s="12">
        <v>39</v>
      </c>
      <c r="C41" s="13">
        <v>2012</v>
      </c>
      <c r="D41" s="13" t="s">
        <v>97</v>
      </c>
      <c r="E41" s="52" t="s">
        <v>38</v>
      </c>
      <c r="F41" s="14" t="s">
        <v>82</v>
      </c>
    </row>
    <row r="42" spans="2:6" ht="32" x14ac:dyDescent="0.2">
      <c r="B42" s="12">
        <v>40</v>
      </c>
      <c r="C42" s="13">
        <v>2012</v>
      </c>
      <c r="D42" s="13" t="s">
        <v>97</v>
      </c>
      <c r="E42" s="52" t="s">
        <v>39</v>
      </c>
      <c r="F42" s="14" t="s">
        <v>82</v>
      </c>
    </row>
    <row r="43" spans="2:6" x14ac:dyDescent="0.2">
      <c r="B43" s="12">
        <v>41</v>
      </c>
      <c r="C43" s="13">
        <v>2012</v>
      </c>
      <c r="D43" s="13" t="s">
        <v>97</v>
      </c>
      <c r="E43" s="52" t="s">
        <v>40</v>
      </c>
      <c r="F43" s="14" t="s">
        <v>82</v>
      </c>
    </row>
    <row r="44" spans="2:6" ht="48" x14ac:dyDescent="0.2">
      <c r="B44" s="12">
        <v>42</v>
      </c>
      <c r="C44" s="13">
        <v>2012</v>
      </c>
      <c r="D44" s="13" t="s">
        <v>97</v>
      </c>
      <c r="E44" s="52" t="s">
        <v>41</v>
      </c>
      <c r="F44" s="14" t="s">
        <v>82</v>
      </c>
    </row>
    <row r="45" spans="2:6" ht="32" x14ac:dyDescent="0.2">
      <c r="B45" s="12">
        <v>43</v>
      </c>
      <c r="C45" s="13">
        <v>2012</v>
      </c>
      <c r="D45" s="13" t="s">
        <v>97</v>
      </c>
      <c r="E45" s="52" t="s">
        <v>42</v>
      </c>
      <c r="F45" s="14" t="s">
        <v>84</v>
      </c>
    </row>
    <row r="46" spans="2:6" ht="32" x14ac:dyDescent="0.2">
      <c r="B46" s="12">
        <v>44</v>
      </c>
      <c r="C46" s="13">
        <v>2012</v>
      </c>
      <c r="D46" s="13" t="s">
        <v>97</v>
      </c>
      <c r="E46" s="52" t="s">
        <v>43</v>
      </c>
      <c r="F46" s="14" t="s">
        <v>83</v>
      </c>
    </row>
    <row r="47" spans="2:6" ht="32" x14ac:dyDescent="0.2">
      <c r="B47" s="12">
        <v>45</v>
      </c>
      <c r="C47" s="13">
        <v>2012</v>
      </c>
      <c r="D47" s="13" t="s">
        <v>97</v>
      </c>
      <c r="E47" s="52" t="s">
        <v>44</v>
      </c>
      <c r="F47" s="14" t="s">
        <v>83</v>
      </c>
    </row>
    <row r="48" spans="2:6" ht="32" x14ac:dyDescent="0.2">
      <c r="B48" s="12">
        <v>46</v>
      </c>
      <c r="C48" s="13">
        <v>2012</v>
      </c>
      <c r="D48" s="13" t="s">
        <v>97</v>
      </c>
      <c r="E48" s="52" t="s">
        <v>45</v>
      </c>
      <c r="F48" s="14" t="s">
        <v>82</v>
      </c>
    </row>
    <row r="49" spans="2:6" ht="32" x14ac:dyDescent="0.2">
      <c r="B49" s="12">
        <v>47</v>
      </c>
      <c r="C49" s="13">
        <v>2012</v>
      </c>
      <c r="D49" s="13" t="s">
        <v>97</v>
      </c>
      <c r="E49" s="8" t="s">
        <v>0</v>
      </c>
      <c r="F49" s="14" t="s">
        <v>84</v>
      </c>
    </row>
    <row r="50" spans="2:6" x14ac:dyDescent="0.2">
      <c r="B50" s="12">
        <v>48</v>
      </c>
      <c r="C50" s="13">
        <v>2012</v>
      </c>
      <c r="D50" s="13" t="s">
        <v>97</v>
      </c>
      <c r="E50" s="52" t="s">
        <v>46</v>
      </c>
      <c r="F50" s="14" t="s">
        <v>82</v>
      </c>
    </row>
    <row r="51" spans="2:6" ht="32" x14ac:dyDescent="0.2">
      <c r="B51" s="12">
        <v>49</v>
      </c>
      <c r="C51" s="13">
        <v>2012</v>
      </c>
      <c r="D51" s="13" t="s">
        <v>97</v>
      </c>
      <c r="E51" s="52" t="s">
        <v>47</v>
      </c>
      <c r="F51" s="14" t="s">
        <v>82</v>
      </c>
    </row>
    <row r="52" spans="2:6" x14ac:dyDescent="0.2">
      <c r="B52" s="12">
        <v>50</v>
      </c>
      <c r="C52" s="13">
        <v>2012</v>
      </c>
      <c r="D52" s="13" t="s">
        <v>97</v>
      </c>
      <c r="E52" s="53" t="s">
        <v>48</v>
      </c>
      <c r="F52" s="14" t="s">
        <v>82</v>
      </c>
    </row>
    <row r="53" spans="2:6" ht="32" x14ac:dyDescent="0.2">
      <c r="B53" s="12">
        <v>51</v>
      </c>
      <c r="C53" s="13">
        <v>2012</v>
      </c>
      <c r="D53" s="13" t="s">
        <v>97</v>
      </c>
      <c r="E53" s="53" t="s">
        <v>49</v>
      </c>
      <c r="F53" s="14" t="s">
        <v>82</v>
      </c>
    </row>
    <row r="54" spans="2:6" x14ac:dyDescent="0.2">
      <c r="B54" s="12">
        <v>52</v>
      </c>
      <c r="C54" s="13">
        <v>2013</v>
      </c>
      <c r="D54" s="13" t="s">
        <v>102</v>
      </c>
      <c r="E54" s="8" t="s">
        <v>50</v>
      </c>
      <c r="F54" s="14" t="s">
        <v>82</v>
      </c>
    </row>
    <row r="55" spans="2:6" ht="32" x14ac:dyDescent="0.2">
      <c r="B55" s="12">
        <v>53</v>
      </c>
      <c r="C55" s="13">
        <v>2013</v>
      </c>
      <c r="D55" s="13" t="s">
        <v>102</v>
      </c>
      <c r="E55" s="52" t="s">
        <v>43</v>
      </c>
      <c r="F55" s="14" t="s">
        <v>83</v>
      </c>
    </row>
    <row r="56" spans="2:6" ht="32" x14ac:dyDescent="0.2">
      <c r="B56" s="12">
        <v>54</v>
      </c>
      <c r="C56" s="13">
        <v>2013</v>
      </c>
      <c r="D56" s="13" t="s">
        <v>102</v>
      </c>
      <c r="E56" s="8" t="s">
        <v>51</v>
      </c>
      <c r="F56" s="14" t="s">
        <v>83</v>
      </c>
    </row>
    <row r="57" spans="2:6" x14ac:dyDescent="0.2">
      <c r="B57" s="12">
        <v>55</v>
      </c>
      <c r="C57" s="13">
        <v>2013</v>
      </c>
      <c r="D57" s="13" t="s">
        <v>102</v>
      </c>
      <c r="E57" s="8" t="s">
        <v>52</v>
      </c>
      <c r="F57" s="14" t="s">
        <v>83</v>
      </c>
    </row>
    <row r="58" spans="2:6" ht="32" x14ac:dyDescent="0.2">
      <c r="B58" s="12">
        <v>56</v>
      </c>
      <c r="C58" s="13">
        <v>2013</v>
      </c>
      <c r="D58" s="13" t="s">
        <v>102</v>
      </c>
      <c r="E58" s="8" t="s">
        <v>53</v>
      </c>
      <c r="F58" s="14" t="s">
        <v>82</v>
      </c>
    </row>
    <row r="59" spans="2:6" ht="32" x14ac:dyDescent="0.2">
      <c r="B59" s="12">
        <v>57</v>
      </c>
      <c r="C59" s="13">
        <v>2013</v>
      </c>
      <c r="D59" s="13" t="s">
        <v>102</v>
      </c>
      <c r="E59" s="8" t="s">
        <v>54</v>
      </c>
      <c r="F59" s="14" t="s">
        <v>84</v>
      </c>
    </row>
    <row r="60" spans="2:6" x14ac:dyDescent="0.2">
      <c r="B60" s="12">
        <v>58</v>
      </c>
      <c r="C60" s="13">
        <v>2013</v>
      </c>
      <c r="D60" s="13" t="s">
        <v>102</v>
      </c>
      <c r="E60" s="8" t="s">
        <v>55</v>
      </c>
      <c r="F60" s="14" t="s">
        <v>82</v>
      </c>
    </row>
    <row r="61" spans="2:6" ht="32" x14ac:dyDescent="0.2">
      <c r="B61" s="12">
        <v>59</v>
      </c>
      <c r="C61" s="13">
        <v>2013</v>
      </c>
      <c r="D61" s="13" t="s">
        <v>102</v>
      </c>
      <c r="E61" s="8" t="s">
        <v>56</v>
      </c>
      <c r="F61" s="14" t="s">
        <v>82</v>
      </c>
    </row>
    <row r="62" spans="2:6" ht="32" x14ac:dyDescent="0.2">
      <c r="B62" s="12">
        <v>60</v>
      </c>
      <c r="C62" s="13">
        <v>2013</v>
      </c>
      <c r="D62" s="13" t="s">
        <v>102</v>
      </c>
      <c r="E62" s="8" t="s">
        <v>57</v>
      </c>
      <c r="F62" s="14" t="s">
        <v>82</v>
      </c>
    </row>
    <row r="63" spans="2:6" ht="32" x14ac:dyDescent="0.2">
      <c r="B63" s="12">
        <v>61</v>
      </c>
      <c r="C63" s="13">
        <v>2014</v>
      </c>
      <c r="D63" s="13" t="s">
        <v>103</v>
      </c>
      <c r="E63" s="8" t="s">
        <v>61</v>
      </c>
      <c r="F63" s="14" t="s">
        <v>83</v>
      </c>
    </row>
    <row r="64" spans="2:6" ht="48" x14ac:dyDescent="0.2">
      <c r="B64" s="12">
        <v>62</v>
      </c>
      <c r="C64" s="13">
        <v>2014</v>
      </c>
      <c r="D64" s="13" t="s">
        <v>103</v>
      </c>
      <c r="E64" s="8" t="s">
        <v>62</v>
      </c>
      <c r="F64" s="14" t="s">
        <v>82</v>
      </c>
    </row>
    <row r="65" spans="2:6" x14ac:dyDescent="0.2">
      <c r="B65" s="12">
        <v>63</v>
      </c>
      <c r="C65" s="13">
        <v>2014</v>
      </c>
      <c r="D65" s="13" t="s">
        <v>103</v>
      </c>
      <c r="E65" s="8" t="s">
        <v>63</v>
      </c>
      <c r="F65" s="14" t="s">
        <v>84</v>
      </c>
    </row>
    <row r="66" spans="2:6" ht="32" x14ac:dyDescent="0.2">
      <c r="B66" s="12">
        <v>64</v>
      </c>
      <c r="C66" s="13">
        <v>2014</v>
      </c>
      <c r="D66" s="13" t="s">
        <v>103</v>
      </c>
      <c r="E66" s="8" t="s">
        <v>64</v>
      </c>
      <c r="F66" s="14" t="s">
        <v>84</v>
      </c>
    </row>
    <row r="67" spans="2:6" ht="48" x14ac:dyDescent="0.2">
      <c r="B67" s="12">
        <v>65</v>
      </c>
      <c r="C67" s="13">
        <v>2014</v>
      </c>
      <c r="D67" s="13" t="s">
        <v>103</v>
      </c>
      <c r="E67" s="8" t="s">
        <v>65</v>
      </c>
      <c r="F67" s="14" t="s">
        <v>82</v>
      </c>
    </row>
    <row r="68" spans="2:6" x14ac:dyDescent="0.2">
      <c r="B68" s="12">
        <v>66</v>
      </c>
      <c r="C68" s="13">
        <v>2014</v>
      </c>
      <c r="D68" s="13" t="s">
        <v>103</v>
      </c>
      <c r="E68" s="8" t="s">
        <v>66</v>
      </c>
      <c r="F68" s="14" t="s">
        <v>82</v>
      </c>
    </row>
    <row r="69" spans="2:6" ht="32" x14ac:dyDescent="0.2">
      <c r="B69" s="12">
        <v>67</v>
      </c>
      <c r="C69" s="13">
        <v>2014</v>
      </c>
      <c r="D69" s="13" t="s">
        <v>103</v>
      </c>
      <c r="E69" s="8" t="s">
        <v>67</v>
      </c>
      <c r="F69" s="14" t="s">
        <v>84</v>
      </c>
    </row>
    <row r="70" spans="2:6" ht="32" x14ac:dyDescent="0.2">
      <c r="B70" s="12">
        <v>68</v>
      </c>
      <c r="C70" s="13">
        <v>2014</v>
      </c>
      <c r="D70" s="13" t="s">
        <v>103</v>
      </c>
      <c r="E70" s="8" t="s">
        <v>68</v>
      </c>
      <c r="F70" s="14" t="s">
        <v>82</v>
      </c>
    </row>
    <row r="71" spans="2:6" ht="32" x14ac:dyDescent="0.2">
      <c r="B71" s="12">
        <v>69</v>
      </c>
      <c r="C71" s="13">
        <v>2014</v>
      </c>
      <c r="D71" s="13" t="s">
        <v>103</v>
      </c>
      <c r="E71" s="8" t="s">
        <v>69</v>
      </c>
      <c r="F71" s="14" t="s">
        <v>82</v>
      </c>
    </row>
    <row r="72" spans="2:6" ht="32" x14ac:dyDescent="0.2">
      <c r="B72" s="12">
        <v>70</v>
      </c>
      <c r="C72" s="13">
        <v>2014</v>
      </c>
      <c r="D72" s="13" t="s">
        <v>103</v>
      </c>
      <c r="E72" s="8" t="s">
        <v>70</v>
      </c>
      <c r="F72" s="14" t="s">
        <v>82</v>
      </c>
    </row>
    <row r="73" spans="2:6" ht="48" x14ac:dyDescent="0.2">
      <c r="B73" s="12">
        <v>71</v>
      </c>
      <c r="C73" s="13">
        <v>2014</v>
      </c>
      <c r="D73" s="13" t="s">
        <v>103</v>
      </c>
      <c r="E73" s="8" t="s">
        <v>71</v>
      </c>
      <c r="F73" s="14" t="s">
        <v>82</v>
      </c>
    </row>
    <row r="74" spans="2:6" ht="64" customHeight="1" x14ac:dyDescent="0.2">
      <c r="B74" s="12">
        <v>72</v>
      </c>
      <c r="C74" s="13">
        <v>2014</v>
      </c>
      <c r="D74" s="13" t="s">
        <v>103</v>
      </c>
      <c r="E74" s="8" t="s">
        <v>72</v>
      </c>
      <c r="F74" s="14" t="s">
        <v>84</v>
      </c>
    </row>
    <row r="75" spans="2:6" ht="32" x14ac:dyDescent="0.2">
      <c r="B75" s="12">
        <v>73</v>
      </c>
      <c r="C75" s="13">
        <v>2014</v>
      </c>
      <c r="D75" s="13" t="s">
        <v>103</v>
      </c>
      <c r="E75" s="8" t="s">
        <v>73</v>
      </c>
      <c r="F75" s="14" t="s">
        <v>82</v>
      </c>
    </row>
    <row r="76" spans="2:6" x14ac:dyDescent="0.2">
      <c r="B76" s="12">
        <v>74</v>
      </c>
      <c r="C76" s="13">
        <v>2014</v>
      </c>
      <c r="D76" s="13" t="s">
        <v>103</v>
      </c>
      <c r="E76" s="8" t="s">
        <v>74</v>
      </c>
      <c r="F76" s="14" t="s">
        <v>82</v>
      </c>
    </row>
    <row r="77" spans="2:6" ht="32" x14ac:dyDescent="0.2">
      <c r="B77" s="12">
        <v>75</v>
      </c>
      <c r="C77" s="13">
        <v>2014</v>
      </c>
      <c r="D77" s="13" t="s">
        <v>103</v>
      </c>
      <c r="E77" s="8" t="s">
        <v>75</v>
      </c>
      <c r="F77" s="14" t="s">
        <v>82</v>
      </c>
    </row>
    <row r="78" spans="2:6" ht="48" x14ac:dyDescent="0.2">
      <c r="B78" s="12">
        <v>76</v>
      </c>
      <c r="C78" s="13">
        <v>2014</v>
      </c>
      <c r="D78" s="13" t="s">
        <v>103</v>
      </c>
      <c r="E78" s="8" t="s">
        <v>76</v>
      </c>
      <c r="F78" s="14" t="s">
        <v>82</v>
      </c>
    </row>
    <row r="79" spans="2:6" ht="32" x14ac:dyDescent="0.2">
      <c r="B79" s="12">
        <v>77</v>
      </c>
      <c r="C79" s="13">
        <v>2016</v>
      </c>
      <c r="D79" s="13" t="s">
        <v>104</v>
      </c>
      <c r="E79" s="8" t="s">
        <v>86</v>
      </c>
      <c r="F79" s="14" t="s">
        <v>83</v>
      </c>
    </row>
    <row r="80" spans="2:6" ht="32" x14ac:dyDescent="0.2">
      <c r="B80" s="12">
        <v>78</v>
      </c>
      <c r="C80" s="13">
        <v>2016</v>
      </c>
      <c r="D80" s="13" t="s">
        <v>104</v>
      </c>
      <c r="E80" s="8" t="s">
        <v>87</v>
      </c>
      <c r="F80" s="14" t="s">
        <v>83</v>
      </c>
    </row>
    <row r="81" spans="2:6" ht="32" x14ac:dyDescent="0.2">
      <c r="B81" s="12">
        <v>79</v>
      </c>
      <c r="C81" s="13">
        <v>2016</v>
      </c>
      <c r="D81" s="13" t="s">
        <v>104</v>
      </c>
      <c r="E81" s="8" t="s">
        <v>88</v>
      </c>
      <c r="F81" s="14" t="s">
        <v>83</v>
      </c>
    </row>
    <row r="82" spans="2:6" ht="32" x14ac:dyDescent="0.2">
      <c r="B82" s="12">
        <v>80</v>
      </c>
      <c r="C82" s="13">
        <v>2016</v>
      </c>
      <c r="D82" s="13" t="s">
        <v>104</v>
      </c>
      <c r="E82" s="8" t="s">
        <v>89</v>
      </c>
      <c r="F82" s="14" t="s">
        <v>83</v>
      </c>
    </row>
    <row r="83" spans="2:6" ht="32" x14ac:dyDescent="0.2">
      <c r="B83" s="12">
        <v>81</v>
      </c>
      <c r="C83" s="13">
        <v>2016</v>
      </c>
      <c r="D83" s="13" t="s">
        <v>104</v>
      </c>
      <c r="E83" s="8" t="s">
        <v>90</v>
      </c>
      <c r="F83" s="14" t="s">
        <v>83</v>
      </c>
    </row>
    <row r="84" spans="2:6" ht="32" x14ac:dyDescent="0.2">
      <c r="B84" s="12">
        <v>82</v>
      </c>
      <c r="C84" s="13">
        <v>2016</v>
      </c>
      <c r="D84" s="13" t="s">
        <v>104</v>
      </c>
      <c r="E84" s="8" t="s">
        <v>91</v>
      </c>
      <c r="F84" s="14" t="s">
        <v>84</v>
      </c>
    </row>
    <row r="85" spans="2:6" ht="33" thickBot="1" x14ac:dyDescent="0.25">
      <c r="B85" s="34">
        <v>83</v>
      </c>
      <c r="C85" s="35">
        <v>2016</v>
      </c>
      <c r="D85" s="35" t="s">
        <v>104</v>
      </c>
      <c r="E85" s="36" t="s">
        <v>92</v>
      </c>
      <c r="F85" s="37" t="s">
        <v>83</v>
      </c>
    </row>
    <row r="90" spans="2:6" x14ac:dyDescent="0.2">
      <c r="F90" s="46"/>
    </row>
    <row r="93" spans="2:6" x14ac:dyDescent="0.2">
      <c r="E93" s="47"/>
    </row>
  </sheetData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 enableFormatConditionsCalculation="0"/>
  <dimension ref="B1:H21"/>
  <sheetViews>
    <sheetView zoomScale="150" zoomScaleNormal="150" zoomScalePageLayoutView="150" workbookViewId="0">
      <selection activeCell="F18" sqref="F18"/>
    </sheetView>
  </sheetViews>
  <sheetFormatPr baseColWidth="10" defaultRowHeight="16" x14ac:dyDescent="0.2"/>
  <cols>
    <col min="1" max="1" width="3.1640625" style="1" customWidth="1"/>
    <col min="2" max="2" width="8.6640625" style="2" customWidth="1"/>
    <col min="3" max="3" width="7.33203125" style="2" customWidth="1"/>
    <col min="4" max="4" width="12.83203125" style="2" customWidth="1"/>
    <col min="5" max="6" width="12" style="2" customWidth="1"/>
    <col min="7" max="7" width="12.1640625" style="7" customWidth="1"/>
    <col min="8" max="16384" width="10.83203125" style="1"/>
  </cols>
  <sheetData>
    <row r="1" spans="2:8" ht="17" thickBot="1" x14ac:dyDescent="0.25"/>
    <row r="2" spans="2:8" s="3" customFormat="1" ht="17" thickBot="1" x14ac:dyDescent="0.25">
      <c r="B2" s="21" t="s">
        <v>94</v>
      </c>
      <c r="C2" s="22" t="s">
        <v>78</v>
      </c>
      <c r="D2" s="22" t="s">
        <v>59</v>
      </c>
      <c r="E2" s="23" t="s">
        <v>85</v>
      </c>
      <c r="F2" s="23" t="s">
        <v>105</v>
      </c>
      <c r="G2" s="24" t="s">
        <v>77</v>
      </c>
    </row>
    <row r="3" spans="2:8" x14ac:dyDescent="0.2">
      <c r="B3" s="15">
        <v>1</v>
      </c>
      <c r="C3" s="38">
        <v>2007</v>
      </c>
      <c r="D3" s="16">
        <f>9+9+6+6+6+5+3+4+5+6+5+10+4+5+4+7</f>
        <v>94</v>
      </c>
      <c r="E3" s="26">
        <v>1</v>
      </c>
      <c r="F3" s="26">
        <f t="shared" ref="F3:F12" si="0">D3-E3</f>
        <v>93</v>
      </c>
      <c r="G3" s="41">
        <v>0.01</v>
      </c>
      <c r="H3" s="44"/>
    </row>
    <row r="4" spans="2:8" x14ac:dyDescent="0.2">
      <c r="B4" s="28">
        <v>2</v>
      </c>
      <c r="C4" s="39">
        <v>2008</v>
      </c>
      <c r="D4" s="29">
        <f>12+6+5+4+5+6+11+16</f>
        <v>65</v>
      </c>
      <c r="E4" s="30">
        <v>2</v>
      </c>
      <c r="F4" s="30">
        <f t="shared" si="0"/>
        <v>63</v>
      </c>
      <c r="G4" s="42">
        <v>0.03</v>
      </c>
      <c r="H4" s="44"/>
    </row>
    <row r="5" spans="2:8" x14ac:dyDescent="0.2">
      <c r="B5" s="4">
        <v>3</v>
      </c>
      <c r="C5" s="40">
        <v>2009</v>
      </c>
      <c r="D5" s="5">
        <v>45</v>
      </c>
      <c r="E5" s="27">
        <v>5</v>
      </c>
      <c r="F5" s="27">
        <f t="shared" si="0"/>
        <v>40</v>
      </c>
      <c r="G5" s="43">
        <v>0.11</v>
      </c>
      <c r="H5" s="44"/>
    </row>
    <row r="6" spans="2:8" x14ac:dyDescent="0.2">
      <c r="B6" s="28">
        <v>4</v>
      </c>
      <c r="C6" s="39">
        <v>2010</v>
      </c>
      <c r="D6" s="29">
        <f>1+5+8+7+9+11+11+17</f>
        <v>69</v>
      </c>
      <c r="E6" s="30">
        <v>10</v>
      </c>
      <c r="F6" s="30">
        <f t="shared" si="0"/>
        <v>59</v>
      </c>
      <c r="G6" s="42">
        <v>0.14000000000000001</v>
      </c>
      <c r="H6" s="44"/>
    </row>
    <row r="7" spans="2:8" x14ac:dyDescent="0.2">
      <c r="B7" s="4">
        <v>5</v>
      </c>
      <c r="C7" s="40">
        <v>2011</v>
      </c>
      <c r="D7" s="5">
        <f>9+12+13+10+7+5+5+18+6+13+10+12+10+14+15</f>
        <v>159</v>
      </c>
      <c r="E7" s="27">
        <v>15</v>
      </c>
      <c r="F7" s="27">
        <f t="shared" si="0"/>
        <v>144</v>
      </c>
      <c r="G7" s="43">
        <f>E7/D7</f>
        <v>9.4339622641509441E-2</v>
      </c>
      <c r="H7" s="44"/>
    </row>
    <row r="8" spans="2:8" x14ac:dyDescent="0.2">
      <c r="B8" s="28">
        <v>6</v>
      </c>
      <c r="C8" s="39">
        <v>2012</v>
      </c>
      <c r="D8" s="29">
        <f>11+7+3+15+7+4+9+3+7+5+6+4+7+5+6+5+13+13+12+8+5+4</f>
        <v>159</v>
      </c>
      <c r="E8" s="30">
        <v>18</v>
      </c>
      <c r="F8" s="30">
        <f t="shared" si="0"/>
        <v>141</v>
      </c>
      <c r="G8" s="42">
        <v>0.11</v>
      </c>
      <c r="H8" s="44"/>
    </row>
    <row r="9" spans="2:8" x14ac:dyDescent="0.2">
      <c r="B9" s="4">
        <v>7</v>
      </c>
      <c r="C9" s="40">
        <v>2013</v>
      </c>
      <c r="D9" s="5">
        <v>74</v>
      </c>
      <c r="E9" s="5">
        <v>9</v>
      </c>
      <c r="F9" s="27">
        <f t="shared" si="0"/>
        <v>65</v>
      </c>
      <c r="G9" s="43">
        <f>E9/D9</f>
        <v>0.12162162162162163</v>
      </c>
      <c r="H9" s="44"/>
    </row>
    <row r="10" spans="2:8" x14ac:dyDescent="0.2">
      <c r="B10" s="28">
        <v>8</v>
      </c>
      <c r="C10" s="39">
        <v>2014</v>
      </c>
      <c r="D10" s="29">
        <v>106</v>
      </c>
      <c r="E10" s="29">
        <v>16</v>
      </c>
      <c r="F10" s="30">
        <f t="shared" si="0"/>
        <v>90</v>
      </c>
      <c r="G10" s="42">
        <v>0.15</v>
      </c>
      <c r="H10" s="44"/>
    </row>
    <row r="11" spans="2:8" s="25" customFormat="1" ht="17" thickBot="1" x14ac:dyDescent="0.25">
      <c r="B11" s="66">
        <v>9</v>
      </c>
      <c r="C11" s="67">
        <v>2016</v>
      </c>
      <c r="D11" s="68">
        <f>22+22+58+2+37+17+78</f>
        <v>236</v>
      </c>
      <c r="E11" s="68">
        <v>7</v>
      </c>
      <c r="F11" s="69">
        <f t="shared" si="0"/>
        <v>229</v>
      </c>
      <c r="G11" s="70">
        <v>0.03</v>
      </c>
      <c r="H11" s="45"/>
    </row>
    <row r="12" spans="2:8" ht="17" thickBot="1" x14ac:dyDescent="0.25">
      <c r="B12" s="62" t="s">
        <v>58</v>
      </c>
      <c r="C12" s="63"/>
      <c r="D12" s="64">
        <f>SUM(D3:D11)</f>
        <v>1007</v>
      </c>
      <c r="E12" s="64">
        <f>SUM(E3:E11)</f>
        <v>83</v>
      </c>
      <c r="F12" s="71">
        <f t="shared" si="0"/>
        <v>924</v>
      </c>
      <c r="G12" s="65">
        <f>E12/D12</f>
        <v>8.242303872889771E-2</v>
      </c>
    </row>
    <row r="14" spans="2:8" x14ac:dyDescent="0.2">
      <c r="B14" s="31" t="s">
        <v>93</v>
      </c>
    </row>
    <row r="18" spans="5:6" x14ac:dyDescent="0.2">
      <c r="E18" s="7"/>
      <c r="F18" s="7"/>
    </row>
    <row r="21" spans="5:6" x14ac:dyDescent="0.2">
      <c r="E21" s="32"/>
      <c r="F21" s="32"/>
    </row>
  </sheetData>
  <mergeCells count="1">
    <mergeCell ref="B12:C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ENABED-Ciber</vt:lpstr>
      <vt:lpstr>agregado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Gills</dc:creator>
  <cp:lastModifiedBy>Gills2</cp:lastModifiedBy>
  <dcterms:created xsi:type="dcterms:W3CDTF">2015-08-11T23:02:51Z</dcterms:created>
  <dcterms:modified xsi:type="dcterms:W3CDTF">2017-01-25T13:11:13Z</dcterms:modified>
</cp:coreProperties>
</file>