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Me playing around\"/>
    </mc:Choice>
  </mc:AlternateContent>
  <bookViews>
    <workbookView xWindow="0" yWindow="0" windowWidth="16284" windowHeight="4344" activeTab="2"/>
  </bookViews>
  <sheets>
    <sheet name="CSV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A57" i="1" l="1"/>
  <c r="E3" i="2"/>
  <c r="E4" i="2"/>
  <c r="E5" i="2"/>
  <c r="E6" i="2"/>
  <c r="E7" i="2"/>
  <c r="E2" i="2"/>
  <c r="E15" i="2"/>
  <c r="E14" i="2"/>
  <c r="E13" i="2"/>
  <c r="E18" i="2"/>
  <c r="E19" i="2"/>
  <c r="E20" i="2"/>
  <c r="F54" i="1"/>
  <c r="E5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21" i="1"/>
  <c r="E22" i="1"/>
  <c r="E23" i="1"/>
  <c r="E24" i="1"/>
  <c r="E25" i="1"/>
  <c r="E26" i="1"/>
  <c r="E20" i="1"/>
</calcChain>
</file>

<file path=xl/sharedStrings.xml><?xml version="1.0" encoding="utf-8"?>
<sst xmlns="http://schemas.openxmlformats.org/spreadsheetml/2006/main" count="260" uniqueCount="116">
  <si>
    <t>Most Recent Available Herring Data</t>
  </si>
  <si>
    <t>Year:</t>
  </si>
  <si>
    <t>Biomass Estimate st</t>
  </si>
  <si>
    <t>Biomass Estimate mt</t>
  </si>
  <si>
    <t>Mgmt Area</t>
  </si>
  <si>
    <t>Stock</t>
  </si>
  <si>
    <t xml:space="preserve">Notes: </t>
  </si>
  <si>
    <t>Togiak</t>
  </si>
  <si>
    <t>Also includes Dutch Harbor/ Port Moller</t>
  </si>
  <si>
    <t>Kodiak</t>
  </si>
  <si>
    <t>Prince William Sound</t>
  </si>
  <si>
    <t>Upper Cook Inlet</t>
  </si>
  <si>
    <t>Lower Cook Inlet</t>
  </si>
  <si>
    <t>Sitka Sound</t>
  </si>
  <si>
    <t>Seymour Canal</t>
  </si>
  <si>
    <t>Craig/Klawock</t>
  </si>
  <si>
    <t>Hoonah</t>
  </si>
  <si>
    <t>Tenakee</t>
  </si>
  <si>
    <t>PWS/Cook Inlet</t>
  </si>
  <si>
    <t>Sitka</t>
  </si>
  <si>
    <t>Southeast</t>
  </si>
  <si>
    <t>Derived from 1670 GHL *20%= 8350</t>
  </si>
  <si>
    <t>Derived from 16.2 GHL *20%= 81</t>
  </si>
  <si>
    <t>Derived from 1590 GHL *20%= 7950</t>
  </si>
  <si>
    <t>Haida Gwaii</t>
  </si>
  <si>
    <t>Prince Rupert</t>
  </si>
  <si>
    <t>Central Coast</t>
  </si>
  <si>
    <t>Strait of Georgia</t>
  </si>
  <si>
    <t>Artic-Yukon-Kuskokwim</t>
  </si>
  <si>
    <t>Security Cove</t>
  </si>
  <si>
    <t>Goodnews Bay</t>
  </si>
  <si>
    <t>Cape Avinof</t>
  </si>
  <si>
    <t>Cape Romanzof</t>
  </si>
  <si>
    <t>Norton Sound</t>
  </si>
  <si>
    <t>West Coast Vancouver Island</t>
  </si>
  <si>
    <t>Area 2W</t>
  </si>
  <si>
    <t>Area 27</t>
  </si>
  <si>
    <t>Prince Rupert District</t>
  </si>
  <si>
    <t>Central Coast District</t>
  </si>
  <si>
    <t>Strait of Georgia District</t>
  </si>
  <si>
    <t>WCVI District</t>
  </si>
  <si>
    <t>Squaxin Pass</t>
  </si>
  <si>
    <t>Wollochet Bay</t>
  </si>
  <si>
    <t>Purdy</t>
  </si>
  <si>
    <t>Quartermaster Harbor</t>
  </si>
  <si>
    <t>Elliot Bay</t>
  </si>
  <si>
    <t>Port Orchard/Madison</t>
  </si>
  <si>
    <t>South Hood Canal</t>
  </si>
  <si>
    <t>Quilcene Bay</t>
  </si>
  <si>
    <t>Port Gamble</t>
  </si>
  <si>
    <t>Kilisut Harbor</t>
  </si>
  <si>
    <t>Port Susan</t>
  </si>
  <si>
    <t>Holmes Harbor</t>
  </si>
  <si>
    <t>Skagit Bay</t>
  </si>
  <si>
    <t>South/Central Puget Sound</t>
  </si>
  <si>
    <t>North Puget Sound</t>
  </si>
  <si>
    <t>Fidalgo Bay</t>
  </si>
  <si>
    <t>Samish/Portage Bay</t>
  </si>
  <si>
    <t>Interior San Juan Island</t>
  </si>
  <si>
    <t>Nelson Island</t>
  </si>
  <si>
    <t>Nunivak Island</t>
  </si>
  <si>
    <t>Northwest San Juan Island</t>
  </si>
  <si>
    <t>Semiahmoo Bay</t>
  </si>
  <si>
    <t>Discovery Bay</t>
  </si>
  <si>
    <t>Dungeness Bay/Sequim Bay</t>
  </si>
  <si>
    <t>Strait of Juan de Fuca</t>
  </si>
  <si>
    <t>Yaquina Bay</t>
  </si>
  <si>
    <t>Willapa Bay</t>
  </si>
  <si>
    <t>Gray's Harbor</t>
  </si>
  <si>
    <t>Coastal</t>
  </si>
  <si>
    <t>State/Province</t>
  </si>
  <si>
    <t>Alaska</t>
  </si>
  <si>
    <t>British Columbia</t>
  </si>
  <si>
    <t>Washington</t>
  </si>
  <si>
    <t>Oregon</t>
  </si>
  <si>
    <t>California</t>
  </si>
  <si>
    <t>San Francisco Bay</t>
  </si>
  <si>
    <t>Tomales Bay</t>
  </si>
  <si>
    <t>Crescent City Harbor/Humboldt Bay</t>
  </si>
  <si>
    <t>Cherry  Point</t>
  </si>
  <si>
    <t>-</t>
  </si>
  <si>
    <t>st=2000 lbs</t>
  </si>
  <si>
    <t>mt=1000kg</t>
  </si>
  <si>
    <t>1mt=1.10231st</t>
  </si>
  <si>
    <t>Tonage</t>
  </si>
  <si>
    <t>MT</t>
  </si>
  <si>
    <t xml:space="preserve">AYK </t>
  </si>
  <si>
    <t>PWS/CI</t>
  </si>
  <si>
    <t>SEAK</t>
  </si>
  <si>
    <t>HG</t>
  </si>
  <si>
    <t>PR</t>
  </si>
  <si>
    <t>CC</t>
  </si>
  <si>
    <t>SOG</t>
  </si>
  <si>
    <t>WCVI</t>
  </si>
  <si>
    <t>SCPS</t>
  </si>
  <si>
    <t>NPS</t>
  </si>
  <si>
    <t>CWA</t>
  </si>
  <si>
    <t>SJdF</t>
  </si>
  <si>
    <t>ORC</t>
  </si>
  <si>
    <t>CCHHB</t>
  </si>
  <si>
    <t>TB</t>
  </si>
  <si>
    <t>SFB</t>
  </si>
  <si>
    <t>#stocks</t>
  </si>
  <si>
    <t>Togiak Bay</t>
  </si>
  <si>
    <t>Kodiak Island</t>
  </si>
  <si>
    <t>Prince William Sound/Cook Inlet</t>
  </si>
  <si>
    <t>Southeast Alaska</t>
  </si>
  <si>
    <t>Central Washington Coast</t>
  </si>
  <si>
    <t>Oregon Coast</t>
  </si>
  <si>
    <t>Crescent City Harbory/Humboldt Bay</t>
  </si>
  <si>
    <t>Management Area N-&gt;S</t>
  </si>
  <si>
    <t>For Broken Axis</t>
  </si>
  <si>
    <t>Labels</t>
  </si>
  <si>
    <t>Xpos</t>
  </si>
  <si>
    <t>Ypos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</si>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</sst>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>
      <alignment wrapText="1"/>
    </xf>
    <xf numFmtId="164" fontId="0" fillId="0" borderId="0" xfId="1" applyNumberFormat="1" applyFont="1"/>
    <xf numFmtId="164" fontId="4" fillId="0" borderId="0" xfId="1" applyNumberFormat="1" applyFont="1"/>
    <xf numFmtId="0" fontId="0" fillId="0" borderId="0" xfId="0" applyFont="1"/>
    <xf numFmtId="0" fontId="5" fillId="0" borderId="0" xfId="0" applyFont="1" applyAlignment="1">
      <alignment horizontal="center" vertical="center" readingOrder="1"/>
    </xf>
    <xf numFmtId="3" fontId="0" fillId="0" borderId="0" xfId="0" applyNumberFormat="1" applyFont="1"/>
    <xf numFmtId="43" fontId="0" fillId="0" borderId="0" xfId="1" applyNumberFormat="1" applyFont="1"/>
    <xf numFmtId="0" fontId="0" fillId="0" borderId="0" xfId="1" applyNumberFormat="1" applyFont="1"/>
    <xf numFmtId="43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Most</a:t>
            </a:r>
            <a:r>
              <a:rPr lang="en-CA" baseline="0"/>
              <a:t> Recently Available Pacific Herring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4555457758115"/>
          <c:y val="0.12348990356787926"/>
          <c:w val="0.8699888722368917"/>
          <c:h val="0.721596592878720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FB-443A-9EBC-26F06EA59D4E}"/>
                </c:ext>
              </c:extLst>
            </c:dLbl>
            <c:dLbl>
              <c:idx val="1"/>
              <c:layout>
                <c:manualLayout>
                  <c:x val="3.6925142665323936E-2"/>
                  <c:y val="4.288164665523151E-2"/>
                </c:manualLayout>
              </c:layout>
              <c:tx>
                <c:rich>
                  <a:bodyPr/>
                  <a:lstStyle/>
                  <a:p>
                    <a:fld id="{D38A2803-233D-4603-81E0-9B20A890D15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0FB-443A-9EBC-26F06EA59D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FB-443A-9EBC-26F06EA59D4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FB-443A-9EBC-26F06EA59D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FB-443A-9EBC-26F06EA59D4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FB-443A-9EBC-26F06EA59D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FB-443A-9EBC-26F06EA59D4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FB-443A-9EBC-26F06EA59D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FB-443A-9EBC-26F06EA59D4E}"/>
                </c:ext>
              </c:extLst>
            </c:dLbl>
            <c:dLbl>
              <c:idx val="9"/>
              <c:layout>
                <c:manualLayout>
                  <c:x val="3.860355824102054E-2"/>
                  <c:y val="4.8599199542595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FB-443A-9EBC-26F06EA59D4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FB-443A-9EBC-26F06EA59D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19CE1E4-E97F-4F7F-BD48-656654DF983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0FB-443A-9EBC-26F06EA59D4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FB-443A-9EBC-26F06EA59D4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FB-443A-9EBC-26F06EA59D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25B8697-9672-48C2-8907-B242B6B3EC7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0FB-443A-9EBC-26F06EA59D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91402D-0DCE-4ED6-968C-54AF42A7D7C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0FB-443A-9EBC-26F06EA59D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013A8B8-5F5F-482D-9C2A-19AB100E4D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0FB-443A-9EBC-26F06EA59D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116E44-3312-4C34-8767-4C9F23F5B4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0FB-443A-9EBC-26F06EA59D4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FB-443A-9EBC-26F06EA59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Sheet2!$B$2:$B$20</c:f>
              <c:strCache>
                <c:ptCount val="19"/>
                <c:pt idx="0">
                  <c:v>AYK </c:v>
                </c:pt>
                <c:pt idx="1">
                  <c:v>Togiak</c:v>
                </c:pt>
                <c:pt idx="2">
                  <c:v>Kodiak</c:v>
                </c:pt>
                <c:pt idx="3">
                  <c:v>PWS/CI</c:v>
                </c:pt>
                <c:pt idx="4">
                  <c:v>Sitka</c:v>
                </c:pt>
                <c:pt idx="5">
                  <c:v>SEAK</c:v>
                </c:pt>
                <c:pt idx="6">
                  <c:v>HG</c:v>
                </c:pt>
                <c:pt idx="7">
                  <c:v>PR</c:v>
                </c:pt>
                <c:pt idx="8">
                  <c:v>CC</c:v>
                </c:pt>
                <c:pt idx="9">
                  <c:v>SOG</c:v>
                </c:pt>
                <c:pt idx="10">
                  <c:v>WCVI</c:v>
                </c:pt>
                <c:pt idx="11">
                  <c:v>SJdF</c:v>
                </c:pt>
                <c:pt idx="12">
                  <c:v>NPS</c:v>
                </c:pt>
                <c:pt idx="13">
                  <c:v>SCPS</c:v>
                </c:pt>
                <c:pt idx="14">
                  <c:v>CWA</c:v>
                </c:pt>
                <c:pt idx="15">
                  <c:v>ORC</c:v>
                </c:pt>
                <c:pt idx="16">
                  <c:v>CCHHB</c:v>
                </c:pt>
                <c:pt idx="17">
                  <c:v>TB</c:v>
                </c:pt>
                <c:pt idx="18">
                  <c:v>SFB</c:v>
                </c:pt>
              </c:strCache>
            </c:strRef>
          </c:cat>
          <c:val>
            <c:numRef>
              <c:f>Sheet2!$E$2:$E$20</c:f>
              <c:numCache>
                <c:formatCode>_(* #,##0_);_(* \(#,##0\);_(* "-"??_);_(@_)</c:formatCode>
                <c:ptCount val="19"/>
                <c:pt idx="0">
                  <c:v>65995.953951247837</c:v>
                </c:pt>
                <c:pt idx="1">
                  <c:v>147185.45599695187</c:v>
                </c:pt>
                <c:pt idx="2">
                  <c:v>7575.0015875751833</c:v>
                </c:pt>
                <c:pt idx="3">
                  <c:v>29482.63192749771</c:v>
                </c:pt>
                <c:pt idx="4">
                  <c:v>67773.130970416678</c:v>
                </c:pt>
                <c:pt idx="5">
                  <c:v>14151.191588573089</c:v>
                </c:pt>
                <c:pt idx="6">
                  <c:v>17285</c:v>
                </c:pt>
                <c:pt idx="7">
                  <c:v>25770</c:v>
                </c:pt>
                <c:pt idx="8">
                  <c:v>27735</c:v>
                </c:pt>
                <c:pt idx="9">
                  <c:v>174350</c:v>
                </c:pt>
                <c:pt idx="10">
                  <c:v>31505</c:v>
                </c:pt>
                <c:pt idx="11">
                  <c:v>134.26350119294938</c:v>
                </c:pt>
                <c:pt idx="12">
                  <c:v>2288.829821012238</c:v>
                </c:pt>
                <c:pt idx="13">
                  <c:v>5303.4082971215003</c:v>
                </c:pt>
                <c:pt idx="14" formatCode="General">
                  <c:v>0</c:v>
                </c:pt>
                <c:pt idx="15">
                  <c:v>0</c:v>
                </c:pt>
                <c:pt idx="16">
                  <c:v>6.3503007320989564</c:v>
                </c:pt>
                <c:pt idx="17">
                  <c:v>29.937132022752223</c:v>
                </c:pt>
                <c:pt idx="18">
                  <c:v>13515.254329544321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Sheet2!$E$2:$E$20</c15:f>
                <c15:dlblRangeCache>
                  <c:ptCount val="19"/>
                  <c:pt idx="0">
                    <c:v> 65,996 </c:v>
                  </c:pt>
                  <c:pt idx="1">
                    <c:v> 147,185 </c:v>
                  </c:pt>
                  <c:pt idx="2">
                    <c:v> 7,575 </c:v>
                  </c:pt>
                  <c:pt idx="3">
                    <c:v> 29,483 </c:v>
                  </c:pt>
                  <c:pt idx="4">
                    <c:v> 67,773 </c:v>
                  </c:pt>
                  <c:pt idx="5">
                    <c:v> 14,151 </c:v>
                  </c:pt>
                  <c:pt idx="6">
                    <c:v> 17,285 </c:v>
                  </c:pt>
                  <c:pt idx="7">
                    <c:v> 25,770 </c:v>
                  </c:pt>
                  <c:pt idx="8">
                    <c:v> 27,735 </c:v>
                  </c:pt>
                  <c:pt idx="9">
                    <c:v> 174,350 </c:v>
                  </c:pt>
                  <c:pt idx="10">
                    <c:v> 31,505 </c:v>
                  </c:pt>
                  <c:pt idx="11">
                    <c:v> 134 </c:v>
                  </c:pt>
                  <c:pt idx="12">
                    <c:v> 2,289 </c:v>
                  </c:pt>
                  <c:pt idx="13">
                    <c:v> 5,303 </c:v>
                  </c:pt>
                  <c:pt idx="14">
                    <c:v>0</c:v>
                  </c:pt>
                  <c:pt idx="15">
                    <c:v>NA</c:v>
                  </c:pt>
                  <c:pt idx="16">
                    <c:v> 6 </c:v>
                  </c:pt>
                  <c:pt idx="17">
                    <c:v> 30 </c:v>
                  </c:pt>
                  <c:pt idx="18">
                    <c:v> 13,515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FB-443A-9EBC-26F06EA5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89416"/>
        <c:axId val="342291056"/>
      </c:barChart>
      <c:catAx>
        <c:axId val="3422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Stocks, from Northernmost to Southernmost</a:t>
                </a:r>
              </a:p>
            </c:rich>
          </c:tx>
          <c:layout>
            <c:manualLayout>
              <c:xMode val="edge"/>
              <c:yMode val="edge"/>
              <c:x val="0.37000803524937026"/>
              <c:y val="0.917122720294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1056"/>
        <c:crosses val="autoZero"/>
        <c:auto val="1"/>
        <c:lblAlgn val="ctr"/>
        <c:lblOffset val="100"/>
        <c:noMultiLvlLbl val="0"/>
      </c:catAx>
      <c:valAx>
        <c:axId val="342291056"/>
        <c:scaling>
          <c:orientation val="minMax"/>
          <c:max val="1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</a:t>
                </a:r>
              </a:p>
            </c:rich>
          </c:tx>
          <c:layout>
            <c:manualLayout>
              <c:xMode val="edge"/>
              <c:yMode val="edge"/>
              <c:x val="1.2704680797075591E-2"/>
              <c:y val="0.40004704600604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89416"/>
        <c:crosses val="autoZero"/>
        <c:crossBetween val="between"/>
        <c:majorUnit val="10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22</xdr:row>
      <xdr:rowOff>68580</xdr:rowOff>
    </xdr:from>
    <xdr:to>
      <xdr:col>12</xdr:col>
      <xdr:colOff>548640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D9FB6-5822-460D-876D-D39D118B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G15" sqref="G15"/>
    </sheetView>
  </sheetViews>
  <sheetFormatPr defaultRowHeight="14.4" x14ac:dyDescent="0.3"/>
  <cols>
    <col min="2" max="2" width="11.109375" bestFit="1" customWidth="1"/>
  </cols>
  <sheetData>
    <row r="1" spans="1:2" x14ac:dyDescent="0.3">
      <c r="A1" s="9" t="s">
        <v>5</v>
      </c>
      <c r="B1" s="9" t="s">
        <v>85</v>
      </c>
    </row>
    <row r="2" spans="1:2" x14ac:dyDescent="0.3">
      <c r="A2" s="10">
        <v>1</v>
      </c>
      <c r="B2" s="15">
        <v>65995.953951247837</v>
      </c>
    </row>
    <row r="3" spans="1:2" x14ac:dyDescent="0.3">
      <c r="A3" s="10">
        <v>2</v>
      </c>
      <c r="B3" s="15">
        <v>147185.45599695187</v>
      </c>
    </row>
    <row r="4" spans="1:2" x14ac:dyDescent="0.3">
      <c r="A4" s="10">
        <v>3</v>
      </c>
      <c r="B4" s="15">
        <v>7575.0015875751833</v>
      </c>
    </row>
    <row r="5" spans="1:2" x14ac:dyDescent="0.3">
      <c r="A5" s="10">
        <v>4</v>
      </c>
      <c r="B5" s="15">
        <v>29482.63192749771</v>
      </c>
    </row>
    <row r="6" spans="1:2" x14ac:dyDescent="0.3">
      <c r="A6" s="10">
        <v>5</v>
      </c>
      <c r="B6" s="15">
        <v>67773.130970416678</v>
      </c>
    </row>
    <row r="7" spans="1:2" x14ac:dyDescent="0.3">
      <c r="A7" s="10">
        <v>6</v>
      </c>
      <c r="B7" s="15">
        <v>14151.191588573089</v>
      </c>
    </row>
    <row r="8" spans="1:2" x14ac:dyDescent="0.3">
      <c r="A8" s="10">
        <v>7</v>
      </c>
      <c r="B8" s="15">
        <v>17285</v>
      </c>
    </row>
    <row r="9" spans="1:2" x14ac:dyDescent="0.3">
      <c r="A9" s="10">
        <v>8</v>
      </c>
      <c r="B9" s="15">
        <v>25770</v>
      </c>
    </row>
    <row r="10" spans="1:2" x14ac:dyDescent="0.3">
      <c r="A10" s="10">
        <v>9</v>
      </c>
      <c r="B10" s="15">
        <v>27735</v>
      </c>
    </row>
    <row r="11" spans="1:2" x14ac:dyDescent="0.3">
      <c r="A11" s="10">
        <v>10</v>
      </c>
      <c r="B11" s="15">
        <v>174350</v>
      </c>
    </row>
    <row r="12" spans="1:2" x14ac:dyDescent="0.3">
      <c r="A12" s="10">
        <v>11</v>
      </c>
      <c r="B12" s="15">
        <v>31505</v>
      </c>
    </row>
    <row r="13" spans="1:2" x14ac:dyDescent="0.3">
      <c r="A13" s="10">
        <v>12</v>
      </c>
      <c r="B13" s="15">
        <v>134.26350119294938</v>
      </c>
    </row>
    <row r="14" spans="1:2" x14ac:dyDescent="0.3">
      <c r="A14" s="10">
        <v>13</v>
      </c>
      <c r="B14" s="15">
        <v>2288.829821012238</v>
      </c>
    </row>
    <row r="15" spans="1:2" x14ac:dyDescent="0.3">
      <c r="A15" s="10">
        <v>14</v>
      </c>
      <c r="B15" s="15">
        <v>5303.4082971215003</v>
      </c>
    </row>
    <row r="16" spans="1:2" x14ac:dyDescent="0.3">
      <c r="A16" s="10">
        <v>15</v>
      </c>
      <c r="B16" s="15">
        <v>0</v>
      </c>
    </row>
    <row r="17" spans="1:2" x14ac:dyDescent="0.3">
      <c r="A17" s="10">
        <v>16</v>
      </c>
      <c r="B17" s="15" t="s">
        <v>115</v>
      </c>
    </row>
    <row r="18" spans="1:2" x14ac:dyDescent="0.3">
      <c r="A18" s="10">
        <v>17</v>
      </c>
      <c r="B18" s="15">
        <v>6.3503007320989564</v>
      </c>
    </row>
    <row r="19" spans="1:2" x14ac:dyDescent="0.3">
      <c r="A19" s="10">
        <v>18</v>
      </c>
      <c r="B19" s="15">
        <v>29.937132022752223</v>
      </c>
    </row>
    <row r="20" spans="1:2" x14ac:dyDescent="0.3">
      <c r="A20" s="10">
        <v>19</v>
      </c>
      <c r="B20" s="15">
        <v>13515.254329544321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" workbookViewId="0">
      <selection activeCell="F56" sqref="F56"/>
    </sheetView>
  </sheetViews>
  <sheetFormatPr defaultRowHeight="14.4" x14ac:dyDescent="0.3"/>
  <cols>
    <col min="2" max="3" width="30.5546875" bestFit="1" customWidth="1"/>
    <col min="4" max="4" width="23.109375" customWidth="1"/>
    <col min="5" max="5" width="11.6640625" customWidth="1"/>
    <col min="6" max="6" width="11.8867187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</row>
    <row r="2" spans="1:12" ht="28.8" customHeight="1" x14ac:dyDescent="0.3">
      <c r="A2" s="2" t="s">
        <v>1</v>
      </c>
      <c r="B2" s="2" t="s">
        <v>5</v>
      </c>
      <c r="C2" s="2" t="s">
        <v>4</v>
      </c>
      <c r="D2" s="2" t="s">
        <v>70</v>
      </c>
      <c r="E2" s="2" t="s">
        <v>2</v>
      </c>
      <c r="F2" s="2" t="s">
        <v>3</v>
      </c>
      <c r="G2" s="2" t="s">
        <v>6</v>
      </c>
      <c r="L2" t="s">
        <v>81</v>
      </c>
    </row>
    <row r="3" spans="1:12" x14ac:dyDescent="0.3">
      <c r="A3" s="3">
        <v>2016</v>
      </c>
      <c r="B3" t="s">
        <v>29</v>
      </c>
      <c r="C3" s="3" t="s">
        <v>28</v>
      </c>
      <c r="D3" s="3" t="s">
        <v>71</v>
      </c>
      <c r="E3" s="4">
        <v>6980</v>
      </c>
      <c r="F3" s="6">
        <f>E3/1.10231</f>
        <v>6332.157015721531</v>
      </c>
      <c r="G3" s="4"/>
      <c r="L3" t="s">
        <v>82</v>
      </c>
    </row>
    <row r="4" spans="1:12" x14ac:dyDescent="0.3">
      <c r="A4" s="3">
        <v>2016</v>
      </c>
      <c r="B4" t="s">
        <v>30</v>
      </c>
      <c r="C4" s="3" t="s">
        <v>28</v>
      </c>
      <c r="D4" s="3" t="s">
        <v>71</v>
      </c>
      <c r="E4" s="4">
        <v>7448</v>
      </c>
      <c r="F4" s="6">
        <f t="shared" ref="F4:F19" si="0">E4/1.10231</f>
        <v>6756.7199789532897</v>
      </c>
      <c r="G4" s="4"/>
      <c r="L4" t="s">
        <v>83</v>
      </c>
    </row>
    <row r="5" spans="1:12" x14ac:dyDescent="0.3">
      <c r="A5" s="3">
        <v>2016</v>
      </c>
      <c r="B5" t="s">
        <v>31</v>
      </c>
      <c r="C5" s="3" t="s">
        <v>28</v>
      </c>
      <c r="D5" s="3" t="s">
        <v>71</v>
      </c>
      <c r="E5" s="4">
        <v>4189</v>
      </c>
      <c r="F5" s="6">
        <f t="shared" si="0"/>
        <v>3800.2013952517896</v>
      </c>
      <c r="G5" s="4"/>
    </row>
    <row r="6" spans="1:12" x14ac:dyDescent="0.3">
      <c r="A6" s="3">
        <v>2016</v>
      </c>
      <c r="B6" t="s">
        <v>59</v>
      </c>
      <c r="C6" s="3" t="s">
        <v>28</v>
      </c>
      <c r="D6" s="3" t="s">
        <v>71</v>
      </c>
      <c r="E6" s="4">
        <v>9258</v>
      </c>
      <c r="F6" s="6">
        <f t="shared" si="0"/>
        <v>8398.7263111103057</v>
      </c>
      <c r="G6" s="4"/>
    </row>
    <row r="7" spans="1:12" x14ac:dyDescent="0.3">
      <c r="A7" s="3">
        <v>2016</v>
      </c>
      <c r="B7" t="s">
        <v>60</v>
      </c>
      <c r="C7" s="3" t="s">
        <v>28</v>
      </c>
      <c r="D7" s="3" t="s">
        <v>71</v>
      </c>
      <c r="E7" s="4">
        <v>3712</v>
      </c>
      <c r="F7" s="6">
        <f t="shared" si="0"/>
        <v>3367.4737596501895</v>
      </c>
      <c r="G7" s="4"/>
    </row>
    <row r="8" spans="1:12" x14ac:dyDescent="0.3">
      <c r="A8" s="3">
        <v>2016</v>
      </c>
      <c r="B8" t="s">
        <v>32</v>
      </c>
      <c r="C8" s="3" t="s">
        <v>28</v>
      </c>
      <c r="D8" s="3" t="s">
        <v>71</v>
      </c>
      <c r="E8" s="4">
        <v>5843</v>
      </c>
      <c r="F8" s="6">
        <f t="shared" si="0"/>
        <v>5300.6867396648859</v>
      </c>
      <c r="G8" s="4"/>
    </row>
    <row r="9" spans="1:12" x14ac:dyDescent="0.3">
      <c r="A9" s="3">
        <v>2016</v>
      </c>
      <c r="B9" t="s">
        <v>33</v>
      </c>
      <c r="C9" s="3" t="s">
        <v>28</v>
      </c>
      <c r="D9" s="3" t="s">
        <v>71</v>
      </c>
      <c r="E9" s="4">
        <v>35355</v>
      </c>
      <c r="F9" s="6">
        <f t="shared" si="0"/>
        <v>32073.554626194087</v>
      </c>
      <c r="G9" s="4"/>
    </row>
    <row r="10" spans="1:12" x14ac:dyDescent="0.3">
      <c r="A10">
        <v>2016</v>
      </c>
      <c r="B10" t="s">
        <v>7</v>
      </c>
      <c r="C10" t="s">
        <v>7</v>
      </c>
      <c r="D10" s="3" t="s">
        <v>71</v>
      </c>
      <c r="E10">
        <v>162244</v>
      </c>
      <c r="F10" s="6">
        <f t="shared" si="0"/>
        <v>147185.45599695187</v>
      </c>
      <c r="G10" t="s">
        <v>8</v>
      </c>
    </row>
    <row r="11" spans="1:12" x14ac:dyDescent="0.3">
      <c r="A11">
        <v>2016</v>
      </c>
      <c r="B11" t="s">
        <v>9</v>
      </c>
      <c r="C11" t="s">
        <v>9</v>
      </c>
      <c r="D11" s="3" t="s">
        <v>71</v>
      </c>
      <c r="E11">
        <v>8350</v>
      </c>
      <c r="F11" s="6">
        <f t="shared" si="0"/>
        <v>7575.0015875751833</v>
      </c>
      <c r="G11" t="s">
        <v>21</v>
      </c>
    </row>
    <row r="12" spans="1:12" x14ac:dyDescent="0.3">
      <c r="A12">
        <v>2014</v>
      </c>
      <c r="B12" t="s">
        <v>10</v>
      </c>
      <c r="C12" t="s">
        <v>18</v>
      </c>
      <c r="D12" s="3" t="s">
        <v>71</v>
      </c>
      <c r="E12">
        <v>26100</v>
      </c>
      <c r="F12" s="6">
        <f t="shared" si="0"/>
        <v>23677.549872540396</v>
      </c>
    </row>
    <row r="13" spans="1:12" x14ac:dyDescent="0.3">
      <c r="A13">
        <v>2011</v>
      </c>
      <c r="B13" t="s">
        <v>11</v>
      </c>
      <c r="C13" t="s">
        <v>18</v>
      </c>
      <c r="D13" s="3" t="s">
        <v>71</v>
      </c>
      <c r="E13">
        <v>81</v>
      </c>
      <c r="F13" s="6">
        <f t="shared" si="0"/>
        <v>73.482051328573633</v>
      </c>
      <c r="G13" t="s">
        <v>22</v>
      </c>
    </row>
    <row r="14" spans="1:12" x14ac:dyDescent="0.3">
      <c r="A14">
        <v>2014</v>
      </c>
      <c r="B14" t="s">
        <v>12</v>
      </c>
      <c r="C14" t="s">
        <v>18</v>
      </c>
      <c r="D14" s="3" t="s">
        <v>71</v>
      </c>
      <c r="E14">
        <v>6318</v>
      </c>
      <c r="F14" s="6">
        <f t="shared" si="0"/>
        <v>5731.6000036287442</v>
      </c>
    </row>
    <row r="15" spans="1:12" x14ac:dyDescent="0.3">
      <c r="A15">
        <v>2016</v>
      </c>
      <c r="B15" t="s">
        <v>13</v>
      </c>
      <c r="C15" t="s">
        <v>19</v>
      </c>
      <c r="D15" s="3" t="s">
        <v>71</v>
      </c>
      <c r="E15">
        <v>74707</v>
      </c>
      <c r="F15" s="6">
        <f t="shared" si="0"/>
        <v>67773.130970416678</v>
      </c>
    </row>
    <row r="16" spans="1:12" x14ac:dyDescent="0.3">
      <c r="A16">
        <v>2016</v>
      </c>
      <c r="B16" t="s">
        <v>14</v>
      </c>
      <c r="C16" t="s">
        <v>20</v>
      </c>
      <c r="D16" s="3" t="s">
        <v>71</v>
      </c>
      <c r="E16">
        <v>5113</v>
      </c>
      <c r="F16" s="6">
        <f t="shared" si="0"/>
        <v>4638.4410918888516</v>
      </c>
    </row>
    <row r="17" spans="1:7" x14ac:dyDescent="0.3">
      <c r="A17">
        <v>2016</v>
      </c>
      <c r="B17" t="s">
        <v>15</v>
      </c>
      <c r="C17" t="s">
        <v>20</v>
      </c>
      <c r="D17" s="3" t="s">
        <v>71</v>
      </c>
      <c r="E17">
        <v>7950</v>
      </c>
      <c r="F17" s="6">
        <f t="shared" si="0"/>
        <v>7212.127260026672</v>
      </c>
      <c r="G17" t="s">
        <v>23</v>
      </c>
    </row>
    <row r="18" spans="1:7" x14ac:dyDescent="0.3">
      <c r="A18">
        <v>2015</v>
      </c>
      <c r="B18" t="s">
        <v>16</v>
      </c>
      <c r="C18" t="s">
        <v>20</v>
      </c>
      <c r="D18" s="3" t="s">
        <v>71</v>
      </c>
      <c r="E18">
        <v>313</v>
      </c>
      <c r="F18" s="6">
        <f t="shared" si="0"/>
        <v>283.94916130671049</v>
      </c>
    </row>
    <row r="19" spans="1:7" x14ac:dyDescent="0.3">
      <c r="A19">
        <v>2015</v>
      </c>
      <c r="B19" t="s">
        <v>17</v>
      </c>
      <c r="C19" t="s">
        <v>20</v>
      </c>
      <c r="D19" s="3" t="s">
        <v>71</v>
      </c>
      <c r="E19">
        <v>2223</v>
      </c>
      <c r="F19" s="6">
        <f t="shared" si="0"/>
        <v>2016.6740753508543</v>
      </c>
    </row>
    <row r="20" spans="1:7" x14ac:dyDescent="0.3">
      <c r="A20">
        <v>2015</v>
      </c>
      <c r="B20" t="s">
        <v>24</v>
      </c>
      <c r="C20" t="s">
        <v>24</v>
      </c>
      <c r="D20" s="3" t="s">
        <v>72</v>
      </c>
      <c r="E20" s="5">
        <f>F20*1.10231</f>
        <v>19053.428349999998</v>
      </c>
      <c r="F20">
        <v>17285</v>
      </c>
    </row>
    <row r="21" spans="1:7" x14ac:dyDescent="0.3">
      <c r="A21">
        <v>2015</v>
      </c>
      <c r="B21" t="s">
        <v>25</v>
      </c>
      <c r="C21" t="s">
        <v>37</v>
      </c>
      <c r="D21" s="3" t="s">
        <v>72</v>
      </c>
      <c r="E21" s="5">
        <f t="shared" ref="E21:E26" si="1">F21*1.10231</f>
        <v>28406.528699999999</v>
      </c>
      <c r="F21">
        <v>25770</v>
      </c>
    </row>
    <row r="22" spans="1:7" x14ac:dyDescent="0.3">
      <c r="A22">
        <v>2015</v>
      </c>
      <c r="B22" t="s">
        <v>26</v>
      </c>
      <c r="C22" t="s">
        <v>38</v>
      </c>
      <c r="D22" s="3" t="s">
        <v>72</v>
      </c>
      <c r="E22" s="5">
        <f t="shared" si="1"/>
        <v>30572.567849999996</v>
      </c>
      <c r="F22">
        <v>27735</v>
      </c>
    </row>
    <row r="23" spans="1:7" x14ac:dyDescent="0.3">
      <c r="A23">
        <v>2015</v>
      </c>
      <c r="B23" t="s">
        <v>27</v>
      </c>
      <c r="C23" t="s">
        <v>39</v>
      </c>
      <c r="D23" s="3" t="s">
        <v>72</v>
      </c>
      <c r="E23" s="5">
        <f t="shared" si="1"/>
        <v>192187.74849999999</v>
      </c>
      <c r="F23">
        <v>174350</v>
      </c>
    </row>
    <row r="24" spans="1:7" x14ac:dyDescent="0.3">
      <c r="A24">
        <v>2015</v>
      </c>
      <c r="B24" t="s">
        <v>34</v>
      </c>
      <c r="C24" t="s">
        <v>40</v>
      </c>
      <c r="D24" s="3" t="s">
        <v>72</v>
      </c>
      <c r="E24" s="5">
        <f t="shared" si="1"/>
        <v>34728.276549999995</v>
      </c>
      <c r="F24">
        <v>31505</v>
      </c>
    </row>
    <row r="25" spans="1:7" x14ac:dyDescent="0.3">
      <c r="A25">
        <v>2015</v>
      </c>
      <c r="B25" t="s">
        <v>35</v>
      </c>
      <c r="C25" t="s">
        <v>24</v>
      </c>
      <c r="D25" s="3" t="s">
        <v>72</v>
      </c>
      <c r="E25" s="5">
        <f t="shared" si="1"/>
        <v>3679.5107799999996</v>
      </c>
      <c r="F25">
        <v>3338</v>
      </c>
    </row>
    <row r="26" spans="1:7" x14ac:dyDescent="0.3">
      <c r="A26">
        <v>2015</v>
      </c>
      <c r="B26" t="s">
        <v>36</v>
      </c>
      <c r="C26" t="s">
        <v>40</v>
      </c>
      <c r="D26" s="3" t="s">
        <v>72</v>
      </c>
      <c r="E26" s="5">
        <f t="shared" si="1"/>
        <v>1660.0788599999998</v>
      </c>
      <c r="F26">
        <v>1506</v>
      </c>
    </row>
    <row r="27" spans="1:7" x14ac:dyDescent="0.3">
      <c r="A27">
        <v>2012</v>
      </c>
      <c r="B27" t="s">
        <v>41</v>
      </c>
      <c r="C27" t="s">
        <v>54</v>
      </c>
      <c r="D27" s="3" t="s">
        <v>73</v>
      </c>
      <c r="E27">
        <v>589</v>
      </c>
      <c r="F27" s="6">
        <f t="shared" ref="F27:F53" si="2">E27/1.10231</f>
        <v>534.33244731518357</v>
      </c>
    </row>
    <row r="28" spans="1:7" x14ac:dyDescent="0.3">
      <c r="A28">
        <v>2012</v>
      </c>
      <c r="B28" t="s">
        <v>42</v>
      </c>
      <c r="C28" t="s">
        <v>54</v>
      </c>
      <c r="D28" s="3" t="s">
        <v>73</v>
      </c>
      <c r="E28">
        <v>31</v>
      </c>
      <c r="F28" s="6">
        <f t="shared" si="2"/>
        <v>28.122760385009663</v>
      </c>
    </row>
    <row r="29" spans="1:7" x14ac:dyDescent="0.3">
      <c r="A29">
        <v>2012</v>
      </c>
      <c r="B29" t="s">
        <v>43</v>
      </c>
      <c r="C29" t="s">
        <v>54</v>
      </c>
      <c r="D29" s="3" t="s">
        <v>73</v>
      </c>
      <c r="E29">
        <v>135</v>
      </c>
      <c r="F29" s="6">
        <f t="shared" si="2"/>
        <v>122.47008554762273</v>
      </c>
    </row>
    <row r="30" spans="1:7" x14ac:dyDescent="0.3">
      <c r="A30">
        <v>2012</v>
      </c>
      <c r="B30" t="s">
        <v>44</v>
      </c>
      <c r="C30" t="s">
        <v>54</v>
      </c>
      <c r="D30" s="3" t="s">
        <v>73</v>
      </c>
      <c r="E30">
        <v>108</v>
      </c>
      <c r="F30" s="6">
        <f t="shared" si="2"/>
        <v>97.976068438098181</v>
      </c>
    </row>
    <row r="31" spans="1:7" x14ac:dyDescent="0.3">
      <c r="A31">
        <v>2012</v>
      </c>
      <c r="B31" t="s">
        <v>45</v>
      </c>
      <c r="C31" t="s">
        <v>54</v>
      </c>
      <c r="D31" s="3" t="s">
        <v>73</v>
      </c>
      <c r="E31">
        <v>290</v>
      </c>
      <c r="F31" s="6">
        <f t="shared" si="2"/>
        <v>263.08388747267105</v>
      </c>
    </row>
    <row r="32" spans="1:7" x14ac:dyDescent="0.3">
      <c r="A32">
        <v>2012</v>
      </c>
      <c r="B32" t="s">
        <v>46</v>
      </c>
      <c r="C32" t="s">
        <v>54</v>
      </c>
      <c r="D32" s="3" t="s">
        <v>73</v>
      </c>
      <c r="E32">
        <v>217</v>
      </c>
      <c r="F32" s="6">
        <f t="shared" si="2"/>
        <v>196.85932269506765</v>
      </c>
    </row>
    <row r="33" spans="1:6" x14ac:dyDescent="0.3">
      <c r="A33">
        <v>2012</v>
      </c>
      <c r="B33" t="s">
        <v>47</v>
      </c>
      <c r="C33" t="s">
        <v>54</v>
      </c>
      <c r="D33" s="3" t="s">
        <v>73</v>
      </c>
      <c r="E33">
        <v>264</v>
      </c>
      <c r="F33" s="6">
        <f t="shared" si="2"/>
        <v>239.49705618201779</v>
      </c>
    </row>
    <row r="34" spans="1:6" x14ac:dyDescent="0.3">
      <c r="A34">
        <v>2012</v>
      </c>
      <c r="B34" t="s">
        <v>48</v>
      </c>
      <c r="C34" t="s">
        <v>54</v>
      </c>
      <c r="D34" s="3" t="s">
        <v>73</v>
      </c>
      <c r="E34">
        <v>2626</v>
      </c>
      <c r="F34" s="6">
        <f t="shared" si="2"/>
        <v>2382.2699603559799</v>
      </c>
    </row>
    <row r="35" spans="1:6" x14ac:dyDescent="0.3">
      <c r="A35">
        <v>2012</v>
      </c>
      <c r="B35" t="s">
        <v>49</v>
      </c>
      <c r="C35" t="s">
        <v>54</v>
      </c>
      <c r="D35" s="3" t="s">
        <v>73</v>
      </c>
      <c r="E35">
        <v>404</v>
      </c>
      <c r="F35" s="6">
        <f t="shared" si="2"/>
        <v>366.50307082399689</v>
      </c>
    </row>
    <row r="36" spans="1:6" x14ac:dyDescent="0.3">
      <c r="A36">
        <v>2012</v>
      </c>
      <c r="B36" t="s">
        <v>50</v>
      </c>
      <c r="C36" t="s">
        <v>54</v>
      </c>
      <c r="D36" s="3" t="s">
        <v>73</v>
      </c>
      <c r="E36">
        <v>0</v>
      </c>
      <c r="F36" s="6">
        <f t="shared" si="2"/>
        <v>0</v>
      </c>
    </row>
    <row r="37" spans="1:6" x14ac:dyDescent="0.3">
      <c r="A37">
        <v>2012</v>
      </c>
      <c r="B37" t="s">
        <v>51</v>
      </c>
      <c r="C37" t="s">
        <v>54</v>
      </c>
      <c r="D37" s="3" t="s">
        <v>73</v>
      </c>
      <c r="E37">
        <v>61</v>
      </c>
      <c r="F37" s="6">
        <f t="shared" si="2"/>
        <v>55.338334951148049</v>
      </c>
    </row>
    <row r="38" spans="1:6" x14ac:dyDescent="0.3">
      <c r="A38">
        <v>2012</v>
      </c>
      <c r="B38" t="s">
        <v>52</v>
      </c>
      <c r="C38" t="s">
        <v>54</v>
      </c>
      <c r="D38" s="3" t="s">
        <v>73</v>
      </c>
      <c r="E38">
        <v>678</v>
      </c>
      <c r="F38" s="6">
        <f t="shared" si="2"/>
        <v>615.07198519472752</v>
      </c>
    </row>
    <row r="39" spans="1:6" x14ac:dyDescent="0.3">
      <c r="A39">
        <v>2012</v>
      </c>
      <c r="B39" t="s">
        <v>53</v>
      </c>
      <c r="C39" t="s">
        <v>54</v>
      </c>
      <c r="D39" s="3" t="s">
        <v>73</v>
      </c>
      <c r="E39">
        <v>443</v>
      </c>
      <c r="F39" s="6">
        <f t="shared" si="2"/>
        <v>401.88331775997682</v>
      </c>
    </row>
    <row r="40" spans="1:6" x14ac:dyDescent="0.3">
      <c r="A40">
        <v>2012</v>
      </c>
      <c r="B40" t="s">
        <v>56</v>
      </c>
      <c r="C40" t="s">
        <v>55</v>
      </c>
      <c r="D40" s="3" t="s">
        <v>73</v>
      </c>
      <c r="E40">
        <v>89</v>
      </c>
      <c r="F40" s="6">
        <f t="shared" si="2"/>
        <v>80.739537879543875</v>
      </c>
    </row>
    <row r="41" spans="1:6" x14ac:dyDescent="0.3">
      <c r="A41">
        <v>2012</v>
      </c>
      <c r="B41" t="s">
        <v>57</v>
      </c>
      <c r="C41" t="s">
        <v>55</v>
      </c>
      <c r="D41" s="3" t="s">
        <v>73</v>
      </c>
      <c r="E41">
        <v>430</v>
      </c>
      <c r="F41" s="6">
        <f t="shared" si="2"/>
        <v>390.08990211465016</v>
      </c>
    </row>
    <row r="42" spans="1:6" x14ac:dyDescent="0.3">
      <c r="A42">
        <v>2012</v>
      </c>
      <c r="B42" t="s">
        <v>58</v>
      </c>
      <c r="C42" t="s">
        <v>55</v>
      </c>
      <c r="D42" s="3" t="s">
        <v>73</v>
      </c>
      <c r="E42">
        <v>5</v>
      </c>
      <c r="F42" s="6">
        <f t="shared" si="2"/>
        <v>4.5359290943563977</v>
      </c>
    </row>
    <row r="43" spans="1:6" x14ac:dyDescent="0.3">
      <c r="A43">
        <v>2012</v>
      </c>
      <c r="B43" t="s">
        <v>61</v>
      </c>
      <c r="C43" t="s">
        <v>55</v>
      </c>
      <c r="D43" s="3" t="s">
        <v>73</v>
      </c>
      <c r="E43">
        <v>0</v>
      </c>
      <c r="F43" s="6">
        <f t="shared" si="2"/>
        <v>0</v>
      </c>
    </row>
    <row r="44" spans="1:6" x14ac:dyDescent="0.3">
      <c r="A44">
        <v>2012</v>
      </c>
      <c r="B44" t="s">
        <v>79</v>
      </c>
      <c r="C44" t="s">
        <v>55</v>
      </c>
      <c r="D44" s="3" t="s">
        <v>73</v>
      </c>
      <c r="E44">
        <v>1120</v>
      </c>
      <c r="F44" s="6">
        <f t="shared" si="2"/>
        <v>1016.048117135833</v>
      </c>
    </row>
    <row r="45" spans="1:6" x14ac:dyDescent="0.3">
      <c r="A45">
        <v>2012</v>
      </c>
      <c r="B45" t="s">
        <v>62</v>
      </c>
      <c r="C45" t="s">
        <v>55</v>
      </c>
      <c r="D45" s="3" t="s">
        <v>73</v>
      </c>
      <c r="E45">
        <v>879</v>
      </c>
      <c r="F45" s="6">
        <f t="shared" si="2"/>
        <v>797.41633478785468</v>
      </c>
    </row>
    <row r="46" spans="1:6" x14ac:dyDescent="0.3">
      <c r="A46">
        <v>2012</v>
      </c>
      <c r="B46" t="s">
        <v>63</v>
      </c>
      <c r="C46" t="s">
        <v>65</v>
      </c>
      <c r="D46" s="3" t="s">
        <v>73</v>
      </c>
      <c r="E46">
        <v>105</v>
      </c>
      <c r="F46" s="6">
        <f t="shared" si="2"/>
        <v>95.254510981484344</v>
      </c>
    </row>
    <row r="47" spans="1:6" x14ac:dyDescent="0.3">
      <c r="A47">
        <v>2012</v>
      </c>
      <c r="B47" t="s">
        <v>64</v>
      </c>
      <c r="C47" t="s">
        <v>65</v>
      </c>
      <c r="D47" s="3" t="s">
        <v>73</v>
      </c>
      <c r="E47">
        <v>43</v>
      </c>
      <c r="F47" s="6">
        <f t="shared" si="2"/>
        <v>39.008990211465019</v>
      </c>
    </row>
    <row r="48" spans="1:6" x14ac:dyDescent="0.3">
      <c r="A48">
        <v>2008</v>
      </c>
      <c r="B48" t="s">
        <v>67</v>
      </c>
      <c r="C48" t="s">
        <v>69</v>
      </c>
      <c r="D48" s="3" t="s">
        <v>73</v>
      </c>
      <c r="E48">
        <v>0</v>
      </c>
      <c r="F48" s="6">
        <f t="shared" si="2"/>
        <v>0</v>
      </c>
    </row>
    <row r="49" spans="1:6" x14ac:dyDescent="0.3">
      <c r="A49">
        <v>2008</v>
      </c>
      <c r="B49" t="s">
        <v>68</v>
      </c>
      <c r="C49" t="s">
        <v>69</v>
      </c>
      <c r="D49" s="3" t="s">
        <v>73</v>
      </c>
      <c r="E49">
        <v>0</v>
      </c>
      <c r="F49" s="6">
        <f t="shared" si="2"/>
        <v>0</v>
      </c>
    </row>
    <row r="50" spans="1:6" x14ac:dyDescent="0.3">
      <c r="A50">
        <v>2014</v>
      </c>
      <c r="B50" t="s">
        <v>66</v>
      </c>
      <c r="C50" t="s">
        <v>66</v>
      </c>
      <c r="D50" s="3" t="s">
        <v>74</v>
      </c>
      <c r="E50" s="3" t="s">
        <v>80</v>
      </c>
      <c r="F50" s="6" t="s">
        <v>80</v>
      </c>
    </row>
    <row r="51" spans="1:6" x14ac:dyDescent="0.3">
      <c r="A51">
        <v>2016</v>
      </c>
      <c r="B51" t="s">
        <v>76</v>
      </c>
      <c r="C51" t="s">
        <v>76</v>
      </c>
      <c r="D51" s="3" t="s">
        <v>75</v>
      </c>
      <c r="E51" s="3">
        <v>14898</v>
      </c>
      <c r="F51" s="6">
        <f t="shared" si="2"/>
        <v>13515.254329544321</v>
      </c>
    </row>
    <row r="52" spans="1:6" x14ac:dyDescent="0.3">
      <c r="A52">
        <v>2006</v>
      </c>
      <c r="B52" t="s">
        <v>77</v>
      </c>
      <c r="C52" t="s">
        <v>77</v>
      </c>
      <c r="D52" s="3" t="s">
        <v>75</v>
      </c>
      <c r="E52" s="3">
        <v>33</v>
      </c>
      <c r="F52" s="6">
        <f t="shared" si="2"/>
        <v>29.937132022752223</v>
      </c>
    </row>
    <row r="53" spans="1:6" x14ac:dyDescent="0.3">
      <c r="A53">
        <v>2007</v>
      </c>
      <c r="B53" t="s">
        <v>78</v>
      </c>
      <c r="C53" t="s">
        <v>78</v>
      </c>
      <c r="D53" s="3" t="s">
        <v>75</v>
      </c>
      <c r="E53" s="3">
        <v>7</v>
      </c>
      <c r="F53" s="6">
        <f t="shared" si="2"/>
        <v>6.3503007320989564</v>
      </c>
    </row>
    <row r="54" spans="1:6" x14ac:dyDescent="0.3">
      <c r="E54" s="8">
        <f>SUM(E3:E53)</f>
        <v>699927.13959000004</v>
      </c>
      <c r="F54" s="8">
        <f>SUM(F3:F53)</f>
        <v>634963.97527918674</v>
      </c>
    </row>
    <row r="56" spans="1:6" x14ac:dyDescent="0.3">
      <c r="F56" s="14">
        <f>F54*0.2</f>
        <v>126992.79505583736</v>
      </c>
    </row>
    <row r="57" spans="1:6" x14ac:dyDescent="0.3">
      <c r="A57">
        <f>MIN(A3:A53)</f>
        <v>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B1" workbookViewId="0">
      <selection activeCell="H10" sqref="H10"/>
    </sheetView>
  </sheetViews>
  <sheetFormatPr defaultRowHeight="14.4" x14ac:dyDescent="0.3"/>
  <cols>
    <col min="1" max="1" width="31.44140625" style="9" bestFit="1" customWidth="1"/>
    <col min="2" max="2" width="7.109375" style="9" bestFit="1" customWidth="1"/>
    <col min="3" max="3" width="7.109375" style="9" customWidth="1"/>
    <col min="4" max="4" width="8.88671875" style="9"/>
    <col min="5" max="5" width="11.109375" style="9" bestFit="1" customWidth="1"/>
    <col min="6" max="14" width="8.88671875" style="9"/>
    <col min="15" max="15" width="11.109375" style="9" bestFit="1" customWidth="1"/>
    <col min="16" max="16384" width="8.88671875" style="9"/>
  </cols>
  <sheetData>
    <row r="1" spans="1:25" x14ac:dyDescent="0.3">
      <c r="A1" s="9" t="s">
        <v>110</v>
      </c>
      <c r="B1" s="9" t="s">
        <v>5</v>
      </c>
      <c r="C1" s="9" t="s">
        <v>102</v>
      </c>
      <c r="D1" s="9" t="s">
        <v>84</v>
      </c>
      <c r="E1" s="9" t="s">
        <v>85</v>
      </c>
      <c r="W1" s="9" t="s">
        <v>111</v>
      </c>
    </row>
    <row r="2" spans="1:25" x14ac:dyDescent="0.3">
      <c r="A2" s="9" t="s">
        <v>28</v>
      </c>
      <c r="B2" s="10" t="s">
        <v>86</v>
      </c>
      <c r="C2" s="10">
        <v>7</v>
      </c>
      <c r="D2" s="11">
        <v>72748</v>
      </c>
      <c r="E2" s="7">
        <f t="shared" ref="E2:E7" si="0">D2/1.10231</f>
        <v>65995.953951247837</v>
      </c>
      <c r="H2" s="10" t="s">
        <v>86</v>
      </c>
      <c r="I2" s="9">
        <v>1</v>
      </c>
      <c r="N2" s="10"/>
      <c r="O2" s="7"/>
      <c r="P2" s="12"/>
      <c r="W2" s="9" t="s">
        <v>112</v>
      </c>
      <c r="X2" s="9" t="s">
        <v>113</v>
      </c>
      <c r="Y2" s="9" t="s">
        <v>114</v>
      </c>
    </row>
    <row r="3" spans="1:25" x14ac:dyDescent="0.3">
      <c r="A3" s="9" t="s">
        <v>103</v>
      </c>
      <c r="B3" s="10" t="s">
        <v>7</v>
      </c>
      <c r="C3" s="10">
        <v>1</v>
      </c>
      <c r="D3" s="11">
        <v>162244</v>
      </c>
      <c r="E3" s="7">
        <f t="shared" si="0"/>
        <v>147185.45599695187</v>
      </c>
      <c r="H3" s="10" t="s">
        <v>7</v>
      </c>
      <c r="I3" s="9">
        <v>2</v>
      </c>
      <c r="N3" s="10"/>
      <c r="O3" s="7"/>
      <c r="P3" s="12"/>
      <c r="R3" s="12"/>
      <c r="W3" s="9">
        <v>0</v>
      </c>
      <c r="Y3" s="9">
        <v>0</v>
      </c>
    </row>
    <row r="4" spans="1:25" x14ac:dyDescent="0.3">
      <c r="A4" s="9" t="s">
        <v>104</v>
      </c>
      <c r="B4" s="10" t="s">
        <v>9</v>
      </c>
      <c r="C4" s="10">
        <v>1</v>
      </c>
      <c r="D4" s="11">
        <v>8350</v>
      </c>
      <c r="E4" s="7">
        <f t="shared" si="0"/>
        <v>7575.0015875751833</v>
      </c>
      <c r="H4" s="10" t="s">
        <v>9</v>
      </c>
      <c r="I4" s="9">
        <v>3</v>
      </c>
      <c r="N4" s="10"/>
      <c r="O4" s="7"/>
      <c r="P4" s="12"/>
      <c r="W4" s="9">
        <v>5</v>
      </c>
      <c r="Y4" s="9">
        <v>50</v>
      </c>
    </row>
    <row r="5" spans="1:25" x14ac:dyDescent="0.3">
      <c r="A5" s="9" t="s">
        <v>105</v>
      </c>
      <c r="B5" s="10" t="s">
        <v>87</v>
      </c>
      <c r="C5" s="10">
        <v>3</v>
      </c>
      <c r="D5" s="11">
        <v>32499</v>
      </c>
      <c r="E5" s="7">
        <f t="shared" si="0"/>
        <v>29482.63192749771</v>
      </c>
      <c r="H5" s="10" t="s">
        <v>87</v>
      </c>
      <c r="I5" s="9">
        <v>4</v>
      </c>
      <c r="N5" s="10"/>
      <c r="O5" s="7"/>
      <c r="P5" s="12"/>
      <c r="W5" s="9">
        <v>10</v>
      </c>
      <c r="Y5" s="9">
        <v>100</v>
      </c>
    </row>
    <row r="6" spans="1:25" x14ac:dyDescent="0.3">
      <c r="A6" s="9" t="s">
        <v>13</v>
      </c>
      <c r="B6" s="10" t="s">
        <v>19</v>
      </c>
      <c r="C6" s="10">
        <v>1</v>
      </c>
      <c r="D6" s="11">
        <v>74707</v>
      </c>
      <c r="E6" s="7">
        <f t="shared" si="0"/>
        <v>67773.130970416678</v>
      </c>
      <c r="H6" s="10" t="s">
        <v>19</v>
      </c>
      <c r="I6" s="9">
        <v>5</v>
      </c>
      <c r="N6" s="10"/>
      <c r="O6" s="7"/>
      <c r="P6" s="12"/>
      <c r="W6" s="9">
        <v>15</v>
      </c>
      <c r="Y6" s="9">
        <v>150</v>
      </c>
    </row>
    <row r="7" spans="1:25" x14ac:dyDescent="0.3">
      <c r="A7" s="9" t="s">
        <v>106</v>
      </c>
      <c r="B7" s="10" t="s">
        <v>88</v>
      </c>
      <c r="C7" s="10">
        <v>4</v>
      </c>
      <c r="D7" s="11">
        <v>15599</v>
      </c>
      <c r="E7" s="7">
        <f t="shared" si="0"/>
        <v>14151.191588573089</v>
      </c>
      <c r="H7" s="10" t="s">
        <v>88</v>
      </c>
      <c r="I7" s="9">
        <v>6</v>
      </c>
      <c r="N7" s="10"/>
      <c r="O7" s="7"/>
      <c r="P7" s="12"/>
      <c r="W7" s="9">
        <v>20</v>
      </c>
      <c r="Y7" s="9">
        <v>200</v>
      </c>
    </row>
    <row r="8" spans="1:25" x14ac:dyDescent="0.3">
      <c r="A8" s="9" t="s">
        <v>24</v>
      </c>
      <c r="B8" s="10" t="s">
        <v>89</v>
      </c>
      <c r="C8" s="10">
        <v>2</v>
      </c>
      <c r="D8" s="11">
        <v>17285</v>
      </c>
      <c r="E8" s="7">
        <v>17285</v>
      </c>
      <c r="H8" s="10" t="s">
        <v>89</v>
      </c>
      <c r="I8" s="9">
        <v>7</v>
      </c>
      <c r="N8" s="10"/>
      <c r="O8" s="7"/>
      <c r="P8" s="12"/>
      <c r="W8" s="9">
        <v>25</v>
      </c>
      <c r="Y8" s="9">
        <v>250</v>
      </c>
    </row>
    <row r="9" spans="1:25" x14ac:dyDescent="0.3">
      <c r="A9" s="9" t="s">
        <v>25</v>
      </c>
      <c r="B9" s="10" t="s">
        <v>90</v>
      </c>
      <c r="C9" s="10">
        <v>1</v>
      </c>
      <c r="D9" s="11">
        <v>25770</v>
      </c>
      <c r="E9" s="7">
        <v>25770</v>
      </c>
      <c r="H9" s="10" t="s">
        <v>90</v>
      </c>
      <c r="I9" s="9">
        <v>8</v>
      </c>
      <c r="N9" s="10"/>
      <c r="O9" s="7"/>
      <c r="P9" s="12"/>
      <c r="W9" s="9">
        <v>30</v>
      </c>
      <c r="Y9" s="9">
        <v>300</v>
      </c>
    </row>
    <row r="10" spans="1:25" x14ac:dyDescent="0.3">
      <c r="A10" s="9" t="s">
        <v>26</v>
      </c>
      <c r="B10" s="10" t="s">
        <v>91</v>
      </c>
      <c r="C10" s="10">
        <v>1</v>
      </c>
      <c r="D10" s="11">
        <v>27735</v>
      </c>
      <c r="E10" s="7">
        <v>27735</v>
      </c>
      <c r="H10" s="10" t="s">
        <v>91</v>
      </c>
      <c r="I10" s="9">
        <v>9</v>
      </c>
      <c r="N10" s="10"/>
      <c r="O10" s="7"/>
      <c r="P10" s="12"/>
      <c r="W10" s="9">
        <v>35</v>
      </c>
      <c r="Y10" s="9">
        <v>350</v>
      </c>
    </row>
    <row r="11" spans="1:25" x14ac:dyDescent="0.3">
      <c r="A11" s="9" t="s">
        <v>27</v>
      </c>
      <c r="B11" s="10" t="s">
        <v>92</v>
      </c>
      <c r="C11" s="10">
        <v>1</v>
      </c>
      <c r="D11" s="11">
        <v>174350</v>
      </c>
      <c r="E11" s="7">
        <v>174350</v>
      </c>
      <c r="H11" s="10" t="s">
        <v>92</v>
      </c>
      <c r="I11" s="9">
        <v>10</v>
      </c>
      <c r="N11" s="10"/>
      <c r="O11" s="7"/>
      <c r="P11" s="12"/>
      <c r="R11" s="12"/>
      <c r="W11" s="9">
        <v>40</v>
      </c>
      <c r="Y11" s="9">
        <v>400</v>
      </c>
    </row>
    <row r="12" spans="1:25" x14ac:dyDescent="0.3">
      <c r="A12" s="9" t="s">
        <v>34</v>
      </c>
      <c r="B12" s="10" t="s">
        <v>93</v>
      </c>
      <c r="C12" s="10">
        <v>2</v>
      </c>
      <c r="D12" s="11">
        <v>31505</v>
      </c>
      <c r="E12" s="7">
        <v>31505</v>
      </c>
      <c r="H12" s="10" t="s">
        <v>93</v>
      </c>
      <c r="I12" s="9">
        <v>11</v>
      </c>
      <c r="N12" s="10"/>
      <c r="O12" s="7"/>
      <c r="P12" s="12"/>
      <c r="W12" s="9">
        <v>45</v>
      </c>
      <c r="Y12" s="9">
        <v>450</v>
      </c>
    </row>
    <row r="13" spans="1:25" x14ac:dyDescent="0.3">
      <c r="A13" s="9" t="s">
        <v>65</v>
      </c>
      <c r="B13" s="10" t="s">
        <v>97</v>
      </c>
      <c r="C13" s="10">
        <v>2</v>
      </c>
      <c r="D13" s="9">
        <v>148</v>
      </c>
      <c r="E13" s="7">
        <f>D13/1.10231</f>
        <v>134.26350119294938</v>
      </c>
      <c r="H13" s="10" t="s">
        <v>97</v>
      </c>
      <c r="I13" s="9">
        <v>12</v>
      </c>
      <c r="N13" s="10"/>
      <c r="O13" s="7"/>
      <c r="P13" s="12"/>
      <c r="W13" s="9">
        <v>50</v>
      </c>
      <c r="Y13" s="9">
        <v>500</v>
      </c>
    </row>
    <row r="14" spans="1:25" x14ac:dyDescent="0.3">
      <c r="A14" s="9" t="s">
        <v>55</v>
      </c>
      <c r="B14" s="10" t="s">
        <v>95</v>
      </c>
      <c r="C14" s="10">
        <v>6</v>
      </c>
      <c r="D14" s="11">
        <v>2523</v>
      </c>
      <c r="E14" s="7">
        <f t="shared" ref="E14:E19" si="1">D14/1.10231</f>
        <v>2288.829821012238</v>
      </c>
      <c r="H14" s="10" t="s">
        <v>95</v>
      </c>
      <c r="I14" s="9">
        <v>13</v>
      </c>
      <c r="N14" s="10"/>
      <c r="O14" s="7"/>
      <c r="P14" s="12"/>
      <c r="W14" s="9">
        <v>55</v>
      </c>
      <c r="Y14" s="9">
        <v>550</v>
      </c>
    </row>
    <row r="15" spans="1:25" x14ac:dyDescent="0.3">
      <c r="A15" s="9" t="s">
        <v>54</v>
      </c>
      <c r="B15" s="10" t="s">
        <v>94</v>
      </c>
      <c r="C15" s="10">
        <v>13</v>
      </c>
      <c r="D15" s="11">
        <v>5846</v>
      </c>
      <c r="E15" s="7">
        <f>D15/1.10231</f>
        <v>5303.4082971215003</v>
      </c>
      <c r="H15" s="10" t="s">
        <v>94</v>
      </c>
      <c r="I15" s="9">
        <v>14</v>
      </c>
      <c r="N15" s="10"/>
      <c r="O15" s="7"/>
      <c r="P15" s="12"/>
      <c r="W15" s="9">
        <v>60</v>
      </c>
      <c r="Y15" s="9">
        <v>600</v>
      </c>
    </row>
    <row r="16" spans="1:25" x14ac:dyDescent="0.3">
      <c r="A16" s="9" t="s">
        <v>107</v>
      </c>
      <c r="B16" s="10" t="s">
        <v>96</v>
      </c>
      <c r="C16" s="10">
        <v>2</v>
      </c>
      <c r="D16" s="9">
        <v>0</v>
      </c>
      <c r="E16" s="13">
        <v>0</v>
      </c>
      <c r="H16" s="10" t="s">
        <v>96</v>
      </c>
      <c r="I16" s="9">
        <v>15</v>
      </c>
      <c r="N16" s="10"/>
      <c r="O16" s="7"/>
      <c r="P16" s="12"/>
      <c r="W16" s="9">
        <v>65</v>
      </c>
      <c r="Y16" s="9">
        <v>650</v>
      </c>
    </row>
    <row r="17" spans="1:25" x14ac:dyDescent="0.3">
      <c r="A17" s="9" t="s">
        <v>108</v>
      </c>
      <c r="B17" s="10" t="s">
        <v>98</v>
      </c>
      <c r="C17" s="10">
        <v>1</v>
      </c>
      <c r="D17" s="9" t="s">
        <v>80</v>
      </c>
      <c r="E17" s="7" t="s">
        <v>115</v>
      </c>
      <c r="H17" s="10" t="s">
        <v>98</v>
      </c>
      <c r="I17" s="9">
        <v>16</v>
      </c>
      <c r="N17" s="10"/>
      <c r="O17" s="7"/>
      <c r="P17" s="12"/>
      <c r="W17" s="9">
        <v>70</v>
      </c>
      <c r="Y17" s="9">
        <v>700</v>
      </c>
    </row>
    <row r="18" spans="1:25" x14ac:dyDescent="0.3">
      <c r="A18" s="9" t="s">
        <v>109</v>
      </c>
      <c r="B18" s="10" t="s">
        <v>99</v>
      </c>
      <c r="C18" s="10">
        <v>1</v>
      </c>
      <c r="D18" s="9">
        <v>7</v>
      </c>
      <c r="E18" s="7">
        <f t="shared" si="1"/>
        <v>6.3503007320989564</v>
      </c>
      <c r="H18" s="10" t="s">
        <v>99</v>
      </c>
      <c r="I18" s="9">
        <v>17</v>
      </c>
      <c r="N18" s="10"/>
      <c r="O18" s="7"/>
      <c r="P18" s="12"/>
      <c r="W18" s="9">
        <v>75</v>
      </c>
      <c r="Y18" s="9">
        <v>750</v>
      </c>
    </row>
    <row r="19" spans="1:25" x14ac:dyDescent="0.3">
      <c r="A19" s="9" t="s">
        <v>77</v>
      </c>
      <c r="B19" s="10" t="s">
        <v>100</v>
      </c>
      <c r="C19" s="10">
        <v>1</v>
      </c>
      <c r="D19" s="9">
        <v>33</v>
      </c>
      <c r="E19" s="7">
        <f t="shared" si="1"/>
        <v>29.937132022752223</v>
      </c>
      <c r="H19" s="10" t="s">
        <v>100</v>
      </c>
      <c r="I19" s="9">
        <v>18</v>
      </c>
      <c r="N19" s="10"/>
      <c r="O19" s="7"/>
      <c r="P19" s="12"/>
      <c r="W19" s="9">
        <v>80</v>
      </c>
      <c r="Y19" s="9">
        <v>800</v>
      </c>
    </row>
    <row r="20" spans="1:25" x14ac:dyDescent="0.3">
      <c r="A20" s="9" t="s">
        <v>76</v>
      </c>
      <c r="B20" s="10" t="s">
        <v>101</v>
      </c>
      <c r="C20" s="10">
        <v>1</v>
      </c>
      <c r="D20" s="11">
        <v>14898</v>
      </c>
      <c r="E20" s="7">
        <f>D20/1.10231</f>
        <v>13515.254329544321</v>
      </c>
      <c r="H20" s="10" t="s">
        <v>101</v>
      </c>
      <c r="I20" s="9">
        <v>19</v>
      </c>
      <c r="N20" s="10"/>
      <c r="O20" s="7"/>
      <c r="P20" s="12"/>
      <c r="X20" s="9">
        <v>0.25</v>
      </c>
      <c r="Y20" s="9">
        <v>850</v>
      </c>
    </row>
    <row r="21" spans="1:25" x14ac:dyDescent="0.3">
      <c r="W21" s="9">
        <v>145</v>
      </c>
      <c r="Y21" s="9">
        <v>900</v>
      </c>
    </row>
    <row r="22" spans="1:25" x14ac:dyDescent="0.3">
      <c r="W22" s="9">
        <v>150</v>
      </c>
      <c r="Y22" s="9">
        <v>950</v>
      </c>
    </row>
    <row r="23" spans="1:25" x14ac:dyDescent="0.3">
      <c r="W23" s="9">
        <v>155</v>
      </c>
      <c r="Y23" s="9">
        <v>1000</v>
      </c>
    </row>
    <row r="24" spans="1:25" x14ac:dyDescent="0.3">
      <c r="W24" s="9">
        <v>160</v>
      </c>
      <c r="Y24" s="9">
        <v>1050</v>
      </c>
    </row>
    <row r="25" spans="1:25" x14ac:dyDescent="0.3">
      <c r="W25" s="9">
        <v>165</v>
      </c>
      <c r="Y25" s="9">
        <v>1100</v>
      </c>
    </row>
    <row r="26" spans="1:25" x14ac:dyDescent="0.3">
      <c r="W26" s="9">
        <v>170</v>
      </c>
      <c r="Y26" s="9">
        <v>1150</v>
      </c>
    </row>
    <row r="27" spans="1:25" x14ac:dyDescent="0.3">
      <c r="W27" s="9">
        <v>175</v>
      </c>
      <c r="Y27" s="9">
        <v>1200</v>
      </c>
    </row>
    <row r="28" spans="1:25" x14ac:dyDescent="0.3">
      <c r="W28" s="9">
        <v>180</v>
      </c>
      <c r="Y28" s="9">
        <v>1250</v>
      </c>
    </row>
    <row r="32" spans="1:25" x14ac:dyDescent="0.3">
      <c r="A32" s="9" t="s">
        <v>28</v>
      </c>
      <c r="B32" s="9" t="s">
        <v>103</v>
      </c>
      <c r="C32" s="9" t="s">
        <v>104</v>
      </c>
      <c r="D32" s="9" t="s">
        <v>105</v>
      </c>
      <c r="E32" s="9" t="s">
        <v>13</v>
      </c>
      <c r="F32" s="9" t="s">
        <v>106</v>
      </c>
      <c r="G32" s="9" t="s">
        <v>24</v>
      </c>
      <c r="H32" s="9" t="s">
        <v>25</v>
      </c>
      <c r="I32" s="9" t="s">
        <v>26</v>
      </c>
      <c r="J32" s="9" t="s">
        <v>27</v>
      </c>
      <c r="K32" s="9" t="s">
        <v>34</v>
      </c>
      <c r="L32" s="9" t="s">
        <v>54</v>
      </c>
      <c r="M32" s="9" t="s">
        <v>55</v>
      </c>
      <c r="N32" s="9" t="s">
        <v>65</v>
      </c>
      <c r="O32" s="9" t="s">
        <v>107</v>
      </c>
      <c r="P32" s="9" t="s">
        <v>108</v>
      </c>
      <c r="Q32" s="9" t="s">
        <v>109</v>
      </c>
      <c r="R32" s="9" t="s">
        <v>77</v>
      </c>
      <c r="S32" s="9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2017-01-24T22:07:42Z</dcterms:created>
  <dcterms:modified xsi:type="dcterms:W3CDTF">2017-04-04T06:40:23Z</dcterms:modified>
</cp:coreProperties>
</file>