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a de estoque do armazém" sheetId="1" state="visible" r:id="rId2"/>
    <sheet name="Lista de seleção de estoque" sheetId="2" state="visible" r:id="rId3"/>
    <sheet name="Pesquisar compartimento" sheetId="3" state="visible" r:id="rId4"/>
  </sheets>
  <definedNames>
    <definedName function="false" hidden="false" localSheetId="0" name="_xlnm.Print_Titles" vbProcedure="false">'Lista de estoque do armazém'!$4:$4</definedName>
    <definedName function="false" hidden="false" localSheetId="1" name="_xlnm.Print_Titles" vbProcedure="false">'Lista de seleção de estoque'!$4:$4</definedName>
    <definedName function="false" hidden="false" localSheetId="2" name="_xlnm.Print_Titles" vbProcedure="false">'Pesquisar compartimento'!$4:$4</definedName>
    <definedName function="false" hidden="false" name="NúmeroCompartimento" vbProcedure="false">PesquisarCompartimento[N.º DO COMPARTIMENTO]</definedName>
    <definedName function="false" hidden="false" name="PesquisarSKU" vbProcedure="false">ListaEstoque[SKU]</definedName>
    <definedName function="false" hidden="false" name="TítuloColuna1" vbProcedure="false">ListaEstoque[[#Headers],[SKU]]</definedName>
    <definedName function="false" hidden="false" name="TítuloColuna2" vbProcedure="false">ListaSeleçãoEstoque[[#Headers],[N.º PEDIDO]]</definedName>
    <definedName function="false" hidden="false" name="TítuloColuna3" vbProcedure="false">PesquisarCompartimento[[#Headers],[N.º DO COMPARTIMENTO]]</definedName>
    <definedName function="true" hidden="false" name="basClearPickList.ClearPickList" vbProcedure="true"/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<sst xmlns="http://schemas.openxmlformats.org/spreadsheetml/2006/main" count="110" uniqueCount="68">
  <si>
    <t xml:space="preserve">LISTA DE ESTOQUE DO ARMAZÉM</t>
  </si>
  <si>
    <t xml:space="preserve">VALOR TOTAL DO ESTOQUE:</t>
  </si>
  <si>
    <t xml:space="preserve">ITENS DO ESTOQUE:</t>
  </si>
  <si>
    <t xml:space="preserve">CONTAGEM DE COMPARTIMENTO:</t>
  </si>
  <si>
    <t xml:space="preserve">LISTA DE SELEÇÃO DE ESTOQUE</t>
  </si>
  <si>
    <t xml:space="preserve">PESQUISAR COMPARTIMENTO</t>
  </si>
  <si>
    <t xml:space="preserve">SKU</t>
  </si>
  <si>
    <t xml:space="preserve">DESCRIÇÃO</t>
  </si>
  <si>
    <t xml:space="preserve">N.º DO COMPARTIMENTO</t>
  </si>
  <si>
    <t xml:space="preserve">LOCAL</t>
  </si>
  <si>
    <t xml:space="preserve">UNIDADE</t>
  </si>
  <si>
    <t xml:space="preserve">QUANT</t>
  </si>
  <si>
    <t xml:space="preserve">QUANT NOVA ENCOMENDA</t>
  </si>
  <si>
    <t xml:space="preserve">CUSTO</t>
  </si>
  <si>
    <t xml:space="preserve">VALOR DE ESTOQUE</t>
  </si>
  <si>
    <t xml:space="preserve">NOVA ENCOMENDA</t>
  </si>
  <si>
    <t xml:space="preserve">SP7875</t>
  </si>
  <si>
    <t xml:space="preserve">Item 1</t>
  </si>
  <si>
    <t xml:space="preserve">T345</t>
  </si>
  <si>
    <t xml:space="preserve">Cada</t>
  </si>
  <si>
    <t xml:space="preserve">TR87680</t>
  </si>
  <si>
    <t xml:space="preserve">Item 2</t>
  </si>
  <si>
    <t xml:space="preserve">MK676554</t>
  </si>
  <si>
    <t xml:space="preserve">Item 3</t>
  </si>
  <si>
    <t xml:space="preserve">T5789</t>
  </si>
  <si>
    <t xml:space="preserve">YE98767</t>
  </si>
  <si>
    <t xml:space="preserve">Item 4</t>
  </si>
  <si>
    <t xml:space="preserve">T9876</t>
  </si>
  <si>
    <t xml:space="preserve">Caixa (10 unid.)</t>
  </si>
  <si>
    <t xml:space="preserve">XR23423</t>
  </si>
  <si>
    <t xml:space="preserve">Item 5</t>
  </si>
  <si>
    <t xml:space="preserve">T098</t>
  </si>
  <si>
    <t xml:space="preserve">PW98762</t>
  </si>
  <si>
    <t xml:space="preserve">Item 6</t>
  </si>
  <si>
    <t xml:space="preserve">BM87684</t>
  </si>
  <si>
    <t xml:space="preserve">Item 7</t>
  </si>
  <si>
    <t xml:space="preserve">T349</t>
  </si>
  <si>
    <t xml:space="preserve">BH67655</t>
  </si>
  <si>
    <t xml:space="preserve">Item 8</t>
  </si>
  <si>
    <t xml:space="preserve">WT98768</t>
  </si>
  <si>
    <t xml:space="preserve">Item 9</t>
  </si>
  <si>
    <t xml:space="preserve">T9875</t>
  </si>
  <si>
    <t xml:space="preserve">Pacote (5 unid.)</t>
  </si>
  <si>
    <t xml:space="preserve">TS3456</t>
  </si>
  <si>
    <t xml:space="preserve">Item 10</t>
  </si>
  <si>
    <t xml:space="preserve">WDG123</t>
  </si>
  <si>
    <t xml:space="preserve">Item 11</t>
  </si>
  <si>
    <r>
      <rPr>
        <sz val="11"/>
        <color rgb="FF335C30"/>
        <rFont val="Franklin Gothic Medium"/>
        <family val="2"/>
        <charset val="1"/>
      </rPr>
      <t xml:space="preserve">LIMPAR</t>
    </r>
    <r>
      <rPr>
        <sz val="10"/>
        <color rgb="FF335C30"/>
        <rFont val="Franklin Gothic Medium"/>
        <family val="2"/>
        <charset val="1"/>
      </rPr>
      <t xml:space="preserve"> </t>
    </r>
    <r>
      <rPr>
        <sz val="11"/>
        <color rgb="FF335C30"/>
        <rFont val="Franklin Gothic Medium"/>
        <family val="2"/>
        <charset val="1"/>
      </rPr>
      <t xml:space="preserve"> LISTA </t>
    </r>
    <r>
      <rPr>
        <sz val="10"/>
        <color rgb="FF335C30"/>
        <rFont val="Franklin Gothic Medium"/>
        <family val="2"/>
        <charset val="1"/>
      </rPr>
      <t xml:space="preserve"> </t>
    </r>
    <r>
      <rPr>
        <sz val="11"/>
        <color rgb="FF335C30"/>
        <rFont val="Franklin Gothic Medium"/>
        <family val="2"/>
        <charset val="1"/>
      </rPr>
      <t xml:space="preserve">DE SELEÇÃO</t>
    </r>
  </si>
  <si>
    <r>
      <rPr>
        <sz val="11"/>
        <color rgb="FF335C30"/>
        <rFont val="Franklin Gothic Medium"/>
        <family val="2"/>
        <charset val="1"/>
      </rPr>
      <t xml:space="preserve">LISTA DE</t>
    </r>
    <r>
      <rPr>
        <sz val="10"/>
        <color rgb="FF335C30"/>
        <rFont val="Franklin Gothic Medium"/>
        <family val="2"/>
        <charset val="1"/>
      </rPr>
      <t xml:space="preserve"> </t>
    </r>
    <r>
      <rPr>
        <sz val="11"/>
        <color rgb="FF335C30"/>
        <rFont val="Franklin Gothic Medium"/>
        <family val="2"/>
        <charset val="1"/>
      </rPr>
      <t xml:space="preserve"> ESTOQUE</t>
    </r>
  </si>
  <si>
    <t xml:space="preserve">N.º PEDIDO</t>
  </si>
  <si>
    <t xml:space="preserve">QUANT SELECIONADA</t>
  </si>
  <si>
    <t xml:space="preserve">QUANT DISPONÍVEL</t>
  </si>
  <si>
    <t xml:space="preserve">DESCRIÇÃO DO ITEM</t>
  </si>
  <si>
    <t xml:space="preserve">TP001-1</t>
  </si>
  <si>
    <t xml:space="preserve">LISTA DE ESTOQUE</t>
  </si>
  <si>
    <t xml:space="preserve">LARGURA</t>
  </si>
  <si>
    <t xml:space="preserve">ALTURA</t>
  </si>
  <si>
    <t xml:space="preserve">COMPRIMENTO</t>
  </si>
  <si>
    <t xml:space="preserve">Compartimento grande</t>
  </si>
  <si>
    <t xml:space="preserve">Linha 2, compartimento 1</t>
  </si>
  <si>
    <t xml:space="preserve">Compartimento pequeno</t>
  </si>
  <si>
    <t xml:space="preserve">Linha 1, compartimento 1</t>
  </si>
  <si>
    <t xml:space="preserve">Linha 3, compartimento 2</t>
  </si>
  <si>
    <t xml:space="preserve">Compartimento médio</t>
  </si>
  <si>
    <t xml:space="preserve">Linha 3, compartimento 1</t>
  </si>
  <si>
    <t xml:space="preserve">Linha 1, compartimento 2</t>
  </si>
  <si>
    <t xml:space="preserve">Linha 4, compartimento 5</t>
  </si>
  <si>
    <t xml:space="preserve">Linha 2, compartimento 2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</si>
</sst>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&quot;Reorder&quot;;&quot;&quot;;&quot;&quot;"/>
    <numFmt numFmtId="166" formatCode="\$#,##0.00_);&quot;($&quot;#,##0.00\)"/>
    <numFmt numFmtId="167" formatCode="0"/>
    <numFmt numFmtId="168" formatCode="&quot;R$ &quot;#,##0.00"/>
    <numFmt numFmtId="169" formatCode="General"/>
    <numFmt numFmtId="170" formatCode="&quot;R$ &quot;#,##0.00;&quot;-R$ &quot;#,##0.00"/>
    <numFmt numFmtId="171" formatCode="&quot;Nova encomenda&quot;;&quot;&quot;;&quot;&quot;"/>
    <numFmt numFmtId="172" formatCode="&quot;&quot;;&quot;&quot;;&quot;Clear Pick List Selected in B2&quot;"/>
    <numFmt numFmtId="173" formatCode="&quot;Pick List was cleared&quot;;&quot;&quot;;&quot;Pick List was not cleared&quot;"/>
  </numFmts>
  <fonts count="14">
    <font>
      <sz val="11"/>
      <color rgb="FF262626"/>
      <name val="Franklin Gothic Medium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335C30"/>
      <name val="Franklin Gothic Medium"/>
      <family val="2"/>
      <charset val="1"/>
    </font>
    <font>
      <u val="single"/>
      <sz val="11"/>
      <color rgb="FF262626"/>
      <name val="Franklin Gothic Medium"/>
      <family val="2"/>
      <charset val="1"/>
    </font>
    <font>
      <b val="true"/>
      <sz val="26"/>
      <color rgb="FF262626"/>
      <name val="Franklin Gothic Medium"/>
      <family val="2"/>
      <charset val="1"/>
    </font>
    <font>
      <sz val="11"/>
      <color rgb="FF000000"/>
      <name val="Franklin Gothic Medium"/>
      <family val="2"/>
      <charset val="1"/>
    </font>
    <font>
      <sz val="11"/>
      <color rgb="FF335C30"/>
      <name val="Franklin Gothic Medium"/>
      <family val="2"/>
      <charset val="1"/>
    </font>
    <font>
      <sz val="11"/>
      <color rgb="FFFFFFFF"/>
      <name val="Franklin Gothic Medium"/>
      <family val="2"/>
      <charset val="1"/>
    </font>
    <font>
      <sz val="11"/>
      <color rgb="FFFFFFFF"/>
      <name val="Franklin Gothic Medium"/>
      <family val="0"/>
    </font>
    <font>
      <sz val="10"/>
      <color rgb="FF335C30"/>
      <name val="Franklin Gothic Medium"/>
      <family val="2"/>
      <charset val="1"/>
    </font>
    <font>
      <sz val="10"/>
      <color rgb="FFFFFFFF"/>
      <name val="Franklin Gothic Medium"/>
      <family val="0"/>
    </font>
    <font>
      <i val="true"/>
      <sz val="10"/>
      <color rgb="FF000000"/>
      <name val="Franklin Gothic Medium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335C30"/>
        <bgColor rgb="FF262626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335C30"/>
      </bottom>
      <diagonal/>
    </border>
    <border diagonalUp="false" diagonalDown="false">
      <left style="thick">
        <color rgb="FFFFFFFF"/>
      </left>
      <right/>
      <top/>
      <bottom/>
      <diagonal/>
    </border>
  </borders>
  <cellStyleXfs count="29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true" applyAlignment="true" applyProtection="false">
      <alignment horizontal="center" vertical="bottom" textRotation="0" wrapText="false" indent="0" shrinkToFit="false"/>
    </xf>
    <xf numFmtId="165" fontId="0" fillId="0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applyFont="true" applyBorder="false" applyAlignment="true" applyProtection="false">
      <alignment horizontal="left" vertical="top" textRotation="0" wrapText="false" indent="0" shrinkToFit="false"/>
    </xf>
    <xf numFmtId="166" fontId="0" fillId="0" border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left" vertical="center" textRotation="0" wrapText="true" indent="2" shrinkToFit="false"/>
      <protection locked="true" hidden="false"/>
    </xf>
    <xf numFmtId="167" fontId="0" fillId="0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applyFont="true" applyBorder="true" applyAlignment="true" applyProtection="false">
      <alignment horizontal="general" vertical="center" textRotation="0" wrapText="false" indent="0" shrinkToFit="false"/>
    </xf>
    <xf numFmtId="164" fontId="7" fillId="0" borderId="0" applyFont="true" applyBorder="false" applyAlignment="true" applyProtection="false">
      <alignment horizontal="general" vertical="center" textRotation="0" wrapText="false" indent="0" shrinkToFit="false"/>
    </xf>
    <xf numFmtId="164" fontId="9" fillId="2" borderId="0" applyFont="true" applyBorder="true" applyAlignment="true" applyProtection="false">
      <alignment horizontal="left" vertical="center" textRotation="0" wrapText="false" indent="2" shrinkToFit="false"/>
    </xf>
  </cellStyleXfs>
  <cellXfs count="2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1" xfId="2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26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2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8" fontId="4" fillId="0" borderId="0" xfId="22" applyFont="false" applyBorder="true" applyAlignment="false" applyProtection="true">
      <alignment horizontal="left" vertical="top" textRotation="0" wrapText="false" indent="0" shrinkToFit="false"/>
      <protection locked="true" hidden="false"/>
    </xf>
    <xf numFmtId="169" fontId="4" fillId="0" borderId="0" xfId="22" applyFont="false" applyBorder="true" applyAlignment="false" applyProtection="true">
      <alignment horizontal="left" vertical="top" textRotation="0" wrapText="false" indent="0" shrinkToFit="false"/>
      <protection locked="true" hidden="false"/>
    </xf>
    <xf numFmtId="164" fontId="9" fillId="2" borderId="0" xfId="28" applyFont="true" applyBorder="true" applyAlignment="true" applyProtection="true">
      <alignment horizontal="left" vertical="center" textRotation="0" wrapText="false" indent="2" shrinkToFit="false"/>
      <protection locked="true" hidden="false"/>
    </xf>
    <xf numFmtId="164" fontId="9" fillId="2" borderId="2" xfId="28" applyFont="true" applyBorder="true" applyAlignment="true" applyProtection="true">
      <alignment horizontal="left" vertical="center" textRotation="0" wrapText="false" indent="2" shrinkToFit="false"/>
      <protection locked="true" hidden="false"/>
    </xf>
    <xf numFmtId="164" fontId="0" fillId="0" borderId="0" xfId="24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0" fillId="0" borderId="2" xfId="24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7" fontId="0" fillId="0" borderId="2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2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0" fillId="0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 readingOrder="1"/>
      <protection locked="true" hidden="false"/>
    </xf>
    <xf numFmtId="172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9" fontId="0" fillId="0" borderId="2" xfId="24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2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1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luna de sinalização" xfId="21"/>
    <cellStyle name="Contagens de totais" xfId="22"/>
    <cellStyle name="Detalhes da tabela alinhados à direita" xfId="23"/>
    <cellStyle name="Detalhes da tabela alinhados à esquerda" xfId="24"/>
    <cellStyle name="Detalhes da tabela centralizados" xfId="25"/>
    <cellStyle name="Excel Built-in Title" xfId="26"/>
    <cellStyle name="Excel Built-in Heading 2" xfId="27"/>
    <cellStyle name="*unknown*" xfId="20" builtinId="8"/>
    <cellStyle name="Excel Built-in Heading 1" xfId="28"/>
  </cellStyles>
  <dxfs count="2">
    <dxf>
      <font>
        <b val="1"/>
        <i val="0"/>
      </font>
    </dxf>
    <dxf>
      <font>
        <b val="1"/>
        <i val="0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7D0A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DB068"/>
      <rgbColor rgb="FF003366"/>
      <rgbColor rgb="FF339966"/>
      <rgbColor rgb="FF003300"/>
      <rgbColor rgb="FF335C3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#&apos;Lista de sele&#231;&#227;o de estoque&apos;!A1"/><Relationship Id="rId2" Type="http://schemas.openxmlformats.org/officeDocument/2006/relationships/hyperlink" Target="#&apos;Pesquisar compartimento&apos;!A1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hyperlink" Target="#&apos;Lista de estoque do armaz&#233;m&apos;!A1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hyperlink" Target="#&apos;Lista de estoque do armaz&#233;m&apos;!A1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3600</xdr:colOff>
      <xdr:row>1</xdr:row>
      <xdr:rowOff>57240</xdr:rowOff>
    </xdr:from>
    <xdr:to>
      <xdr:col>4</xdr:col>
      <xdr:colOff>2235240</xdr:colOff>
      <xdr:row>1</xdr:row>
      <xdr:rowOff>285480</xdr:rowOff>
    </xdr:to>
    <xdr:sp>
      <xdr:nvSpPr>
        <xdr:cNvPr id="0" name="CustomShape 1">
          <a:hlinkClick r:id="rId1"/>
        </xdr:cNvPr>
        <xdr:cNvSpPr/>
      </xdr:nvSpPr>
      <xdr:spPr>
        <a:xfrm>
          <a:off x="6760440" y="743040"/>
          <a:ext cx="2231640" cy="228240"/>
        </a:xfrm>
        <a:prstGeom prst="homePlate">
          <a:avLst>
            <a:gd name="adj" fmla="val 50000"/>
          </a:avLst>
        </a:prstGeom>
        <a:solidFill>
          <a:schemeClr val="accent1">
            <a:lumMod val="50000"/>
          </a:schemeClr>
        </a:solidFill>
        <a:ln>
          <a:noFill/>
        </a:ln>
        <a:effectLst>
          <a:outerShdw blurRad="40000" dir="5400000" dist="2304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dir="t" rig="threePt">
            <a:rot lat="0" lon="0" rev="1200000"/>
          </a:lightRig>
        </a:scene3d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pt-BR" sz="1100" spc="-1" strike="noStrike">
              <a:solidFill>
                <a:srgbClr val="ffffff"/>
              </a:solidFill>
              <a:latin typeface="Franklin Gothic Medium"/>
            </a:rPr>
            <a:t>LISTA DE SELEÇÃO DE ESTOQUE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12960</xdr:colOff>
      <xdr:row>1</xdr:row>
      <xdr:rowOff>57240</xdr:rowOff>
    </xdr:from>
    <xdr:to>
      <xdr:col>6</xdr:col>
      <xdr:colOff>25200</xdr:colOff>
      <xdr:row>1</xdr:row>
      <xdr:rowOff>285480</xdr:rowOff>
    </xdr:to>
    <xdr:sp>
      <xdr:nvSpPr>
        <xdr:cNvPr id="1" name="CustomShape 1">
          <a:hlinkClick r:id="rId2"/>
        </xdr:cNvPr>
        <xdr:cNvSpPr/>
      </xdr:nvSpPr>
      <xdr:spPr>
        <a:xfrm>
          <a:off x="9160560" y="743040"/>
          <a:ext cx="2314080" cy="228240"/>
        </a:xfrm>
        <a:prstGeom prst="homePlate">
          <a:avLst>
            <a:gd name="adj" fmla="val 50000"/>
          </a:avLst>
        </a:prstGeom>
        <a:solidFill>
          <a:schemeClr val="accent1">
            <a:lumMod val="50000"/>
          </a:schemeClr>
        </a:solidFill>
        <a:ln>
          <a:noFill/>
        </a:ln>
        <a:effectLst>
          <a:outerShdw blurRad="40000" dir="5400000" dist="2304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dir="t" rig="threePt">
            <a:rot lat="0" lon="0" rev="1200000"/>
          </a:lightRig>
        </a:scene3d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pt-BR" sz="1100" spc="-1" strike="noStrike">
              <a:solidFill>
                <a:srgbClr val="ffffff"/>
              </a:solidFill>
              <a:latin typeface="Franklin Gothic Medium"/>
            </a:rPr>
            <a:t>PESQUISAR COMPARTIMENTO</a:t>
          </a:r>
          <a:endParaRPr b="0" lang="pt-BR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56520</xdr:colOff>
      <xdr:row>1</xdr:row>
      <xdr:rowOff>66600</xdr:rowOff>
    </xdr:from>
    <xdr:to>
      <xdr:col>2</xdr:col>
      <xdr:colOff>2288160</xdr:colOff>
      <xdr:row>1</xdr:row>
      <xdr:rowOff>294840</xdr:rowOff>
    </xdr:to>
    <xdr:sp>
      <xdr:nvSpPr>
        <xdr:cNvPr id="2" name="CustomShape 1">
          <a:hlinkClick r:id="rId1"/>
        </xdr:cNvPr>
        <xdr:cNvSpPr/>
      </xdr:nvSpPr>
      <xdr:spPr>
        <a:xfrm flipH="1">
          <a:off x="2605320" y="752400"/>
          <a:ext cx="2231640" cy="228240"/>
        </a:xfrm>
        <a:prstGeom prst="homePlate">
          <a:avLst>
            <a:gd name="adj" fmla="val 50000"/>
          </a:avLst>
        </a:prstGeom>
        <a:solidFill>
          <a:schemeClr val="accent1">
            <a:lumMod val="50000"/>
          </a:schemeClr>
        </a:solidFill>
        <a:ln>
          <a:noFill/>
        </a:ln>
        <a:effectLst>
          <a:outerShdw blurRad="40000" dir="5400000" dist="2304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dir="t" rig="threePt">
            <a:rot lat="0" lon="0" rev="1200000"/>
          </a:lightRig>
        </a:scene3d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pt-BR" sz="1100" spc="-1" strike="noStrike">
              <a:solidFill>
                <a:srgbClr val="ffffff"/>
              </a:solidFill>
              <a:latin typeface="Franklin Gothic Medium"/>
            </a:rPr>
            <a:t>LISTA DE</a:t>
          </a:r>
          <a:r>
            <a:rPr b="0" lang="pt-BR" sz="1000" spc="-1" strike="noStrike">
              <a:solidFill>
                <a:srgbClr val="ffffff"/>
              </a:solidFill>
              <a:latin typeface="Franklin Gothic Medium"/>
            </a:rPr>
            <a:t> </a:t>
          </a:r>
          <a:r>
            <a:rPr b="0" lang="pt-BR" sz="1100" spc="-1" strike="noStrike">
              <a:solidFill>
                <a:srgbClr val="ffffff"/>
              </a:solidFill>
              <a:latin typeface="Franklin Gothic Medium"/>
            </a:rPr>
            <a:t> ESTOQUE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27720</xdr:colOff>
      <xdr:row>1</xdr:row>
      <xdr:rowOff>76320</xdr:rowOff>
    </xdr:from>
    <xdr:to>
      <xdr:col>1</xdr:col>
      <xdr:colOff>2259360</xdr:colOff>
      <xdr:row>1</xdr:row>
      <xdr:rowOff>304560</xdr:rowOff>
    </xdr:to>
    <xdr:sp>
      <xdr:nvSpPr>
        <xdr:cNvPr id="3" name="CustomShape 1"/>
        <xdr:cNvSpPr/>
      </xdr:nvSpPr>
      <xdr:spPr>
        <a:xfrm flipH="1">
          <a:off x="195120" y="762120"/>
          <a:ext cx="2231640" cy="228240"/>
        </a:xfrm>
        <a:prstGeom prst="homePlate">
          <a:avLst>
            <a:gd name="adj" fmla="val 50000"/>
          </a:avLst>
        </a:prstGeom>
        <a:solidFill>
          <a:schemeClr val="accent1">
            <a:lumMod val="50000"/>
          </a:schemeClr>
        </a:solidFill>
        <a:ln>
          <a:noFill/>
        </a:ln>
        <a:effectLst>
          <a:outerShdw blurRad="40000" dir="5400000" dist="2304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dir="t" rig="threePt">
            <a:rot lat="0" lon="0" rev="1200000"/>
          </a:lightRig>
        </a:scene3d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pt-BR" sz="1100" spc="-1" strike="noStrike">
              <a:solidFill>
                <a:srgbClr val="ffffff"/>
              </a:solidFill>
              <a:latin typeface="Franklin Gothic Medium"/>
            </a:rPr>
            <a:t>LIMPAR</a:t>
          </a:r>
          <a:r>
            <a:rPr b="0" lang="pt-BR" sz="1000" spc="-1" strike="noStrike">
              <a:solidFill>
                <a:srgbClr val="ffffff"/>
              </a:solidFill>
              <a:latin typeface="Franklin Gothic Medium"/>
            </a:rPr>
            <a:t> </a:t>
          </a:r>
          <a:r>
            <a:rPr b="0" lang="pt-BR" sz="1100" spc="-1" strike="noStrike">
              <a:solidFill>
                <a:srgbClr val="ffffff"/>
              </a:solidFill>
              <a:latin typeface="Franklin Gothic Medium"/>
            </a:rPr>
            <a:t> LISTA </a:t>
          </a:r>
          <a:r>
            <a:rPr b="0" lang="pt-BR" sz="1000" spc="-1" strike="noStrike">
              <a:solidFill>
                <a:srgbClr val="ffffff"/>
              </a:solidFill>
              <a:latin typeface="Franklin Gothic Medium"/>
            </a:rPr>
            <a:t> </a:t>
          </a:r>
          <a:r>
            <a:rPr b="0" lang="pt-BR" sz="1100" spc="-1" strike="noStrike">
              <a:solidFill>
                <a:srgbClr val="ffffff"/>
              </a:solidFill>
              <a:latin typeface="Franklin Gothic Medium"/>
            </a:rPr>
            <a:t>DE SELEÇÃO</a:t>
          </a:r>
          <a:endParaRPr b="0" lang="pt-BR" sz="11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27720</xdr:colOff>
      <xdr:row>1</xdr:row>
      <xdr:rowOff>66600</xdr:rowOff>
    </xdr:from>
    <xdr:to>
      <xdr:col>1</xdr:col>
      <xdr:colOff>2259360</xdr:colOff>
      <xdr:row>1</xdr:row>
      <xdr:rowOff>294840</xdr:rowOff>
    </xdr:to>
    <xdr:sp>
      <xdr:nvSpPr>
        <xdr:cNvPr id="4" name="CustomShape 1">
          <a:hlinkClick r:id="rId1"/>
        </xdr:cNvPr>
        <xdr:cNvSpPr/>
      </xdr:nvSpPr>
      <xdr:spPr>
        <a:xfrm flipH="1">
          <a:off x="195120" y="752400"/>
          <a:ext cx="2231640" cy="228240"/>
        </a:xfrm>
        <a:prstGeom prst="homePlate">
          <a:avLst>
            <a:gd name="adj" fmla="val 50000"/>
          </a:avLst>
        </a:prstGeom>
        <a:solidFill>
          <a:schemeClr val="accent1">
            <a:lumMod val="50000"/>
          </a:schemeClr>
        </a:solidFill>
        <a:ln>
          <a:noFill/>
        </a:ln>
        <a:effectLst>
          <a:outerShdw blurRad="40000" dir="5400000" dist="2304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dir="t" rig="threePt">
            <a:rot lat="0" lon="0" rev="1200000"/>
          </a:lightRig>
        </a:scene3d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pt-BR" sz="1100" spc="-1" strike="noStrike">
              <a:solidFill>
                <a:srgbClr val="ffffff"/>
              </a:solidFill>
              <a:latin typeface="Franklin Gothic Medium"/>
            </a:rPr>
            <a:t>LISTA DE</a:t>
          </a:r>
          <a:r>
            <a:rPr b="0" lang="pt-BR" sz="1000" spc="-1" strike="noStrike">
              <a:solidFill>
                <a:srgbClr val="ffffff"/>
              </a:solidFill>
              <a:latin typeface="Franklin Gothic Medium"/>
            </a:rPr>
            <a:t> </a:t>
          </a:r>
          <a:r>
            <a:rPr b="0" lang="pt-BR" sz="1100" spc="-1" strike="noStrike">
              <a:solidFill>
                <a:srgbClr val="ffffff"/>
              </a:solidFill>
              <a:latin typeface="Franklin Gothic Medium"/>
            </a:rPr>
            <a:t> ESTOQUE</a:t>
          </a:r>
          <a:endParaRPr b="0" lang="pt-BR" sz="1100" spc="-1" strike="noStrike">
            <a:latin typeface="Times New Roman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ListaEstoque" displayName="ListaEstoque" ref="B4:K15" headerRowCount="1" totalsRowCount="0" totalsRowShown="0">
  <autoFilter ref="B4:K15"/>
  <tableColumns count="10">
    <tableColumn id="1" name="SKU"/>
    <tableColumn id="2" name="DESCRIÇÃO"/>
    <tableColumn id="3" name="N.º DO COMPARTIMENTO"/>
    <tableColumn id="4" name="LOCAL"/>
    <tableColumn id="5" name="UNIDADE"/>
    <tableColumn id="6" name="QUANT"/>
    <tableColumn id="7" name="QUANT NOVA ENCOMENDA"/>
    <tableColumn id="8" name="CUSTO"/>
    <tableColumn id="9" name="VALOR DE ESTOQUE"/>
    <tableColumn id="10" name="NOVA ENCOMENDA"/>
  </tableColumns>
</table>
</file>

<file path=xl/tables/table2.xml><?xml version="1.0" encoding="utf-8"?>
<table xmlns="http://schemas.openxmlformats.org/spreadsheetml/2006/main" id="2" name="ListaSeleçãoEstoque" displayName="ListaSeleçãoEstoque" ref="B4:I9" headerRowCount="1" totalsRowCount="0" totalsRowShown="0">
  <autoFilter ref="B4:I9"/>
  <tableColumns count="8">
    <tableColumn id="1" name="N.º PEDIDO"/>
    <tableColumn id="2" name="SKU"/>
    <tableColumn id="3" name="QUANT SELECIONADA"/>
    <tableColumn id="4" name="QUANT DISPONÍVEL"/>
    <tableColumn id="5" name="DESCRIÇÃO DO ITEM"/>
    <tableColumn id="6" name="UNIDADE"/>
    <tableColumn id="7" name="N.º DO COMPARTIMENTO"/>
    <tableColumn id="8" name="LOCAL"/>
  </tableColumns>
</table>
</file>

<file path=xl/tables/table3.xml><?xml version="1.0" encoding="utf-8"?>
<table xmlns="http://schemas.openxmlformats.org/spreadsheetml/2006/main" id="3" name="PesquisarCompartimento" displayName="PesquisarCompartimento" ref="B4:G11" headerRowCount="1" totalsRowCount="0" totalsRowShown="0">
  <autoFilter ref="B4:G11"/>
  <tableColumns count="6">
    <tableColumn id="1" name="N.º DO COMPARTIMENTO"/>
    <tableColumn id="2" name="DESCRIÇÃO"/>
    <tableColumn id="3" name="LOCAL"/>
    <tableColumn id="4" name="LARGURA"/>
    <tableColumn id="5" name="ALTURA"/>
    <tableColumn id="6" name="COMPRIMENTO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6DB068"/>
    <pageSetUpPr fitToPage="true"/>
  </sheetPr>
  <dimension ref="A1:K15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ColWidth="8.5390625" defaultRowHeight="30" zeroHeight="false" outlineLevelRow="0" outlineLevelCol="0"/>
  <cols>
    <col collapsed="false" customWidth="true" hidden="false" outlineLevel="0" max="1" min="1" style="0" width="1.89"/>
    <col collapsed="false" customWidth="true" hidden="false" outlineLevel="0" max="2" min="2" style="0" width="20.77"/>
    <col collapsed="false" customWidth="true" hidden="false" outlineLevel="0" max="3" min="3" style="0" width="27.45"/>
    <col collapsed="false" customWidth="true" hidden="false" outlineLevel="0" max="4" min="4" style="0" width="25.89"/>
    <col collapsed="false" customWidth="true" hidden="false" outlineLevel="0" max="5" min="5" style="0" width="26.89"/>
    <col collapsed="false" customWidth="true" hidden="false" outlineLevel="0" max="6" min="6" style="0" width="25.89"/>
    <col collapsed="false" customWidth="true" hidden="false" outlineLevel="0" max="7" min="7" style="0" width="9.44"/>
    <col collapsed="false" customWidth="true" hidden="false" outlineLevel="0" max="8" min="8" style="0" width="22.89"/>
    <col collapsed="false" customWidth="true" hidden="false" outlineLevel="0" max="9" min="9" style="0" width="11.89"/>
    <col collapsed="false" customWidth="true" hidden="false" outlineLevel="0" max="10" min="10" style="0" width="18.67"/>
    <col collapsed="false" customWidth="true" hidden="false" outlineLevel="0" max="11" min="11" style="0" width="17.55"/>
    <col collapsed="false" customWidth="true" hidden="false" outlineLevel="0" max="13" min="12" style="0" width="16.11"/>
    <col collapsed="false" customWidth="true" hidden="false" outlineLevel="0" max="14" min="14" style="0" width="11.44"/>
  </cols>
  <sheetData>
    <row r="1" customFormat="false" ht="54" hidden="false" customHeight="true" outlineLevel="0" collapsed="false">
      <c r="A1" s="1"/>
      <c r="B1" s="2" t="s">
        <v>0</v>
      </c>
      <c r="C1" s="2"/>
      <c r="D1" s="2"/>
      <c r="E1" s="3"/>
      <c r="F1" s="3"/>
      <c r="G1" s="3"/>
      <c r="H1" s="3"/>
      <c r="I1" s="3"/>
      <c r="J1" s="3"/>
      <c r="K1" s="3"/>
    </row>
    <row r="2" customFormat="false" ht="24.95" hidden="false" customHeight="true" outlineLevel="0" collapsed="false">
      <c r="B2" s="4" t="s">
        <v>1</v>
      </c>
      <c r="C2" s="4" t="s">
        <v>2</v>
      </c>
      <c r="D2" s="4" t="s">
        <v>3</v>
      </c>
      <c r="E2" s="5" t="s">
        <v>4</v>
      </c>
      <c r="F2" s="5" t="s">
        <v>5</v>
      </c>
    </row>
    <row r="3" customFormat="false" ht="30" hidden="false" customHeight="true" outlineLevel="0" collapsed="false">
      <c r="B3" s="6" t="n">
        <f aca="false">SUM(ListaEstoque[VALOR DE ESTOQUE])</f>
        <v>4649</v>
      </c>
      <c r="C3" s="7" t="n">
        <f aca="false">COUNTA(ListaEstoque[DESCRIÇÃO])</f>
        <v>11</v>
      </c>
      <c r="D3" s="7" t="n">
        <f aca="false">SUMPRODUCT((1/COUNTIF(ListaEstoque[N.º DO COMPARTIMENTO],ListaEstoque[N.º DO COMPARTIMENTO]&amp;"")))</f>
        <v>6</v>
      </c>
    </row>
    <row r="4" customFormat="false" ht="17.1" hidden="false" customHeight="true" outlineLevel="0" collapsed="false">
      <c r="B4" s="8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</row>
    <row r="5" customFormat="false" ht="30" hidden="false" customHeight="true" outlineLevel="0" collapsed="false">
      <c r="B5" s="10" t="s">
        <v>16</v>
      </c>
      <c r="C5" s="11" t="s">
        <v>17</v>
      </c>
      <c r="D5" s="11" t="s">
        <v>18</v>
      </c>
      <c r="E5" s="11" t="str">
        <f aca="false">IFERROR(VLOOKUP(ListaEstoque[[#This Row],[N.º DO COMPARTIMENTO]],PesquisarCompartimento[],3,0),"")</f>
        <v>Linha 2, compartimento 1</v>
      </c>
      <c r="F5" s="11" t="s">
        <v>19</v>
      </c>
      <c r="G5" s="12" t="n">
        <v>20</v>
      </c>
      <c r="H5" s="12" t="n">
        <v>10</v>
      </c>
      <c r="I5" s="13" t="n">
        <v>30</v>
      </c>
      <c r="J5" s="13" t="n">
        <f aca="false">ListaEstoque[[#This Row],[QUANT]]*ListaEstoque[[#This Row],[CUSTO]]</f>
        <v>600</v>
      </c>
      <c r="K5" s="14" t="n">
        <f aca="false">IFERROR(IF(ListaEstoque[[#This Row],[QUANT]]&lt;=ListaEstoque[[#This Row],[QUANT NOVA ENCOMENDA]],1,0),0)</f>
        <v>0</v>
      </c>
    </row>
    <row r="6" customFormat="false" ht="30" hidden="false" customHeight="true" outlineLevel="0" collapsed="false">
      <c r="B6" s="10" t="s">
        <v>20</v>
      </c>
      <c r="C6" s="11" t="s">
        <v>21</v>
      </c>
      <c r="D6" s="11" t="s">
        <v>18</v>
      </c>
      <c r="E6" s="11" t="str">
        <f aca="false">IFERROR(VLOOKUP(ListaEstoque[[#This Row],[N.º DO COMPARTIMENTO]],PesquisarCompartimento[],3,0),"")</f>
        <v>Linha 2, compartimento 1</v>
      </c>
      <c r="F6" s="11" t="s">
        <v>19</v>
      </c>
      <c r="G6" s="12" t="n">
        <v>30</v>
      </c>
      <c r="H6" s="12" t="n">
        <v>15</v>
      </c>
      <c r="I6" s="13" t="n">
        <v>40</v>
      </c>
      <c r="J6" s="13" t="n">
        <f aca="false">ListaEstoque[[#This Row],[QUANT]]*ListaEstoque[[#This Row],[CUSTO]]</f>
        <v>1200</v>
      </c>
      <c r="K6" s="14" t="n">
        <f aca="false">IFERROR(IF(ListaEstoque[[#This Row],[QUANT]]&lt;=ListaEstoque[[#This Row],[QUANT NOVA ENCOMENDA]],1,0),0)</f>
        <v>0</v>
      </c>
    </row>
    <row r="7" customFormat="false" ht="30" hidden="false" customHeight="true" outlineLevel="0" collapsed="false">
      <c r="B7" s="10" t="s">
        <v>22</v>
      </c>
      <c r="C7" s="11" t="s">
        <v>23</v>
      </c>
      <c r="D7" s="11" t="s">
        <v>24</v>
      </c>
      <c r="E7" s="11" t="str">
        <f aca="false">IFERROR(VLOOKUP(ListaEstoque[[#This Row],[N.º DO COMPARTIMENTO]],PesquisarCompartimento[],3,0),"")</f>
        <v>Linha 1, compartimento 1</v>
      </c>
      <c r="F7" s="11" t="s">
        <v>19</v>
      </c>
      <c r="G7" s="12" t="n">
        <v>10</v>
      </c>
      <c r="H7" s="12" t="n">
        <v>5</v>
      </c>
      <c r="I7" s="13" t="n">
        <v>5</v>
      </c>
      <c r="J7" s="13" t="n">
        <f aca="false">ListaEstoque[[#This Row],[QUANT]]*ListaEstoque[[#This Row],[CUSTO]]</f>
        <v>50</v>
      </c>
      <c r="K7" s="14" t="n">
        <f aca="false">IFERROR(IF(ListaEstoque[[#This Row],[QUANT]]&lt;=ListaEstoque[[#This Row],[QUANT NOVA ENCOMENDA]],1,0),0)</f>
        <v>0</v>
      </c>
    </row>
    <row r="8" customFormat="false" ht="30" hidden="false" customHeight="true" outlineLevel="0" collapsed="false">
      <c r="B8" s="10" t="s">
        <v>25</v>
      </c>
      <c r="C8" s="11" t="s">
        <v>26</v>
      </c>
      <c r="D8" s="11" t="s">
        <v>27</v>
      </c>
      <c r="E8" s="11" t="str">
        <f aca="false">IFERROR(VLOOKUP(ListaEstoque[[#This Row],[N.º DO COMPARTIMENTO]],PesquisarCompartimento[],3,0),"")</f>
        <v>Linha 3, compartimento 2</v>
      </c>
      <c r="F8" s="11" t="s">
        <v>28</v>
      </c>
      <c r="G8" s="12" t="n">
        <v>40</v>
      </c>
      <c r="H8" s="12" t="n">
        <v>10</v>
      </c>
      <c r="I8" s="13" t="n">
        <v>15</v>
      </c>
      <c r="J8" s="13" t="n">
        <f aca="false">ListaEstoque[[#This Row],[QUANT]]*ListaEstoque[[#This Row],[CUSTO]]</f>
        <v>600</v>
      </c>
      <c r="K8" s="14" t="n">
        <f aca="false">IFERROR(IF(ListaEstoque[[#This Row],[QUANT]]&lt;=ListaEstoque[[#This Row],[QUANT NOVA ENCOMENDA]],1,0),0)</f>
        <v>0</v>
      </c>
    </row>
    <row r="9" customFormat="false" ht="30" hidden="false" customHeight="true" outlineLevel="0" collapsed="false">
      <c r="B9" s="10" t="s">
        <v>29</v>
      </c>
      <c r="C9" s="11" t="s">
        <v>30</v>
      </c>
      <c r="D9" s="11" t="s">
        <v>31</v>
      </c>
      <c r="E9" s="11" t="str">
        <f aca="false">IFERROR(VLOOKUP(ListaEstoque[[#This Row],[N.º DO COMPARTIMENTO]],PesquisarCompartimento[],3,0),"")</f>
        <v>Linha 3, compartimento 1</v>
      </c>
      <c r="F9" s="11" t="s">
        <v>19</v>
      </c>
      <c r="G9" s="12" t="n">
        <v>12</v>
      </c>
      <c r="H9" s="12" t="n">
        <v>10</v>
      </c>
      <c r="I9" s="13" t="n">
        <v>26</v>
      </c>
      <c r="J9" s="13" t="n">
        <f aca="false">ListaEstoque[[#This Row],[QUANT]]*ListaEstoque[[#This Row],[CUSTO]]</f>
        <v>312</v>
      </c>
      <c r="K9" s="14" t="n">
        <f aca="false">IFERROR(IF(ListaEstoque[[#This Row],[QUANT]]&lt;=ListaEstoque[[#This Row],[QUANT NOVA ENCOMENDA]],1,0),0)</f>
        <v>0</v>
      </c>
    </row>
    <row r="10" customFormat="false" ht="30" hidden="false" customHeight="true" outlineLevel="0" collapsed="false">
      <c r="B10" s="10" t="s">
        <v>32</v>
      </c>
      <c r="C10" s="11" t="s">
        <v>33</v>
      </c>
      <c r="D10" s="11" t="s">
        <v>18</v>
      </c>
      <c r="E10" s="11" t="str">
        <f aca="false">IFERROR(VLOOKUP(ListaEstoque[[#This Row],[N.º DO COMPARTIMENTO]],PesquisarCompartimento[],3,0),"")</f>
        <v>Linha 2, compartimento 1</v>
      </c>
      <c r="F10" s="11" t="s">
        <v>19</v>
      </c>
      <c r="G10" s="12" t="n">
        <v>7</v>
      </c>
      <c r="H10" s="12" t="n">
        <v>10</v>
      </c>
      <c r="I10" s="13" t="n">
        <v>50</v>
      </c>
      <c r="J10" s="13" t="n">
        <f aca="false">ListaEstoque[[#This Row],[QUANT]]*ListaEstoque[[#This Row],[CUSTO]]</f>
        <v>350</v>
      </c>
      <c r="K10" s="14" t="n">
        <f aca="false">IFERROR(IF(ListaEstoque[[#This Row],[QUANT]]&lt;=ListaEstoque[[#This Row],[QUANT NOVA ENCOMENDA]],1,0),0)</f>
        <v>1</v>
      </c>
    </row>
    <row r="11" customFormat="false" ht="30" hidden="false" customHeight="true" outlineLevel="0" collapsed="false">
      <c r="B11" s="10" t="s">
        <v>34</v>
      </c>
      <c r="C11" s="11" t="s">
        <v>35</v>
      </c>
      <c r="D11" s="11" t="s">
        <v>36</v>
      </c>
      <c r="E11" s="11" t="str">
        <f aca="false">IFERROR(VLOOKUP(ListaEstoque[[#This Row],[N.º DO COMPARTIMENTO]],PesquisarCompartimento[],3,0),"")</f>
        <v>Linha 1, compartimento 2</v>
      </c>
      <c r="F11" s="11" t="s">
        <v>19</v>
      </c>
      <c r="G11" s="12" t="n">
        <v>10</v>
      </c>
      <c r="H11" s="12" t="n">
        <v>5</v>
      </c>
      <c r="I11" s="13" t="n">
        <v>10</v>
      </c>
      <c r="J11" s="13" t="n">
        <f aca="false">ListaEstoque[[#This Row],[QUANT]]*ListaEstoque[[#This Row],[CUSTO]]</f>
        <v>100</v>
      </c>
      <c r="K11" s="14" t="n">
        <f aca="false">IFERROR(IF(ListaEstoque[[#This Row],[QUANT]]&lt;=ListaEstoque[[#This Row],[QUANT NOVA ENCOMENDA]],1,0),0)</f>
        <v>0</v>
      </c>
    </row>
    <row r="12" customFormat="false" ht="30" hidden="false" customHeight="true" outlineLevel="0" collapsed="false">
      <c r="B12" s="10" t="s">
        <v>37</v>
      </c>
      <c r="C12" s="11" t="s">
        <v>38</v>
      </c>
      <c r="D12" s="11" t="s">
        <v>24</v>
      </c>
      <c r="E12" s="11" t="str">
        <f aca="false">IFERROR(VLOOKUP(ListaEstoque[[#This Row],[N.º DO COMPARTIMENTO]],PesquisarCompartimento[],3,0),"")</f>
        <v>Linha 1, compartimento 1</v>
      </c>
      <c r="F12" s="11" t="s">
        <v>19</v>
      </c>
      <c r="G12" s="12" t="n">
        <v>19</v>
      </c>
      <c r="H12" s="12" t="n">
        <v>10</v>
      </c>
      <c r="I12" s="13" t="n">
        <v>3</v>
      </c>
      <c r="J12" s="13" t="n">
        <f aca="false">ListaEstoque[[#This Row],[QUANT]]*ListaEstoque[[#This Row],[CUSTO]]</f>
        <v>57</v>
      </c>
      <c r="K12" s="14" t="n">
        <f aca="false">IFERROR(IF(ListaEstoque[[#This Row],[QUANT]]&lt;=ListaEstoque[[#This Row],[QUANT NOVA ENCOMENDA]],1,0),0)</f>
        <v>0</v>
      </c>
    </row>
    <row r="13" customFormat="false" ht="30" hidden="false" customHeight="true" outlineLevel="0" collapsed="false">
      <c r="B13" s="10" t="s">
        <v>39</v>
      </c>
      <c r="C13" s="11" t="s">
        <v>40</v>
      </c>
      <c r="D13" s="11" t="s">
        <v>41</v>
      </c>
      <c r="E13" s="11" t="str">
        <f aca="false">IFERROR(VLOOKUP(ListaEstoque[[#This Row],[N.º DO COMPARTIMENTO]],PesquisarCompartimento[],3,0),"")</f>
        <v>Linha 2, compartimento 2</v>
      </c>
      <c r="F13" s="11" t="s">
        <v>42</v>
      </c>
      <c r="G13" s="12" t="n">
        <v>20</v>
      </c>
      <c r="H13" s="12" t="n">
        <v>30</v>
      </c>
      <c r="I13" s="13" t="n">
        <v>14</v>
      </c>
      <c r="J13" s="13" t="n">
        <f aca="false">ListaEstoque[[#This Row],[QUANT]]*ListaEstoque[[#This Row],[CUSTO]]</f>
        <v>280</v>
      </c>
      <c r="K13" s="14" t="n">
        <f aca="false">IFERROR(IF(ListaEstoque[[#This Row],[QUANT]]&lt;=ListaEstoque[[#This Row],[QUANT NOVA ENCOMENDA]],1,0),0)</f>
        <v>1</v>
      </c>
    </row>
    <row r="14" customFormat="false" ht="30" hidden="false" customHeight="true" outlineLevel="0" collapsed="false">
      <c r="B14" s="10" t="s">
        <v>43</v>
      </c>
      <c r="C14" s="11" t="s">
        <v>44</v>
      </c>
      <c r="D14" s="11" t="s">
        <v>36</v>
      </c>
      <c r="E14" s="11" t="str">
        <f aca="false">IFERROR(VLOOKUP(ListaEstoque[[#This Row],[N.º DO COMPARTIMENTO]],PesquisarCompartimento[],3,0),"")</f>
        <v>Linha 1, compartimento 2</v>
      </c>
      <c r="F14" s="11" t="s">
        <v>19</v>
      </c>
      <c r="G14" s="12" t="n">
        <v>15</v>
      </c>
      <c r="H14" s="12" t="n">
        <v>8</v>
      </c>
      <c r="I14" s="13" t="n">
        <v>60</v>
      </c>
      <c r="J14" s="13" t="n">
        <f aca="false">ListaEstoque[[#This Row],[QUANT]]*ListaEstoque[[#This Row],[CUSTO]]</f>
        <v>900</v>
      </c>
      <c r="K14" s="14" t="n">
        <f aca="false">IFERROR(IF(ListaEstoque[[#This Row],[QUANT]]&lt;=ListaEstoque[[#This Row],[QUANT NOVA ENCOMENDA]],1,0),0)</f>
        <v>0</v>
      </c>
    </row>
    <row r="15" customFormat="false" ht="30" hidden="false" customHeight="true" outlineLevel="0" collapsed="false">
      <c r="B15" s="10" t="s">
        <v>45</v>
      </c>
      <c r="C15" s="11" t="s">
        <v>46</v>
      </c>
      <c r="D15" s="11" t="s">
        <v>36</v>
      </c>
      <c r="E15" s="11" t="str">
        <f aca="false">IFERROR(VLOOKUP(ListaEstoque[[#This Row],[N.º DO COMPARTIMENTO]],PesquisarCompartimento[],3,0),"")</f>
        <v>Linha 1, compartimento 2</v>
      </c>
      <c r="F15" s="11" t="s">
        <v>19</v>
      </c>
      <c r="G15" s="12" t="n">
        <v>25</v>
      </c>
      <c r="H15" s="12" t="n">
        <v>15</v>
      </c>
      <c r="I15" s="13" t="n">
        <v>8</v>
      </c>
      <c r="J15" s="13" t="n">
        <f aca="false">ListaEstoque[[#This Row],[QUANT]]*ListaEstoque[[#This Row],[CUSTO]]</f>
        <v>200</v>
      </c>
      <c r="K15" s="14" t="n">
        <f aca="false">IFERROR(IF(ListaEstoque[[#This Row],[QUANT]]&lt;=ListaEstoque[[#This Row],[QUANT NOVA ENCOMENDA]],1,0),0)</f>
        <v>0</v>
      </c>
    </row>
  </sheetData>
  <conditionalFormatting sqref="B5:K15">
    <cfRule type="expression" priority="2" aboveAverage="0" equalAverage="0" bottom="0" percent="0" rank="0" text="" dxfId="0">
      <formula>"If(blnBinNo=""True"")"</formula>
    </cfRule>
  </conditionalFormatting>
  <conditionalFormatting sqref="J5:J15">
    <cfRule type="dataBar" priority="3">
      <dataBar showValue="1" minLength="10" maxLength="90">
        <cfvo type="min" val="0"/>
        <cfvo type="max" val="0"/>
        <color rgb="FFA6A6A6"/>
      </dataBar>
      <extLst>
        <ext xmlns:x14="http://schemas.microsoft.com/office/spreadsheetml/2009/9/main" uri="{B025F937-C7B1-47D3-B67F-A62EFF666E3E}">
          <x14:id>{D6A0998E-F5E3-4676-986B-10DCBDCD2F5C}</x14:id>
        </ext>
      </extLst>
    </cfRule>
  </conditionalFormatting>
  <dataValidations count="17">
    <dataValidation allowBlank="true" operator="between" prompt="Lista de estoque do armazém para controlar o estoque. Os itens que aguardam nova encomenda são automaticamente sinalizados na coluna K. Há dois links de navegação nas células E2 e F2 para as planilhas Lista de seleção de estoque e Pesquisar compartimento" showDropDown="false" showErrorMessage="true" showInputMessage="true" sqref="A1" type="none">
      <formula1>0</formula1>
      <formula2>0</formula2>
    </dataValidation>
    <dataValidation allowBlank="true" operator="between" prompt="Valor total do estoque calculado automaticamente" showDropDown="false" showErrorMessage="true" showInputMessage="true" sqref="B3" type="none">
      <formula1>0</formula1>
      <formula2>0</formula2>
    </dataValidation>
    <dataValidation allowBlank="true" operator="between" prompt="Contagem de compartimento calculada automaticamente" showDropDown="false" showErrorMessage="true" showInputMessage="true" sqref="D3" type="none">
      <formula1>0</formula1>
      <formula2>0</formula2>
    </dataValidation>
    <dataValidation allowBlank="true" operator="between" prompt="Quantidade de itens no estoque calculada automaticamente de acordo com a descrição" showDropDown="false" showErrorMessage="true" showInputMessage="true" sqref="C3" type="none">
      <formula1>0</formula1>
      <formula2>0</formula2>
    </dataValidation>
    <dataValidation allowBlank="true" operator="between" prompt="Insira a SKU nesta coluna" showDropDown="false" showErrorMessage="true" showInputMessage="true" sqref="B4" type="none">
      <formula1>0</formula1>
      <formula2>0</formula2>
    </dataValidation>
    <dataValidation allowBlank="true" operator="between" prompt="Insira uma descrição do item nesta coluna" showDropDown="false" showErrorMessage="true" showInputMessage="true" sqref="C4" type="none">
      <formula1>0</formula1>
      <formula2>0</formula2>
    </dataValidation>
    <dataValidation allowBlank="true" operator="between" prompt="Selecione o número do compartimento na lista suspensa. Pressione Alt+Seta para baixo para abrir a lista suspensa e pressione Enter para selecionar um dos itens" showDropDown="false" showErrorMessage="true" showInputMessage="true" sqref="D4" type="none">
      <formula1>0</formula1>
      <formula2>0</formula2>
    </dataValidation>
    <dataValidation allowBlank="true" operator="between" prompt="O Local é atualizado automaticamente nesta coluna usando as informações de número do compartimento da planilha Pesquisar compartimento " showDropDown="false" showErrorMessage="true" showInputMessage="true" sqref="E4" type="none">
      <formula1>0</formula1>
      <formula2>0</formula2>
    </dataValidation>
    <dataValidation allowBlank="true" operator="between" prompt="Insira a unidade nesta coluna" showDropDown="false" showErrorMessage="true" showInputMessage="true" sqref="F4" type="none">
      <formula1>0</formula1>
      <formula2>0</formula2>
    </dataValidation>
    <dataValidation allowBlank="true" operator="between" prompt="Insira a quantidade de cada item nesta coluna" showDropDown="false" showErrorMessage="true" showInputMessage="true" sqref="G4" type="none">
      <formula1>0</formula1>
      <formula2>0</formula2>
    </dataValidation>
    <dataValidation allowBlank="true" operator="between" prompt="Insira a quantidade para nova encomenda nesta coluna" showDropDown="false" showErrorMessage="true" showInputMessage="true" sqref="H4" type="none">
      <formula1>0</formula1>
      <formula2>0</formula2>
    </dataValidation>
    <dataValidation allowBlank="true" operator="between" prompt="Insira o custo de cada item nesta coluna" showDropDown="false" showErrorMessage="true" showInputMessage="true" sqref="I4" type="none">
      <formula1>0</formula1>
      <formula2>0</formula2>
    </dataValidation>
    <dataValidation allowBlank="true" operator="between" prompt="O valor do estoque é calculado automaticamente nesta coluna usando os valores QUANT e CUSTO da tabela" showDropDown="false" showErrorMessage="true" showInputMessage="true" sqref="J4" type="none">
      <formula1>0</formula1>
      <formula2>0</formula2>
    </dataValidation>
    <dataValidation allowBlank="true" operator="between" prompt="Um ícone de sinalização nesta coluna indica que os itens na lista de estoque estão prontos para serem repostos" showDropDown="false" showErrorMessage="true" showInputMessage="true" sqref="K4" type="none">
      <formula1>0</formula1>
      <formula2>0</formula2>
    </dataValidation>
    <dataValidation allowBlank="true" error="Este número de compartimento não está na lista. Selecione Sim para manter, Cancelar para adicioná-lo à tabela em Pesquisar compartimento (adiciona o número à lista suspensa) ou Não e pressione Alt+Seta para baixo para selecionar outra opção" operator="between" showDropDown="false" showErrorMessage="true" showInputMessage="true" sqref="D5:D15" type="list">
      <formula1>NúmeroCompartimento</formula1>
      <formula2>0</formula2>
    </dataValidation>
    <dataValidation allowBlank="true" operator="between" prompt="Link de navegação a planilha Lista de seleção de estoque" showDropDown="false" showErrorMessage="true" showInputMessage="true" sqref="E2" type="none">
      <formula1>0</formula1>
      <formula2>0</formula2>
    </dataValidation>
    <dataValidation allowBlank="true" operator="between" prompt="Link de navegação para alterar ou adicionar itens à planilha Pesquisar compartimento" showDropDown="false" showErrorMessage="true" showInputMessage="true" sqref="F2" type="none">
      <formula1>0</formula1>
      <formula2>0</formula2>
    </dataValidation>
  </dataValidations>
  <hyperlinks>
    <hyperlink ref="E2" location="'Inventory Pick List'!A1" display="LISTA DE SELEÇÃO DE ESTOQUE"/>
    <hyperlink ref="F2" location="'Bin Lookup'!A1" display="PESQUISAR COMPARTIMENTO"/>
  </hyperlinks>
  <printOptions headings="false" gridLines="false" gridLinesSet="true" horizontalCentered="true" verticalCentered="false"/>
  <pageMargins left="0.25" right="0.25" top="0.75" bottom="0.75" header="0.511805555555555" footer="0.3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drawing r:id="rId1"/>
  <tableParts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A0998E-F5E3-4676-986B-10DCBDCD2F5C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J5:J15</xm:sqref>
        </x14:conditionalFormatting>
        <x14:conditionalFormatting xmlns:xm="http://schemas.microsoft.com/office/excel/2006/main">
          <x14:cfRule type="iconSet" priority="4" id="{636959E2-498D-46FB-87D0-18861B6867EC}">
            <x14:iconSet iconSet="3Flag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K5:K15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7D0A4"/>
    <pageSetUpPr fitToPage="true"/>
  </sheetPr>
  <dimension ref="B1:I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30" zeroHeight="false" outlineLevelRow="0" outlineLevelCol="0"/>
  <cols>
    <col collapsed="false" customWidth="true" hidden="false" outlineLevel="0" max="1" min="1" style="0" width="1.89"/>
    <col collapsed="false" customWidth="true" hidden="false" outlineLevel="0" max="3" min="2" style="0" width="26.78"/>
    <col collapsed="false" customWidth="true" hidden="false" outlineLevel="0" max="4" min="4" style="0" width="19.33"/>
    <col collapsed="false" customWidth="true" hidden="false" outlineLevel="0" max="5" min="5" style="0" width="17.89"/>
    <col collapsed="false" customWidth="true" hidden="false" outlineLevel="0" max="6" min="6" style="0" width="25.45"/>
    <col collapsed="false" customWidth="true" hidden="false" outlineLevel="0" max="7" min="7" style="0" width="14.44"/>
    <col collapsed="false" customWidth="true" hidden="false" outlineLevel="0" max="8" min="8" style="0" width="21.78"/>
    <col collapsed="false" customWidth="true" hidden="false" outlineLevel="0" max="9" min="9" style="0" width="22.67"/>
  </cols>
  <sheetData>
    <row r="1" customFormat="false" ht="54" hidden="false" customHeight="true" outlineLevel="0" collapsed="false">
      <c r="B1" s="2" t="s">
        <v>4</v>
      </c>
      <c r="C1" s="2"/>
      <c r="D1" s="3"/>
      <c r="E1" s="3"/>
      <c r="F1" s="3"/>
      <c r="G1" s="3"/>
      <c r="H1" s="3"/>
      <c r="I1" s="3"/>
    </row>
    <row r="2" customFormat="false" ht="24.95" hidden="false" customHeight="true" outlineLevel="0" collapsed="false">
      <c r="B2" s="15" t="s">
        <v>47</v>
      </c>
      <c r="C2" s="15" t="s">
        <v>48</v>
      </c>
    </row>
    <row r="3" customFormat="false" ht="30" hidden="false" customHeight="true" outlineLevel="0" collapsed="false">
      <c r="B3" s="16"/>
      <c r="C3" s="17"/>
    </row>
    <row r="4" customFormat="false" ht="17.1" hidden="false" customHeight="true" outlineLevel="0" collapsed="false">
      <c r="B4" s="8" t="s">
        <v>49</v>
      </c>
      <c r="C4" s="9" t="s">
        <v>6</v>
      </c>
      <c r="D4" s="9" t="s">
        <v>50</v>
      </c>
      <c r="E4" s="9" t="s">
        <v>51</v>
      </c>
      <c r="F4" s="9" t="s">
        <v>52</v>
      </c>
      <c r="G4" s="9" t="s">
        <v>10</v>
      </c>
      <c r="H4" s="9" t="s">
        <v>8</v>
      </c>
      <c r="I4" s="9" t="s">
        <v>9</v>
      </c>
    </row>
    <row r="5" customFormat="false" ht="30" hidden="false" customHeight="true" outlineLevel="0" collapsed="false">
      <c r="B5" s="10" t="s">
        <v>53</v>
      </c>
      <c r="C5" s="11" t="s">
        <v>16</v>
      </c>
      <c r="D5" s="12" t="n">
        <v>3</v>
      </c>
      <c r="E5" s="12" t="n">
        <f aca="false">IFERROR(VLOOKUP(ListaSeleçãoEstoque[[#This Row],[SKU]],ListaEstoque[],6,0),"")</f>
        <v>20</v>
      </c>
      <c r="F5" s="18" t="str">
        <f aca="false">IFERROR(VLOOKUP(ListaSeleçãoEstoque[[#This Row],[SKU]],ListaEstoque[],2,0),"")</f>
        <v>Item 1</v>
      </c>
      <c r="G5" s="18" t="str">
        <f aca="false">IFERROR(VLOOKUP(ListaSeleçãoEstoque[[#This Row],[SKU]],ListaEstoque[],5,0),"")</f>
        <v>Cada</v>
      </c>
      <c r="H5" s="18" t="str">
        <f aca="false">IFERROR(VLOOKUP(ListaSeleçãoEstoque[[#This Row],[SKU]],ListaEstoque[],3,0),"")</f>
        <v>T345</v>
      </c>
      <c r="I5" s="18" t="str">
        <f aca="false">IFERROR(VLOOKUP(ListaSeleçãoEstoque[[#This Row],[SKU]],ListaEstoque[],4,0),"")</f>
        <v>Linha 2, compartimento 1</v>
      </c>
    </row>
    <row r="6" customFormat="false" ht="30" hidden="false" customHeight="true" outlineLevel="0" collapsed="false">
      <c r="B6" s="10" t="s">
        <v>53</v>
      </c>
      <c r="C6" s="11" t="s">
        <v>25</v>
      </c>
      <c r="D6" s="12" t="n">
        <v>1</v>
      </c>
      <c r="E6" s="12" t="n">
        <f aca="false">IFERROR(VLOOKUP(ListaSeleçãoEstoque[[#This Row],[SKU]],ListaEstoque[],6,0),"")</f>
        <v>40</v>
      </c>
      <c r="F6" s="18" t="str">
        <f aca="false">IFERROR(VLOOKUP(ListaSeleçãoEstoque[[#This Row],[SKU]],ListaEstoque[],2,0),"")</f>
        <v>Item 4</v>
      </c>
      <c r="G6" s="18" t="str">
        <f aca="false">IFERROR(VLOOKUP(ListaSeleçãoEstoque[[#This Row],[SKU]],ListaEstoque[],5,0),"")</f>
        <v>Caixa (10 unid.)</v>
      </c>
      <c r="H6" s="18" t="str">
        <f aca="false">IFERROR(VLOOKUP(ListaSeleçãoEstoque[[#This Row],[SKU]],ListaEstoque[],3,0),"")</f>
        <v>T9876</v>
      </c>
      <c r="I6" s="18" t="str">
        <f aca="false">IFERROR(VLOOKUP(ListaSeleçãoEstoque[[#This Row],[SKU]],ListaEstoque[],4,0),"")</f>
        <v>Linha 3, compartimento 2</v>
      </c>
    </row>
    <row r="7" customFormat="false" ht="30" hidden="false" customHeight="true" outlineLevel="0" collapsed="false">
      <c r="B7" s="10" t="s">
        <v>53</v>
      </c>
      <c r="C7" s="11" t="s">
        <v>34</v>
      </c>
      <c r="D7" s="12" t="n">
        <v>2</v>
      </c>
      <c r="E7" s="12" t="n">
        <f aca="false">IFERROR(VLOOKUP(ListaSeleçãoEstoque[[#This Row],[SKU]],ListaEstoque[],6,0),"")</f>
        <v>10</v>
      </c>
      <c r="F7" s="18" t="str">
        <f aca="false">IFERROR(VLOOKUP(ListaSeleçãoEstoque[[#This Row],[SKU]],ListaEstoque[],2,0),"")</f>
        <v>Item 7</v>
      </c>
      <c r="G7" s="18" t="str">
        <f aca="false">IFERROR(VLOOKUP(ListaSeleçãoEstoque[[#This Row],[SKU]],ListaEstoque[],5,0),"")</f>
        <v>Cada</v>
      </c>
      <c r="H7" s="18" t="str">
        <f aca="false">IFERROR(VLOOKUP(ListaSeleçãoEstoque[[#This Row],[SKU]],ListaEstoque[],3,0),"")</f>
        <v>T349</v>
      </c>
      <c r="I7" s="18" t="str">
        <f aca="false">IFERROR(VLOOKUP(ListaSeleçãoEstoque[[#This Row],[SKU]],ListaEstoque[],4,0),"")</f>
        <v>Linha 1, compartimento 2</v>
      </c>
    </row>
    <row r="8" customFormat="false" ht="30" hidden="false" customHeight="true" outlineLevel="0" collapsed="false">
      <c r="B8" s="10" t="s">
        <v>53</v>
      </c>
      <c r="C8" s="11" t="s">
        <v>43</v>
      </c>
      <c r="D8" s="12" t="n">
        <v>6</v>
      </c>
      <c r="E8" s="12" t="n">
        <f aca="false">IFERROR(VLOOKUP(ListaSeleçãoEstoque[[#This Row],[SKU]],ListaEstoque[],6,0),"")</f>
        <v>15</v>
      </c>
      <c r="F8" s="18" t="str">
        <f aca="false">IFERROR(VLOOKUP(ListaSeleçãoEstoque[[#This Row],[SKU]],ListaEstoque[],2,0),"")</f>
        <v>Item 10</v>
      </c>
      <c r="G8" s="18" t="str">
        <f aca="false">IFERROR(VLOOKUP(ListaSeleçãoEstoque[[#This Row],[SKU]],ListaEstoque[],5,0),"")</f>
        <v>Cada</v>
      </c>
      <c r="H8" s="18" t="str">
        <f aca="false">IFERROR(VLOOKUP(ListaSeleçãoEstoque[[#This Row],[SKU]],ListaEstoque[],3,0),"")</f>
        <v>T349</v>
      </c>
      <c r="I8" s="18" t="str">
        <f aca="false">IFERROR(VLOOKUP(ListaSeleçãoEstoque[[#This Row],[SKU]],ListaEstoque[],4,0),"")</f>
        <v>Linha 1, compartimento 2</v>
      </c>
    </row>
    <row r="9" customFormat="false" ht="30" hidden="false" customHeight="true" outlineLevel="0" collapsed="false">
      <c r="B9" s="10" t="s">
        <v>53</v>
      </c>
      <c r="C9" s="11" t="s">
        <v>22</v>
      </c>
      <c r="D9" s="12" t="n">
        <v>3</v>
      </c>
      <c r="E9" s="12" t="n">
        <f aca="false">IFERROR(VLOOKUP(ListaSeleçãoEstoque[[#This Row],[SKU]],ListaEstoque[],6,0),"")</f>
        <v>10</v>
      </c>
      <c r="F9" s="18" t="str">
        <f aca="false">IFERROR(VLOOKUP(ListaSeleçãoEstoque[[#This Row],[SKU]],ListaEstoque[],2,0),"")</f>
        <v>Item 3</v>
      </c>
      <c r="G9" s="18" t="str">
        <f aca="false">IFERROR(VLOOKUP(ListaSeleçãoEstoque[[#This Row],[SKU]],ListaEstoque[],5,0),"")</f>
        <v>Cada</v>
      </c>
      <c r="H9" s="18" t="str">
        <f aca="false">IFERROR(VLOOKUP(ListaSeleçãoEstoque[[#This Row],[SKU]],ListaEstoque[],3,0),"")</f>
        <v>T5789</v>
      </c>
      <c r="I9" s="18" t="str">
        <f aca="false">IFERROR(VLOOKUP(ListaSeleçãoEstoque[[#This Row],[SKU]],ListaEstoque[],4,0),"")</f>
        <v>Linha 1, compartimento 1</v>
      </c>
    </row>
  </sheetData>
  <conditionalFormatting sqref="E5:E9">
    <cfRule type="expression" priority="2" aboveAverage="0" equalAverage="0" bottom="0" percent="0" rank="0" text="" dxfId="1">
      <formula>D5&gt;E5</formula>
    </cfRule>
  </conditionalFormatting>
  <dataValidations count="12">
    <dataValidation allowBlank="true" error="Sua entrada não está na Lista de estoque. Você pode clicar em Sim para mantê-la, mas outras informações de estoque não serão preenchidas automaticamente. " errorTitle="Opa!" operator="between" showDropDown="false" showErrorMessage="true" showInputMessage="false" sqref="C5:C9" type="list">
      <formula1>PesquisarSKU</formula1>
      <formula2>0</formula2>
    </dataValidation>
    <dataValidation allowBlank="true" operator="between" prompt="LLista de seleção de estoque usada para controlar a quantidade de cada SKU necessária para atender aos pedidos. Para limpar a tabela, siga as instruções na célula B2. Para navegar até a planilha Lista de estoque do armazém, use o link em C2" showDropDown="false" showErrorMessage="true" showInputMessage="true" sqref="A1" type="none">
      <formula1>0</formula1>
      <formula2>0</formula2>
    </dataValidation>
    <dataValidation allowBlank="true" operator="between" prompt="Insira o número do pedido nesta coluna" showDropDown="false" showErrorMessage="true" showInputMessage="true" sqref="B4" type="none">
      <formula1>0</formula1>
      <formula2>0</formula2>
    </dataValidation>
    <dataValidation allowBlank="true" operator="between" prompt="Selecione a SKU na lista suspensa. Pressione Alt+Seta para baixo para abrir a lista suspensa e pressione Enter para selecionar um dos itens" showDropDown="false" showErrorMessage="true" showInputMessage="true" sqref="C4" type="none">
      <formula1>0</formula1>
      <formula2>0</formula2>
    </dataValidation>
    <dataValidation allowBlank="true" operator="between" prompt="Insira a quantidade selecionada de itens nesta coluna" showDropDown="false" showErrorMessage="true" showInputMessage="true" sqref="D4" type="none">
      <formula1>0</formula1>
      <formula2>0</formula2>
    </dataValidation>
    <dataValidation allowBlank="true" operator="between" prompt="A quantidade disponível de cada item é automaticamente calculada nesta coluna" showDropDown="false" showErrorMessage="true" showInputMessage="true" sqref="E4" type="none">
      <formula1>0</formula1>
      <formula2>0</formula2>
    </dataValidation>
    <dataValidation allowBlank="true" operator="between" prompt="A descrição do item é atualizada automaticamente nesta coluna" showDropDown="false" showErrorMessage="true" showInputMessage="true" sqref="F4" type="none">
      <formula1>0</formula1>
      <formula2>0</formula2>
    </dataValidation>
    <dataValidation allowBlank="true" operator="between" prompt="A unidade é atualizada automaticamente nesta coluna" showDropDown="false" showErrorMessage="true" showInputMessage="true" sqref="G4" type="none">
      <formula1>0</formula1>
      <formula2>0</formula2>
    </dataValidation>
    <dataValidation allowBlank="true" operator="between" prompt="O número do compartimento é atualizado automaticamente nesta coluna" showDropDown="false" showErrorMessage="true" showInputMessage="true" sqref="H4" type="none">
      <formula1>0</formula1>
      <formula2>0</formula2>
    </dataValidation>
    <dataValidation allowBlank="true" operator="between" prompt="O local é atualizado automaticamente nesta coluna" showDropDown="false" showErrorMessage="true" showInputMessage="true" sqref="I4" type="none">
      <formula1>0</formula1>
      <formula2>0</formula2>
    </dataValidation>
    <dataValidation allowBlank="true" error="A quantidade inserida excede a Quantidade Disponível. " errorTitle="Opa!" operator="between" showDropDown="false" showErrorMessage="true" showInputMessage="true" sqref="D6:D9" type="custom">
      <formula1>D6&lt;=E6</formula1>
      <formula2>0</formula2>
    </dataValidation>
    <dataValidation allowBlank="true" error="A quantidade inserida excede a Quantidade Disponível. Insira uma QUANT SELECIONADA menor do que a QUANT DISPONÍVEL" operator="between" showDropDown="false" showErrorMessage="true" showInputMessage="true" sqref="D5" type="custom">
      <formula1>D5&lt;=E5</formula1>
      <formula2>0</formula2>
    </dataValidation>
  </dataValidations>
  <printOptions headings="false" gridLines="false" gridLinesSet="true" horizontalCentered="true" verticalCentered="false"/>
  <pageMargins left="0.25" right="0.25" top="0.75" bottom="0.75" header="0.511805555555555" footer="0.3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drawing r:id="rId1"/>
  <tableParts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35C30"/>
    <pageSetUpPr fitToPage="true"/>
  </sheetPr>
  <dimension ref="B1:G1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30" zeroHeight="false" outlineLevelRow="0" outlineLevelCol="0"/>
  <cols>
    <col collapsed="false" customWidth="true" hidden="false" outlineLevel="0" max="1" min="1" style="0" width="1.89"/>
    <col collapsed="false" customWidth="true" hidden="false" outlineLevel="0" max="2" min="2" style="0" width="26.78"/>
    <col collapsed="false" customWidth="true" hidden="false" outlineLevel="0" max="3" min="3" style="0" width="19.44"/>
    <col collapsed="false" customWidth="true" hidden="false" outlineLevel="0" max="4" min="4" style="0" width="18.44"/>
    <col collapsed="false" customWidth="true" hidden="false" outlineLevel="0" max="6" min="5" style="0" width="11.89"/>
    <col collapsed="false" customWidth="true" hidden="false" outlineLevel="0" max="7" min="7" style="0" width="15.66"/>
  </cols>
  <sheetData>
    <row r="1" customFormat="false" ht="54" hidden="false" customHeight="true" outlineLevel="0" collapsed="false">
      <c r="B1" s="2" t="s">
        <v>5</v>
      </c>
      <c r="C1" s="3"/>
      <c r="D1" s="3"/>
      <c r="E1" s="3"/>
      <c r="F1" s="3"/>
      <c r="G1" s="3"/>
    </row>
    <row r="2" customFormat="false" ht="24.95" hidden="false" customHeight="true" outlineLevel="0" collapsed="false">
      <c r="B2" s="5" t="s">
        <v>54</v>
      </c>
    </row>
    <row r="3" customFormat="false" ht="30" hidden="false" customHeight="true" outlineLevel="0" collapsed="false">
      <c r="B3" s="19"/>
      <c r="C3" s="19"/>
      <c r="D3" s="19"/>
      <c r="E3" s="19"/>
      <c r="F3" s="19"/>
      <c r="G3" s="19"/>
    </row>
    <row r="4" customFormat="false" ht="17.1" hidden="false" customHeight="true" outlineLevel="0" collapsed="false">
      <c r="B4" s="20" t="s">
        <v>8</v>
      </c>
      <c r="C4" s="20" t="s">
        <v>7</v>
      </c>
      <c r="D4" s="20" t="s">
        <v>9</v>
      </c>
      <c r="E4" s="21" t="s">
        <v>55</v>
      </c>
      <c r="F4" s="21" t="s">
        <v>56</v>
      </c>
      <c r="G4" s="21" t="s">
        <v>57</v>
      </c>
    </row>
    <row r="5" customFormat="false" ht="30" hidden="false" customHeight="true" outlineLevel="0" collapsed="false">
      <c r="B5" s="20" t="s">
        <v>18</v>
      </c>
      <c r="C5" s="20" t="s">
        <v>58</v>
      </c>
      <c r="D5" s="20" t="s">
        <v>59</v>
      </c>
      <c r="E5" s="22" t="n">
        <v>50</v>
      </c>
      <c r="F5" s="22" t="n">
        <v>10</v>
      </c>
      <c r="G5" s="22" t="n">
        <v>10</v>
      </c>
    </row>
    <row r="6" customFormat="false" ht="30" hidden="false" customHeight="true" outlineLevel="0" collapsed="false">
      <c r="B6" s="20" t="s">
        <v>24</v>
      </c>
      <c r="C6" s="20" t="s">
        <v>60</v>
      </c>
      <c r="D6" s="20" t="s">
        <v>61</v>
      </c>
      <c r="E6" s="22" t="n">
        <v>25</v>
      </c>
      <c r="F6" s="22" t="n">
        <v>5</v>
      </c>
      <c r="G6" s="22" t="n">
        <v>5</v>
      </c>
    </row>
    <row r="7" customFormat="false" ht="30" hidden="false" customHeight="true" outlineLevel="0" collapsed="false">
      <c r="B7" s="20" t="s">
        <v>27</v>
      </c>
      <c r="C7" s="20" t="s">
        <v>58</v>
      </c>
      <c r="D7" s="20" t="s">
        <v>62</v>
      </c>
      <c r="E7" s="22" t="n">
        <v>50</v>
      </c>
      <c r="F7" s="22" t="n">
        <v>10</v>
      </c>
      <c r="G7" s="22" t="n">
        <v>10</v>
      </c>
    </row>
    <row r="8" customFormat="false" ht="30" hidden="false" customHeight="true" outlineLevel="0" collapsed="false">
      <c r="B8" s="20" t="s">
        <v>31</v>
      </c>
      <c r="C8" s="20" t="s">
        <v>63</v>
      </c>
      <c r="D8" s="20" t="s">
        <v>64</v>
      </c>
      <c r="E8" s="22" t="n">
        <v>30</v>
      </c>
      <c r="F8" s="22" t="n">
        <v>7</v>
      </c>
      <c r="G8" s="22" t="n">
        <v>10</v>
      </c>
    </row>
    <row r="9" customFormat="false" ht="30" hidden="false" customHeight="true" outlineLevel="0" collapsed="false">
      <c r="B9" s="20" t="s">
        <v>36</v>
      </c>
      <c r="C9" s="20" t="s">
        <v>60</v>
      </c>
      <c r="D9" s="20" t="s">
        <v>65</v>
      </c>
      <c r="E9" s="22" t="n">
        <v>25</v>
      </c>
      <c r="F9" s="22" t="n">
        <v>5</v>
      </c>
      <c r="G9" s="22" t="n">
        <v>5</v>
      </c>
    </row>
    <row r="10" customFormat="false" ht="30" hidden="false" customHeight="true" outlineLevel="0" collapsed="false">
      <c r="B10" s="20" t="s">
        <v>24</v>
      </c>
      <c r="C10" s="20" t="s">
        <v>58</v>
      </c>
      <c r="D10" s="20" t="s">
        <v>66</v>
      </c>
      <c r="E10" s="22" t="n">
        <v>50</v>
      </c>
      <c r="F10" s="22" t="n">
        <v>10</v>
      </c>
      <c r="G10" s="22" t="n">
        <v>10</v>
      </c>
    </row>
    <row r="11" customFormat="false" ht="30" hidden="false" customHeight="true" outlineLevel="0" collapsed="false">
      <c r="B11" s="20" t="s">
        <v>41</v>
      </c>
      <c r="C11" s="20" t="s">
        <v>58</v>
      </c>
      <c r="D11" s="20" t="s">
        <v>67</v>
      </c>
      <c r="E11" s="22" t="n">
        <v>50</v>
      </c>
      <c r="F11" s="22" t="n">
        <v>10</v>
      </c>
      <c r="G11" s="22" t="n">
        <v>10</v>
      </c>
    </row>
  </sheetData>
  <dataValidations count="8">
    <dataValidation allowBlank="true" operator="between" prompt="Esta planilha contém uma tabela que oferece os dados para as planilhas Lista de estoque do armazém e Lista de seleção de estoque. Há um link de navegação para a planilha Lista de estoque do armazém na célula B2" showDropDown="false" showErrorMessage="true" showInputMessage="true" sqref="A1" type="none">
      <formula1>0</formula1>
      <formula2>0</formula2>
    </dataValidation>
    <dataValidation allowBlank="true" operator="between" prompt="Insira um número de compartimento nesta coluna" showDropDown="false" showErrorMessage="true" showInputMessage="true" sqref="B4" type="none">
      <formula1>0</formula1>
      <formula2>0</formula2>
    </dataValidation>
    <dataValidation allowBlank="true" operator="between" prompt="Insira uma descrição do compartimento nesta coluna" showDropDown="false" showErrorMessage="true" showInputMessage="true" sqref="C4" type="none">
      <formula1>0</formula1>
      <formula2>0</formula2>
    </dataValidation>
    <dataValidation allowBlank="true" operator="between" prompt="Insira o local do compartimento nesta coluna" showDropDown="false" showErrorMessage="true" showInputMessage="true" sqref="D4" type="none">
      <formula1>0</formula1>
      <formula2>0</formula2>
    </dataValidation>
    <dataValidation allowBlank="true" operator="between" prompt="Insira a largura do compartimento nesta coluna" showDropDown="false" showErrorMessage="true" showInputMessage="true" sqref="E4" type="none">
      <formula1>0</formula1>
      <formula2>0</formula2>
    </dataValidation>
    <dataValidation allowBlank="true" operator="between" prompt="Insira a altura do compartimento nesta coluna" showDropDown="false" showErrorMessage="true" showInputMessage="true" sqref="F4" type="none">
      <formula1>0</formula1>
      <formula2>0</formula2>
    </dataValidation>
    <dataValidation allowBlank="true" operator="between" prompt="Insira o comprimento do compartimento nesta coluna" showDropDown="false" showErrorMessage="true" showInputMessage="true" sqref="G4" type="none">
      <formula1>0</formula1>
      <formula2>0</formula2>
    </dataValidation>
    <dataValidation allowBlank="true" operator="between" prompt="Link de navegação para a planilha Lista de estoque do armazém" showDropDown="false" showErrorMessage="true" showInputMessage="true" sqref="B2" type="none">
      <formula1>0</formula1>
      <formula2>0</formula2>
    </dataValidation>
  </dataValidations>
  <hyperlinks>
    <hyperlink ref="B2" location="'Inventory List'!A1" display="LISTA DE ESTOQUE"/>
  </hyperlinks>
  <printOptions headings="false" gridLines="false" gridLinesSet="true" horizontalCentered="true" verticalCentered="false"/>
  <pageMargins left="0.25" right="0.25" top="0.75" bottom="0.75" header="0.511805555555555" footer="0.3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2016-10-06T00:09:35Z</dcterms:created>
  <dc:creator>Luiz Domingues Filho - VOT</dc:creator>
  <dc:description/>
  <dc:language>pt-BR</dc:language>
  <cp:lastModifiedBy>Luiz Domingues Filho - VOT</cp:lastModifiedBy>
  <dcterms:modified xsi:type="dcterms:W3CDTF">2020-01-15T13:04:50Z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