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drawings/drawing3.xml" ContentType="application/vnd.openxmlformats-officedocument.drawing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drawings/drawing4.xml" ContentType="application/vnd.openxmlformats-officedocument.drawing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drawings/drawing7.xml" ContentType="application/vnd.openxmlformats-officedocument.drawing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drawings/drawing9.xml" ContentType="application/vnd.openxmlformats-officedocument.drawing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a053f1c2e41089b/Documentos/Mestrado EdC/Dissertação de mestrado/Consumo médio CPU/Previsões para Defesa/Consolidadas/Servidor1/30 dias/"/>
    </mc:Choice>
  </mc:AlternateContent>
  <xr:revisionPtr revIDLastSave="71" documentId="8_{38A93EA1-FB01-4D46-ACCB-83B3FEB855E4}" xr6:coauthVersionLast="46" xr6:coauthVersionMax="46" xr10:uidLastSave="{478410E5-47E4-4599-8CC1-50BD1ACCB3BE}"/>
  <bookViews>
    <workbookView xWindow="-110" yWindow="-110" windowWidth="32220" windowHeight="17760" activeTab="10" xr2:uid="{00000000-000D-0000-FFFF-FFFF00000000}"/>
  </bookViews>
  <sheets>
    <sheet name="CPU_Media" sheetId="1" r:id="rId1"/>
    <sheet name="CPU_Max" sheetId="4" r:id="rId2"/>
    <sheet name="CPU_Min" sheetId="6" r:id="rId3"/>
    <sheet name="CPU_All" sheetId="13" r:id="rId4"/>
    <sheet name="NetIn_Media" sheetId="9" r:id="rId5"/>
    <sheet name="NetOut_Media" sheetId="12" r:id="rId6"/>
    <sheet name="Net_All" sheetId="14" r:id="rId7"/>
    <sheet name="Disk_Media" sheetId="11" r:id="rId8"/>
    <sheet name="Disk_Max" sheetId="8" r:id="rId9"/>
    <sheet name="Disk_Min" sheetId="10" r:id="rId10"/>
    <sheet name="Disk_All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15" l="1"/>
  <c r="AB38" i="15"/>
  <c r="X38" i="15"/>
  <c r="R38" i="15"/>
  <c r="N38" i="15"/>
  <c r="H38" i="15"/>
  <c r="D38" i="15"/>
  <c r="AB37" i="15"/>
  <c r="AB39" i="15" s="1"/>
  <c r="X37" i="15"/>
  <c r="X39" i="15" s="1"/>
  <c r="R37" i="15"/>
  <c r="R39" i="15" s="1"/>
  <c r="N37" i="15"/>
  <c r="N39" i="15" s="1"/>
  <c r="H37" i="15"/>
  <c r="H39" i="15" s="1"/>
  <c r="D37" i="15"/>
  <c r="AB36" i="15"/>
  <c r="X36" i="15"/>
  <c r="V36" i="15"/>
  <c r="R36" i="15"/>
  <c r="N36" i="15"/>
  <c r="L36" i="15"/>
  <c r="H36" i="15"/>
  <c r="D36" i="15"/>
  <c r="B36" i="15"/>
  <c r="AB35" i="15"/>
  <c r="X35" i="15"/>
  <c r="V35" i="15"/>
  <c r="R35" i="15"/>
  <c r="N35" i="15"/>
  <c r="L35" i="15"/>
  <c r="H35" i="15"/>
  <c r="D35" i="15"/>
  <c r="B35" i="15"/>
  <c r="AB34" i="15"/>
  <c r="X34" i="15"/>
  <c r="V34" i="15"/>
  <c r="R34" i="15"/>
  <c r="N34" i="15"/>
  <c r="L34" i="15"/>
  <c r="H34" i="15"/>
  <c r="D34" i="15"/>
  <c r="B34" i="15"/>
  <c r="AD35" i="15"/>
  <c r="AD32" i="15"/>
  <c r="AC32" i="15"/>
  <c r="Z32" i="15"/>
  <c r="Y32" i="15"/>
  <c r="AD31" i="15"/>
  <c r="AC31" i="15"/>
  <c r="Z31" i="15"/>
  <c r="Y31" i="15"/>
  <c r="AD30" i="15"/>
  <c r="AC30" i="15"/>
  <c r="Z30" i="15"/>
  <c r="Y30" i="15"/>
  <c r="AD29" i="15"/>
  <c r="AC29" i="15"/>
  <c r="Z29" i="15"/>
  <c r="Y29" i="15"/>
  <c r="AD28" i="15"/>
  <c r="AC28" i="15"/>
  <c r="Z28" i="15"/>
  <c r="Y28" i="15"/>
  <c r="AD27" i="15"/>
  <c r="AC27" i="15"/>
  <c r="Z27" i="15"/>
  <c r="Y27" i="15"/>
  <c r="AD26" i="15"/>
  <c r="AC26" i="15"/>
  <c r="Z26" i="15"/>
  <c r="Y26" i="15"/>
  <c r="AD25" i="15"/>
  <c r="AC25" i="15"/>
  <c r="Z25" i="15"/>
  <c r="Y25" i="15"/>
  <c r="AD24" i="15"/>
  <c r="AC24" i="15"/>
  <c r="Z24" i="15"/>
  <c r="Y24" i="15"/>
  <c r="AD23" i="15"/>
  <c r="AC23" i="15"/>
  <c r="Z23" i="15"/>
  <c r="Y23" i="15"/>
  <c r="AD22" i="15"/>
  <c r="AC22" i="15"/>
  <c r="Z22" i="15"/>
  <c r="Y22" i="15"/>
  <c r="AD21" i="15"/>
  <c r="AC21" i="15"/>
  <c r="Z21" i="15"/>
  <c r="Y21" i="15"/>
  <c r="AD20" i="15"/>
  <c r="AC20" i="15"/>
  <c r="Z20" i="15"/>
  <c r="Y20" i="15"/>
  <c r="AD19" i="15"/>
  <c r="AC19" i="15"/>
  <c r="Z19" i="15"/>
  <c r="Y19" i="15"/>
  <c r="AD18" i="15"/>
  <c r="AC18" i="15"/>
  <c r="Z18" i="15"/>
  <c r="Y18" i="15"/>
  <c r="AD17" i="15"/>
  <c r="AC17" i="15"/>
  <c r="Z17" i="15"/>
  <c r="Y17" i="15"/>
  <c r="AD16" i="15"/>
  <c r="AC16" i="15"/>
  <c r="Z16" i="15"/>
  <c r="Y16" i="15"/>
  <c r="AD15" i="15"/>
  <c r="AC15" i="15"/>
  <c r="Z15" i="15"/>
  <c r="Y15" i="15"/>
  <c r="AD14" i="15"/>
  <c r="AC14" i="15"/>
  <c r="Z14" i="15"/>
  <c r="Y14" i="15"/>
  <c r="AD13" i="15"/>
  <c r="AC13" i="15"/>
  <c r="Z13" i="15"/>
  <c r="Y13" i="15"/>
  <c r="AD12" i="15"/>
  <c r="AC12" i="15"/>
  <c r="Z12" i="15"/>
  <c r="Y12" i="15"/>
  <c r="AD11" i="15"/>
  <c r="AC11" i="15"/>
  <c r="Z11" i="15"/>
  <c r="Y11" i="15"/>
  <c r="AD10" i="15"/>
  <c r="AC10" i="15"/>
  <c r="Z10" i="15"/>
  <c r="Y10" i="15"/>
  <c r="AD9" i="15"/>
  <c r="AC9" i="15"/>
  <c r="Z9" i="15"/>
  <c r="Y9" i="15"/>
  <c r="AD8" i="15"/>
  <c r="AC8" i="15"/>
  <c r="Z8" i="15"/>
  <c r="Y8" i="15"/>
  <c r="AD7" i="15"/>
  <c r="AC7" i="15"/>
  <c r="Z7" i="15"/>
  <c r="Y7" i="15"/>
  <c r="AD6" i="15"/>
  <c r="AC6" i="15"/>
  <c r="Z6" i="15"/>
  <c r="Y6" i="15"/>
  <c r="AD5" i="15"/>
  <c r="AC5" i="15"/>
  <c r="Z5" i="15"/>
  <c r="Y5" i="15"/>
  <c r="AD4" i="15"/>
  <c r="AC4" i="15"/>
  <c r="Z4" i="15"/>
  <c r="Y4" i="15"/>
  <c r="AD3" i="15"/>
  <c r="AD34" i="15" s="1"/>
  <c r="AD36" i="15" s="1"/>
  <c r="AC3" i="15"/>
  <c r="Z3" i="15"/>
  <c r="Y3" i="15"/>
  <c r="T32" i="15"/>
  <c r="S32" i="15"/>
  <c r="P32" i="15"/>
  <c r="O32" i="15"/>
  <c r="T31" i="15"/>
  <c r="S31" i="15"/>
  <c r="P31" i="15"/>
  <c r="O31" i="15"/>
  <c r="T30" i="15"/>
  <c r="S30" i="15"/>
  <c r="P30" i="15"/>
  <c r="O30" i="15"/>
  <c r="T29" i="15"/>
  <c r="S29" i="15"/>
  <c r="P29" i="15"/>
  <c r="O29" i="15"/>
  <c r="T28" i="15"/>
  <c r="S28" i="15"/>
  <c r="P28" i="15"/>
  <c r="O28" i="15"/>
  <c r="T27" i="15"/>
  <c r="S27" i="15"/>
  <c r="P27" i="15"/>
  <c r="O27" i="15"/>
  <c r="T26" i="15"/>
  <c r="S26" i="15"/>
  <c r="P26" i="15"/>
  <c r="O26" i="15"/>
  <c r="T25" i="15"/>
  <c r="S25" i="15"/>
  <c r="P25" i="15"/>
  <c r="O25" i="15"/>
  <c r="T24" i="15"/>
  <c r="S24" i="15"/>
  <c r="P24" i="15"/>
  <c r="O24" i="15"/>
  <c r="T23" i="15"/>
  <c r="S23" i="15"/>
  <c r="P23" i="15"/>
  <c r="O23" i="15"/>
  <c r="T22" i="15"/>
  <c r="S22" i="15"/>
  <c r="P22" i="15"/>
  <c r="O22" i="15"/>
  <c r="T21" i="15"/>
  <c r="S21" i="15"/>
  <c r="P21" i="15"/>
  <c r="O21" i="15"/>
  <c r="T20" i="15"/>
  <c r="S20" i="15"/>
  <c r="P20" i="15"/>
  <c r="O20" i="15"/>
  <c r="T19" i="15"/>
  <c r="S19" i="15"/>
  <c r="P19" i="15"/>
  <c r="O19" i="15"/>
  <c r="T18" i="15"/>
  <c r="S18" i="15"/>
  <c r="P18" i="15"/>
  <c r="O18" i="15"/>
  <c r="T17" i="15"/>
  <c r="S17" i="15"/>
  <c r="P17" i="15"/>
  <c r="O17" i="15"/>
  <c r="T16" i="15"/>
  <c r="S16" i="15"/>
  <c r="P16" i="15"/>
  <c r="O16" i="15"/>
  <c r="T15" i="15"/>
  <c r="S15" i="15"/>
  <c r="P15" i="15"/>
  <c r="O15" i="15"/>
  <c r="T14" i="15"/>
  <c r="S14" i="15"/>
  <c r="P14" i="15"/>
  <c r="O14" i="15"/>
  <c r="T13" i="15"/>
  <c r="S13" i="15"/>
  <c r="P13" i="15"/>
  <c r="O13" i="15"/>
  <c r="T12" i="15"/>
  <c r="S12" i="15"/>
  <c r="P12" i="15"/>
  <c r="O12" i="15"/>
  <c r="T11" i="15"/>
  <c r="S11" i="15"/>
  <c r="P11" i="15"/>
  <c r="O11" i="15"/>
  <c r="T10" i="15"/>
  <c r="S10" i="15"/>
  <c r="P10" i="15"/>
  <c r="O10" i="15"/>
  <c r="T9" i="15"/>
  <c r="S9" i="15"/>
  <c r="P9" i="15"/>
  <c r="O9" i="15"/>
  <c r="T8" i="15"/>
  <c r="S8" i="15"/>
  <c r="P8" i="15"/>
  <c r="O8" i="15"/>
  <c r="T7" i="15"/>
  <c r="S7" i="15"/>
  <c r="P7" i="15"/>
  <c r="O7" i="15"/>
  <c r="T6" i="15"/>
  <c r="S6" i="15"/>
  <c r="P6" i="15"/>
  <c r="O6" i="15"/>
  <c r="T5" i="15"/>
  <c r="S5" i="15"/>
  <c r="P5" i="15"/>
  <c r="O5" i="15"/>
  <c r="T4" i="15"/>
  <c r="S4" i="15"/>
  <c r="P4" i="15"/>
  <c r="O4" i="15"/>
  <c r="T3" i="15"/>
  <c r="S3" i="15"/>
  <c r="P3" i="15"/>
  <c r="O3" i="15"/>
  <c r="J32" i="15"/>
  <c r="I32" i="15"/>
  <c r="F32" i="15"/>
  <c r="E32" i="15"/>
  <c r="J31" i="15"/>
  <c r="I31" i="15"/>
  <c r="F31" i="15"/>
  <c r="E31" i="15"/>
  <c r="J30" i="15"/>
  <c r="I30" i="15"/>
  <c r="F30" i="15"/>
  <c r="E30" i="15"/>
  <c r="J29" i="15"/>
  <c r="I29" i="15"/>
  <c r="F29" i="15"/>
  <c r="E29" i="15"/>
  <c r="J28" i="15"/>
  <c r="I28" i="15"/>
  <c r="F28" i="15"/>
  <c r="E28" i="15"/>
  <c r="J27" i="15"/>
  <c r="I27" i="15"/>
  <c r="F27" i="15"/>
  <c r="E27" i="15"/>
  <c r="J26" i="15"/>
  <c r="I26" i="15"/>
  <c r="F26" i="15"/>
  <c r="E26" i="15"/>
  <c r="J25" i="15"/>
  <c r="I25" i="15"/>
  <c r="F25" i="15"/>
  <c r="E25" i="15"/>
  <c r="J24" i="15"/>
  <c r="I24" i="15"/>
  <c r="F24" i="15"/>
  <c r="E24" i="15"/>
  <c r="J23" i="15"/>
  <c r="I23" i="15"/>
  <c r="F23" i="15"/>
  <c r="E23" i="15"/>
  <c r="J22" i="15"/>
  <c r="I22" i="15"/>
  <c r="F22" i="15"/>
  <c r="E22" i="15"/>
  <c r="J21" i="15"/>
  <c r="I21" i="15"/>
  <c r="F21" i="15"/>
  <c r="E21" i="15"/>
  <c r="J20" i="15"/>
  <c r="I20" i="15"/>
  <c r="F20" i="15"/>
  <c r="E20" i="15"/>
  <c r="J19" i="15"/>
  <c r="I19" i="15"/>
  <c r="F19" i="15"/>
  <c r="E19" i="15"/>
  <c r="J18" i="15"/>
  <c r="I18" i="15"/>
  <c r="F18" i="15"/>
  <c r="E18" i="15"/>
  <c r="J17" i="15"/>
  <c r="I17" i="15"/>
  <c r="F17" i="15"/>
  <c r="E17" i="15"/>
  <c r="J16" i="15"/>
  <c r="I16" i="15"/>
  <c r="F16" i="15"/>
  <c r="E16" i="15"/>
  <c r="J15" i="15"/>
  <c r="I15" i="15"/>
  <c r="F15" i="15"/>
  <c r="E15" i="15"/>
  <c r="J14" i="15"/>
  <c r="I14" i="15"/>
  <c r="F14" i="15"/>
  <c r="E14" i="15"/>
  <c r="J13" i="15"/>
  <c r="I13" i="15"/>
  <c r="F13" i="15"/>
  <c r="E13" i="15"/>
  <c r="J12" i="15"/>
  <c r="I12" i="15"/>
  <c r="F12" i="15"/>
  <c r="E12" i="15"/>
  <c r="J11" i="15"/>
  <c r="I11" i="15"/>
  <c r="F11" i="15"/>
  <c r="E11" i="15"/>
  <c r="J10" i="15"/>
  <c r="I10" i="15"/>
  <c r="F10" i="15"/>
  <c r="E10" i="15"/>
  <c r="J9" i="15"/>
  <c r="I9" i="15"/>
  <c r="F9" i="15"/>
  <c r="E9" i="15"/>
  <c r="J8" i="15"/>
  <c r="I8" i="15"/>
  <c r="F8" i="15"/>
  <c r="E8" i="15"/>
  <c r="J7" i="15"/>
  <c r="I7" i="15"/>
  <c r="F7" i="15"/>
  <c r="E7" i="15"/>
  <c r="J6" i="15"/>
  <c r="I6" i="15"/>
  <c r="F6" i="15"/>
  <c r="E6" i="15"/>
  <c r="J5" i="15"/>
  <c r="I5" i="15"/>
  <c r="F5" i="15"/>
  <c r="E5" i="15"/>
  <c r="J4" i="15"/>
  <c r="I4" i="15"/>
  <c r="F4" i="15"/>
  <c r="E4" i="15"/>
  <c r="J3" i="15"/>
  <c r="I3" i="15"/>
  <c r="F3" i="15"/>
  <c r="E3" i="15"/>
  <c r="R38" i="14"/>
  <c r="N38" i="14"/>
  <c r="H38" i="14"/>
  <c r="D38" i="14"/>
  <c r="L36" i="14"/>
  <c r="B36" i="14"/>
  <c r="L35" i="14"/>
  <c r="B35" i="14"/>
  <c r="R34" i="14"/>
  <c r="N34" i="14"/>
  <c r="L34" i="14"/>
  <c r="H34" i="14"/>
  <c r="D34" i="14"/>
  <c r="B34" i="14"/>
  <c r="T32" i="14"/>
  <c r="S32" i="14"/>
  <c r="P32" i="14"/>
  <c r="O32" i="14"/>
  <c r="T31" i="14"/>
  <c r="S31" i="14"/>
  <c r="P31" i="14"/>
  <c r="O31" i="14"/>
  <c r="T30" i="14"/>
  <c r="S30" i="14"/>
  <c r="P30" i="14"/>
  <c r="O30" i="14"/>
  <c r="T29" i="14"/>
  <c r="S29" i="14"/>
  <c r="P29" i="14"/>
  <c r="O29" i="14"/>
  <c r="T28" i="14"/>
  <c r="S28" i="14"/>
  <c r="P28" i="14"/>
  <c r="O28" i="14"/>
  <c r="T27" i="14"/>
  <c r="S27" i="14"/>
  <c r="P27" i="14"/>
  <c r="O27" i="14"/>
  <c r="T26" i="14"/>
  <c r="S26" i="14"/>
  <c r="P26" i="14"/>
  <c r="O26" i="14"/>
  <c r="T25" i="14"/>
  <c r="S25" i="14"/>
  <c r="P25" i="14"/>
  <c r="O25" i="14"/>
  <c r="T24" i="14"/>
  <c r="S24" i="14"/>
  <c r="P24" i="14"/>
  <c r="O24" i="14"/>
  <c r="T23" i="14"/>
  <c r="S23" i="14"/>
  <c r="P23" i="14"/>
  <c r="O23" i="14"/>
  <c r="T22" i="14"/>
  <c r="S22" i="14"/>
  <c r="P22" i="14"/>
  <c r="O22" i="14"/>
  <c r="T21" i="14"/>
  <c r="S21" i="14"/>
  <c r="P21" i="14"/>
  <c r="O21" i="14"/>
  <c r="T20" i="14"/>
  <c r="S20" i="14"/>
  <c r="P20" i="14"/>
  <c r="O20" i="14"/>
  <c r="T19" i="14"/>
  <c r="S19" i="14"/>
  <c r="P19" i="14"/>
  <c r="O19" i="14"/>
  <c r="T18" i="14"/>
  <c r="S18" i="14"/>
  <c r="P18" i="14"/>
  <c r="O18" i="14"/>
  <c r="T17" i="14"/>
  <c r="S17" i="14"/>
  <c r="P17" i="14"/>
  <c r="O17" i="14"/>
  <c r="T16" i="14"/>
  <c r="S16" i="14"/>
  <c r="P16" i="14"/>
  <c r="O16" i="14"/>
  <c r="T15" i="14"/>
  <c r="S15" i="14"/>
  <c r="P15" i="14"/>
  <c r="O15" i="14"/>
  <c r="T14" i="14"/>
  <c r="S14" i="14"/>
  <c r="P14" i="14"/>
  <c r="O14" i="14"/>
  <c r="T13" i="14"/>
  <c r="S13" i="14"/>
  <c r="P13" i="14"/>
  <c r="O13" i="14"/>
  <c r="T12" i="14"/>
  <c r="S12" i="14"/>
  <c r="P12" i="14"/>
  <c r="O12" i="14"/>
  <c r="T11" i="14"/>
  <c r="S11" i="14"/>
  <c r="P11" i="14"/>
  <c r="O11" i="14"/>
  <c r="T10" i="14"/>
  <c r="S10" i="14"/>
  <c r="P10" i="14"/>
  <c r="O10" i="14"/>
  <c r="T9" i="14"/>
  <c r="S9" i="14"/>
  <c r="P9" i="14"/>
  <c r="O9" i="14"/>
  <c r="T8" i="14"/>
  <c r="S8" i="14"/>
  <c r="P8" i="14"/>
  <c r="O8" i="14"/>
  <c r="T7" i="14"/>
  <c r="S7" i="14"/>
  <c r="P7" i="14"/>
  <c r="O7" i="14"/>
  <c r="T6" i="14"/>
  <c r="S6" i="14"/>
  <c r="P6" i="14"/>
  <c r="O6" i="14"/>
  <c r="T5" i="14"/>
  <c r="S5" i="14"/>
  <c r="P5" i="14"/>
  <c r="O5" i="14"/>
  <c r="T4" i="14"/>
  <c r="S4" i="14"/>
  <c r="P4" i="14"/>
  <c r="O4" i="14"/>
  <c r="T3" i="14"/>
  <c r="S3" i="14"/>
  <c r="P3" i="14"/>
  <c r="O3" i="14"/>
  <c r="N36" i="14" s="1"/>
  <c r="J32" i="14"/>
  <c r="I32" i="14"/>
  <c r="F32" i="14"/>
  <c r="E32" i="14"/>
  <c r="J31" i="14"/>
  <c r="I31" i="14"/>
  <c r="F31" i="14"/>
  <c r="E31" i="14"/>
  <c r="J30" i="14"/>
  <c r="I30" i="14"/>
  <c r="F30" i="14"/>
  <c r="E30" i="14"/>
  <c r="J29" i="14"/>
  <c r="I29" i="14"/>
  <c r="F29" i="14"/>
  <c r="E29" i="14"/>
  <c r="J28" i="14"/>
  <c r="I28" i="14"/>
  <c r="F28" i="14"/>
  <c r="E28" i="14"/>
  <c r="J27" i="14"/>
  <c r="I27" i="14"/>
  <c r="F27" i="14"/>
  <c r="E27" i="14"/>
  <c r="J26" i="14"/>
  <c r="I26" i="14"/>
  <c r="F26" i="14"/>
  <c r="E26" i="14"/>
  <c r="J25" i="14"/>
  <c r="I25" i="14"/>
  <c r="F25" i="14"/>
  <c r="E25" i="14"/>
  <c r="J24" i="14"/>
  <c r="I24" i="14"/>
  <c r="F24" i="14"/>
  <c r="E24" i="14"/>
  <c r="J23" i="14"/>
  <c r="I23" i="14"/>
  <c r="F23" i="14"/>
  <c r="E23" i="14"/>
  <c r="J22" i="14"/>
  <c r="I22" i="14"/>
  <c r="F22" i="14"/>
  <c r="E22" i="14"/>
  <c r="J21" i="14"/>
  <c r="I21" i="14"/>
  <c r="F21" i="14"/>
  <c r="E21" i="14"/>
  <c r="J20" i="14"/>
  <c r="I20" i="14"/>
  <c r="F20" i="14"/>
  <c r="E20" i="14"/>
  <c r="J19" i="14"/>
  <c r="I19" i="14"/>
  <c r="F19" i="14"/>
  <c r="E19" i="14"/>
  <c r="J18" i="14"/>
  <c r="I18" i="14"/>
  <c r="F18" i="14"/>
  <c r="E18" i="14"/>
  <c r="J17" i="14"/>
  <c r="I17" i="14"/>
  <c r="F17" i="14"/>
  <c r="E17" i="14"/>
  <c r="J16" i="14"/>
  <c r="I16" i="14"/>
  <c r="F16" i="14"/>
  <c r="E16" i="14"/>
  <c r="J15" i="14"/>
  <c r="I15" i="14"/>
  <c r="F15" i="14"/>
  <c r="E15" i="14"/>
  <c r="J14" i="14"/>
  <c r="I14" i="14"/>
  <c r="F14" i="14"/>
  <c r="E14" i="14"/>
  <c r="J13" i="14"/>
  <c r="I13" i="14"/>
  <c r="F13" i="14"/>
  <c r="E13" i="14"/>
  <c r="J12" i="14"/>
  <c r="I12" i="14"/>
  <c r="F12" i="14"/>
  <c r="E12" i="14"/>
  <c r="J11" i="14"/>
  <c r="I11" i="14"/>
  <c r="F11" i="14"/>
  <c r="E11" i="14"/>
  <c r="J10" i="14"/>
  <c r="I10" i="14"/>
  <c r="F10" i="14"/>
  <c r="E10" i="14"/>
  <c r="J9" i="14"/>
  <c r="I9" i="14"/>
  <c r="F9" i="14"/>
  <c r="E9" i="14"/>
  <c r="J8" i="14"/>
  <c r="I8" i="14"/>
  <c r="F8" i="14"/>
  <c r="E8" i="14"/>
  <c r="J7" i="14"/>
  <c r="I7" i="14"/>
  <c r="F7" i="14"/>
  <c r="E7" i="14"/>
  <c r="J6" i="14"/>
  <c r="I6" i="14"/>
  <c r="F6" i="14"/>
  <c r="E6" i="14"/>
  <c r="J5" i="14"/>
  <c r="I5" i="14"/>
  <c r="F5" i="14"/>
  <c r="E5" i="14"/>
  <c r="J4" i="14"/>
  <c r="I4" i="14"/>
  <c r="F4" i="14"/>
  <c r="E4" i="14"/>
  <c r="J3" i="14"/>
  <c r="I3" i="14"/>
  <c r="F3" i="14"/>
  <c r="E3" i="14"/>
  <c r="D35" i="14" s="1"/>
  <c r="AB38" i="13"/>
  <c r="X38" i="13"/>
  <c r="R38" i="13"/>
  <c r="N38" i="13"/>
  <c r="H38" i="13"/>
  <c r="D38" i="13"/>
  <c r="AB37" i="13"/>
  <c r="AB39" i="13" s="1"/>
  <c r="X37" i="13"/>
  <c r="X39" i="13" s="1"/>
  <c r="R37" i="13"/>
  <c r="R39" i="13" s="1"/>
  <c r="N37" i="13"/>
  <c r="N39" i="13" s="1"/>
  <c r="H37" i="13"/>
  <c r="H39" i="13" s="1"/>
  <c r="D37" i="13"/>
  <c r="D39" i="13" s="1"/>
  <c r="AB36" i="13"/>
  <c r="X36" i="13"/>
  <c r="V36" i="13"/>
  <c r="R36" i="13"/>
  <c r="N36" i="13"/>
  <c r="L36" i="13"/>
  <c r="H36" i="13"/>
  <c r="D36" i="13"/>
  <c r="B36" i="13"/>
  <c r="AB35" i="13"/>
  <c r="X35" i="13"/>
  <c r="V35" i="13"/>
  <c r="R35" i="13"/>
  <c r="N35" i="13"/>
  <c r="L35" i="13"/>
  <c r="H35" i="13"/>
  <c r="D35" i="13"/>
  <c r="B35" i="13"/>
  <c r="AB34" i="13"/>
  <c r="X34" i="13"/>
  <c r="V34" i="13"/>
  <c r="R34" i="13"/>
  <c r="N34" i="13"/>
  <c r="L34" i="13"/>
  <c r="H34" i="13"/>
  <c r="D34" i="13"/>
  <c r="B34" i="13"/>
  <c r="AD35" i="13"/>
  <c r="AD32" i="13"/>
  <c r="AC32" i="13"/>
  <c r="Z32" i="13"/>
  <c r="Y32" i="13"/>
  <c r="AD31" i="13"/>
  <c r="AC31" i="13"/>
  <c r="Z31" i="13"/>
  <c r="Y31" i="13"/>
  <c r="AD30" i="13"/>
  <c r="AC30" i="13"/>
  <c r="Z30" i="13"/>
  <c r="Y30" i="13"/>
  <c r="AD29" i="13"/>
  <c r="AC29" i="13"/>
  <c r="Z29" i="13"/>
  <c r="Y29" i="13"/>
  <c r="AD28" i="13"/>
  <c r="AC28" i="13"/>
  <c r="Z28" i="13"/>
  <c r="Y28" i="13"/>
  <c r="AD27" i="13"/>
  <c r="AC27" i="13"/>
  <c r="Z27" i="13"/>
  <c r="Y27" i="13"/>
  <c r="AD26" i="13"/>
  <c r="AC26" i="13"/>
  <c r="Z26" i="13"/>
  <c r="Y26" i="13"/>
  <c r="AD25" i="13"/>
  <c r="AC25" i="13"/>
  <c r="Z25" i="13"/>
  <c r="Y25" i="13"/>
  <c r="AD24" i="13"/>
  <c r="AC24" i="13"/>
  <c r="Z24" i="13"/>
  <c r="Y24" i="13"/>
  <c r="AD23" i="13"/>
  <c r="AC23" i="13"/>
  <c r="Z23" i="13"/>
  <c r="Y23" i="13"/>
  <c r="AD22" i="13"/>
  <c r="AC22" i="13"/>
  <c r="Z22" i="13"/>
  <c r="Y22" i="13"/>
  <c r="AD21" i="13"/>
  <c r="AC21" i="13"/>
  <c r="Z21" i="13"/>
  <c r="Y21" i="13"/>
  <c r="AD20" i="13"/>
  <c r="AC20" i="13"/>
  <c r="Z20" i="13"/>
  <c r="Y20" i="13"/>
  <c r="AD19" i="13"/>
  <c r="AC19" i="13"/>
  <c r="Z19" i="13"/>
  <c r="Y19" i="13"/>
  <c r="AD18" i="13"/>
  <c r="AC18" i="13"/>
  <c r="Z18" i="13"/>
  <c r="Y18" i="13"/>
  <c r="AD17" i="13"/>
  <c r="AC17" i="13"/>
  <c r="Z17" i="13"/>
  <c r="Y17" i="13"/>
  <c r="AD16" i="13"/>
  <c r="AC16" i="13"/>
  <c r="Z16" i="13"/>
  <c r="Y16" i="13"/>
  <c r="AD15" i="13"/>
  <c r="AC15" i="13"/>
  <c r="Z15" i="13"/>
  <c r="Y15" i="13"/>
  <c r="AD14" i="13"/>
  <c r="AC14" i="13"/>
  <c r="Z14" i="13"/>
  <c r="Y14" i="13"/>
  <c r="AD13" i="13"/>
  <c r="AC13" i="13"/>
  <c r="Z13" i="13"/>
  <c r="Y13" i="13"/>
  <c r="AD12" i="13"/>
  <c r="AC12" i="13"/>
  <c r="Z12" i="13"/>
  <c r="Y12" i="13"/>
  <c r="AD11" i="13"/>
  <c r="AC11" i="13"/>
  <c r="Z11" i="13"/>
  <c r="Y11" i="13"/>
  <c r="AD10" i="13"/>
  <c r="AC10" i="13"/>
  <c r="Z10" i="13"/>
  <c r="Y10" i="13"/>
  <c r="AD9" i="13"/>
  <c r="AC9" i="13"/>
  <c r="Z9" i="13"/>
  <c r="Y9" i="13"/>
  <c r="AD8" i="13"/>
  <c r="AC8" i="13"/>
  <c r="Z8" i="13"/>
  <c r="Y8" i="13"/>
  <c r="AD7" i="13"/>
  <c r="AC7" i="13"/>
  <c r="Z7" i="13"/>
  <c r="Y7" i="13"/>
  <c r="AD6" i="13"/>
  <c r="AC6" i="13"/>
  <c r="Z6" i="13"/>
  <c r="Y6" i="13"/>
  <c r="AD5" i="13"/>
  <c r="AC5" i="13"/>
  <c r="Z5" i="13"/>
  <c r="Y5" i="13"/>
  <c r="AD4" i="13"/>
  <c r="AC4" i="13"/>
  <c r="Z4" i="13"/>
  <c r="Y4" i="13"/>
  <c r="AD3" i="13"/>
  <c r="AD34" i="13" s="1"/>
  <c r="AD36" i="13" s="1"/>
  <c r="AC3" i="13"/>
  <c r="Z3" i="13"/>
  <c r="Y3" i="13"/>
  <c r="T32" i="13"/>
  <c r="S32" i="13"/>
  <c r="P32" i="13"/>
  <c r="O32" i="13"/>
  <c r="T31" i="13"/>
  <c r="S31" i="13"/>
  <c r="P31" i="13"/>
  <c r="O31" i="13"/>
  <c r="T30" i="13"/>
  <c r="S30" i="13"/>
  <c r="P30" i="13"/>
  <c r="O30" i="13"/>
  <c r="T29" i="13"/>
  <c r="S29" i="13"/>
  <c r="P29" i="13"/>
  <c r="O29" i="13"/>
  <c r="T28" i="13"/>
  <c r="S28" i="13"/>
  <c r="P28" i="13"/>
  <c r="O28" i="13"/>
  <c r="T27" i="13"/>
  <c r="S27" i="13"/>
  <c r="P27" i="13"/>
  <c r="O27" i="13"/>
  <c r="T26" i="13"/>
  <c r="S26" i="13"/>
  <c r="P26" i="13"/>
  <c r="O26" i="13"/>
  <c r="T25" i="13"/>
  <c r="S25" i="13"/>
  <c r="P25" i="13"/>
  <c r="O25" i="13"/>
  <c r="T24" i="13"/>
  <c r="S24" i="13"/>
  <c r="P24" i="13"/>
  <c r="O24" i="13"/>
  <c r="T23" i="13"/>
  <c r="S23" i="13"/>
  <c r="P23" i="13"/>
  <c r="O23" i="13"/>
  <c r="T22" i="13"/>
  <c r="S22" i="13"/>
  <c r="P22" i="13"/>
  <c r="O22" i="13"/>
  <c r="T21" i="13"/>
  <c r="S21" i="13"/>
  <c r="P21" i="13"/>
  <c r="O21" i="13"/>
  <c r="T20" i="13"/>
  <c r="S20" i="13"/>
  <c r="P20" i="13"/>
  <c r="O20" i="13"/>
  <c r="T19" i="13"/>
  <c r="S19" i="13"/>
  <c r="P19" i="13"/>
  <c r="O19" i="13"/>
  <c r="T18" i="13"/>
  <c r="S18" i="13"/>
  <c r="P18" i="13"/>
  <c r="O18" i="13"/>
  <c r="T17" i="13"/>
  <c r="S17" i="13"/>
  <c r="P17" i="13"/>
  <c r="O17" i="13"/>
  <c r="T16" i="13"/>
  <c r="S16" i="13"/>
  <c r="P16" i="13"/>
  <c r="O16" i="13"/>
  <c r="T15" i="13"/>
  <c r="S15" i="13"/>
  <c r="P15" i="13"/>
  <c r="O15" i="13"/>
  <c r="T14" i="13"/>
  <c r="S14" i="13"/>
  <c r="P14" i="13"/>
  <c r="O14" i="13"/>
  <c r="T13" i="13"/>
  <c r="S13" i="13"/>
  <c r="P13" i="13"/>
  <c r="O13" i="13"/>
  <c r="T12" i="13"/>
  <c r="S12" i="13"/>
  <c r="P12" i="13"/>
  <c r="O12" i="13"/>
  <c r="T11" i="13"/>
  <c r="S11" i="13"/>
  <c r="P11" i="13"/>
  <c r="O11" i="13"/>
  <c r="T10" i="13"/>
  <c r="S10" i="13"/>
  <c r="P10" i="13"/>
  <c r="O10" i="13"/>
  <c r="T9" i="13"/>
  <c r="S9" i="13"/>
  <c r="P9" i="13"/>
  <c r="O9" i="13"/>
  <c r="T8" i="13"/>
  <c r="S8" i="13"/>
  <c r="P8" i="13"/>
  <c r="O8" i="13"/>
  <c r="T7" i="13"/>
  <c r="S7" i="13"/>
  <c r="P7" i="13"/>
  <c r="O7" i="13"/>
  <c r="T6" i="13"/>
  <c r="S6" i="13"/>
  <c r="P6" i="13"/>
  <c r="O6" i="13"/>
  <c r="T5" i="13"/>
  <c r="S5" i="13"/>
  <c r="P5" i="13"/>
  <c r="O5" i="13"/>
  <c r="T4" i="13"/>
  <c r="S4" i="13"/>
  <c r="P4" i="13"/>
  <c r="O4" i="13"/>
  <c r="T3" i="13"/>
  <c r="S3" i="13"/>
  <c r="P3" i="13"/>
  <c r="O3" i="13"/>
  <c r="J32" i="13"/>
  <c r="I32" i="13"/>
  <c r="F32" i="13"/>
  <c r="E32" i="13"/>
  <c r="J31" i="13"/>
  <c r="I31" i="13"/>
  <c r="F31" i="13"/>
  <c r="E31" i="13"/>
  <c r="J30" i="13"/>
  <c r="I30" i="13"/>
  <c r="F30" i="13"/>
  <c r="E30" i="13"/>
  <c r="J29" i="13"/>
  <c r="I29" i="13"/>
  <c r="F29" i="13"/>
  <c r="E29" i="13"/>
  <c r="J28" i="13"/>
  <c r="I28" i="13"/>
  <c r="F28" i="13"/>
  <c r="E28" i="13"/>
  <c r="J27" i="13"/>
  <c r="I27" i="13"/>
  <c r="F27" i="13"/>
  <c r="E27" i="13"/>
  <c r="J26" i="13"/>
  <c r="I26" i="13"/>
  <c r="F26" i="13"/>
  <c r="E26" i="13"/>
  <c r="J25" i="13"/>
  <c r="I25" i="13"/>
  <c r="F25" i="13"/>
  <c r="E25" i="13"/>
  <c r="J24" i="13"/>
  <c r="I24" i="13"/>
  <c r="F24" i="13"/>
  <c r="E24" i="13"/>
  <c r="J23" i="13"/>
  <c r="I23" i="13"/>
  <c r="F23" i="13"/>
  <c r="E23" i="13"/>
  <c r="J22" i="13"/>
  <c r="I22" i="13"/>
  <c r="F22" i="13"/>
  <c r="E22" i="13"/>
  <c r="J21" i="13"/>
  <c r="I21" i="13"/>
  <c r="F21" i="13"/>
  <c r="E21" i="13"/>
  <c r="J20" i="13"/>
  <c r="I20" i="13"/>
  <c r="F20" i="13"/>
  <c r="E20" i="13"/>
  <c r="J19" i="13"/>
  <c r="I19" i="13"/>
  <c r="F19" i="13"/>
  <c r="E19" i="13"/>
  <c r="J18" i="13"/>
  <c r="I18" i="13"/>
  <c r="F18" i="13"/>
  <c r="E18" i="13"/>
  <c r="J17" i="13"/>
  <c r="I17" i="13"/>
  <c r="F17" i="13"/>
  <c r="E17" i="13"/>
  <c r="J16" i="13"/>
  <c r="I16" i="13"/>
  <c r="F16" i="13"/>
  <c r="E16" i="13"/>
  <c r="J15" i="13"/>
  <c r="I15" i="13"/>
  <c r="F15" i="13"/>
  <c r="E15" i="13"/>
  <c r="J14" i="13"/>
  <c r="I14" i="13"/>
  <c r="F14" i="13"/>
  <c r="E14" i="13"/>
  <c r="J13" i="13"/>
  <c r="I13" i="13"/>
  <c r="F13" i="13"/>
  <c r="E13" i="13"/>
  <c r="J12" i="13"/>
  <c r="I12" i="13"/>
  <c r="F12" i="13"/>
  <c r="E12" i="13"/>
  <c r="J11" i="13"/>
  <c r="I11" i="13"/>
  <c r="F11" i="13"/>
  <c r="E11" i="13"/>
  <c r="J10" i="13"/>
  <c r="I10" i="13"/>
  <c r="F10" i="13"/>
  <c r="E10" i="13"/>
  <c r="J9" i="13"/>
  <c r="I9" i="13"/>
  <c r="F9" i="13"/>
  <c r="E9" i="13"/>
  <c r="J8" i="13"/>
  <c r="I8" i="13"/>
  <c r="F8" i="13"/>
  <c r="E8" i="13"/>
  <c r="J7" i="13"/>
  <c r="I7" i="13"/>
  <c r="F7" i="13"/>
  <c r="E7" i="13"/>
  <c r="J6" i="13"/>
  <c r="I6" i="13"/>
  <c r="F6" i="13"/>
  <c r="E6" i="13"/>
  <c r="J5" i="13"/>
  <c r="I5" i="13"/>
  <c r="F5" i="13"/>
  <c r="E5" i="13"/>
  <c r="J4" i="13"/>
  <c r="I4" i="13"/>
  <c r="F4" i="13"/>
  <c r="E4" i="13"/>
  <c r="J3" i="13"/>
  <c r="I3" i="13"/>
  <c r="F3" i="13"/>
  <c r="E3" i="13"/>
  <c r="I32" i="10"/>
  <c r="J32" i="10"/>
  <c r="E32" i="10"/>
  <c r="F32" i="10"/>
  <c r="I32" i="8"/>
  <c r="J32" i="8"/>
  <c r="E32" i="8"/>
  <c r="F32" i="8"/>
  <c r="E32" i="11"/>
  <c r="F32" i="11"/>
  <c r="I32" i="11"/>
  <c r="J32" i="11"/>
  <c r="I32" i="12"/>
  <c r="J32" i="12"/>
  <c r="E32" i="12"/>
  <c r="F32" i="12"/>
  <c r="I32" i="9"/>
  <c r="J32" i="9"/>
  <c r="E32" i="9"/>
  <c r="F32" i="9"/>
  <c r="F35" i="9"/>
  <c r="I32" i="6"/>
  <c r="J32" i="6"/>
  <c r="E32" i="6"/>
  <c r="F32" i="6"/>
  <c r="I32" i="4"/>
  <c r="J32" i="4"/>
  <c r="E32" i="4"/>
  <c r="F32" i="4"/>
  <c r="E32" i="1"/>
  <c r="F32" i="1"/>
  <c r="J32" i="1"/>
  <c r="I32" i="1"/>
  <c r="J6" i="12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N35" i="14" l="1"/>
  <c r="D37" i="14"/>
  <c r="D39" i="14" s="1"/>
  <c r="N37" i="14"/>
  <c r="N39" i="14" s="1"/>
  <c r="H35" i="14"/>
  <c r="R36" i="14"/>
  <c r="H37" i="14"/>
  <c r="H39" i="14" s="1"/>
  <c r="R37" i="14"/>
  <c r="R39" i="14" s="1"/>
  <c r="R35" i="14"/>
  <c r="D36" i="14"/>
  <c r="H36" i="14"/>
  <c r="J29" i="4"/>
  <c r="J35" i="12"/>
  <c r="F35" i="12"/>
  <c r="J31" i="12"/>
  <c r="I31" i="12"/>
  <c r="F31" i="12"/>
  <c r="E31" i="12"/>
  <c r="J30" i="12"/>
  <c r="I30" i="12"/>
  <c r="F30" i="12"/>
  <c r="E30" i="12"/>
  <c r="J29" i="12"/>
  <c r="I29" i="12"/>
  <c r="F29" i="12"/>
  <c r="E29" i="12"/>
  <c r="J28" i="12"/>
  <c r="I28" i="12"/>
  <c r="F28" i="12"/>
  <c r="E28" i="12"/>
  <c r="J27" i="12"/>
  <c r="I27" i="12"/>
  <c r="F27" i="12"/>
  <c r="E27" i="12"/>
  <c r="J26" i="12"/>
  <c r="I26" i="12"/>
  <c r="F26" i="12"/>
  <c r="E26" i="12"/>
  <c r="J25" i="12"/>
  <c r="I25" i="12"/>
  <c r="F25" i="12"/>
  <c r="E25" i="12"/>
  <c r="J24" i="12"/>
  <c r="I24" i="12"/>
  <c r="F24" i="12"/>
  <c r="E24" i="12"/>
  <c r="J23" i="12"/>
  <c r="I23" i="12"/>
  <c r="F23" i="12"/>
  <c r="E23" i="12"/>
  <c r="J22" i="12"/>
  <c r="I22" i="12"/>
  <c r="F22" i="12"/>
  <c r="E22" i="12"/>
  <c r="J21" i="12"/>
  <c r="I21" i="12"/>
  <c r="F21" i="12"/>
  <c r="E21" i="12"/>
  <c r="J20" i="12"/>
  <c r="I20" i="12"/>
  <c r="F20" i="12"/>
  <c r="E20" i="12"/>
  <c r="J19" i="12"/>
  <c r="I19" i="12"/>
  <c r="F19" i="12"/>
  <c r="E19" i="12"/>
  <c r="J18" i="12"/>
  <c r="I18" i="12"/>
  <c r="F18" i="12"/>
  <c r="E18" i="12"/>
  <c r="J17" i="12"/>
  <c r="I17" i="12"/>
  <c r="F17" i="12"/>
  <c r="E17" i="12"/>
  <c r="J16" i="12"/>
  <c r="I16" i="12"/>
  <c r="F16" i="12"/>
  <c r="E16" i="12"/>
  <c r="J15" i="12"/>
  <c r="I15" i="12"/>
  <c r="F15" i="12"/>
  <c r="E15" i="12"/>
  <c r="J14" i="12"/>
  <c r="I14" i="12"/>
  <c r="F14" i="12"/>
  <c r="E14" i="12"/>
  <c r="J13" i="12"/>
  <c r="I13" i="12"/>
  <c r="F13" i="12"/>
  <c r="E13" i="12"/>
  <c r="J12" i="12"/>
  <c r="I12" i="12"/>
  <c r="F12" i="12"/>
  <c r="E12" i="12"/>
  <c r="J11" i="12"/>
  <c r="I11" i="12"/>
  <c r="F11" i="12"/>
  <c r="E11" i="12"/>
  <c r="J10" i="12"/>
  <c r="I10" i="12"/>
  <c r="F10" i="12"/>
  <c r="E10" i="12"/>
  <c r="J9" i="12"/>
  <c r="I9" i="12"/>
  <c r="F9" i="12"/>
  <c r="E9" i="12"/>
  <c r="J8" i="12"/>
  <c r="I8" i="12"/>
  <c r="F8" i="12"/>
  <c r="E8" i="12"/>
  <c r="J7" i="12"/>
  <c r="I7" i="12"/>
  <c r="F7" i="12"/>
  <c r="E7" i="12"/>
  <c r="I6" i="12"/>
  <c r="F6" i="12"/>
  <c r="E6" i="12"/>
  <c r="J5" i="12"/>
  <c r="I5" i="12"/>
  <c r="F5" i="12"/>
  <c r="E5" i="12"/>
  <c r="J4" i="12"/>
  <c r="I4" i="12"/>
  <c r="F4" i="12"/>
  <c r="E4" i="12"/>
  <c r="J3" i="12"/>
  <c r="I3" i="12"/>
  <c r="F3" i="12"/>
  <c r="E3" i="12"/>
  <c r="J35" i="11"/>
  <c r="F35" i="11"/>
  <c r="J31" i="11"/>
  <c r="I31" i="11"/>
  <c r="F31" i="11"/>
  <c r="E31" i="11"/>
  <c r="J30" i="11"/>
  <c r="I30" i="11"/>
  <c r="F30" i="11"/>
  <c r="E30" i="11"/>
  <c r="J29" i="11"/>
  <c r="I29" i="11"/>
  <c r="F29" i="11"/>
  <c r="E29" i="11"/>
  <c r="J28" i="11"/>
  <c r="I28" i="11"/>
  <c r="F28" i="11"/>
  <c r="E28" i="11"/>
  <c r="J27" i="11"/>
  <c r="I27" i="11"/>
  <c r="F27" i="11"/>
  <c r="E27" i="11"/>
  <c r="J26" i="11"/>
  <c r="I26" i="11"/>
  <c r="F26" i="11"/>
  <c r="E26" i="11"/>
  <c r="J25" i="11"/>
  <c r="I25" i="11"/>
  <c r="F25" i="11"/>
  <c r="E25" i="11"/>
  <c r="J24" i="11"/>
  <c r="I24" i="11"/>
  <c r="F24" i="11"/>
  <c r="E24" i="11"/>
  <c r="J23" i="11"/>
  <c r="I23" i="11"/>
  <c r="F23" i="11"/>
  <c r="E23" i="11"/>
  <c r="J22" i="11"/>
  <c r="I22" i="11"/>
  <c r="F22" i="11"/>
  <c r="E22" i="11"/>
  <c r="J21" i="11"/>
  <c r="I21" i="11"/>
  <c r="F21" i="11"/>
  <c r="E21" i="11"/>
  <c r="J20" i="11"/>
  <c r="I20" i="11"/>
  <c r="F20" i="11"/>
  <c r="E20" i="11"/>
  <c r="J19" i="11"/>
  <c r="I19" i="11"/>
  <c r="F19" i="11"/>
  <c r="E19" i="11"/>
  <c r="J18" i="11"/>
  <c r="I18" i="11"/>
  <c r="F18" i="11"/>
  <c r="E18" i="11"/>
  <c r="J17" i="11"/>
  <c r="I17" i="11"/>
  <c r="F17" i="11"/>
  <c r="E17" i="11"/>
  <c r="J16" i="11"/>
  <c r="I16" i="11"/>
  <c r="F16" i="11"/>
  <c r="E16" i="11"/>
  <c r="J15" i="11"/>
  <c r="I15" i="11"/>
  <c r="F15" i="11"/>
  <c r="E15" i="11"/>
  <c r="J14" i="11"/>
  <c r="I14" i="11"/>
  <c r="F14" i="11"/>
  <c r="E14" i="11"/>
  <c r="J13" i="11"/>
  <c r="I13" i="11"/>
  <c r="F13" i="11"/>
  <c r="E13" i="11"/>
  <c r="J12" i="11"/>
  <c r="I12" i="11"/>
  <c r="F12" i="11"/>
  <c r="E12" i="11"/>
  <c r="J11" i="11"/>
  <c r="I11" i="11"/>
  <c r="F11" i="11"/>
  <c r="E11" i="11"/>
  <c r="J10" i="11"/>
  <c r="I10" i="11"/>
  <c r="F10" i="11"/>
  <c r="E10" i="11"/>
  <c r="J9" i="11"/>
  <c r="I9" i="11"/>
  <c r="F9" i="11"/>
  <c r="E9" i="11"/>
  <c r="J8" i="11"/>
  <c r="I8" i="11"/>
  <c r="F8" i="11"/>
  <c r="E8" i="11"/>
  <c r="J7" i="11"/>
  <c r="I7" i="11"/>
  <c r="F7" i="11"/>
  <c r="E7" i="11"/>
  <c r="J6" i="11"/>
  <c r="I6" i="11"/>
  <c r="F6" i="11"/>
  <c r="E6" i="11"/>
  <c r="J5" i="11"/>
  <c r="I5" i="11"/>
  <c r="F5" i="11"/>
  <c r="E5" i="11"/>
  <c r="J4" i="11"/>
  <c r="I4" i="11"/>
  <c r="F4" i="11"/>
  <c r="E4" i="11"/>
  <c r="J3" i="11"/>
  <c r="I3" i="11"/>
  <c r="F3" i="11"/>
  <c r="E3" i="11"/>
  <c r="J35" i="10"/>
  <c r="F35" i="10"/>
  <c r="J31" i="10"/>
  <c r="I31" i="10"/>
  <c r="F31" i="10"/>
  <c r="E31" i="10"/>
  <c r="J30" i="10"/>
  <c r="I30" i="10"/>
  <c r="F30" i="10"/>
  <c r="E30" i="10"/>
  <c r="J29" i="10"/>
  <c r="I29" i="10"/>
  <c r="F29" i="10"/>
  <c r="E29" i="10"/>
  <c r="J28" i="10"/>
  <c r="I28" i="10"/>
  <c r="F28" i="10"/>
  <c r="E28" i="10"/>
  <c r="J27" i="10"/>
  <c r="I27" i="10"/>
  <c r="F27" i="10"/>
  <c r="E27" i="10"/>
  <c r="J26" i="10"/>
  <c r="I26" i="10"/>
  <c r="F26" i="10"/>
  <c r="E26" i="10"/>
  <c r="J25" i="10"/>
  <c r="I25" i="10"/>
  <c r="F25" i="10"/>
  <c r="E25" i="10"/>
  <c r="J24" i="10"/>
  <c r="I24" i="10"/>
  <c r="F24" i="10"/>
  <c r="E24" i="10"/>
  <c r="J23" i="10"/>
  <c r="I23" i="10"/>
  <c r="F23" i="10"/>
  <c r="E23" i="10"/>
  <c r="J22" i="10"/>
  <c r="I22" i="10"/>
  <c r="F22" i="10"/>
  <c r="E22" i="10"/>
  <c r="J21" i="10"/>
  <c r="I21" i="10"/>
  <c r="F21" i="10"/>
  <c r="E21" i="10"/>
  <c r="J20" i="10"/>
  <c r="I20" i="10"/>
  <c r="F20" i="10"/>
  <c r="E20" i="10"/>
  <c r="J19" i="10"/>
  <c r="I19" i="10"/>
  <c r="F19" i="10"/>
  <c r="E19" i="10"/>
  <c r="J18" i="10"/>
  <c r="I18" i="10"/>
  <c r="F18" i="10"/>
  <c r="E18" i="10"/>
  <c r="J17" i="10"/>
  <c r="I17" i="10"/>
  <c r="F17" i="10"/>
  <c r="E17" i="10"/>
  <c r="J16" i="10"/>
  <c r="I16" i="10"/>
  <c r="F16" i="10"/>
  <c r="E16" i="10"/>
  <c r="J15" i="10"/>
  <c r="I15" i="10"/>
  <c r="F15" i="10"/>
  <c r="E15" i="10"/>
  <c r="J14" i="10"/>
  <c r="I14" i="10"/>
  <c r="F14" i="10"/>
  <c r="E14" i="10"/>
  <c r="J13" i="10"/>
  <c r="I13" i="10"/>
  <c r="F13" i="10"/>
  <c r="E13" i="10"/>
  <c r="J12" i="10"/>
  <c r="I12" i="10"/>
  <c r="F12" i="10"/>
  <c r="E12" i="10"/>
  <c r="J11" i="10"/>
  <c r="I11" i="10"/>
  <c r="F11" i="10"/>
  <c r="E11" i="10"/>
  <c r="J10" i="10"/>
  <c r="I10" i="10"/>
  <c r="F10" i="10"/>
  <c r="E10" i="10"/>
  <c r="J9" i="10"/>
  <c r="I9" i="10"/>
  <c r="F9" i="10"/>
  <c r="E9" i="10"/>
  <c r="J8" i="10"/>
  <c r="I8" i="10"/>
  <c r="F8" i="10"/>
  <c r="E8" i="10"/>
  <c r="J7" i="10"/>
  <c r="I7" i="10"/>
  <c r="F7" i="10"/>
  <c r="E7" i="10"/>
  <c r="J6" i="10"/>
  <c r="I6" i="10"/>
  <c r="F6" i="10"/>
  <c r="E6" i="10"/>
  <c r="J5" i="10"/>
  <c r="I5" i="10"/>
  <c r="F5" i="10"/>
  <c r="E5" i="10"/>
  <c r="J4" i="10"/>
  <c r="I4" i="10"/>
  <c r="F4" i="10"/>
  <c r="E4" i="10"/>
  <c r="J3" i="10"/>
  <c r="I3" i="10"/>
  <c r="F3" i="10"/>
  <c r="E3" i="10"/>
  <c r="J35" i="9"/>
  <c r="F27" i="9"/>
  <c r="J31" i="9"/>
  <c r="I31" i="9"/>
  <c r="F31" i="9"/>
  <c r="J30" i="9"/>
  <c r="I30" i="9"/>
  <c r="F30" i="9"/>
  <c r="J29" i="9"/>
  <c r="I29" i="9"/>
  <c r="F29" i="9"/>
  <c r="J28" i="9"/>
  <c r="I28" i="9"/>
  <c r="F28" i="9"/>
  <c r="J27" i="9"/>
  <c r="I27" i="9"/>
  <c r="J26" i="9"/>
  <c r="I26" i="9"/>
  <c r="F26" i="9"/>
  <c r="J25" i="9"/>
  <c r="I25" i="9"/>
  <c r="F25" i="9"/>
  <c r="J24" i="9"/>
  <c r="I24" i="9"/>
  <c r="F24" i="9"/>
  <c r="J23" i="9"/>
  <c r="I23" i="9"/>
  <c r="F23" i="9"/>
  <c r="J22" i="9"/>
  <c r="I22" i="9"/>
  <c r="F22" i="9"/>
  <c r="J21" i="9"/>
  <c r="I21" i="9"/>
  <c r="F21" i="9"/>
  <c r="J20" i="9"/>
  <c r="I20" i="9"/>
  <c r="F20" i="9"/>
  <c r="J19" i="9"/>
  <c r="I19" i="9"/>
  <c r="F19" i="9"/>
  <c r="J18" i="9"/>
  <c r="I18" i="9"/>
  <c r="F18" i="9"/>
  <c r="J17" i="9"/>
  <c r="I17" i="9"/>
  <c r="F17" i="9"/>
  <c r="J16" i="9"/>
  <c r="I16" i="9"/>
  <c r="F16" i="9"/>
  <c r="J15" i="9"/>
  <c r="I15" i="9"/>
  <c r="F15" i="9"/>
  <c r="J14" i="9"/>
  <c r="I14" i="9"/>
  <c r="F14" i="9"/>
  <c r="J13" i="9"/>
  <c r="I13" i="9"/>
  <c r="F13" i="9"/>
  <c r="J12" i="9"/>
  <c r="I12" i="9"/>
  <c r="F12" i="9"/>
  <c r="J11" i="9"/>
  <c r="I11" i="9"/>
  <c r="F11" i="9"/>
  <c r="J10" i="9"/>
  <c r="I10" i="9"/>
  <c r="F10" i="9"/>
  <c r="J9" i="9"/>
  <c r="I9" i="9"/>
  <c r="F9" i="9"/>
  <c r="J8" i="9"/>
  <c r="I8" i="9"/>
  <c r="F8" i="9"/>
  <c r="J7" i="9"/>
  <c r="I7" i="9"/>
  <c r="F7" i="9"/>
  <c r="J6" i="9"/>
  <c r="I6" i="9"/>
  <c r="F6" i="9"/>
  <c r="J5" i="9"/>
  <c r="I5" i="9"/>
  <c r="F5" i="9"/>
  <c r="J4" i="9"/>
  <c r="I4" i="9"/>
  <c r="F4" i="9"/>
  <c r="J3" i="9"/>
  <c r="I3" i="9"/>
  <c r="F3" i="9"/>
  <c r="J34" i="12" l="1"/>
  <c r="J34" i="9"/>
  <c r="J36" i="9" s="1"/>
  <c r="F34" i="12"/>
  <c r="F36" i="12" s="1"/>
  <c r="J36" i="12"/>
  <c r="F34" i="11"/>
  <c r="F36" i="11" s="1"/>
  <c r="J34" i="11"/>
  <c r="J36" i="11" s="1"/>
  <c r="J34" i="10"/>
  <c r="J36" i="10" s="1"/>
  <c r="F34" i="10"/>
  <c r="F36" i="10" s="1"/>
  <c r="F34" i="9"/>
  <c r="F36" i="9" s="1"/>
  <c r="J35" i="8"/>
  <c r="F35" i="8"/>
  <c r="J31" i="8"/>
  <c r="I31" i="8"/>
  <c r="F31" i="8"/>
  <c r="E31" i="8"/>
  <c r="J30" i="8"/>
  <c r="I30" i="8"/>
  <c r="F30" i="8"/>
  <c r="E30" i="8"/>
  <c r="J29" i="8"/>
  <c r="I29" i="8"/>
  <c r="F29" i="8"/>
  <c r="E29" i="8"/>
  <c r="J28" i="8"/>
  <c r="I28" i="8"/>
  <c r="F28" i="8"/>
  <c r="E28" i="8"/>
  <c r="J27" i="8"/>
  <c r="I27" i="8"/>
  <c r="F27" i="8"/>
  <c r="E27" i="8"/>
  <c r="J26" i="8"/>
  <c r="I26" i="8"/>
  <c r="F26" i="8"/>
  <c r="E26" i="8"/>
  <c r="J25" i="8"/>
  <c r="I25" i="8"/>
  <c r="F25" i="8"/>
  <c r="E25" i="8"/>
  <c r="J24" i="8"/>
  <c r="I24" i="8"/>
  <c r="F24" i="8"/>
  <c r="E24" i="8"/>
  <c r="J23" i="8"/>
  <c r="I23" i="8"/>
  <c r="F23" i="8"/>
  <c r="E23" i="8"/>
  <c r="J22" i="8"/>
  <c r="I22" i="8"/>
  <c r="F22" i="8"/>
  <c r="E22" i="8"/>
  <c r="J21" i="8"/>
  <c r="I21" i="8"/>
  <c r="F21" i="8"/>
  <c r="E21" i="8"/>
  <c r="J20" i="8"/>
  <c r="I20" i="8"/>
  <c r="F20" i="8"/>
  <c r="E20" i="8"/>
  <c r="J19" i="8"/>
  <c r="I19" i="8"/>
  <c r="F19" i="8"/>
  <c r="E19" i="8"/>
  <c r="J18" i="8"/>
  <c r="I18" i="8"/>
  <c r="F18" i="8"/>
  <c r="E18" i="8"/>
  <c r="J17" i="8"/>
  <c r="I17" i="8"/>
  <c r="F17" i="8"/>
  <c r="E17" i="8"/>
  <c r="J16" i="8"/>
  <c r="I16" i="8"/>
  <c r="F16" i="8"/>
  <c r="E16" i="8"/>
  <c r="J15" i="8"/>
  <c r="I15" i="8"/>
  <c r="F15" i="8"/>
  <c r="E15" i="8"/>
  <c r="J14" i="8"/>
  <c r="I14" i="8"/>
  <c r="F14" i="8"/>
  <c r="E14" i="8"/>
  <c r="J13" i="8"/>
  <c r="I13" i="8"/>
  <c r="F13" i="8"/>
  <c r="E13" i="8"/>
  <c r="J12" i="8"/>
  <c r="I12" i="8"/>
  <c r="F12" i="8"/>
  <c r="E12" i="8"/>
  <c r="J11" i="8"/>
  <c r="I11" i="8"/>
  <c r="F11" i="8"/>
  <c r="E11" i="8"/>
  <c r="J10" i="8"/>
  <c r="I10" i="8"/>
  <c r="F10" i="8"/>
  <c r="E10" i="8"/>
  <c r="J9" i="8"/>
  <c r="I9" i="8"/>
  <c r="F9" i="8"/>
  <c r="E9" i="8"/>
  <c r="J8" i="8"/>
  <c r="I8" i="8"/>
  <c r="F8" i="8"/>
  <c r="E8" i="8"/>
  <c r="J7" i="8"/>
  <c r="I7" i="8"/>
  <c r="F7" i="8"/>
  <c r="E7" i="8"/>
  <c r="J6" i="8"/>
  <c r="I6" i="8"/>
  <c r="F6" i="8"/>
  <c r="E6" i="8"/>
  <c r="J5" i="8"/>
  <c r="I5" i="8"/>
  <c r="F5" i="8"/>
  <c r="E5" i="8"/>
  <c r="J4" i="8"/>
  <c r="I4" i="8"/>
  <c r="F4" i="8"/>
  <c r="E4" i="8"/>
  <c r="J3" i="8"/>
  <c r="I3" i="8"/>
  <c r="F3" i="8"/>
  <c r="E3" i="8"/>
  <c r="J35" i="6"/>
  <c r="F35" i="6"/>
  <c r="J31" i="6"/>
  <c r="I31" i="6"/>
  <c r="F31" i="6"/>
  <c r="E31" i="6"/>
  <c r="J30" i="6"/>
  <c r="I30" i="6"/>
  <c r="F30" i="6"/>
  <c r="E30" i="6"/>
  <c r="J29" i="6"/>
  <c r="I29" i="6"/>
  <c r="F29" i="6"/>
  <c r="E29" i="6"/>
  <c r="J28" i="6"/>
  <c r="I28" i="6"/>
  <c r="F28" i="6"/>
  <c r="E28" i="6"/>
  <c r="J27" i="6"/>
  <c r="I27" i="6"/>
  <c r="F27" i="6"/>
  <c r="E27" i="6"/>
  <c r="J26" i="6"/>
  <c r="I26" i="6"/>
  <c r="F26" i="6"/>
  <c r="E26" i="6"/>
  <c r="J25" i="6"/>
  <c r="I25" i="6"/>
  <c r="F25" i="6"/>
  <c r="E25" i="6"/>
  <c r="J24" i="6"/>
  <c r="I24" i="6"/>
  <c r="F24" i="6"/>
  <c r="E24" i="6"/>
  <c r="J23" i="6"/>
  <c r="I23" i="6"/>
  <c r="F23" i="6"/>
  <c r="E23" i="6"/>
  <c r="J22" i="6"/>
  <c r="I22" i="6"/>
  <c r="F22" i="6"/>
  <c r="E22" i="6"/>
  <c r="J21" i="6"/>
  <c r="I21" i="6"/>
  <c r="F21" i="6"/>
  <c r="E21" i="6"/>
  <c r="J20" i="6"/>
  <c r="I20" i="6"/>
  <c r="F20" i="6"/>
  <c r="E20" i="6"/>
  <c r="J19" i="6"/>
  <c r="I19" i="6"/>
  <c r="F19" i="6"/>
  <c r="E19" i="6"/>
  <c r="J18" i="6"/>
  <c r="I18" i="6"/>
  <c r="F18" i="6"/>
  <c r="E18" i="6"/>
  <c r="J17" i="6"/>
  <c r="I17" i="6"/>
  <c r="F17" i="6"/>
  <c r="E17" i="6"/>
  <c r="J16" i="6"/>
  <c r="I16" i="6"/>
  <c r="F16" i="6"/>
  <c r="E16" i="6"/>
  <c r="J15" i="6"/>
  <c r="I15" i="6"/>
  <c r="F15" i="6"/>
  <c r="E15" i="6"/>
  <c r="J14" i="6"/>
  <c r="I14" i="6"/>
  <c r="F14" i="6"/>
  <c r="E14" i="6"/>
  <c r="J13" i="6"/>
  <c r="I13" i="6"/>
  <c r="F13" i="6"/>
  <c r="E13" i="6"/>
  <c r="J12" i="6"/>
  <c r="I12" i="6"/>
  <c r="F12" i="6"/>
  <c r="E12" i="6"/>
  <c r="J11" i="6"/>
  <c r="I11" i="6"/>
  <c r="F11" i="6"/>
  <c r="E11" i="6"/>
  <c r="J10" i="6"/>
  <c r="I10" i="6"/>
  <c r="F10" i="6"/>
  <c r="E10" i="6"/>
  <c r="J9" i="6"/>
  <c r="I9" i="6"/>
  <c r="F9" i="6"/>
  <c r="E9" i="6"/>
  <c r="J8" i="6"/>
  <c r="I8" i="6"/>
  <c r="F8" i="6"/>
  <c r="E8" i="6"/>
  <c r="J7" i="6"/>
  <c r="I7" i="6"/>
  <c r="F7" i="6"/>
  <c r="E7" i="6"/>
  <c r="J6" i="6"/>
  <c r="I6" i="6"/>
  <c r="F6" i="6"/>
  <c r="E6" i="6"/>
  <c r="J5" i="6"/>
  <c r="I5" i="6"/>
  <c r="F5" i="6"/>
  <c r="E5" i="6"/>
  <c r="J4" i="6"/>
  <c r="I4" i="6"/>
  <c r="F4" i="6"/>
  <c r="E4" i="6"/>
  <c r="J3" i="6"/>
  <c r="I3" i="6"/>
  <c r="F3" i="6"/>
  <c r="E3" i="6"/>
  <c r="J35" i="4"/>
  <c r="F35" i="4"/>
  <c r="J31" i="4"/>
  <c r="I31" i="4"/>
  <c r="F31" i="4"/>
  <c r="E31" i="4"/>
  <c r="J30" i="4"/>
  <c r="I30" i="4"/>
  <c r="F30" i="4"/>
  <c r="E30" i="4"/>
  <c r="I29" i="4"/>
  <c r="F29" i="4"/>
  <c r="E29" i="4"/>
  <c r="J28" i="4"/>
  <c r="I28" i="4"/>
  <c r="F28" i="4"/>
  <c r="E28" i="4"/>
  <c r="J27" i="4"/>
  <c r="I27" i="4"/>
  <c r="F27" i="4"/>
  <c r="E27" i="4"/>
  <c r="J26" i="4"/>
  <c r="I26" i="4"/>
  <c r="F26" i="4"/>
  <c r="E26" i="4"/>
  <c r="J25" i="4"/>
  <c r="I25" i="4"/>
  <c r="F25" i="4"/>
  <c r="E25" i="4"/>
  <c r="J24" i="4"/>
  <c r="I24" i="4"/>
  <c r="F24" i="4"/>
  <c r="E24" i="4"/>
  <c r="J23" i="4"/>
  <c r="I23" i="4"/>
  <c r="F23" i="4"/>
  <c r="E23" i="4"/>
  <c r="J22" i="4"/>
  <c r="I22" i="4"/>
  <c r="F22" i="4"/>
  <c r="E22" i="4"/>
  <c r="J21" i="4"/>
  <c r="I21" i="4"/>
  <c r="F21" i="4"/>
  <c r="E21" i="4"/>
  <c r="J20" i="4"/>
  <c r="I20" i="4"/>
  <c r="F20" i="4"/>
  <c r="E20" i="4"/>
  <c r="J19" i="4"/>
  <c r="I19" i="4"/>
  <c r="F19" i="4"/>
  <c r="E19" i="4"/>
  <c r="J18" i="4"/>
  <c r="I18" i="4"/>
  <c r="F18" i="4"/>
  <c r="E18" i="4"/>
  <c r="J17" i="4"/>
  <c r="I17" i="4"/>
  <c r="F17" i="4"/>
  <c r="E17" i="4"/>
  <c r="J16" i="4"/>
  <c r="I16" i="4"/>
  <c r="F16" i="4"/>
  <c r="E16" i="4"/>
  <c r="J15" i="4"/>
  <c r="I15" i="4"/>
  <c r="F15" i="4"/>
  <c r="E15" i="4"/>
  <c r="J14" i="4"/>
  <c r="I14" i="4"/>
  <c r="F14" i="4"/>
  <c r="E14" i="4"/>
  <c r="J13" i="4"/>
  <c r="I13" i="4"/>
  <c r="F13" i="4"/>
  <c r="E13" i="4"/>
  <c r="J12" i="4"/>
  <c r="I12" i="4"/>
  <c r="F12" i="4"/>
  <c r="E12" i="4"/>
  <c r="J11" i="4"/>
  <c r="I11" i="4"/>
  <c r="F11" i="4"/>
  <c r="E11" i="4"/>
  <c r="J10" i="4"/>
  <c r="I10" i="4"/>
  <c r="F10" i="4"/>
  <c r="E10" i="4"/>
  <c r="J9" i="4"/>
  <c r="I9" i="4"/>
  <c r="F9" i="4"/>
  <c r="E9" i="4"/>
  <c r="J8" i="4"/>
  <c r="I8" i="4"/>
  <c r="F8" i="4"/>
  <c r="E8" i="4"/>
  <c r="J7" i="4"/>
  <c r="I7" i="4"/>
  <c r="F7" i="4"/>
  <c r="E7" i="4"/>
  <c r="J6" i="4"/>
  <c r="I6" i="4"/>
  <c r="F6" i="4"/>
  <c r="E6" i="4"/>
  <c r="J5" i="4"/>
  <c r="I5" i="4"/>
  <c r="F5" i="4"/>
  <c r="E5" i="4"/>
  <c r="J4" i="4"/>
  <c r="I4" i="4"/>
  <c r="F4" i="4"/>
  <c r="E4" i="4"/>
  <c r="J3" i="4"/>
  <c r="I3" i="4"/>
  <c r="F3" i="4"/>
  <c r="E3" i="4"/>
  <c r="F35" i="1"/>
  <c r="J35" i="1"/>
  <c r="I4" i="1"/>
  <c r="E5" i="1"/>
  <c r="E6" i="1"/>
  <c r="I7" i="1"/>
  <c r="E8" i="1"/>
  <c r="E9" i="1"/>
  <c r="J10" i="1"/>
  <c r="J11" i="1"/>
  <c r="I12" i="1"/>
  <c r="E13" i="1"/>
  <c r="E14" i="1"/>
  <c r="I15" i="1"/>
  <c r="E16" i="1"/>
  <c r="E17" i="1"/>
  <c r="J18" i="1"/>
  <c r="J19" i="1"/>
  <c r="I20" i="1"/>
  <c r="E21" i="1"/>
  <c r="E22" i="1"/>
  <c r="I23" i="1"/>
  <c r="E24" i="1"/>
  <c r="E25" i="1"/>
  <c r="J26" i="1"/>
  <c r="J27" i="1"/>
  <c r="I28" i="1"/>
  <c r="E29" i="1"/>
  <c r="E30" i="1"/>
  <c r="I31" i="1"/>
  <c r="E3" i="1"/>
  <c r="F34" i="6" l="1"/>
  <c r="F36" i="6" s="1"/>
  <c r="J34" i="4"/>
  <c r="J36" i="4" s="1"/>
  <c r="J34" i="8"/>
  <c r="J36" i="8" s="1"/>
  <c r="F34" i="8"/>
  <c r="F36" i="8" s="1"/>
  <c r="J34" i="6"/>
  <c r="J36" i="6" s="1"/>
  <c r="F34" i="4"/>
  <c r="F36" i="4" s="1"/>
  <c r="E4" i="1"/>
  <c r="F29" i="1"/>
  <c r="F13" i="1"/>
  <c r="I30" i="1"/>
  <c r="F28" i="1"/>
  <c r="F12" i="1"/>
  <c r="I27" i="1"/>
  <c r="F27" i="1"/>
  <c r="F11" i="1"/>
  <c r="E31" i="1"/>
  <c r="I26" i="1"/>
  <c r="F23" i="1"/>
  <c r="F7" i="1"/>
  <c r="E28" i="1"/>
  <c r="I14" i="1"/>
  <c r="F21" i="1"/>
  <c r="F5" i="1"/>
  <c r="E20" i="1"/>
  <c r="I6" i="1"/>
  <c r="F20" i="1"/>
  <c r="F4" i="1"/>
  <c r="E15" i="1"/>
  <c r="J3" i="1"/>
  <c r="F19" i="1"/>
  <c r="E12" i="1"/>
  <c r="F31" i="1"/>
  <c r="F15" i="1"/>
  <c r="E27" i="1"/>
  <c r="E11" i="1"/>
  <c r="I22" i="1"/>
  <c r="F3" i="1"/>
  <c r="F26" i="1"/>
  <c r="F18" i="1"/>
  <c r="F10" i="1"/>
  <c r="J24" i="1"/>
  <c r="J16" i="1"/>
  <c r="J8" i="1"/>
  <c r="E26" i="1"/>
  <c r="E10" i="1"/>
  <c r="I19" i="1"/>
  <c r="F25" i="1"/>
  <c r="F17" i="1"/>
  <c r="F9" i="1"/>
  <c r="J31" i="1"/>
  <c r="J23" i="1"/>
  <c r="J15" i="1"/>
  <c r="J7" i="1"/>
  <c r="J9" i="1"/>
  <c r="E23" i="1"/>
  <c r="E7" i="1"/>
  <c r="I18" i="1"/>
  <c r="F24" i="1"/>
  <c r="F16" i="1"/>
  <c r="F8" i="1"/>
  <c r="J30" i="1"/>
  <c r="J22" i="1"/>
  <c r="J14" i="1"/>
  <c r="J6" i="1"/>
  <c r="J25" i="1"/>
  <c r="J29" i="1"/>
  <c r="J21" i="1"/>
  <c r="J13" i="1"/>
  <c r="J5" i="1"/>
  <c r="E19" i="1"/>
  <c r="I3" i="1"/>
  <c r="I11" i="1"/>
  <c r="F30" i="1"/>
  <c r="F22" i="1"/>
  <c r="F14" i="1"/>
  <c r="F6" i="1"/>
  <c r="J28" i="1"/>
  <c r="J20" i="1"/>
  <c r="J12" i="1"/>
  <c r="J4" i="1"/>
  <c r="J17" i="1"/>
  <c r="E18" i="1"/>
  <c r="I10" i="1"/>
  <c r="I25" i="1"/>
  <c r="I17" i="1"/>
  <c r="I9" i="1"/>
  <c r="I24" i="1"/>
  <c r="I16" i="1"/>
  <c r="I8" i="1"/>
  <c r="I29" i="1"/>
  <c r="I21" i="1"/>
  <c r="I13" i="1"/>
  <c r="I5" i="1"/>
  <c r="J34" i="1" l="1"/>
  <c r="J36" i="1"/>
  <c r="F34" i="1"/>
  <c r="F36" i="1" s="1"/>
</calcChain>
</file>

<file path=xl/sharedStrings.xml><?xml version="1.0" encoding="utf-8"?>
<sst xmlns="http://schemas.openxmlformats.org/spreadsheetml/2006/main" count="248" uniqueCount="27">
  <si>
    <t>Data</t>
  </si>
  <si>
    <t>n</t>
  </si>
  <si>
    <t>Consumo médio de CPU Real</t>
  </si>
  <si>
    <t>GM(1,1)</t>
  </si>
  <si>
    <t>MAPE</t>
  </si>
  <si>
    <t>PowerBI</t>
  </si>
  <si>
    <t>Consumo Máximo de CPU Real</t>
  </si>
  <si>
    <t>Consumo Minimo de CPU Real</t>
  </si>
  <si>
    <t>Máxima escrita em disco (GB)  Real</t>
  </si>
  <si>
    <t>Entrada de rede (MB)  Real</t>
  </si>
  <si>
    <t>Minima escrita em disco (MB)  Real</t>
  </si>
  <si>
    <t>Media escrita em disco (MB)  Real</t>
  </si>
  <si>
    <t>Saida de rede (MB)  Real</t>
  </si>
  <si>
    <t>Real</t>
  </si>
  <si>
    <t>Previsão GM</t>
  </si>
  <si>
    <t>PE GM</t>
  </si>
  <si>
    <t>ABS GM</t>
  </si>
  <si>
    <t>Previsão BI</t>
  </si>
  <si>
    <t>PE BI</t>
  </si>
  <si>
    <t>ABS BI</t>
  </si>
  <si>
    <t xml:space="preserve">Média </t>
  </si>
  <si>
    <t xml:space="preserve">media </t>
  </si>
  <si>
    <t>Mediana</t>
  </si>
  <si>
    <t>mediana</t>
  </si>
  <si>
    <t>Desvio P.</t>
  </si>
  <si>
    <t>desvio</t>
  </si>
  <si>
    <t>∑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</si>
</sst>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9">
    <xf numFmtId="0" fontId="0" fillId="0" borderId="0" xfId="0"/>
    <xf numFmtId="2" fontId="0" fillId="0" borderId="0" xfId="0" applyNumberFormat="1"/>
    <xf numFmtId="9" fontId="0" fillId="0" borderId="0" xfId="1" applyFont="1"/>
    <xf numFmtId="0" fontId="1" fillId="2" borderId="0" xfId="2"/>
    <xf numFmtId="14" fontId="1" fillId="2" borderId="0" xfId="2" applyNumberFormat="1"/>
    <xf numFmtId="2" fontId="1" fillId="2" borderId="0" xfId="2" applyNumberFormat="1"/>
    <xf numFmtId="2" fontId="1" fillId="2" borderId="0" xfId="2" quotePrefix="1" applyNumberFormat="1"/>
    <xf numFmtId="1" fontId="1" fillId="2" borderId="0" xfId="2" applyNumberFormat="1"/>
    <xf numFmtId="0" fontId="3" fillId="2" borderId="0" xfId="2" applyFont="1" applyAlignment="1">
      <alignment wrapText="1"/>
    </xf>
    <xf numFmtId="0" fontId="3" fillId="2" borderId="0" xfId="2" applyFont="1"/>
    <xf numFmtId="0" fontId="2" fillId="2" borderId="1" xfId="2" applyFont="1" applyBorder="1" applyAlignment="1">
      <alignment wrapText="1"/>
    </xf>
    <xf numFmtId="0" fontId="3" fillId="2" borderId="1" xfId="2" applyFont="1" applyBorder="1" applyAlignment="1">
      <alignment wrapText="1"/>
    </xf>
    <xf numFmtId="0" fontId="3" fillId="2" borderId="1" xfId="2" applyFont="1" applyBorder="1"/>
    <xf numFmtId="0" fontId="5" fillId="3" borderId="0" xfId="2" applyFont="1" applyFill="1" applyAlignment="1">
      <alignment horizontal="center" vertical="center"/>
    </xf>
    <xf numFmtId="2" fontId="5" fillId="3" borderId="0" xfId="2" applyNumberFormat="1" applyFont="1" applyFill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" fontId="5" fillId="3" borderId="0" xfId="2" applyNumberFormat="1" applyFont="1" applyFill="1" applyAlignment="1">
      <alignment horizontal="center" vertical="center"/>
    </xf>
    <xf numFmtId="0" fontId="4" fillId="3" borderId="0" xfId="2" applyFont="1" applyFill="1" applyAlignment="1">
      <alignment wrapText="1"/>
    </xf>
    <xf numFmtId="0" fontId="4" fillId="3" borderId="1" xfId="2" applyFont="1" applyFill="1" applyBorder="1" applyAlignment="1">
      <alignment wrapText="1"/>
    </xf>
    <xf numFmtId="0" fontId="4" fillId="3" borderId="1" xfId="2" applyFont="1" applyFill="1" applyBorder="1"/>
    <xf numFmtId="0" fontId="4" fillId="3" borderId="0" xfId="2" applyFont="1" applyFill="1"/>
    <xf numFmtId="14" fontId="5" fillId="3" borderId="0" xfId="2" applyNumberFormat="1" applyFont="1" applyFill="1"/>
    <xf numFmtId="2" fontId="5" fillId="3" borderId="0" xfId="2" applyNumberFormat="1" applyFont="1" applyFill="1"/>
    <xf numFmtId="0" fontId="5" fillId="3" borderId="0" xfId="2" applyFont="1" applyFill="1"/>
    <xf numFmtId="2" fontId="5" fillId="3" borderId="0" xfId="2" quotePrefix="1" applyNumberFormat="1" applyFont="1" applyFill="1"/>
    <xf numFmtId="1" fontId="5" fillId="3" borderId="0" xfId="2" applyNumberFormat="1" applyFont="1" applyFill="1"/>
    <xf numFmtId="0" fontId="0" fillId="3" borderId="0" xfId="0" applyFill="1"/>
    <xf numFmtId="0" fontId="5" fillId="3" borderId="0" xfId="0" applyFont="1" applyFill="1"/>
  </cellXfs>
  <cellStyles count="3">
    <cellStyle name="60% - Ênfase3" xfId="2" builtinId="40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Comparação Real x Previsões 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CPU_Media!$B$2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CPU_Media!$A$3:$A$32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CPU_Media!$B$3:$B$32</c:f>
              <c:numCache>
                <c:formatCode>0.00</c:formatCode>
                <c:ptCount val="30"/>
                <c:pt idx="0">
                  <c:v>3.788886459</c:v>
                </c:pt>
                <c:pt idx="1">
                  <c:v>3.5944034290000002</c:v>
                </c:pt>
                <c:pt idx="2">
                  <c:v>3.6073845750000002</c:v>
                </c:pt>
                <c:pt idx="3">
                  <c:v>3.4901417069999998</c:v>
                </c:pt>
                <c:pt idx="4">
                  <c:v>3.559731362</c:v>
                </c:pt>
                <c:pt idx="5">
                  <c:v>3.909937019</c:v>
                </c:pt>
                <c:pt idx="6">
                  <c:v>3.6978156700000002</c:v>
                </c:pt>
                <c:pt idx="7">
                  <c:v>3.6125909730000001</c:v>
                </c:pt>
                <c:pt idx="8">
                  <c:v>3.7323312350000002</c:v>
                </c:pt>
                <c:pt idx="9">
                  <c:v>3.6926294610000001</c:v>
                </c:pt>
                <c:pt idx="10">
                  <c:v>3.661431071</c:v>
                </c:pt>
                <c:pt idx="11">
                  <c:v>3.647206449</c:v>
                </c:pt>
                <c:pt idx="12">
                  <c:v>3.9251263600000001</c:v>
                </c:pt>
                <c:pt idx="13">
                  <c:v>3.7134052479999999</c:v>
                </c:pt>
                <c:pt idx="14">
                  <c:v>3.441772839</c:v>
                </c:pt>
                <c:pt idx="15">
                  <c:v>3.567367961</c:v>
                </c:pt>
                <c:pt idx="16">
                  <c:v>3.4472351520000002</c:v>
                </c:pt>
                <c:pt idx="17">
                  <c:v>3.3492323179999999</c:v>
                </c:pt>
                <c:pt idx="18">
                  <c:v>3.365473068</c:v>
                </c:pt>
                <c:pt idx="19">
                  <c:v>3.3725656279999998</c:v>
                </c:pt>
                <c:pt idx="20">
                  <c:v>3.4045897479999998</c:v>
                </c:pt>
                <c:pt idx="21">
                  <c:v>3.4545398879999998</c:v>
                </c:pt>
                <c:pt idx="22">
                  <c:v>3.9680200860000001</c:v>
                </c:pt>
                <c:pt idx="23">
                  <c:v>1.9843537950000001</c:v>
                </c:pt>
                <c:pt idx="24">
                  <c:v>1.4566488799999999</c:v>
                </c:pt>
                <c:pt idx="25">
                  <c:v>1.411914801</c:v>
                </c:pt>
                <c:pt idx="26">
                  <c:v>1.590686034</c:v>
                </c:pt>
                <c:pt idx="27">
                  <c:v>1.737482499</c:v>
                </c:pt>
                <c:pt idx="28">
                  <c:v>1.5746928600000001</c:v>
                </c:pt>
                <c:pt idx="29">
                  <c:v>1.598871269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9-4A13-838C-CBA0C17DFC2B}"/>
            </c:ext>
          </c:extLst>
        </c:ser>
        <c:ser>
          <c:idx val="1"/>
          <c:order val="1"/>
          <c:tx>
            <c:strRef>
              <c:f>CPU_Media!$D$2</c:f>
              <c:strCache>
                <c:ptCount val="1"/>
                <c:pt idx="0">
                  <c:v>Previsão GM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CPU_Media!$A$3:$A$32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CPU_Media!$D$3:$D$32</c:f>
              <c:numCache>
                <c:formatCode>0.00</c:formatCode>
                <c:ptCount val="30"/>
                <c:pt idx="0">
                  <c:v>3.7970999999999999</c:v>
                </c:pt>
                <c:pt idx="1">
                  <c:v>3.8111999999999999</c:v>
                </c:pt>
                <c:pt idx="2">
                  <c:v>3.8252999999999999</c:v>
                </c:pt>
                <c:pt idx="3">
                  <c:v>3.8395000000000001</c:v>
                </c:pt>
                <c:pt idx="4">
                  <c:v>3.8536999999999999</c:v>
                </c:pt>
                <c:pt idx="5">
                  <c:v>3.8679999999999999</c:v>
                </c:pt>
                <c:pt idx="6">
                  <c:v>3.8822999999999999</c:v>
                </c:pt>
                <c:pt idx="7">
                  <c:v>3.8967000000000001</c:v>
                </c:pt>
                <c:pt idx="8">
                  <c:v>3.9110999999999998</c:v>
                </c:pt>
                <c:pt idx="9">
                  <c:v>3.9256000000000002</c:v>
                </c:pt>
                <c:pt idx="10">
                  <c:v>3.9401999999999999</c:v>
                </c:pt>
                <c:pt idx="11">
                  <c:v>3.9548000000000001</c:v>
                </c:pt>
                <c:pt idx="12">
                  <c:v>3.9693999999999998</c:v>
                </c:pt>
                <c:pt idx="13">
                  <c:v>3.9842</c:v>
                </c:pt>
                <c:pt idx="14">
                  <c:v>3.9988999999999999</c:v>
                </c:pt>
                <c:pt idx="15">
                  <c:v>4.0137</c:v>
                </c:pt>
                <c:pt idx="16">
                  <c:v>4.0286</c:v>
                </c:pt>
                <c:pt idx="17">
                  <c:v>4.0434999999999999</c:v>
                </c:pt>
                <c:pt idx="18">
                  <c:v>4.0585000000000004</c:v>
                </c:pt>
                <c:pt idx="19">
                  <c:v>4.0735999999999999</c:v>
                </c:pt>
                <c:pt idx="20">
                  <c:v>4.0887000000000002</c:v>
                </c:pt>
                <c:pt idx="21">
                  <c:v>4.1037999999999997</c:v>
                </c:pt>
                <c:pt idx="22">
                  <c:v>4.1189999999999998</c:v>
                </c:pt>
                <c:pt idx="23">
                  <c:v>4.1342999999999996</c:v>
                </c:pt>
                <c:pt idx="24">
                  <c:v>4.1496000000000004</c:v>
                </c:pt>
                <c:pt idx="25">
                  <c:v>4.165</c:v>
                </c:pt>
                <c:pt idx="26">
                  <c:v>4.1803999999999997</c:v>
                </c:pt>
                <c:pt idx="27">
                  <c:v>4.1959</c:v>
                </c:pt>
                <c:pt idx="28">
                  <c:v>4.2115</c:v>
                </c:pt>
                <c:pt idx="29">
                  <c:v>4.2271000000000001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9-4A13-838C-CBA0C17DFC2B}"/>
            </c:ext>
          </c:extLst>
        </c:ser>
        <c:ser>
          <c:idx val="2"/>
          <c:order val="2"/>
          <c:tx>
            <c:strRef>
              <c:f>CPU_Media!$H$2</c:f>
              <c:strCache>
                <c:ptCount val="1"/>
                <c:pt idx="0">
                  <c:v>Previsão BI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CPU_Media!$A$3:$A$32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CPU_Media!$H$3:$H$32</c:f>
              <c:numCache>
                <c:formatCode>0.00</c:formatCode>
                <c:ptCount val="30"/>
                <c:pt idx="0">
                  <c:v>3.788886459</c:v>
                </c:pt>
                <c:pt idx="1">
                  <c:v>3.5502018799999999</c:v>
                </c:pt>
                <c:pt idx="2">
                  <c:v>3.4885931929999998</c:v>
                </c:pt>
                <c:pt idx="3">
                  <c:v>3.5956996530000001</c:v>
                </c:pt>
                <c:pt idx="4">
                  <c:v>4.8572140800000003</c:v>
                </c:pt>
                <c:pt idx="5">
                  <c:v>4.1879741260000003</c:v>
                </c:pt>
                <c:pt idx="6">
                  <c:v>3.7601226740000002</c:v>
                </c:pt>
                <c:pt idx="7">
                  <c:v>3.6084548349999999</c:v>
                </c:pt>
                <c:pt idx="8">
                  <c:v>3.6040410650000001</c:v>
                </c:pt>
                <c:pt idx="9">
                  <c:v>3.5275870930000002</c:v>
                </c:pt>
                <c:pt idx="10">
                  <c:v>3.5589830130000002</c:v>
                </c:pt>
                <c:pt idx="11">
                  <c:v>4.2031530899999998</c:v>
                </c:pt>
                <c:pt idx="12">
                  <c:v>3.6295278930000001</c:v>
                </c:pt>
                <c:pt idx="13">
                  <c:v>4.5976296410000002</c:v>
                </c:pt>
                <c:pt idx="14">
                  <c:v>4.5477253070000003</c:v>
                </c:pt>
                <c:pt idx="15">
                  <c:v>4.5705260750000001</c:v>
                </c:pt>
                <c:pt idx="16">
                  <c:v>4.7296510569999999</c:v>
                </c:pt>
                <c:pt idx="17">
                  <c:v>4.9901122359999999</c:v>
                </c:pt>
                <c:pt idx="18">
                  <c:v>4.5329555389999996</c:v>
                </c:pt>
                <c:pt idx="19">
                  <c:v>4.775353516</c:v>
                </c:pt>
                <c:pt idx="20">
                  <c:v>5.3654016349999996</c:v>
                </c:pt>
                <c:pt idx="21">
                  <c:v>5.6403342309999998</c:v>
                </c:pt>
                <c:pt idx="22">
                  <c:v>5.0277461419999998</c:v>
                </c:pt>
                <c:pt idx="23">
                  <c:v>4.5083922579999998</c:v>
                </c:pt>
                <c:pt idx="24">
                  <c:v>4.4321774930000002</c:v>
                </c:pt>
                <c:pt idx="25">
                  <c:v>4.8370255809999998</c:v>
                </c:pt>
                <c:pt idx="26">
                  <c:v>5.3356945329999999</c:v>
                </c:pt>
                <c:pt idx="27">
                  <c:v>4.8606977899999997</c:v>
                </c:pt>
                <c:pt idx="28">
                  <c:v>4.4781934159999999</c:v>
                </c:pt>
                <c:pt idx="29">
                  <c:v>4.0931795500000003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E9-4A13-838C-CBA0C17DF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282984"/>
        <c:axId val="470277736"/>
      </c:lineChart>
      <c:dateAx>
        <c:axId val="4702829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0277736"/>
        <c:crosses val="autoZero"/>
        <c:auto val="1"/>
        <c:lblOffset val="100"/>
        <c:baseTimeUnit val="days"/>
      </c:dateAx>
      <c:valAx>
        <c:axId val="47027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028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Comparação entre PE GM x PE BI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CPU_Media!$E$2</c:f>
              <c:strCache>
                <c:ptCount val="1"/>
                <c:pt idx="0">
                  <c:v>PE 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CPU_Media!$A$3:$A$32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CPU_Media!$E$3:$E$32</c:f>
              <c:numCache>
                <c:formatCode>0.00</c:formatCode>
                <c:ptCount val="30"/>
                <c:pt idx="0">
                  <c:v>2.1677981351195552E-3</c:v>
                </c:pt>
                <c:pt idx="1">
                  <c:v>6.0315035660956605E-2</c:v>
                </c:pt>
                <c:pt idx="2">
                  <c:v>6.0408149025807628E-2</c:v>
                </c:pt>
                <c:pt idx="3">
                  <c:v>0.1000985983747623</c:v>
                </c:pt>
                <c:pt idx="4">
                  <c:v>8.2581691736096779E-2</c:v>
                </c:pt>
                <c:pt idx="5">
                  <c:v>-1.0725753073824673E-2</c:v>
                </c:pt>
                <c:pt idx="6">
                  <c:v>4.9890082812050943E-2</c:v>
                </c:pt>
                <c:pt idx="7">
                  <c:v>7.8644116957438892E-2</c:v>
                </c:pt>
                <c:pt idx="8">
                  <c:v>4.7897347192444352E-2</c:v>
                </c:pt>
                <c:pt idx="9">
                  <c:v>6.3090689564316418E-2</c:v>
                </c:pt>
                <c:pt idx="10">
                  <c:v>7.6136604402568572E-2</c:v>
                </c:pt>
                <c:pt idx="11">
                  <c:v>8.4336753430652889E-2</c:v>
                </c:pt>
                <c:pt idx="12">
                  <c:v>1.1279545150745075E-2</c:v>
                </c:pt>
                <c:pt idx="13">
                  <c:v>7.2923565814920724E-2</c:v>
                </c:pt>
                <c:pt idx="14">
                  <c:v>0.16187214759991891</c:v>
                </c:pt>
                <c:pt idx="15">
                  <c:v>0.12511522329053065</c:v>
                </c:pt>
                <c:pt idx="16">
                  <c:v>0.16864670449380464</c:v>
                </c:pt>
                <c:pt idx="17">
                  <c:v>0.20729158687163965</c:v>
                </c:pt>
                <c:pt idx="18">
                  <c:v>0.20592259037504215</c:v>
                </c:pt>
                <c:pt idx="19">
                  <c:v>0.20786381921816827</c:v>
                </c:pt>
                <c:pt idx="20">
                  <c:v>0.20093764671701655</c:v>
                </c:pt>
                <c:pt idx="21">
                  <c:v>0.18794401947863684</c:v>
                </c:pt>
                <c:pt idx="22">
                  <c:v>3.8049180883102933E-2</c:v>
                </c:pt>
                <c:pt idx="23">
                  <c:v>1.0834490353571247</c:v>
                </c:pt>
                <c:pt idx="24">
                  <c:v>1.8487304366718771</c:v>
                </c:pt>
                <c:pt idx="25">
                  <c:v>1.9498947082714235</c:v>
                </c:pt>
                <c:pt idx="26">
                  <c:v>1.6280484713176275</c:v>
                </c:pt>
                <c:pt idx="27">
                  <c:v>1.4149307992540534</c:v>
                </c:pt>
                <c:pt idx="28">
                  <c:v>1.6744898049515511</c:v>
                </c:pt>
                <c:pt idx="29">
                  <c:v>1.64380258871235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4-41D5-B809-3FDE8ACFDBF7}"/>
            </c:ext>
          </c:extLst>
        </c:ser>
        <c:ser>
          <c:idx val="1"/>
          <c:order val="1"/>
          <c:tx>
            <c:strRef>
              <c:f>CPU_Media!$I$2</c:f>
              <c:strCache>
                <c:ptCount val="1"/>
                <c:pt idx="0">
                  <c:v>PE 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CPU_Media!$A$3:$A$32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CPU_Media!$I$3:$I$32</c:f>
              <c:numCache>
                <c:formatCode>0.00</c:formatCode>
                <c:ptCount val="30"/>
                <c:pt idx="0">
                  <c:v>0</c:v>
                </c:pt>
                <c:pt idx="1">
                  <c:v>-1.2297325515376999E-2</c:v>
                </c:pt>
                <c:pt idx="2">
                  <c:v>-3.2930057644325425E-2</c:v>
                </c:pt>
                <c:pt idx="3">
                  <c:v>3.0244601755936736E-2</c:v>
                </c:pt>
                <c:pt idx="4">
                  <c:v>0.36448894201696797</c:v>
                </c:pt>
                <c:pt idx="5">
                  <c:v>7.111037994957542E-2</c:v>
                </c:pt>
                <c:pt idx="6">
                  <c:v>1.6849678177711869E-2</c:v>
                </c:pt>
                <c:pt idx="7">
                  <c:v>-1.1449228630955319E-3</c:v>
                </c:pt>
                <c:pt idx="8">
                  <c:v>-3.4372664675888578E-2</c:v>
                </c:pt>
                <c:pt idx="9">
                  <c:v>-4.4695079683219785E-2</c:v>
                </c:pt>
                <c:pt idx="10">
                  <c:v>-2.7980332283578796E-2</c:v>
                </c:pt>
                <c:pt idx="11">
                  <c:v>0.15243081212263995</c:v>
                </c:pt>
                <c:pt idx="12">
                  <c:v>-7.5309286858219776E-2</c:v>
                </c:pt>
                <c:pt idx="13">
                  <c:v>0.23811685877167163</c:v>
                </c:pt>
                <c:pt idx="14">
                  <c:v>0.32133220864202433</c:v>
                </c:pt>
                <c:pt idx="15">
                  <c:v>0.28120399268226764</c:v>
                </c:pt>
                <c:pt idx="16">
                  <c:v>0.37201288814195743</c:v>
                </c:pt>
                <c:pt idx="17">
                  <c:v>0.48992717202127511</c:v>
                </c:pt>
                <c:pt idx="18">
                  <c:v>0.34689995950370195</c:v>
                </c:pt>
                <c:pt idx="19">
                  <c:v>0.41594087194439033</c:v>
                </c:pt>
                <c:pt idx="20">
                  <c:v>0.57593191313339986</c:v>
                </c:pt>
                <c:pt idx="21">
                  <c:v>0.63273096095742642</c:v>
                </c:pt>
                <c:pt idx="22">
                  <c:v>0.26706670657715004</c:v>
                </c:pt>
                <c:pt idx="23">
                  <c:v>1.2719699830543574</c:v>
                </c:pt>
                <c:pt idx="24">
                  <c:v>2.0427219310394147</c:v>
                </c:pt>
                <c:pt idx="25">
                  <c:v>2.4258622245295096</c:v>
                </c:pt>
                <c:pt idx="26">
                  <c:v>2.3543354370080549</c:v>
                </c:pt>
                <c:pt idx="27">
                  <c:v>1.797552086307374</c:v>
                </c:pt>
                <c:pt idx="28">
                  <c:v>1.8438519852055466</c:v>
                </c:pt>
                <c:pt idx="29">
                  <c:v>1.5600432188390274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4-41D5-B809-3FDE8ACFD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753080"/>
        <c:axId val="640747832"/>
      </c:lineChart>
      <c:dateAx>
        <c:axId val="640753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747832"/>
        <c:crosses val="autoZero"/>
        <c:auto val="1"/>
        <c:lblOffset val="100"/>
        <c:baseTimeUnit val="days"/>
      </c:dateAx>
      <c:valAx>
        <c:axId val="64074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75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Comparação Real x Previsões 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NetIn_Media!$B$2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NetIn_Media!$A$3:$A$32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NetIn_Media!$B$3:$B$32</c:f>
              <c:numCache>
                <c:formatCode>0.00</c:formatCode>
                <c:ptCount val="30"/>
                <c:pt idx="0">
                  <c:v>1.6685584253735</c:v>
                </c:pt>
                <c:pt idx="1">
                  <c:v>1.2582845124933399</c:v>
                </c:pt>
                <c:pt idx="2">
                  <c:v>1.56706571181615</c:v>
                </c:pt>
                <c:pt idx="3">
                  <c:v>0.68755205869674596</c:v>
                </c:pt>
                <c:pt idx="4">
                  <c:v>0.84807864493793905</c:v>
                </c:pt>
                <c:pt idx="5">
                  <c:v>2.89633603625827</c:v>
                </c:pt>
                <c:pt idx="6">
                  <c:v>1.08689406050576</c:v>
                </c:pt>
                <c:pt idx="7">
                  <c:v>0.64206510318650101</c:v>
                </c:pt>
                <c:pt idx="8">
                  <c:v>0.67388053403960302</c:v>
                </c:pt>
                <c:pt idx="9">
                  <c:v>0.32552740971247301</c:v>
                </c:pt>
                <c:pt idx="10">
                  <c:v>0.54085968863814804</c:v>
                </c:pt>
                <c:pt idx="11">
                  <c:v>0.48254905872874698</c:v>
                </c:pt>
                <c:pt idx="12">
                  <c:v>3.3028340786486998</c:v>
                </c:pt>
                <c:pt idx="13">
                  <c:v>2.0701901568306802</c:v>
                </c:pt>
                <c:pt idx="14">
                  <c:v>0.63284985555542805</c:v>
                </c:pt>
                <c:pt idx="15">
                  <c:v>0.60047781334982897</c:v>
                </c:pt>
                <c:pt idx="16">
                  <c:v>0.55094423227839995</c:v>
                </c:pt>
                <c:pt idx="17">
                  <c:v>0.54404675430721705</c:v>
                </c:pt>
                <c:pt idx="18">
                  <c:v>0.35269552535480903</c:v>
                </c:pt>
                <c:pt idx="19">
                  <c:v>0.76802393794059698</c:v>
                </c:pt>
                <c:pt idx="20">
                  <c:v>0.35464796821276301</c:v>
                </c:pt>
                <c:pt idx="21">
                  <c:v>0.86776879628499304</c:v>
                </c:pt>
                <c:pt idx="22">
                  <c:v>0.535097576451385</c:v>
                </c:pt>
                <c:pt idx="23">
                  <c:v>1.0008479449484</c:v>
                </c:pt>
                <c:pt idx="24">
                  <c:v>0.50189323027928601</c:v>
                </c:pt>
                <c:pt idx="25">
                  <c:v>0.31563398389040798</c:v>
                </c:pt>
                <c:pt idx="26">
                  <c:v>0.63570111062791601</c:v>
                </c:pt>
                <c:pt idx="27">
                  <c:v>1.31621247927347</c:v>
                </c:pt>
                <c:pt idx="28">
                  <c:v>0.77411542601055505</c:v>
                </c:pt>
                <c:pt idx="29">
                  <c:v>1.0545824050903301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3-43F6-AC2A-B10B7FABE768}"/>
            </c:ext>
          </c:extLst>
        </c:ser>
        <c:ser>
          <c:idx val="1"/>
          <c:order val="1"/>
          <c:tx>
            <c:strRef>
              <c:f>NetIn_Media!$D$2</c:f>
              <c:strCache>
                <c:ptCount val="1"/>
                <c:pt idx="0">
                  <c:v>Previsão GM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NetIn_Media!$A$3:$A$32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NetIn_Media!$D$3:$D$32</c:f>
              <c:numCache>
                <c:formatCode>0.00</c:formatCode>
                <c:ptCount val="30"/>
                <c:pt idx="0">
                  <c:v>1.0567</c:v>
                </c:pt>
                <c:pt idx="1">
                  <c:v>1.0509999999999999</c:v>
                </c:pt>
                <c:pt idx="2">
                  <c:v>1.0452999999999999</c:v>
                </c:pt>
                <c:pt idx="3">
                  <c:v>1.0396000000000001</c:v>
                </c:pt>
                <c:pt idx="4">
                  <c:v>1.034</c:v>
                </c:pt>
                <c:pt idx="5">
                  <c:v>1.0284</c:v>
                </c:pt>
                <c:pt idx="6">
                  <c:v>1.0227999999999999</c:v>
                </c:pt>
                <c:pt idx="7">
                  <c:v>1.0173000000000001</c:v>
                </c:pt>
                <c:pt idx="8">
                  <c:v>1.0118</c:v>
                </c:pt>
                <c:pt idx="9">
                  <c:v>1.0063</c:v>
                </c:pt>
                <c:pt idx="10">
                  <c:v>1.0008999999999999</c:v>
                </c:pt>
                <c:pt idx="11">
                  <c:v>0.99550000000000005</c:v>
                </c:pt>
                <c:pt idx="12">
                  <c:v>0.99009999999999998</c:v>
                </c:pt>
                <c:pt idx="13">
                  <c:v>0.98470000000000002</c:v>
                </c:pt>
                <c:pt idx="14">
                  <c:v>0.97940000000000005</c:v>
                </c:pt>
                <c:pt idx="15">
                  <c:v>0.97409999999999997</c:v>
                </c:pt>
                <c:pt idx="16">
                  <c:v>0.96889999999999998</c:v>
                </c:pt>
                <c:pt idx="17">
                  <c:v>0.96360000000000001</c:v>
                </c:pt>
                <c:pt idx="18">
                  <c:v>0.95840000000000003</c:v>
                </c:pt>
                <c:pt idx="19">
                  <c:v>0.95320000000000005</c:v>
                </c:pt>
                <c:pt idx="20">
                  <c:v>0.94810000000000005</c:v>
                </c:pt>
                <c:pt idx="21">
                  <c:v>0.94289999999999996</c:v>
                </c:pt>
                <c:pt idx="22">
                  <c:v>0.93779999999999997</c:v>
                </c:pt>
                <c:pt idx="23">
                  <c:v>0.93279999999999996</c:v>
                </c:pt>
                <c:pt idx="24">
                  <c:v>0.92769999999999997</c:v>
                </c:pt>
                <c:pt idx="25">
                  <c:v>0.92269999999999996</c:v>
                </c:pt>
                <c:pt idx="26">
                  <c:v>0.91769999999999996</c:v>
                </c:pt>
                <c:pt idx="27">
                  <c:v>0.91279999999999994</c:v>
                </c:pt>
                <c:pt idx="28">
                  <c:v>0.90780000000000005</c:v>
                </c:pt>
                <c:pt idx="29">
                  <c:v>0.90290000000000004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23-43F6-AC2A-B10B7FABE768}"/>
            </c:ext>
          </c:extLst>
        </c:ser>
        <c:ser>
          <c:idx val="2"/>
          <c:order val="2"/>
          <c:tx>
            <c:strRef>
              <c:f>NetIn_Media!$H$2</c:f>
              <c:strCache>
                <c:ptCount val="1"/>
                <c:pt idx="0">
                  <c:v>Previsão BI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NetIn_Media!$A$3:$A$32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NetIn_Media!$H$3:$H$32</c:f>
              <c:numCache>
                <c:formatCode>0.00</c:formatCode>
                <c:ptCount val="30"/>
                <c:pt idx="0">
                  <c:v>1.6685584253735</c:v>
                </c:pt>
                <c:pt idx="1">
                  <c:v>0.81558977694077195</c:v>
                </c:pt>
                <c:pt idx="2">
                  <c:v>0.236341139581044</c:v>
                </c:pt>
                <c:pt idx="3">
                  <c:v>0.80049496683189603</c:v>
                </c:pt>
                <c:pt idx="4">
                  <c:v>2.8320487447469498</c:v>
                </c:pt>
                <c:pt idx="5">
                  <c:v>1.2551938981864801</c:v>
                </c:pt>
                <c:pt idx="6">
                  <c:v>0.33313982613129201</c:v>
                </c:pt>
                <c:pt idx="7">
                  <c:v>0.298283315103688</c:v>
                </c:pt>
                <c:pt idx="8">
                  <c:v>-9.7593894179721197E-2</c:v>
                </c:pt>
                <c:pt idx="9">
                  <c:v>6.8917780941014806E-2</c:v>
                </c:pt>
                <c:pt idx="10">
                  <c:v>1.0677765892365501</c:v>
                </c:pt>
                <c:pt idx="11">
                  <c:v>2.0688757969778799</c:v>
                </c:pt>
                <c:pt idx="12">
                  <c:v>0.17986794588136701</c:v>
                </c:pt>
                <c:pt idx="13">
                  <c:v>0.62866319523116898</c:v>
                </c:pt>
                <c:pt idx="14">
                  <c:v>0.19593530772328699</c:v>
                </c:pt>
                <c:pt idx="15">
                  <c:v>-1.7975563194271502E-2</c:v>
                </c:pt>
                <c:pt idx="16">
                  <c:v>-0.22775689250967901</c:v>
                </c:pt>
                <c:pt idx="17">
                  <c:v>-0.152583243912783</c:v>
                </c:pt>
                <c:pt idx="18">
                  <c:v>0.10186911662801899</c:v>
                </c:pt>
                <c:pt idx="19">
                  <c:v>0.343614225899118</c:v>
                </c:pt>
                <c:pt idx="20">
                  <c:v>3.3255670736161602</c:v>
                </c:pt>
                <c:pt idx="21">
                  <c:v>2.3764904832506799</c:v>
                </c:pt>
                <c:pt idx="22">
                  <c:v>0.96998709992882004</c:v>
                </c:pt>
                <c:pt idx="23">
                  <c:v>0.15159150067937199</c:v>
                </c:pt>
                <c:pt idx="24">
                  <c:v>0.165581837572017</c:v>
                </c:pt>
                <c:pt idx="25">
                  <c:v>0.59349091483543004</c:v>
                </c:pt>
                <c:pt idx="26">
                  <c:v>0.201539243724599</c:v>
                </c:pt>
                <c:pt idx="27">
                  <c:v>1.2260839763551299</c:v>
                </c:pt>
                <c:pt idx="28">
                  <c:v>1.66163041350025</c:v>
                </c:pt>
                <c:pt idx="29">
                  <c:v>1.7882158444964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23-43F6-AC2A-B10B7FABE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57904"/>
        <c:axId val="647458232"/>
      </c:lineChart>
      <c:dateAx>
        <c:axId val="6474579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7458232"/>
        <c:crosses val="autoZero"/>
        <c:auto val="1"/>
        <c:lblOffset val="100"/>
        <c:baseTimeUnit val="days"/>
      </c:dateAx>
      <c:valAx>
        <c:axId val="64745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745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Comparação entre PE GM x PE BI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NetIn_Media!$E$2</c:f>
              <c:strCache>
                <c:ptCount val="1"/>
                <c:pt idx="0">
                  <c:v>PE 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NetIn_Media!$A$3:$A$32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NetIn_Media!$E$3:$E$32</c:f>
              <c:numCache>
                <c:formatCode>0.00</c:formatCode>
                <c:ptCount val="30"/>
                <c:pt idx="0">
                  <c:v>-0.36669883179939472</c:v>
                </c:pt>
                <c:pt idx="1">
                  <c:v>-0.16473580532482091</c:v>
                </c:pt>
                <c:pt idx="2">
                  <c:v>-0.33295713631016149</c:v>
                </c:pt>
                <c:pt idx="3">
                  <c:v>0.51203096092906841</c:v>
                </c:pt>
                <c:pt idx="4">
                  <c:v>0.21922654953263962</c:v>
                </c:pt>
                <c:pt idx="5">
                  <c:v>-0.64493070309321798</c:v>
                </c:pt>
                <c:pt idx="6">
                  <c:v>-5.8969924332768389E-2</c:v>
                </c:pt>
                <c:pt idx="7">
                  <c:v>0.58441876836359441</c:v>
                </c:pt>
                <c:pt idx="8">
                  <c:v>0.50145307497565728</c:v>
                </c:pt>
                <c:pt idx="9">
                  <c:v>2.0912911477679548</c:v>
                </c:pt>
                <c:pt idx="10">
                  <c:v>0.85057237769042382</c:v>
                </c:pt>
                <c:pt idx="11">
                  <c:v>1.06300267712178</c:v>
                </c:pt>
                <c:pt idx="12">
                  <c:v>-0.7002271454080784</c:v>
                </c:pt>
                <c:pt idx="13">
                  <c:v>-0.52434321226437064</c:v>
                </c:pt>
                <c:pt idx="14">
                  <c:v>0.54760247063723866</c:v>
                </c:pt>
                <c:pt idx="15">
                  <c:v>0.62220814548647541</c:v>
                </c:pt>
                <c:pt idx="16">
                  <c:v>0.75861719432684982</c:v>
                </c:pt>
                <c:pt idx="17">
                  <c:v>0.77117130535414602</c:v>
                </c:pt>
                <c:pt idx="18">
                  <c:v>1.7173579790553251</c:v>
                </c:pt>
                <c:pt idx="19">
                  <c:v>0.24110714902446903</c:v>
                </c:pt>
                <c:pt idx="20">
                  <c:v>1.673355228222283</c:v>
                </c:pt>
                <c:pt idx="21">
                  <c:v>8.6579748011971949E-2</c:v>
                </c:pt>
                <c:pt idx="22">
                  <c:v>0.7525775508445075</c:v>
                </c:pt>
                <c:pt idx="23">
                  <c:v>-6.7990292922975773E-2</c:v>
                </c:pt>
                <c:pt idx="24">
                  <c:v>0.84840110213036224</c:v>
                </c:pt>
                <c:pt idx="25">
                  <c:v>1.9233227316877666</c:v>
                </c:pt>
                <c:pt idx="26">
                  <c:v>0.44360295216967383</c:v>
                </c:pt>
                <c:pt idx="27">
                  <c:v>-0.30649495094906548</c:v>
                </c:pt>
                <c:pt idx="28">
                  <c:v>0.17269333422070601</c:v>
                </c:pt>
                <c:pt idx="29">
                  <c:v>-0.14383172368340216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87-4826-9EB1-E7203BDEFC3D}"/>
            </c:ext>
          </c:extLst>
        </c:ser>
        <c:ser>
          <c:idx val="1"/>
          <c:order val="1"/>
          <c:tx>
            <c:strRef>
              <c:f>NetIn_Media!$I$2</c:f>
              <c:strCache>
                <c:ptCount val="1"/>
                <c:pt idx="0">
                  <c:v>PE 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NetIn_Media!$A$3:$A$32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NetIn_Media!$I$3:$I$32</c:f>
              <c:numCache>
                <c:formatCode>0.00</c:formatCode>
                <c:ptCount val="30"/>
                <c:pt idx="0">
                  <c:v>0</c:v>
                </c:pt>
                <c:pt idx="1">
                  <c:v>-0.35182403594505912</c:v>
                </c:pt>
                <c:pt idx="2">
                  <c:v>-0.84918236816812454</c:v>
                </c:pt>
                <c:pt idx="3">
                  <c:v>0.16426815498048716</c:v>
                </c:pt>
                <c:pt idx="4">
                  <c:v>2.339370424725403</c:v>
                </c:pt>
                <c:pt idx="5">
                  <c:v>-0.56662697888880154</c:v>
                </c:pt>
                <c:pt idx="6">
                  <c:v>-0.6934937467812885</c:v>
                </c:pt>
                <c:pt idx="7">
                  <c:v>-0.53543135482159121</c:v>
                </c:pt>
                <c:pt idx="8">
                  <c:v>-1.1448237324718238</c:v>
                </c:pt>
                <c:pt idx="9">
                  <c:v>-0.78828885407257265</c:v>
                </c:pt>
                <c:pt idx="10">
                  <c:v>0.9742210626292872</c:v>
                </c:pt>
                <c:pt idx="11">
                  <c:v>3.2873895608215191</c:v>
                </c:pt>
                <c:pt idx="12">
                  <c:v>-0.94554133159636145</c:v>
                </c:pt>
                <c:pt idx="13">
                  <c:v>-0.69632586979661359</c:v>
                </c:pt>
                <c:pt idx="14">
                  <c:v>-0.69039211117252752</c:v>
                </c:pt>
                <c:pt idx="15">
                  <c:v>-1.0299354327414578</c:v>
                </c:pt>
                <c:pt idx="16">
                  <c:v>-1.4133937323707024</c:v>
                </c:pt>
                <c:pt idx="17">
                  <c:v>-1.2804598000167848</c:v>
                </c:pt>
                <c:pt idx="18">
                  <c:v>-0.71116980708632627</c:v>
                </c:pt>
                <c:pt idx="19">
                  <c:v>-0.55259958847051593</c:v>
                </c:pt>
                <c:pt idx="20">
                  <c:v>8.377093263427529</c:v>
                </c:pt>
                <c:pt idx="21">
                  <c:v>1.73862173130064</c:v>
                </c:pt>
                <c:pt idx="22">
                  <c:v>0.81272938360419933</c:v>
                </c:pt>
                <c:pt idx="23">
                  <c:v>-0.84853693166429245</c:v>
                </c:pt>
                <c:pt idx="24">
                  <c:v>-0.67008553297306583</c:v>
                </c:pt>
                <c:pt idx="25">
                  <c:v>0.88031373402902469</c:v>
                </c:pt>
                <c:pt idx="26">
                  <c:v>-0.68296540566756625</c:v>
                </c:pt>
                <c:pt idx="27">
                  <c:v>-6.8475648375625253E-2</c:v>
                </c:pt>
                <c:pt idx="28">
                  <c:v>1.1464892155211923</c:v>
                </c:pt>
                <c:pt idx="29">
                  <c:v>0.69566250666132701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87-4826-9EB1-E7203BDEF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633808"/>
        <c:axId val="664634136"/>
      </c:lineChart>
      <c:dateAx>
        <c:axId val="664633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4634136"/>
        <c:crosses val="autoZero"/>
        <c:auto val="1"/>
        <c:lblOffset val="100"/>
        <c:baseTimeUnit val="days"/>
      </c:dateAx>
      <c:valAx>
        <c:axId val="66463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463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Comparação Real x Previsões 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NetOut_Media!$B$2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NetOut_Media!$A$3:$A$32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NetOut_Media!$B$3:$B$32</c:f>
              <c:numCache>
                <c:formatCode>0.00</c:formatCode>
                <c:ptCount val="30"/>
                <c:pt idx="0">
                  <c:v>3.91112460427814</c:v>
                </c:pt>
                <c:pt idx="1">
                  <c:v>4.4939461820655398</c:v>
                </c:pt>
                <c:pt idx="2">
                  <c:v>5.7660083591938003</c:v>
                </c:pt>
                <c:pt idx="3">
                  <c:v>2.5164659672313201</c:v>
                </c:pt>
                <c:pt idx="4">
                  <c:v>4.1634117192692202</c:v>
                </c:pt>
                <c:pt idx="5">
                  <c:v>5.7016588959428898</c:v>
                </c:pt>
                <c:pt idx="6">
                  <c:v>4.7738791353172703</c:v>
                </c:pt>
                <c:pt idx="7">
                  <c:v>3.6717735250790899</c:v>
                </c:pt>
                <c:pt idx="8">
                  <c:v>3.6344212883048499</c:v>
                </c:pt>
                <c:pt idx="9">
                  <c:v>2.0707124213377601</c:v>
                </c:pt>
                <c:pt idx="10">
                  <c:v>2.3383375155909101</c:v>
                </c:pt>
                <c:pt idx="11">
                  <c:v>2.3790213121308201</c:v>
                </c:pt>
                <c:pt idx="12">
                  <c:v>4.9629637498121904</c:v>
                </c:pt>
                <c:pt idx="13">
                  <c:v>6.2373930672804496</c:v>
                </c:pt>
                <c:pt idx="14">
                  <c:v>3.6022913588417902</c:v>
                </c:pt>
                <c:pt idx="15">
                  <c:v>3.3609420292907202</c:v>
                </c:pt>
                <c:pt idx="16">
                  <c:v>3.03014617562294</c:v>
                </c:pt>
                <c:pt idx="17">
                  <c:v>2.3090605722533302</c:v>
                </c:pt>
                <c:pt idx="18">
                  <c:v>2.1662102937698302</c:v>
                </c:pt>
                <c:pt idx="19">
                  <c:v>3.26270382536782</c:v>
                </c:pt>
                <c:pt idx="20">
                  <c:v>2.0069676213794199</c:v>
                </c:pt>
                <c:pt idx="21">
                  <c:v>3.80257342060407</c:v>
                </c:pt>
                <c:pt idx="22">
                  <c:v>3.7433850803981801</c:v>
                </c:pt>
                <c:pt idx="23">
                  <c:v>4.6897478050655703</c:v>
                </c:pt>
                <c:pt idx="24">
                  <c:v>2.73519349561797</c:v>
                </c:pt>
                <c:pt idx="25">
                  <c:v>2.5332977833061898</c:v>
                </c:pt>
                <c:pt idx="26">
                  <c:v>3.5375885718398599</c:v>
                </c:pt>
                <c:pt idx="27">
                  <c:v>4.8617534703678498</c:v>
                </c:pt>
                <c:pt idx="28">
                  <c:v>3.7231326335006201</c:v>
                </c:pt>
                <c:pt idx="29">
                  <c:v>5.3058795611063596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9-44ED-9169-B715F72852CA}"/>
            </c:ext>
          </c:extLst>
        </c:ser>
        <c:ser>
          <c:idx val="1"/>
          <c:order val="1"/>
          <c:tx>
            <c:strRef>
              <c:f>NetOut_Media!$D$2</c:f>
              <c:strCache>
                <c:ptCount val="1"/>
                <c:pt idx="0">
                  <c:v>Previsão GM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NetOut_Media!$A$3:$A$32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NetOut_Media!$D$3:$D$32</c:f>
              <c:numCache>
                <c:formatCode>0.00</c:formatCode>
                <c:ptCount val="30"/>
                <c:pt idx="0">
                  <c:v>4.4096000000000002</c:v>
                </c:pt>
                <c:pt idx="1">
                  <c:v>4.3643000000000001</c:v>
                </c:pt>
                <c:pt idx="2">
                  <c:v>4.3194999999999997</c:v>
                </c:pt>
                <c:pt idx="3">
                  <c:v>4.2751000000000001</c:v>
                </c:pt>
                <c:pt idx="4">
                  <c:v>4.2312000000000003</c:v>
                </c:pt>
                <c:pt idx="5">
                  <c:v>4.1878000000000002</c:v>
                </c:pt>
                <c:pt idx="6">
                  <c:v>4.1448</c:v>
                </c:pt>
                <c:pt idx="7">
                  <c:v>4.1021999999999998</c:v>
                </c:pt>
                <c:pt idx="8">
                  <c:v>4.0601000000000003</c:v>
                </c:pt>
                <c:pt idx="9">
                  <c:v>4.0183999999999997</c:v>
                </c:pt>
                <c:pt idx="10">
                  <c:v>3.9771000000000001</c:v>
                </c:pt>
                <c:pt idx="11">
                  <c:v>3.9363000000000001</c:v>
                </c:pt>
                <c:pt idx="12">
                  <c:v>3.8957999999999999</c:v>
                </c:pt>
                <c:pt idx="13">
                  <c:v>3.8557999999999999</c:v>
                </c:pt>
                <c:pt idx="14">
                  <c:v>3.8161999999999998</c:v>
                </c:pt>
                <c:pt idx="15">
                  <c:v>3.7770000000000001</c:v>
                </c:pt>
                <c:pt idx="16">
                  <c:v>3.7382</c:v>
                </c:pt>
                <c:pt idx="17">
                  <c:v>3.6998000000000002</c:v>
                </c:pt>
                <c:pt idx="18">
                  <c:v>3.6617999999999999</c:v>
                </c:pt>
                <c:pt idx="19">
                  <c:v>3.6242000000000001</c:v>
                </c:pt>
                <c:pt idx="20">
                  <c:v>3.5870000000000002</c:v>
                </c:pt>
                <c:pt idx="21">
                  <c:v>3.5501999999999998</c:v>
                </c:pt>
                <c:pt idx="22">
                  <c:v>3.5137</c:v>
                </c:pt>
                <c:pt idx="23">
                  <c:v>3.4775999999999998</c:v>
                </c:pt>
                <c:pt idx="24">
                  <c:v>3.4419</c:v>
                </c:pt>
                <c:pt idx="25">
                  <c:v>3.4064999999999999</c:v>
                </c:pt>
                <c:pt idx="26">
                  <c:v>3.3715000000000002</c:v>
                </c:pt>
                <c:pt idx="27">
                  <c:v>3.3369</c:v>
                </c:pt>
                <c:pt idx="28">
                  <c:v>3.3026</c:v>
                </c:pt>
                <c:pt idx="29">
                  <c:v>3.2686999999999999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9-44ED-9169-B715F72852CA}"/>
            </c:ext>
          </c:extLst>
        </c:ser>
        <c:ser>
          <c:idx val="2"/>
          <c:order val="2"/>
          <c:tx>
            <c:strRef>
              <c:f>NetOut_Media!$H$2</c:f>
              <c:strCache>
                <c:ptCount val="1"/>
                <c:pt idx="0">
                  <c:v>Previsão BI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NetOut_Media!$A$3:$A$32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NetOut_Media!$H$3:$H$32</c:f>
              <c:numCache>
                <c:formatCode>0.00</c:formatCode>
                <c:ptCount val="30"/>
                <c:pt idx="0">
                  <c:v>3.91112460427814</c:v>
                </c:pt>
                <c:pt idx="1">
                  <c:v>2.3662380569772798</c:v>
                </c:pt>
                <c:pt idx="2">
                  <c:v>2.81326039749956</c:v>
                </c:pt>
                <c:pt idx="3">
                  <c:v>5.9190410880113999</c:v>
                </c:pt>
                <c:pt idx="4">
                  <c:v>32.785339021122198</c:v>
                </c:pt>
                <c:pt idx="5">
                  <c:v>26.422327933375001</c:v>
                </c:pt>
                <c:pt idx="6">
                  <c:v>9.4533087581542397</c:v>
                </c:pt>
                <c:pt idx="7">
                  <c:v>6.1154530037549604</c:v>
                </c:pt>
                <c:pt idx="8">
                  <c:v>4.5000906484216401</c:v>
                </c:pt>
                <c:pt idx="9">
                  <c:v>6.5818777925946303</c:v>
                </c:pt>
                <c:pt idx="10">
                  <c:v>11.1319526568891</c:v>
                </c:pt>
                <c:pt idx="11">
                  <c:v>23.743853195707199</c:v>
                </c:pt>
                <c:pt idx="12">
                  <c:v>10.1344122650441</c:v>
                </c:pt>
                <c:pt idx="13">
                  <c:v>7.3535870153530203</c:v>
                </c:pt>
                <c:pt idx="14">
                  <c:v>6.2092529194690202</c:v>
                </c:pt>
                <c:pt idx="15">
                  <c:v>4.1370536474859296</c:v>
                </c:pt>
                <c:pt idx="16">
                  <c:v>4.8823725186538898</c:v>
                </c:pt>
                <c:pt idx="17">
                  <c:v>5.70390016279352</c:v>
                </c:pt>
                <c:pt idx="18">
                  <c:v>7.0614434857148796</c:v>
                </c:pt>
                <c:pt idx="19">
                  <c:v>7.5589621624461696</c:v>
                </c:pt>
                <c:pt idx="20">
                  <c:v>49.656708215289299</c:v>
                </c:pt>
                <c:pt idx="21">
                  <c:v>41.670093746362198</c:v>
                </c:pt>
                <c:pt idx="22">
                  <c:v>26.510173967570399</c:v>
                </c:pt>
                <c:pt idx="23">
                  <c:v>6.6433493654200699</c:v>
                </c:pt>
                <c:pt idx="24">
                  <c:v>5.1263087517134096</c:v>
                </c:pt>
                <c:pt idx="25">
                  <c:v>7.5915446464133298</c:v>
                </c:pt>
                <c:pt idx="26">
                  <c:v>8.3147960129268199</c:v>
                </c:pt>
                <c:pt idx="27">
                  <c:v>15.0161350651095</c:v>
                </c:pt>
                <c:pt idx="28">
                  <c:v>12.272207288950399</c:v>
                </c:pt>
                <c:pt idx="29">
                  <c:v>10.329361002707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49-44ED-9169-B715F7285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59544"/>
        <c:axId val="647457248"/>
      </c:lineChart>
      <c:dateAx>
        <c:axId val="647459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7457248"/>
        <c:crosses val="autoZero"/>
        <c:auto val="1"/>
        <c:lblOffset val="100"/>
        <c:baseTimeUnit val="days"/>
      </c:dateAx>
      <c:valAx>
        <c:axId val="6474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745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Comparação entre PE GM x PE BI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NetOut_Media!$E$2</c:f>
              <c:strCache>
                <c:ptCount val="1"/>
                <c:pt idx="0">
                  <c:v>PE 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NetOut_Media!$A$3:$A$32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NetOut_Media!$E$3:$E$32</c:f>
              <c:numCache>
                <c:formatCode>0.00</c:formatCode>
                <c:ptCount val="30"/>
                <c:pt idx="0">
                  <c:v>0.12745065579772336</c:v>
                </c:pt>
                <c:pt idx="1">
                  <c:v>-2.8849073133748741E-2</c:v>
                </c:pt>
                <c:pt idx="2">
                  <c:v>-0.25086823831730459</c:v>
                </c:pt>
                <c:pt idx="3">
                  <c:v>0.69885071193852621</c:v>
                </c:pt>
                <c:pt idx="4">
                  <c:v>1.6281906595266689E-2</c:v>
                </c:pt>
                <c:pt idx="5">
                  <c:v>-0.26551200686875553</c:v>
                </c:pt>
                <c:pt idx="6">
                  <c:v>-0.13177525393622305</c:v>
                </c:pt>
                <c:pt idx="7">
                  <c:v>0.1172257689590587</c:v>
                </c:pt>
                <c:pt idx="8">
                  <c:v>0.11712420710965335</c:v>
                </c:pt>
                <c:pt idx="9">
                  <c:v>0.94058815632349291</c:v>
                </c:pt>
                <c:pt idx="10">
                  <c:v>0.70082375768365768</c:v>
                </c:pt>
                <c:pt idx="11">
                  <c:v>0.65458795174658224</c:v>
                </c:pt>
                <c:pt idx="12">
                  <c:v>-0.21502549758752001</c:v>
                </c:pt>
                <c:pt idx="13">
                  <c:v>-0.38182507364712903</c:v>
                </c:pt>
                <c:pt idx="14">
                  <c:v>5.9381271487985804E-2</c:v>
                </c:pt>
                <c:pt idx="15">
                  <c:v>0.12379206992662209</c:v>
                </c:pt>
                <c:pt idx="16">
                  <c:v>0.23366985727396392</c:v>
                </c:pt>
                <c:pt idx="17">
                  <c:v>0.60229664152530082</c:v>
                </c:pt>
                <c:pt idx="18">
                  <c:v>0.69041759728110819</c:v>
                </c:pt>
                <c:pt idx="19">
                  <c:v>0.11079650313997683</c:v>
                </c:pt>
                <c:pt idx="20">
                  <c:v>0.78727347755346433</c:v>
                </c:pt>
                <c:pt idx="21">
                  <c:v>-6.6369111832685831E-2</c:v>
                </c:pt>
                <c:pt idx="22">
                  <c:v>-6.1357588243031801E-2</c:v>
                </c:pt>
                <c:pt idx="23">
                  <c:v>-0.25846758833306233</c:v>
                </c:pt>
                <c:pt idx="24">
                  <c:v>0.25837532354264459</c:v>
                </c:pt>
                <c:pt idx="25">
                  <c:v>0.34468992253812331</c:v>
                </c:pt>
                <c:pt idx="26">
                  <c:v>-4.6949657504540984E-2</c:v>
                </c:pt>
                <c:pt idx="27">
                  <c:v>-0.31364269695322011</c:v>
                </c:pt>
                <c:pt idx="28">
                  <c:v>-0.11295128992093428</c:v>
                </c:pt>
                <c:pt idx="29">
                  <c:v>-0.38394756941704411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8-4EA3-AF0E-6083CB28FBC7}"/>
            </c:ext>
          </c:extLst>
        </c:ser>
        <c:ser>
          <c:idx val="1"/>
          <c:order val="1"/>
          <c:tx>
            <c:strRef>
              <c:f>NetOut_Media!$I$2</c:f>
              <c:strCache>
                <c:ptCount val="1"/>
                <c:pt idx="0">
                  <c:v>PE 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NetOut_Media!$A$3:$A$32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NetOut_Media!$I$3:$I$32</c:f>
              <c:numCache>
                <c:formatCode>0.00</c:formatCode>
                <c:ptCount val="30"/>
                <c:pt idx="0">
                  <c:v>0</c:v>
                </c:pt>
                <c:pt idx="1">
                  <c:v>-0.47346097146857852</c:v>
                </c:pt>
                <c:pt idx="2">
                  <c:v>-0.51209567828429092</c:v>
                </c:pt>
                <c:pt idx="3">
                  <c:v>1.3521244336650733</c:v>
                </c:pt>
                <c:pt idx="4">
                  <c:v>6.8746329288991914</c:v>
                </c:pt>
                <c:pt idx="5">
                  <c:v>3.6341474324562362</c:v>
                </c:pt>
                <c:pt idx="6">
                  <c:v>0.9802153532163056</c:v>
                </c:pt>
                <c:pt idx="7">
                  <c:v>0.66553110151945816</c:v>
                </c:pt>
                <c:pt idx="8">
                  <c:v>0.23818630022403145</c:v>
                </c:pt>
                <c:pt idx="9">
                  <c:v>2.1785571597346598</c:v>
                </c:pt>
                <c:pt idx="10">
                  <c:v>3.7606269765021487</c:v>
                </c:pt>
                <c:pt idx="11">
                  <c:v>8.9805130263589454</c:v>
                </c:pt>
                <c:pt idx="12">
                  <c:v>1.0420081177154696</c:v>
                </c:pt>
                <c:pt idx="13">
                  <c:v>0.17895199741824827</c:v>
                </c:pt>
                <c:pt idx="14">
                  <c:v>0.72369536523703659</c:v>
                </c:pt>
                <c:pt idx="15">
                  <c:v>0.23092085832822204</c:v>
                </c:pt>
                <c:pt idx="16">
                  <c:v>0.61126633359533145</c:v>
                </c:pt>
                <c:pt idx="17">
                  <c:v>1.4702254377100581</c:v>
                </c:pt>
                <c:pt idx="18">
                  <c:v>2.2598143892234641</c:v>
                </c:pt>
                <c:pt idx="19">
                  <c:v>1.3167785269611505</c:v>
                </c:pt>
                <c:pt idx="20">
                  <c:v>23.742157116196761</c:v>
                </c:pt>
                <c:pt idx="21">
                  <c:v>9.9583929453076969</c:v>
                </c:pt>
                <c:pt idx="22">
                  <c:v>6.081871995052814</c:v>
                </c:pt>
                <c:pt idx="23">
                  <c:v>0.41656857501896843</c:v>
                </c:pt>
                <c:pt idx="24">
                  <c:v>0.87420332781802268</c:v>
                </c:pt>
                <c:pt idx="25">
                  <c:v>1.9967044128960063</c:v>
                </c:pt>
                <c:pt idx="26">
                  <c:v>1.3504135215482076</c:v>
                </c:pt>
                <c:pt idx="27">
                  <c:v>2.0886253605066796</c:v>
                </c:pt>
                <c:pt idx="28">
                  <c:v>2.2962047009890267</c:v>
                </c:pt>
                <c:pt idx="29">
                  <c:v>0.9467763796268992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8-4EA3-AF0E-6083CB28F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742624"/>
        <c:axId val="673917784"/>
      </c:lineChart>
      <c:dateAx>
        <c:axId val="462742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3917784"/>
        <c:crosses val="autoZero"/>
        <c:auto val="1"/>
        <c:lblOffset val="100"/>
        <c:baseTimeUnit val="days"/>
      </c:dateAx>
      <c:valAx>
        <c:axId val="67391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74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Comparação Real x Previsões 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Disk_Media!$B$2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Disk_Media!$A$3:$A$32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Disk_Media!$B$3:$B$32</c:f>
              <c:numCache>
                <c:formatCode>0.00</c:formatCode>
                <c:ptCount val="30"/>
                <c:pt idx="0">
                  <c:v>95.885580503218705</c:v>
                </c:pt>
                <c:pt idx="1">
                  <c:v>97.001465119540597</c:v>
                </c:pt>
                <c:pt idx="2">
                  <c:v>98.627631510217896</c:v>
                </c:pt>
                <c:pt idx="3">
                  <c:v>95.954341492023701</c:v>
                </c:pt>
                <c:pt idx="4">
                  <c:v>99.903166398485496</c:v>
                </c:pt>
                <c:pt idx="5">
                  <c:v>98.620490656985098</c:v>
                </c:pt>
                <c:pt idx="6">
                  <c:v>96.400940393050504</c:v>
                </c:pt>
                <c:pt idx="7">
                  <c:v>95.0799733066426</c:v>
                </c:pt>
                <c:pt idx="8">
                  <c:v>96.489972653852504</c:v>
                </c:pt>
                <c:pt idx="9">
                  <c:v>103.533188442111</c:v>
                </c:pt>
                <c:pt idx="10">
                  <c:v>95.550702022108695</c:v>
                </c:pt>
                <c:pt idx="11">
                  <c:v>94.679327251090996</c:v>
                </c:pt>
                <c:pt idx="12">
                  <c:v>99.116720595701494</c:v>
                </c:pt>
                <c:pt idx="13">
                  <c:v>97.658762684008394</c:v>
                </c:pt>
                <c:pt idx="14">
                  <c:v>97.865794178744096</c:v>
                </c:pt>
                <c:pt idx="15">
                  <c:v>101.366509645005</c:v>
                </c:pt>
                <c:pt idx="16">
                  <c:v>98.219615518416504</c:v>
                </c:pt>
                <c:pt idx="17">
                  <c:v>97.305614210298401</c:v>
                </c:pt>
                <c:pt idx="18">
                  <c:v>95.661960956030399</c:v>
                </c:pt>
                <c:pt idx="19">
                  <c:v>100.335196982357</c:v>
                </c:pt>
                <c:pt idx="20">
                  <c:v>97.233481419218904</c:v>
                </c:pt>
                <c:pt idx="21">
                  <c:v>96.917073603888298</c:v>
                </c:pt>
                <c:pt idx="22">
                  <c:v>98.583938007476902</c:v>
                </c:pt>
                <c:pt idx="23">
                  <c:v>153.48407668837501</c:v>
                </c:pt>
                <c:pt idx="24">
                  <c:v>92.698428866830099</c:v>
                </c:pt>
                <c:pt idx="25">
                  <c:v>91.863947493241795</c:v>
                </c:pt>
                <c:pt idx="26">
                  <c:v>94.896050685507404</c:v>
                </c:pt>
                <c:pt idx="27">
                  <c:v>93.769496159295201</c:v>
                </c:pt>
                <c:pt idx="28">
                  <c:v>93.364483821357197</c:v>
                </c:pt>
                <c:pt idx="29">
                  <c:v>88.370976572760796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6-46A2-AE97-A320DD2EE027}"/>
            </c:ext>
          </c:extLst>
        </c:ser>
        <c:ser>
          <c:idx val="1"/>
          <c:order val="1"/>
          <c:tx>
            <c:strRef>
              <c:f>Disk_Media!$D$2</c:f>
              <c:strCache>
                <c:ptCount val="1"/>
                <c:pt idx="0">
                  <c:v>Previsão GM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Disk_Media!$A$3:$A$32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Disk_Media!$D$3:$D$32</c:f>
              <c:numCache>
                <c:formatCode>0.00</c:formatCode>
                <c:ptCount val="30"/>
                <c:pt idx="0">
                  <c:v>130.70330000000001</c:v>
                </c:pt>
                <c:pt idx="1">
                  <c:v>132.25980000000001</c:v>
                </c:pt>
                <c:pt idx="2">
                  <c:v>133.8348</c:v>
                </c:pt>
                <c:pt idx="3">
                  <c:v>135.42859999999999</c:v>
                </c:pt>
                <c:pt idx="4">
                  <c:v>137.04140000000001</c:v>
                </c:pt>
                <c:pt idx="5">
                  <c:v>138.67330000000001</c:v>
                </c:pt>
                <c:pt idx="6">
                  <c:v>140.32470000000001</c:v>
                </c:pt>
                <c:pt idx="7">
                  <c:v>141.9958</c:v>
                </c:pt>
                <c:pt idx="8">
                  <c:v>143.68680000000001</c:v>
                </c:pt>
                <c:pt idx="9">
                  <c:v>145.39789999999999</c:v>
                </c:pt>
                <c:pt idx="10">
                  <c:v>147.1294</c:v>
                </c:pt>
                <c:pt idx="11">
                  <c:v>148.88149999999999</c:v>
                </c:pt>
                <c:pt idx="12">
                  <c:v>150.65450000000001</c:v>
                </c:pt>
                <c:pt idx="13">
                  <c:v>152.4485</c:v>
                </c:pt>
                <c:pt idx="14">
                  <c:v>154.26400000000001</c:v>
                </c:pt>
                <c:pt idx="15">
                  <c:v>156.1011</c:v>
                </c:pt>
                <c:pt idx="16">
                  <c:v>157.96</c:v>
                </c:pt>
                <c:pt idx="17">
                  <c:v>159.84110000000001</c:v>
                </c:pt>
                <c:pt idx="18">
                  <c:v>161.74459999999999</c:v>
                </c:pt>
                <c:pt idx="19">
                  <c:v>163.67070000000001</c:v>
                </c:pt>
                <c:pt idx="20">
                  <c:v>165.6198</c:v>
                </c:pt>
                <c:pt idx="21">
                  <c:v>167.59209999999999</c:v>
                </c:pt>
                <c:pt idx="22">
                  <c:v>169.58789999999999</c:v>
                </c:pt>
                <c:pt idx="23">
                  <c:v>171.60749999999999</c:v>
                </c:pt>
                <c:pt idx="24">
                  <c:v>173.65110000000001</c:v>
                </c:pt>
                <c:pt idx="25">
                  <c:v>175.71899999999999</c:v>
                </c:pt>
                <c:pt idx="26">
                  <c:v>177.8116</c:v>
                </c:pt>
                <c:pt idx="27">
                  <c:v>179.92910000000001</c:v>
                </c:pt>
                <c:pt idx="28">
                  <c:v>182.0718</c:v>
                </c:pt>
                <c:pt idx="29">
                  <c:v>184.24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6-46A2-AE97-A320DD2EE027}"/>
            </c:ext>
          </c:extLst>
        </c:ser>
        <c:ser>
          <c:idx val="2"/>
          <c:order val="2"/>
          <c:tx>
            <c:strRef>
              <c:f>Disk_Media!$H$2</c:f>
              <c:strCache>
                <c:ptCount val="1"/>
                <c:pt idx="0">
                  <c:v>Previsão BI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Disk_Media!$A$3:$A$32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Disk_Media!$H$3:$H$32</c:f>
              <c:numCache>
                <c:formatCode>0.00</c:formatCode>
                <c:ptCount val="30"/>
                <c:pt idx="0">
                  <c:v>95.885580503218705</c:v>
                </c:pt>
                <c:pt idx="1">
                  <c:v>106.244894575666</c:v>
                </c:pt>
                <c:pt idx="2">
                  <c:v>95.024236103054307</c:v>
                </c:pt>
                <c:pt idx="3">
                  <c:v>94.183851868607107</c:v>
                </c:pt>
                <c:pt idx="4">
                  <c:v>100.361541194558</c:v>
                </c:pt>
                <c:pt idx="5">
                  <c:v>94.299080517864596</c:v>
                </c:pt>
                <c:pt idx="6">
                  <c:v>92.059592848047998</c:v>
                </c:pt>
                <c:pt idx="7">
                  <c:v>90.120177571502097</c:v>
                </c:pt>
                <c:pt idx="8">
                  <c:v>86.567421570102695</c:v>
                </c:pt>
                <c:pt idx="9">
                  <c:v>86.762161578664603</c:v>
                </c:pt>
                <c:pt idx="10">
                  <c:v>87.607745781349394</c:v>
                </c:pt>
                <c:pt idx="11">
                  <c:v>85.7106276127722</c:v>
                </c:pt>
                <c:pt idx="12">
                  <c:v>83.230558870142005</c:v>
                </c:pt>
                <c:pt idx="13">
                  <c:v>72.768418958759298</c:v>
                </c:pt>
                <c:pt idx="14">
                  <c:v>66.702104937431997</c:v>
                </c:pt>
                <c:pt idx="15">
                  <c:v>62.207133497949499</c:v>
                </c:pt>
                <c:pt idx="16">
                  <c:v>60.326414687307903</c:v>
                </c:pt>
                <c:pt idx="17">
                  <c:v>59.361349512036703</c:v>
                </c:pt>
                <c:pt idx="18">
                  <c:v>56.329464773764002</c:v>
                </c:pt>
                <c:pt idx="19">
                  <c:v>56.031602614532801</c:v>
                </c:pt>
                <c:pt idx="20">
                  <c:v>56.471833863704198</c:v>
                </c:pt>
                <c:pt idx="21">
                  <c:v>54.253478201059103</c:v>
                </c:pt>
                <c:pt idx="22">
                  <c:v>53.196803724265401</c:v>
                </c:pt>
                <c:pt idx="23">
                  <c:v>52.268891986387899</c:v>
                </c:pt>
                <c:pt idx="24">
                  <c:v>51.3299652296147</c:v>
                </c:pt>
                <c:pt idx="25">
                  <c:v>70.387179091179704</c:v>
                </c:pt>
                <c:pt idx="26">
                  <c:v>66.970267334960397</c:v>
                </c:pt>
                <c:pt idx="27">
                  <c:v>98.566090688898498</c:v>
                </c:pt>
                <c:pt idx="28">
                  <c:v>92.143623193289798</c:v>
                </c:pt>
                <c:pt idx="29">
                  <c:v>95.412521249066302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6-46A2-AE97-A320DD2EE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055112"/>
        <c:axId val="721049208"/>
      </c:lineChart>
      <c:dateAx>
        <c:axId val="721055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1049208"/>
        <c:crosses val="autoZero"/>
        <c:auto val="1"/>
        <c:lblOffset val="100"/>
        <c:baseTimeUnit val="days"/>
      </c:dateAx>
      <c:valAx>
        <c:axId val="72104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105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Comparação entre PE GM x PE BI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Disk_Media!$E$2</c:f>
              <c:strCache>
                <c:ptCount val="1"/>
                <c:pt idx="0">
                  <c:v>PE 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Disk_Media!$A$3:$A$32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Disk_Media!$E$3:$E$32</c:f>
              <c:numCache>
                <c:formatCode>0.00</c:formatCode>
                <c:ptCount val="30"/>
                <c:pt idx="0">
                  <c:v>0.36311736669949596</c:v>
                </c:pt>
                <c:pt idx="1">
                  <c:v>0.36348249830049989</c:v>
                </c:pt>
                <c:pt idx="2">
                  <c:v>0.35697063744387514</c:v>
                </c:pt>
                <c:pt idx="3">
                  <c:v>0.4113858517934556</c:v>
                </c:pt>
                <c:pt idx="4">
                  <c:v>0.371742307479831</c:v>
                </c:pt>
                <c:pt idx="5">
                  <c:v>0.40613070444278965</c:v>
                </c:pt>
                <c:pt idx="6">
                  <c:v>0.45563621503961954</c:v>
                </c:pt>
                <c:pt idx="7">
                  <c:v>0.49343542137994806</c:v>
                </c:pt>
                <c:pt idx="8">
                  <c:v>0.48913712013849447</c:v>
                </c:pt>
                <c:pt idx="9">
                  <c:v>0.40436030405165208</c:v>
                </c:pt>
                <c:pt idx="10">
                  <c:v>0.53980449003877473</c:v>
                </c:pt>
                <c:pt idx="11">
                  <c:v>0.57248159997128012</c:v>
                </c:pt>
                <c:pt idx="12">
                  <c:v>0.51997058714767053</c:v>
                </c:pt>
                <c:pt idx="13">
                  <c:v>0.56103247481511875</c:v>
                </c:pt>
                <c:pt idx="14">
                  <c:v>0.57628108262473277</c:v>
                </c:pt>
                <c:pt idx="15">
                  <c:v>0.53996719968637241</c:v>
                </c:pt>
                <c:pt idx="16">
                  <c:v>0.60823272587930244</c:v>
                </c:pt>
                <c:pt idx="17">
                  <c:v>0.64267089106029329</c:v>
                </c:pt>
                <c:pt idx="18">
                  <c:v>0.69079327230542031</c:v>
                </c:pt>
                <c:pt idx="19">
                  <c:v>0.63123913564230061</c:v>
                </c:pt>
                <c:pt idx="20">
                  <c:v>0.7033206831907598</c:v>
                </c:pt>
                <c:pt idx="21">
                  <c:v>0.72923194818045167</c:v>
                </c:pt>
                <c:pt idx="22">
                  <c:v>0.7202386456416251</c:v>
                </c:pt>
                <c:pt idx="23">
                  <c:v>0.11808015334660221</c:v>
                </c:pt>
                <c:pt idx="24">
                  <c:v>0.87329064928884548</c:v>
                </c:pt>
                <c:pt idx="25">
                  <c:v>0.91281786593077996</c:v>
                </c:pt>
                <c:pt idx="26">
                  <c:v>0.87375131752617308</c:v>
                </c:pt>
                <c:pt idx="27">
                  <c:v>0.91884469224765009</c:v>
                </c:pt>
                <c:pt idx="28">
                  <c:v>0.95011842349361264</c:v>
                </c:pt>
                <c:pt idx="29">
                  <c:v>1.0848473915902113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5-4275-A58F-D7A80D48DFE0}"/>
            </c:ext>
          </c:extLst>
        </c:ser>
        <c:ser>
          <c:idx val="1"/>
          <c:order val="1"/>
          <c:tx>
            <c:strRef>
              <c:f>Disk_Media!$I$2</c:f>
              <c:strCache>
                <c:ptCount val="1"/>
                <c:pt idx="0">
                  <c:v>PE 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Disk_Media!$A$3:$A$32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Disk_Media!$I$3:$I$32</c:f>
              <c:numCache>
                <c:formatCode>0.00</c:formatCode>
                <c:ptCount val="30"/>
                <c:pt idx="0">
                  <c:v>0</c:v>
                </c:pt>
                <c:pt idx="1">
                  <c:v>9.5291647860516096E-2</c:v>
                </c:pt>
                <c:pt idx="2">
                  <c:v>-3.6535353754188801E-2</c:v>
                </c:pt>
                <c:pt idx="3">
                  <c:v>-1.8451375892812188E-2</c:v>
                </c:pt>
                <c:pt idx="4">
                  <c:v>4.5881908711899819E-3</c:v>
                </c:pt>
                <c:pt idx="5">
                  <c:v>-4.3818582835396032E-2</c:v>
                </c:pt>
                <c:pt idx="6">
                  <c:v>-4.503428625594063E-2</c:v>
                </c:pt>
                <c:pt idx="7">
                  <c:v>-5.2164462847971743E-2</c:v>
                </c:pt>
                <c:pt idx="8">
                  <c:v>-0.10283504918532731</c:v>
                </c:pt>
                <c:pt idx="9">
                  <c:v>-0.16198696394657697</c:v>
                </c:pt>
                <c:pt idx="10">
                  <c:v>-8.3128182971606485E-2</c:v>
                </c:pt>
                <c:pt idx="11">
                  <c:v>-9.4727116242954185E-2</c:v>
                </c:pt>
                <c:pt idx="12">
                  <c:v>-0.16027731375778026</c:v>
                </c:pt>
                <c:pt idx="13">
                  <c:v>-0.25487056195649388</c:v>
                </c:pt>
                <c:pt idx="14">
                  <c:v>-0.31843290603041646</c:v>
                </c:pt>
                <c:pt idx="15">
                  <c:v>-0.38631473337885752</c:v>
                </c:pt>
                <c:pt idx="16">
                  <c:v>-0.38580074490317567</c:v>
                </c:pt>
                <c:pt idx="17">
                  <c:v>-0.38994938787659222</c:v>
                </c:pt>
                <c:pt idx="18">
                  <c:v>-0.41116129952996672</c:v>
                </c:pt>
                <c:pt idx="19">
                  <c:v>-0.4415558617542214</c:v>
                </c:pt>
                <c:pt idx="20">
                  <c:v>-0.41921411185281154</c:v>
                </c:pt>
                <c:pt idx="21">
                  <c:v>-0.44020721856708578</c:v>
                </c:pt>
                <c:pt idx="22">
                  <c:v>-0.46039076142169533</c:v>
                </c:pt>
                <c:pt idx="23">
                  <c:v>-0.65945071883572937</c:v>
                </c:pt>
                <c:pt idx="24">
                  <c:v>-0.44626930728939362</c:v>
                </c:pt>
                <c:pt idx="25">
                  <c:v>-0.23378886917135894</c:v>
                </c:pt>
                <c:pt idx="26">
                  <c:v>-0.29427761375544637</c:v>
                </c:pt>
                <c:pt idx="27">
                  <c:v>5.1153037246300902E-2</c:v>
                </c:pt>
                <c:pt idx="28">
                  <c:v>-1.3076285307841291E-2</c:v>
                </c:pt>
                <c:pt idx="29">
                  <c:v>7.9681643786156484E-2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5-4275-A58F-D7A80D48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170552"/>
        <c:axId val="637166616"/>
      </c:lineChart>
      <c:dateAx>
        <c:axId val="637170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166616"/>
        <c:crosses val="autoZero"/>
        <c:auto val="1"/>
        <c:lblOffset val="100"/>
        <c:baseTimeUnit val="days"/>
      </c:dateAx>
      <c:valAx>
        <c:axId val="63716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17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png"/><Relationship Id="rId18" Type="http://schemas.openxmlformats.org/officeDocument/2006/relationships/customXml" Target="../ink/ink15.xml"/><Relationship Id="rId26" Type="http://schemas.openxmlformats.org/officeDocument/2006/relationships/customXml" Target="../ink/ink21.xml"/><Relationship Id="rId3" Type="http://schemas.openxmlformats.org/officeDocument/2006/relationships/customXml" Target="../ink/ink2.xml"/><Relationship Id="rId21" Type="http://schemas.openxmlformats.org/officeDocument/2006/relationships/image" Target="../media/image10.png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image" Target="../media/image10.png"/><Relationship Id="rId25" Type="http://schemas.openxmlformats.org/officeDocument/2006/relationships/image" Target="../media/image10.png"/><Relationship Id="rId33" Type="http://schemas.openxmlformats.org/officeDocument/2006/relationships/chart" Target="../charts/chart2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20" Type="http://schemas.openxmlformats.org/officeDocument/2006/relationships/customXml" Target="../ink/ink17.xml"/><Relationship Id="rId29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24" Type="http://schemas.openxmlformats.org/officeDocument/2006/relationships/customXml" Target="../ink/ink20.xml"/><Relationship Id="rId32" Type="http://schemas.openxmlformats.org/officeDocument/2006/relationships/chart" Target="../charts/chart1.xml"/><Relationship Id="rId5" Type="http://schemas.openxmlformats.org/officeDocument/2006/relationships/customXml" Target="../ink/ink4.xml"/><Relationship Id="rId15" Type="http://schemas.openxmlformats.org/officeDocument/2006/relationships/customXml" Target="../ink/ink13.xml"/><Relationship Id="rId23" Type="http://schemas.openxmlformats.org/officeDocument/2006/relationships/customXml" Target="../ink/ink19.xml"/><Relationship Id="rId28" Type="http://schemas.openxmlformats.org/officeDocument/2006/relationships/customXml" Target="../ink/ink23.xml"/><Relationship Id="rId10" Type="http://schemas.openxmlformats.org/officeDocument/2006/relationships/customXml" Target="../ink/ink9.xml"/><Relationship Id="rId19" Type="http://schemas.openxmlformats.org/officeDocument/2006/relationships/customXml" Target="../ink/ink16.xml"/><Relationship Id="rId31" Type="http://schemas.openxmlformats.org/officeDocument/2006/relationships/customXml" Target="../ink/ink25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2.xml"/><Relationship Id="rId22" Type="http://schemas.openxmlformats.org/officeDocument/2006/relationships/customXml" Target="../ink/ink18.xml"/><Relationship Id="rId27" Type="http://schemas.openxmlformats.org/officeDocument/2006/relationships/customXml" Target="../ink/ink22.xml"/><Relationship Id="rId30" Type="http://schemas.openxmlformats.org/officeDocument/2006/relationships/customXml" Target="../ink/ink24.xml"/><Relationship Id="rId8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32.xml"/><Relationship Id="rId13" Type="http://schemas.openxmlformats.org/officeDocument/2006/relationships/image" Target="../media/image11.png"/><Relationship Id="rId18" Type="http://schemas.openxmlformats.org/officeDocument/2006/relationships/customXml" Target="../ink/ink40.xml"/><Relationship Id="rId26" Type="http://schemas.openxmlformats.org/officeDocument/2006/relationships/customXml" Target="../ink/ink46.xml"/><Relationship Id="rId3" Type="http://schemas.openxmlformats.org/officeDocument/2006/relationships/customXml" Target="../ink/ink27.xml"/><Relationship Id="rId21" Type="http://schemas.openxmlformats.org/officeDocument/2006/relationships/image" Target="../media/image10.png"/><Relationship Id="rId7" Type="http://schemas.openxmlformats.org/officeDocument/2006/relationships/customXml" Target="../ink/ink31.xml"/><Relationship Id="rId12" Type="http://schemas.openxmlformats.org/officeDocument/2006/relationships/customXml" Target="../ink/ink36.xml"/><Relationship Id="rId17" Type="http://schemas.openxmlformats.org/officeDocument/2006/relationships/image" Target="../media/image10.png"/><Relationship Id="rId25" Type="http://schemas.openxmlformats.org/officeDocument/2006/relationships/image" Target="../media/image10.png"/><Relationship Id="rId2" Type="http://schemas.openxmlformats.org/officeDocument/2006/relationships/image" Target="../media/image1.png"/><Relationship Id="rId16" Type="http://schemas.openxmlformats.org/officeDocument/2006/relationships/customXml" Target="../ink/ink39.xml"/><Relationship Id="rId20" Type="http://schemas.openxmlformats.org/officeDocument/2006/relationships/customXml" Target="../ink/ink42.xml"/><Relationship Id="rId29" Type="http://schemas.openxmlformats.org/officeDocument/2006/relationships/image" Target="../media/image10.png"/><Relationship Id="rId1" Type="http://schemas.openxmlformats.org/officeDocument/2006/relationships/customXml" Target="../ink/ink26.xml"/><Relationship Id="rId6" Type="http://schemas.openxmlformats.org/officeDocument/2006/relationships/customXml" Target="../ink/ink30.xml"/><Relationship Id="rId11" Type="http://schemas.openxmlformats.org/officeDocument/2006/relationships/customXml" Target="../ink/ink35.xml"/><Relationship Id="rId24" Type="http://schemas.openxmlformats.org/officeDocument/2006/relationships/customXml" Target="../ink/ink45.xml"/><Relationship Id="rId5" Type="http://schemas.openxmlformats.org/officeDocument/2006/relationships/customXml" Target="../ink/ink29.xml"/><Relationship Id="rId15" Type="http://schemas.openxmlformats.org/officeDocument/2006/relationships/customXml" Target="../ink/ink38.xml"/><Relationship Id="rId23" Type="http://schemas.openxmlformats.org/officeDocument/2006/relationships/customXml" Target="../ink/ink44.xml"/><Relationship Id="rId28" Type="http://schemas.openxmlformats.org/officeDocument/2006/relationships/customXml" Target="../ink/ink48.xml"/><Relationship Id="rId10" Type="http://schemas.openxmlformats.org/officeDocument/2006/relationships/customXml" Target="../ink/ink34.xml"/><Relationship Id="rId19" Type="http://schemas.openxmlformats.org/officeDocument/2006/relationships/customXml" Target="../ink/ink41.xml"/><Relationship Id="rId31" Type="http://schemas.openxmlformats.org/officeDocument/2006/relationships/customXml" Target="../ink/ink50.xml"/><Relationship Id="rId4" Type="http://schemas.openxmlformats.org/officeDocument/2006/relationships/customXml" Target="../ink/ink28.xml"/><Relationship Id="rId9" Type="http://schemas.openxmlformats.org/officeDocument/2006/relationships/customXml" Target="../ink/ink33.xml"/><Relationship Id="rId14" Type="http://schemas.openxmlformats.org/officeDocument/2006/relationships/customXml" Target="../ink/ink37.xml"/><Relationship Id="rId22" Type="http://schemas.openxmlformats.org/officeDocument/2006/relationships/customXml" Target="../ink/ink43.xml"/><Relationship Id="rId27" Type="http://schemas.openxmlformats.org/officeDocument/2006/relationships/customXml" Target="../ink/ink47.xml"/><Relationship Id="rId30" Type="http://schemas.openxmlformats.org/officeDocument/2006/relationships/customXml" Target="../ink/ink4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57.xml"/><Relationship Id="rId13" Type="http://schemas.openxmlformats.org/officeDocument/2006/relationships/image" Target="../media/image11.png"/><Relationship Id="rId18" Type="http://schemas.openxmlformats.org/officeDocument/2006/relationships/customXml" Target="../ink/ink65.xml"/><Relationship Id="rId26" Type="http://schemas.openxmlformats.org/officeDocument/2006/relationships/customXml" Target="../ink/ink71.xml"/><Relationship Id="rId3" Type="http://schemas.openxmlformats.org/officeDocument/2006/relationships/customXml" Target="../ink/ink52.xml"/><Relationship Id="rId21" Type="http://schemas.openxmlformats.org/officeDocument/2006/relationships/image" Target="../media/image10.png"/><Relationship Id="rId7" Type="http://schemas.openxmlformats.org/officeDocument/2006/relationships/customXml" Target="../ink/ink56.xml"/><Relationship Id="rId12" Type="http://schemas.openxmlformats.org/officeDocument/2006/relationships/customXml" Target="../ink/ink61.xml"/><Relationship Id="rId17" Type="http://schemas.openxmlformats.org/officeDocument/2006/relationships/image" Target="../media/image10.png"/><Relationship Id="rId25" Type="http://schemas.openxmlformats.org/officeDocument/2006/relationships/image" Target="../media/image10.png"/><Relationship Id="rId2" Type="http://schemas.openxmlformats.org/officeDocument/2006/relationships/image" Target="../media/image1.png"/><Relationship Id="rId16" Type="http://schemas.openxmlformats.org/officeDocument/2006/relationships/customXml" Target="../ink/ink64.xml"/><Relationship Id="rId20" Type="http://schemas.openxmlformats.org/officeDocument/2006/relationships/customXml" Target="../ink/ink67.xml"/><Relationship Id="rId29" Type="http://schemas.openxmlformats.org/officeDocument/2006/relationships/image" Target="../media/image10.png"/><Relationship Id="rId1" Type="http://schemas.openxmlformats.org/officeDocument/2006/relationships/customXml" Target="../ink/ink51.xml"/><Relationship Id="rId6" Type="http://schemas.openxmlformats.org/officeDocument/2006/relationships/customXml" Target="../ink/ink55.xml"/><Relationship Id="rId11" Type="http://schemas.openxmlformats.org/officeDocument/2006/relationships/customXml" Target="../ink/ink60.xml"/><Relationship Id="rId24" Type="http://schemas.openxmlformats.org/officeDocument/2006/relationships/customXml" Target="../ink/ink70.xml"/><Relationship Id="rId5" Type="http://schemas.openxmlformats.org/officeDocument/2006/relationships/customXml" Target="../ink/ink54.xml"/><Relationship Id="rId15" Type="http://schemas.openxmlformats.org/officeDocument/2006/relationships/customXml" Target="../ink/ink63.xml"/><Relationship Id="rId23" Type="http://schemas.openxmlformats.org/officeDocument/2006/relationships/customXml" Target="../ink/ink69.xml"/><Relationship Id="rId28" Type="http://schemas.openxmlformats.org/officeDocument/2006/relationships/customXml" Target="../ink/ink73.xml"/><Relationship Id="rId10" Type="http://schemas.openxmlformats.org/officeDocument/2006/relationships/customXml" Target="../ink/ink59.xml"/><Relationship Id="rId19" Type="http://schemas.openxmlformats.org/officeDocument/2006/relationships/customXml" Target="../ink/ink66.xml"/><Relationship Id="rId31" Type="http://schemas.openxmlformats.org/officeDocument/2006/relationships/customXml" Target="../ink/ink75.xml"/><Relationship Id="rId4" Type="http://schemas.openxmlformats.org/officeDocument/2006/relationships/customXml" Target="../ink/ink53.xml"/><Relationship Id="rId9" Type="http://schemas.openxmlformats.org/officeDocument/2006/relationships/customXml" Target="../ink/ink58.xml"/><Relationship Id="rId14" Type="http://schemas.openxmlformats.org/officeDocument/2006/relationships/customXml" Target="../ink/ink62.xml"/><Relationship Id="rId22" Type="http://schemas.openxmlformats.org/officeDocument/2006/relationships/customXml" Target="../ink/ink68.xml"/><Relationship Id="rId27" Type="http://schemas.openxmlformats.org/officeDocument/2006/relationships/customXml" Target="../ink/ink72.xml"/><Relationship Id="rId30" Type="http://schemas.openxmlformats.org/officeDocument/2006/relationships/customXml" Target="../ink/ink74.xm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png"/><Relationship Id="rId18" Type="http://schemas.openxmlformats.org/officeDocument/2006/relationships/customXml" Target="../ink/ink90.xml"/><Relationship Id="rId26" Type="http://schemas.openxmlformats.org/officeDocument/2006/relationships/customXml" Target="../ink/ink96.xml"/><Relationship Id="rId3" Type="http://schemas.openxmlformats.org/officeDocument/2006/relationships/customXml" Target="../ink/ink77.xml"/><Relationship Id="rId21" Type="http://schemas.openxmlformats.org/officeDocument/2006/relationships/image" Target="../media/image10.png"/><Relationship Id="rId7" Type="http://schemas.openxmlformats.org/officeDocument/2006/relationships/customXml" Target="../ink/ink81.xml"/><Relationship Id="rId12" Type="http://schemas.openxmlformats.org/officeDocument/2006/relationships/customXml" Target="../ink/ink86.xml"/><Relationship Id="rId17" Type="http://schemas.openxmlformats.org/officeDocument/2006/relationships/image" Target="../media/image10.png"/><Relationship Id="rId25" Type="http://schemas.openxmlformats.org/officeDocument/2006/relationships/image" Target="../media/image10.png"/><Relationship Id="rId33" Type="http://schemas.openxmlformats.org/officeDocument/2006/relationships/chart" Target="../charts/chart4.xml"/><Relationship Id="rId2" Type="http://schemas.openxmlformats.org/officeDocument/2006/relationships/image" Target="../media/image1.png"/><Relationship Id="rId16" Type="http://schemas.openxmlformats.org/officeDocument/2006/relationships/customXml" Target="../ink/ink89.xml"/><Relationship Id="rId20" Type="http://schemas.openxmlformats.org/officeDocument/2006/relationships/customXml" Target="../ink/ink92.xml"/><Relationship Id="rId29" Type="http://schemas.openxmlformats.org/officeDocument/2006/relationships/image" Target="../media/image10.png"/><Relationship Id="rId1" Type="http://schemas.openxmlformats.org/officeDocument/2006/relationships/customXml" Target="../ink/ink76.xml"/><Relationship Id="rId6" Type="http://schemas.openxmlformats.org/officeDocument/2006/relationships/customXml" Target="../ink/ink80.xml"/><Relationship Id="rId11" Type="http://schemas.openxmlformats.org/officeDocument/2006/relationships/customXml" Target="../ink/ink85.xml"/><Relationship Id="rId24" Type="http://schemas.openxmlformats.org/officeDocument/2006/relationships/customXml" Target="../ink/ink95.xml"/><Relationship Id="rId32" Type="http://schemas.openxmlformats.org/officeDocument/2006/relationships/chart" Target="../charts/chart3.xml"/><Relationship Id="rId5" Type="http://schemas.openxmlformats.org/officeDocument/2006/relationships/customXml" Target="../ink/ink79.xml"/><Relationship Id="rId15" Type="http://schemas.openxmlformats.org/officeDocument/2006/relationships/customXml" Target="../ink/ink88.xml"/><Relationship Id="rId23" Type="http://schemas.openxmlformats.org/officeDocument/2006/relationships/customXml" Target="../ink/ink94.xml"/><Relationship Id="rId28" Type="http://schemas.openxmlformats.org/officeDocument/2006/relationships/customXml" Target="../ink/ink98.xml"/><Relationship Id="rId10" Type="http://schemas.openxmlformats.org/officeDocument/2006/relationships/customXml" Target="../ink/ink84.xml"/><Relationship Id="rId19" Type="http://schemas.openxmlformats.org/officeDocument/2006/relationships/customXml" Target="../ink/ink91.xml"/><Relationship Id="rId31" Type="http://schemas.openxmlformats.org/officeDocument/2006/relationships/customXml" Target="../ink/ink100.xml"/><Relationship Id="rId4" Type="http://schemas.openxmlformats.org/officeDocument/2006/relationships/customXml" Target="../ink/ink78.xml"/><Relationship Id="rId9" Type="http://schemas.openxmlformats.org/officeDocument/2006/relationships/customXml" Target="../ink/ink83.xml"/><Relationship Id="rId14" Type="http://schemas.openxmlformats.org/officeDocument/2006/relationships/customXml" Target="../ink/ink87.xml"/><Relationship Id="rId22" Type="http://schemas.openxmlformats.org/officeDocument/2006/relationships/customXml" Target="../ink/ink93.xml"/><Relationship Id="rId27" Type="http://schemas.openxmlformats.org/officeDocument/2006/relationships/customXml" Target="../ink/ink97.xml"/><Relationship Id="rId30" Type="http://schemas.openxmlformats.org/officeDocument/2006/relationships/customXml" Target="../ink/ink99.xml"/><Relationship Id="rId8" Type="http://schemas.openxmlformats.org/officeDocument/2006/relationships/customXml" Target="../ink/ink82.xm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png"/><Relationship Id="rId18" Type="http://schemas.openxmlformats.org/officeDocument/2006/relationships/customXml" Target="../ink/ink115.xml"/><Relationship Id="rId26" Type="http://schemas.openxmlformats.org/officeDocument/2006/relationships/customXml" Target="../ink/ink121.xml"/><Relationship Id="rId3" Type="http://schemas.openxmlformats.org/officeDocument/2006/relationships/customXml" Target="../ink/ink102.xml"/><Relationship Id="rId21" Type="http://schemas.openxmlformats.org/officeDocument/2006/relationships/image" Target="../media/image10.png"/><Relationship Id="rId7" Type="http://schemas.openxmlformats.org/officeDocument/2006/relationships/customXml" Target="../ink/ink106.xml"/><Relationship Id="rId12" Type="http://schemas.openxmlformats.org/officeDocument/2006/relationships/customXml" Target="../ink/ink111.xml"/><Relationship Id="rId17" Type="http://schemas.openxmlformats.org/officeDocument/2006/relationships/image" Target="../media/image10.png"/><Relationship Id="rId25" Type="http://schemas.openxmlformats.org/officeDocument/2006/relationships/image" Target="../media/image10.png"/><Relationship Id="rId33" Type="http://schemas.openxmlformats.org/officeDocument/2006/relationships/chart" Target="../charts/chart6.xml"/><Relationship Id="rId2" Type="http://schemas.openxmlformats.org/officeDocument/2006/relationships/image" Target="../media/image1.png"/><Relationship Id="rId16" Type="http://schemas.openxmlformats.org/officeDocument/2006/relationships/customXml" Target="../ink/ink114.xml"/><Relationship Id="rId20" Type="http://schemas.openxmlformats.org/officeDocument/2006/relationships/customXml" Target="../ink/ink117.xml"/><Relationship Id="rId29" Type="http://schemas.openxmlformats.org/officeDocument/2006/relationships/image" Target="../media/image10.png"/><Relationship Id="rId1" Type="http://schemas.openxmlformats.org/officeDocument/2006/relationships/customXml" Target="../ink/ink101.xml"/><Relationship Id="rId6" Type="http://schemas.openxmlformats.org/officeDocument/2006/relationships/customXml" Target="../ink/ink105.xml"/><Relationship Id="rId11" Type="http://schemas.openxmlformats.org/officeDocument/2006/relationships/customXml" Target="../ink/ink110.xml"/><Relationship Id="rId24" Type="http://schemas.openxmlformats.org/officeDocument/2006/relationships/customXml" Target="../ink/ink120.xml"/><Relationship Id="rId32" Type="http://schemas.openxmlformats.org/officeDocument/2006/relationships/chart" Target="../charts/chart5.xml"/><Relationship Id="rId5" Type="http://schemas.openxmlformats.org/officeDocument/2006/relationships/customXml" Target="../ink/ink104.xml"/><Relationship Id="rId15" Type="http://schemas.openxmlformats.org/officeDocument/2006/relationships/customXml" Target="../ink/ink113.xml"/><Relationship Id="rId23" Type="http://schemas.openxmlformats.org/officeDocument/2006/relationships/customXml" Target="../ink/ink119.xml"/><Relationship Id="rId28" Type="http://schemas.openxmlformats.org/officeDocument/2006/relationships/customXml" Target="../ink/ink123.xml"/><Relationship Id="rId10" Type="http://schemas.openxmlformats.org/officeDocument/2006/relationships/customXml" Target="../ink/ink109.xml"/><Relationship Id="rId19" Type="http://schemas.openxmlformats.org/officeDocument/2006/relationships/customXml" Target="../ink/ink116.xml"/><Relationship Id="rId31" Type="http://schemas.openxmlformats.org/officeDocument/2006/relationships/customXml" Target="../ink/ink125.xml"/><Relationship Id="rId4" Type="http://schemas.openxmlformats.org/officeDocument/2006/relationships/customXml" Target="../ink/ink103.xml"/><Relationship Id="rId9" Type="http://schemas.openxmlformats.org/officeDocument/2006/relationships/customXml" Target="../ink/ink108.xml"/><Relationship Id="rId14" Type="http://schemas.openxmlformats.org/officeDocument/2006/relationships/customXml" Target="../ink/ink112.xml"/><Relationship Id="rId22" Type="http://schemas.openxmlformats.org/officeDocument/2006/relationships/customXml" Target="../ink/ink118.xml"/><Relationship Id="rId27" Type="http://schemas.openxmlformats.org/officeDocument/2006/relationships/customXml" Target="../ink/ink122.xml"/><Relationship Id="rId30" Type="http://schemas.openxmlformats.org/officeDocument/2006/relationships/customXml" Target="../ink/ink124.xml"/><Relationship Id="rId8" Type="http://schemas.openxmlformats.org/officeDocument/2006/relationships/customXml" Target="../ink/ink107.xm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png"/><Relationship Id="rId18" Type="http://schemas.openxmlformats.org/officeDocument/2006/relationships/customXml" Target="../ink/ink136.xml"/><Relationship Id="rId26" Type="http://schemas.openxmlformats.org/officeDocument/2006/relationships/customXml" Target="../ink/ink142.xml"/><Relationship Id="rId39" Type="http://schemas.openxmlformats.org/officeDocument/2006/relationships/customXml" Target="../ink/ink153.xml"/><Relationship Id="rId21" Type="http://schemas.openxmlformats.org/officeDocument/2006/relationships/image" Target="../media/image10.png"/><Relationship Id="rId34" Type="http://schemas.openxmlformats.org/officeDocument/2006/relationships/customXml" Target="../ink/ink148.xml"/><Relationship Id="rId42" Type="http://schemas.openxmlformats.org/officeDocument/2006/relationships/customXml" Target="../ink/ink155.xml"/><Relationship Id="rId47" Type="http://schemas.openxmlformats.org/officeDocument/2006/relationships/customXml" Target="../ink/ink159.xml"/><Relationship Id="rId50" Type="http://schemas.openxmlformats.org/officeDocument/2006/relationships/customXml" Target="../ink/ink161.xml"/><Relationship Id="rId55" Type="http://schemas.openxmlformats.org/officeDocument/2006/relationships/customXml" Target="../ink/ink165.xml"/><Relationship Id="rId7" Type="http://schemas.openxmlformats.org/officeDocument/2006/relationships/customXml" Target="../ink/ink131.xml"/><Relationship Id="rId2" Type="http://schemas.openxmlformats.org/officeDocument/2006/relationships/image" Target="../media/image1.png"/><Relationship Id="rId16" Type="http://schemas.openxmlformats.org/officeDocument/2006/relationships/customXml" Target="../ink/ink135.xml"/><Relationship Id="rId29" Type="http://schemas.openxmlformats.org/officeDocument/2006/relationships/image" Target="../media/image10.png"/><Relationship Id="rId24" Type="http://schemas.openxmlformats.org/officeDocument/2006/relationships/customXml" Target="../ink/ink141.xml"/><Relationship Id="rId32" Type="http://schemas.openxmlformats.org/officeDocument/2006/relationships/customXml" Target="../ink/ink147.xml"/><Relationship Id="rId37" Type="http://schemas.openxmlformats.org/officeDocument/2006/relationships/customXml" Target="../ink/ink151.xml"/><Relationship Id="rId40" Type="http://schemas.openxmlformats.org/officeDocument/2006/relationships/image" Target="../media/image11.png"/><Relationship Id="rId45" Type="http://schemas.openxmlformats.org/officeDocument/2006/relationships/customXml" Target="../ink/ink157.xml"/><Relationship Id="rId53" Type="http://schemas.openxmlformats.org/officeDocument/2006/relationships/customXml" Target="../ink/ink163.xml"/><Relationship Id="rId58" Type="http://schemas.openxmlformats.org/officeDocument/2006/relationships/customXml" Target="../ink/ink167.xml"/><Relationship Id="rId5" Type="http://schemas.openxmlformats.org/officeDocument/2006/relationships/customXml" Target="../ink/ink129.xml"/><Relationship Id="rId19" Type="http://schemas.openxmlformats.org/officeDocument/2006/relationships/customXml" Target="../ink/ink137.xml"/><Relationship Id="rId31" Type="http://schemas.openxmlformats.org/officeDocument/2006/relationships/customXml" Target="../ink/ink146.xml"/><Relationship Id="rId44" Type="http://schemas.openxmlformats.org/officeDocument/2006/relationships/image" Target="../media/image10.png"/><Relationship Id="rId52" Type="http://schemas.openxmlformats.org/officeDocument/2006/relationships/image" Target="../media/image10.png"/><Relationship Id="rId4" Type="http://schemas.openxmlformats.org/officeDocument/2006/relationships/customXml" Target="../ink/ink128.xml"/><Relationship Id="rId14" Type="http://schemas.openxmlformats.org/officeDocument/2006/relationships/customXml" Target="../ink/ink133.xml"/><Relationship Id="rId22" Type="http://schemas.openxmlformats.org/officeDocument/2006/relationships/customXml" Target="../ink/ink139.xml"/><Relationship Id="rId27" Type="http://schemas.openxmlformats.org/officeDocument/2006/relationships/customXml" Target="../ink/ink143.xml"/><Relationship Id="rId30" Type="http://schemas.openxmlformats.org/officeDocument/2006/relationships/customXml" Target="../ink/ink145.xml"/><Relationship Id="rId35" Type="http://schemas.openxmlformats.org/officeDocument/2006/relationships/customXml" Target="../ink/ink149.xml"/><Relationship Id="rId43" Type="http://schemas.openxmlformats.org/officeDocument/2006/relationships/customXml" Target="../ink/ink156.xml"/><Relationship Id="rId48" Type="http://schemas.openxmlformats.org/officeDocument/2006/relationships/image" Target="../media/image10.png"/><Relationship Id="rId56" Type="http://schemas.openxmlformats.org/officeDocument/2006/relationships/image" Target="../media/image10.png"/><Relationship Id="rId8" Type="http://schemas.openxmlformats.org/officeDocument/2006/relationships/customXml" Target="../ink/ink132.xml"/><Relationship Id="rId51" Type="http://schemas.openxmlformats.org/officeDocument/2006/relationships/customXml" Target="../ink/ink162.xml"/><Relationship Id="rId3" Type="http://schemas.openxmlformats.org/officeDocument/2006/relationships/customXml" Target="../ink/ink127.xml"/><Relationship Id="rId17" Type="http://schemas.openxmlformats.org/officeDocument/2006/relationships/image" Target="../media/image10.png"/><Relationship Id="rId25" Type="http://schemas.openxmlformats.org/officeDocument/2006/relationships/image" Target="../media/image10.png"/><Relationship Id="rId33" Type="http://schemas.openxmlformats.org/officeDocument/2006/relationships/image" Target="../media/image1.png"/><Relationship Id="rId38" Type="http://schemas.openxmlformats.org/officeDocument/2006/relationships/customXml" Target="../ink/ink152.xml"/><Relationship Id="rId46" Type="http://schemas.openxmlformats.org/officeDocument/2006/relationships/customXml" Target="../ink/ink158.xml"/><Relationship Id="rId20" Type="http://schemas.openxmlformats.org/officeDocument/2006/relationships/customXml" Target="../ink/ink138.xml"/><Relationship Id="rId41" Type="http://schemas.openxmlformats.org/officeDocument/2006/relationships/customXml" Target="../ink/ink154.xml"/><Relationship Id="rId54" Type="http://schemas.openxmlformats.org/officeDocument/2006/relationships/customXml" Target="../ink/ink164.xml"/><Relationship Id="rId1" Type="http://schemas.openxmlformats.org/officeDocument/2006/relationships/customXml" Target="../ink/ink126.xml"/><Relationship Id="rId6" Type="http://schemas.openxmlformats.org/officeDocument/2006/relationships/customXml" Target="../ink/ink130.xml"/><Relationship Id="rId15" Type="http://schemas.openxmlformats.org/officeDocument/2006/relationships/customXml" Target="../ink/ink134.xml"/><Relationship Id="rId23" Type="http://schemas.openxmlformats.org/officeDocument/2006/relationships/customXml" Target="../ink/ink140.xml"/><Relationship Id="rId28" Type="http://schemas.openxmlformats.org/officeDocument/2006/relationships/customXml" Target="../ink/ink144.xml"/><Relationship Id="rId36" Type="http://schemas.openxmlformats.org/officeDocument/2006/relationships/customXml" Target="../ink/ink150.xml"/><Relationship Id="rId49" Type="http://schemas.openxmlformats.org/officeDocument/2006/relationships/customXml" Target="../ink/ink160.xml"/><Relationship Id="rId57" Type="http://schemas.openxmlformats.org/officeDocument/2006/relationships/customXml" Target="../ink/ink166.xm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png"/><Relationship Id="rId18" Type="http://schemas.openxmlformats.org/officeDocument/2006/relationships/customXml" Target="../ink/ink182.xml"/><Relationship Id="rId26" Type="http://schemas.openxmlformats.org/officeDocument/2006/relationships/customXml" Target="../ink/ink188.xml"/><Relationship Id="rId3" Type="http://schemas.openxmlformats.org/officeDocument/2006/relationships/customXml" Target="../ink/ink169.xml"/><Relationship Id="rId21" Type="http://schemas.openxmlformats.org/officeDocument/2006/relationships/image" Target="../media/image10.png"/><Relationship Id="rId7" Type="http://schemas.openxmlformats.org/officeDocument/2006/relationships/customXml" Target="../ink/ink173.xml"/><Relationship Id="rId12" Type="http://schemas.openxmlformats.org/officeDocument/2006/relationships/customXml" Target="../ink/ink178.xml"/><Relationship Id="rId17" Type="http://schemas.openxmlformats.org/officeDocument/2006/relationships/image" Target="../media/image10.png"/><Relationship Id="rId25" Type="http://schemas.openxmlformats.org/officeDocument/2006/relationships/image" Target="../media/image10.png"/><Relationship Id="rId33" Type="http://schemas.openxmlformats.org/officeDocument/2006/relationships/chart" Target="../charts/chart8.xml"/><Relationship Id="rId2" Type="http://schemas.openxmlformats.org/officeDocument/2006/relationships/image" Target="../media/image1.png"/><Relationship Id="rId16" Type="http://schemas.openxmlformats.org/officeDocument/2006/relationships/customXml" Target="../ink/ink181.xml"/><Relationship Id="rId20" Type="http://schemas.openxmlformats.org/officeDocument/2006/relationships/customXml" Target="../ink/ink184.xml"/><Relationship Id="rId29" Type="http://schemas.openxmlformats.org/officeDocument/2006/relationships/image" Target="../media/image10.png"/><Relationship Id="rId1" Type="http://schemas.openxmlformats.org/officeDocument/2006/relationships/customXml" Target="../ink/ink168.xml"/><Relationship Id="rId6" Type="http://schemas.openxmlformats.org/officeDocument/2006/relationships/customXml" Target="../ink/ink172.xml"/><Relationship Id="rId11" Type="http://schemas.openxmlformats.org/officeDocument/2006/relationships/customXml" Target="../ink/ink177.xml"/><Relationship Id="rId24" Type="http://schemas.openxmlformats.org/officeDocument/2006/relationships/customXml" Target="../ink/ink187.xml"/><Relationship Id="rId32" Type="http://schemas.openxmlformats.org/officeDocument/2006/relationships/chart" Target="../charts/chart7.xml"/><Relationship Id="rId5" Type="http://schemas.openxmlformats.org/officeDocument/2006/relationships/customXml" Target="../ink/ink171.xml"/><Relationship Id="rId15" Type="http://schemas.openxmlformats.org/officeDocument/2006/relationships/customXml" Target="../ink/ink180.xml"/><Relationship Id="rId23" Type="http://schemas.openxmlformats.org/officeDocument/2006/relationships/customXml" Target="../ink/ink186.xml"/><Relationship Id="rId28" Type="http://schemas.openxmlformats.org/officeDocument/2006/relationships/customXml" Target="../ink/ink190.xml"/><Relationship Id="rId10" Type="http://schemas.openxmlformats.org/officeDocument/2006/relationships/customXml" Target="../ink/ink176.xml"/><Relationship Id="rId19" Type="http://schemas.openxmlformats.org/officeDocument/2006/relationships/customXml" Target="../ink/ink183.xml"/><Relationship Id="rId31" Type="http://schemas.openxmlformats.org/officeDocument/2006/relationships/customXml" Target="../ink/ink192.xml"/><Relationship Id="rId4" Type="http://schemas.openxmlformats.org/officeDocument/2006/relationships/customXml" Target="../ink/ink170.xml"/><Relationship Id="rId9" Type="http://schemas.openxmlformats.org/officeDocument/2006/relationships/customXml" Target="../ink/ink175.xml"/><Relationship Id="rId14" Type="http://schemas.openxmlformats.org/officeDocument/2006/relationships/customXml" Target="../ink/ink179.xml"/><Relationship Id="rId22" Type="http://schemas.openxmlformats.org/officeDocument/2006/relationships/customXml" Target="../ink/ink185.xml"/><Relationship Id="rId27" Type="http://schemas.openxmlformats.org/officeDocument/2006/relationships/customXml" Target="../ink/ink189.xml"/><Relationship Id="rId30" Type="http://schemas.openxmlformats.org/officeDocument/2006/relationships/customXml" Target="../ink/ink191.xml"/><Relationship Id="rId8" Type="http://schemas.openxmlformats.org/officeDocument/2006/relationships/customXml" Target="../ink/ink174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ustomXml" Target="../ink/ink199.xml"/><Relationship Id="rId13" Type="http://schemas.openxmlformats.org/officeDocument/2006/relationships/image" Target="../media/image11.png"/><Relationship Id="rId18" Type="http://schemas.openxmlformats.org/officeDocument/2006/relationships/customXml" Target="../ink/ink207.xml"/><Relationship Id="rId26" Type="http://schemas.openxmlformats.org/officeDocument/2006/relationships/customXml" Target="../ink/ink213.xml"/><Relationship Id="rId3" Type="http://schemas.openxmlformats.org/officeDocument/2006/relationships/customXml" Target="../ink/ink194.xml"/><Relationship Id="rId21" Type="http://schemas.openxmlformats.org/officeDocument/2006/relationships/image" Target="../media/image10.png"/><Relationship Id="rId7" Type="http://schemas.openxmlformats.org/officeDocument/2006/relationships/customXml" Target="../ink/ink198.xml"/><Relationship Id="rId12" Type="http://schemas.openxmlformats.org/officeDocument/2006/relationships/customXml" Target="../ink/ink203.xml"/><Relationship Id="rId17" Type="http://schemas.openxmlformats.org/officeDocument/2006/relationships/image" Target="../media/image10.png"/><Relationship Id="rId25" Type="http://schemas.openxmlformats.org/officeDocument/2006/relationships/image" Target="../media/image10.png"/><Relationship Id="rId2" Type="http://schemas.openxmlformats.org/officeDocument/2006/relationships/image" Target="../media/image1.png"/><Relationship Id="rId16" Type="http://schemas.openxmlformats.org/officeDocument/2006/relationships/customXml" Target="../ink/ink206.xml"/><Relationship Id="rId20" Type="http://schemas.openxmlformats.org/officeDocument/2006/relationships/customXml" Target="../ink/ink209.xml"/><Relationship Id="rId29" Type="http://schemas.openxmlformats.org/officeDocument/2006/relationships/image" Target="../media/image10.png"/><Relationship Id="rId1" Type="http://schemas.openxmlformats.org/officeDocument/2006/relationships/customXml" Target="../ink/ink193.xml"/><Relationship Id="rId6" Type="http://schemas.openxmlformats.org/officeDocument/2006/relationships/customXml" Target="../ink/ink197.xml"/><Relationship Id="rId11" Type="http://schemas.openxmlformats.org/officeDocument/2006/relationships/customXml" Target="../ink/ink202.xml"/><Relationship Id="rId24" Type="http://schemas.openxmlformats.org/officeDocument/2006/relationships/customXml" Target="../ink/ink212.xml"/><Relationship Id="rId5" Type="http://schemas.openxmlformats.org/officeDocument/2006/relationships/customXml" Target="../ink/ink196.xml"/><Relationship Id="rId15" Type="http://schemas.openxmlformats.org/officeDocument/2006/relationships/customXml" Target="../ink/ink205.xml"/><Relationship Id="rId23" Type="http://schemas.openxmlformats.org/officeDocument/2006/relationships/customXml" Target="../ink/ink211.xml"/><Relationship Id="rId28" Type="http://schemas.openxmlformats.org/officeDocument/2006/relationships/customXml" Target="../ink/ink215.xml"/><Relationship Id="rId10" Type="http://schemas.openxmlformats.org/officeDocument/2006/relationships/customXml" Target="../ink/ink201.xml"/><Relationship Id="rId19" Type="http://schemas.openxmlformats.org/officeDocument/2006/relationships/customXml" Target="../ink/ink208.xml"/><Relationship Id="rId31" Type="http://schemas.openxmlformats.org/officeDocument/2006/relationships/customXml" Target="../ink/ink217.xml"/><Relationship Id="rId4" Type="http://schemas.openxmlformats.org/officeDocument/2006/relationships/customXml" Target="../ink/ink195.xml"/><Relationship Id="rId9" Type="http://schemas.openxmlformats.org/officeDocument/2006/relationships/customXml" Target="../ink/ink200.xml"/><Relationship Id="rId14" Type="http://schemas.openxmlformats.org/officeDocument/2006/relationships/customXml" Target="../ink/ink204.xml"/><Relationship Id="rId22" Type="http://schemas.openxmlformats.org/officeDocument/2006/relationships/customXml" Target="../ink/ink210.xml"/><Relationship Id="rId27" Type="http://schemas.openxmlformats.org/officeDocument/2006/relationships/customXml" Target="../ink/ink214.xml"/><Relationship Id="rId30" Type="http://schemas.openxmlformats.org/officeDocument/2006/relationships/customXml" Target="../ink/ink216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ustomXml" Target="../ink/ink224.xml"/><Relationship Id="rId13" Type="http://schemas.openxmlformats.org/officeDocument/2006/relationships/image" Target="../media/image11.png"/><Relationship Id="rId18" Type="http://schemas.openxmlformats.org/officeDocument/2006/relationships/customXml" Target="../ink/ink232.xml"/><Relationship Id="rId26" Type="http://schemas.openxmlformats.org/officeDocument/2006/relationships/customXml" Target="../ink/ink238.xml"/><Relationship Id="rId3" Type="http://schemas.openxmlformats.org/officeDocument/2006/relationships/customXml" Target="../ink/ink219.xml"/><Relationship Id="rId21" Type="http://schemas.openxmlformats.org/officeDocument/2006/relationships/image" Target="../media/image10.png"/><Relationship Id="rId7" Type="http://schemas.openxmlformats.org/officeDocument/2006/relationships/customXml" Target="../ink/ink223.xml"/><Relationship Id="rId12" Type="http://schemas.openxmlformats.org/officeDocument/2006/relationships/customXml" Target="../ink/ink228.xml"/><Relationship Id="rId17" Type="http://schemas.openxmlformats.org/officeDocument/2006/relationships/image" Target="../media/image10.png"/><Relationship Id="rId25" Type="http://schemas.openxmlformats.org/officeDocument/2006/relationships/image" Target="../media/image10.png"/><Relationship Id="rId2" Type="http://schemas.openxmlformats.org/officeDocument/2006/relationships/image" Target="../media/image1.png"/><Relationship Id="rId16" Type="http://schemas.openxmlformats.org/officeDocument/2006/relationships/customXml" Target="../ink/ink231.xml"/><Relationship Id="rId20" Type="http://schemas.openxmlformats.org/officeDocument/2006/relationships/customXml" Target="../ink/ink234.xml"/><Relationship Id="rId29" Type="http://schemas.openxmlformats.org/officeDocument/2006/relationships/image" Target="../media/image10.png"/><Relationship Id="rId1" Type="http://schemas.openxmlformats.org/officeDocument/2006/relationships/customXml" Target="../ink/ink218.xml"/><Relationship Id="rId6" Type="http://schemas.openxmlformats.org/officeDocument/2006/relationships/customXml" Target="../ink/ink222.xml"/><Relationship Id="rId11" Type="http://schemas.openxmlformats.org/officeDocument/2006/relationships/customXml" Target="../ink/ink227.xml"/><Relationship Id="rId24" Type="http://schemas.openxmlformats.org/officeDocument/2006/relationships/customXml" Target="../ink/ink237.xml"/><Relationship Id="rId5" Type="http://schemas.openxmlformats.org/officeDocument/2006/relationships/customXml" Target="../ink/ink221.xml"/><Relationship Id="rId15" Type="http://schemas.openxmlformats.org/officeDocument/2006/relationships/customXml" Target="../ink/ink230.xml"/><Relationship Id="rId23" Type="http://schemas.openxmlformats.org/officeDocument/2006/relationships/customXml" Target="../ink/ink236.xml"/><Relationship Id="rId28" Type="http://schemas.openxmlformats.org/officeDocument/2006/relationships/customXml" Target="../ink/ink240.xml"/><Relationship Id="rId10" Type="http://schemas.openxmlformats.org/officeDocument/2006/relationships/customXml" Target="../ink/ink226.xml"/><Relationship Id="rId19" Type="http://schemas.openxmlformats.org/officeDocument/2006/relationships/customXml" Target="../ink/ink233.xml"/><Relationship Id="rId31" Type="http://schemas.openxmlformats.org/officeDocument/2006/relationships/customXml" Target="../ink/ink242.xml"/><Relationship Id="rId4" Type="http://schemas.openxmlformats.org/officeDocument/2006/relationships/customXml" Target="../ink/ink220.xml"/><Relationship Id="rId9" Type="http://schemas.openxmlformats.org/officeDocument/2006/relationships/customXml" Target="../ink/ink225.xml"/><Relationship Id="rId14" Type="http://schemas.openxmlformats.org/officeDocument/2006/relationships/customXml" Target="../ink/ink229.xml"/><Relationship Id="rId22" Type="http://schemas.openxmlformats.org/officeDocument/2006/relationships/customXml" Target="../ink/ink235.xml"/><Relationship Id="rId27" Type="http://schemas.openxmlformats.org/officeDocument/2006/relationships/customXml" Target="../ink/ink239.xml"/><Relationship Id="rId30" Type="http://schemas.openxmlformats.org/officeDocument/2006/relationships/customXml" Target="../ink/ink2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200191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404655</xdr:colOff>
      <xdr:row>3</xdr:row>
      <xdr:rowOff>33060</xdr:rowOff>
    </xdr:from>
    <xdr:to>
      <xdr:col>5</xdr:col>
      <xdr:colOff>405015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3330124F-DA7E-4115-8936-9A7F29DE0F5A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3330124F-DA7E-4115-8936-9A7F29DE0F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</xdr:colOff>
      <xdr:row>7</xdr:row>
      <xdr:rowOff>147300</xdr:rowOff>
    </xdr:from>
    <xdr:to>
      <xdr:col>5</xdr:col>
      <xdr:colOff>4695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DD169A9E-BBA9-4B67-A3ED-BE63C17CB215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DD169A9E-BBA9-4B67-A3ED-BE63C17CB21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142710</xdr:colOff>
      <xdr:row>11</xdr:row>
      <xdr:rowOff>99900</xdr:rowOff>
    </xdr:from>
    <xdr:to>
      <xdr:col>13</xdr:col>
      <xdr:colOff>143070</xdr:colOff>
      <xdr:row>11</xdr:row>
      <xdr:rowOff>100260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79449EEF-464B-4462-A138-002B2FDD70D9}"/>
                </a:ext>
              </a:extLst>
            </xdr14:cNvPr>
            <xdr14:cNvContentPartPr/>
          </xdr14:nvContentPartPr>
          <xdr14:nvPr macro=""/>
          <xdr14:xfrm>
            <a:off x="7553160" y="2728800"/>
            <a:ext cx="360" cy="36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79449EEF-464B-4462-A138-002B2FDD70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4520" y="2719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161700</xdr:colOff>
      <xdr:row>9</xdr:row>
      <xdr:rowOff>152220</xdr:rowOff>
    </xdr:from>
    <xdr:to>
      <xdr:col>3</xdr:col>
      <xdr:colOff>162060</xdr:colOff>
      <xdr:row>9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EDDFE126-AABC-4BF3-B09E-E473783D27D9}"/>
                </a:ext>
              </a:extLst>
            </xdr14:cNvPr>
            <xdr14:cNvContentPartPr/>
          </xdr14:nvContentPartPr>
          <xdr14:nvPr macro=""/>
          <xdr14:xfrm>
            <a:off x="2257200" y="240012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EDDFE126-AABC-4BF3-B09E-E473783D27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820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361545</xdr:colOff>
      <xdr:row>10</xdr:row>
      <xdr:rowOff>180600</xdr:rowOff>
    </xdr:from>
    <xdr:to>
      <xdr:col>6</xdr:col>
      <xdr:colOff>361905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6CE7A6C7-27D5-4163-A9B5-95ADD89743B3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6CE7A6C7-27D5-4163-A9B5-95ADD89743B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418740</xdr:colOff>
      <xdr:row>13</xdr:row>
      <xdr:rowOff>14100</xdr:rowOff>
    </xdr:from>
    <xdr:to>
      <xdr:col>3</xdr:col>
      <xdr:colOff>419100</xdr:colOff>
      <xdr:row>13</xdr:row>
      <xdr:rowOff>14460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CF0BD4B9-CB6F-44D9-B35C-1A32A35EC86C}"/>
                </a:ext>
              </a:extLst>
            </xdr14:cNvPr>
            <xdr14:cNvContentPartPr/>
          </xdr14:nvContentPartPr>
          <xdr14:nvPr macro=""/>
          <xdr14:xfrm>
            <a:off x="2514240" y="3024000"/>
            <a:ext cx="360" cy="360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CF0BD4B9-CB6F-44D9-B35C-1A32A35EC8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05600" y="301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547245</xdr:colOff>
      <xdr:row>12</xdr:row>
      <xdr:rowOff>176160</xdr:rowOff>
    </xdr:from>
    <xdr:to>
      <xdr:col>1</xdr:col>
      <xdr:colOff>547605</xdr:colOff>
      <xdr:row>12</xdr:row>
      <xdr:rowOff>176520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B702AAD3-12EF-41CD-82A7-9CCACBA0FF7D}"/>
                </a:ext>
              </a:extLst>
            </xdr14:cNvPr>
            <xdr14:cNvContentPartPr/>
          </xdr14:nvContentPartPr>
          <xdr14:nvPr macro=""/>
          <xdr14:xfrm>
            <a:off x="1604520" y="2995560"/>
            <a:ext cx="360" cy="360"/>
          </xdr14:xfrm>
        </xdr:contentPart>
      </mc:Choice>
      <mc:Fallback xmlns="">
        <xdr:pic>
          <xdr:nvPicPr>
            <xdr:cNvPr id="12" name="Tinta 11">
              <a:extLst>
                <a:ext uri="{FF2B5EF4-FFF2-40B4-BE49-F238E27FC236}">
                  <a16:creationId xmlns:a16="http://schemas.microsoft.com/office/drawing/2014/main" id="{B702AAD3-12EF-41CD-82A7-9CCACBA0FF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95880" y="2986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8C29C71A-A791-4C01-81B7-D43E914E604E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316E9278-9E27-4928-AB29-B89636BDBAEA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2</xdr:row>
      <xdr:rowOff>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F36A67D4-731B-46A0-B623-D4BA5CD778BF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1AA9104F-4551-45E9-8932-A404D7AD5FE5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97CE8001-B621-479B-A096-8CBCEB29899A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2002F090-E2B4-42A6-B64B-54293CFCB7F1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36E08EC7-3CE0-4228-B31C-A5E2C5A976E5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A902CB44-0515-46D8-9ED7-4FAF96C29A41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706C2757-5560-429D-8ED5-E3CAEECFA223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5668261F-1847-4DDC-926B-B057A7CB6169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C8523603-FED8-44B7-BD2B-AB8026FEB721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D32AB654-9CF0-45FC-96CB-82F37C0CCC8A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D918392A-E3D6-42B9-9614-4E6422926310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9B86060F-F8E7-489D-9D8A-4826FDBD2EA4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7" name="Tinta 26">
              <a:extLst>
                <a:ext uri="{FF2B5EF4-FFF2-40B4-BE49-F238E27FC236}">
                  <a16:creationId xmlns:a16="http://schemas.microsoft.com/office/drawing/2014/main" id="{E5FED675-B334-4524-88FA-9DDF35E61909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76200</xdr:colOff>
      <xdr:row>0</xdr:row>
      <xdr:rowOff>80961</xdr:rowOff>
    </xdr:from>
    <xdr:to>
      <xdr:col>22</xdr:col>
      <xdr:colOff>457200</xdr:colOff>
      <xdr:row>16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26CA03-3770-440B-B99A-A34333B3A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11</xdr:col>
      <xdr:colOff>76200</xdr:colOff>
      <xdr:row>17</xdr:row>
      <xdr:rowOff>42862</xdr:rowOff>
    </xdr:from>
    <xdr:to>
      <xdr:col>22</xdr:col>
      <xdr:colOff>457200</xdr:colOff>
      <xdr:row>33</xdr:row>
      <xdr:rowOff>57150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F9DEC965-1A6B-473D-986C-D5CE28328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34DEFC12-C938-4D98-A525-DBE463A02AF3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34DEFC12-C938-4D98-A525-DBE463A02A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AEF2EE62-47F1-4113-BA5C-F1F75F98856A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AEF2EE62-47F1-4113-BA5C-F1F75F98856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200191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E59F1B14-A29F-4B76-9BFD-ADEEE7562788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E59F1B14-A29F-4B76-9BFD-ADEEE75627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404655</xdr:colOff>
      <xdr:row>3</xdr:row>
      <xdr:rowOff>33060</xdr:rowOff>
    </xdr:from>
    <xdr:to>
      <xdr:col>5</xdr:col>
      <xdr:colOff>405015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F45BD357-9B17-45D5-BB4F-D9ECB3AC06F6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F45BD357-9B17-45D5-BB4F-D9ECB3AC06F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</xdr:colOff>
      <xdr:row>7</xdr:row>
      <xdr:rowOff>147300</xdr:rowOff>
    </xdr:from>
    <xdr:to>
      <xdr:col>5</xdr:col>
      <xdr:colOff>4695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B8BDA2C2-11EB-4B11-9833-B7A31B89EABA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B8BDA2C2-11EB-4B11-9833-B7A31B89EA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142710</xdr:colOff>
      <xdr:row>11</xdr:row>
      <xdr:rowOff>99900</xdr:rowOff>
    </xdr:from>
    <xdr:to>
      <xdr:col>13</xdr:col>
      <xdr:colOff>143070</xdr:colOff>
      <xdr:row>11</xdr:row>
      <xdr:rowOff>100260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6DB84CB6-BC52-4363-BB47-7F6CC6E7E298}"/>
                </a:ext>
              </a:extLst>
            </xdr14:cNvPr>
            <xdr14:cNvContentPartPr/>
          </xdr14:nvContentPartPr>
          <xdr14:nvPr macro=""/>
          <xdr14:xfrm>
            <a:off x="7553160" y="2728800"/>
            <a:ext cx="360" cy="3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6DB84CB6-BC52-4363-BB47-7F6CC6E7E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4520" y="2719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161700</xdr:colOff>
      <xdr:row>9</xdr:row>
      <xdr:rowOff>152220</xdr:rowOff>
    </xdr:from>
    <xdr:to>
      <xdr:col>3</xdr:col>
      <xdr:colOff>162060</xdr:colOff>
      <xdr:row>9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B650652B-BF98-40AF-89C3-498B085CD327}"/>
                </a:ext>
              </a:extLst>
            </xdr14:cNvPr>
            <xdr14:cNvContentPartPr/>
          </xdr14:nvContentPartPr>
          <xdr14:nvPr macro=""/>
          <xdr14:xfrm>
            <a:off x="2257200" y="2400120"/>
            <a:ext cx="360" cy="36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B650652B-BF98-40AF-89C3-498B085CD32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820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361545</xdr:colOff>
      <xdr:row>10</xdr:row>
      <xdr:rowOff>180600</xdr:rowOff>
    </xdr:from>
    <xdr:to>
      <xdr:col>6</xdr:col>
      <xdr:colOff>361905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E3E5DF1E-D5F6-4F2D-A717-0E97B11A976C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E3E5DF1E-D5F6-4F2D-A717-0E97B11A97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418740</xdr:colOff>
      <xdr:row>13</xdr:row>
      <xdr:rowOff>14100</xdr:rowOff>
    </xdr:from>
    <xdr:to>
      <xdr:col>3</xdr:col>
      <xdr:colOff>419100</xdr:colOff>
      <xdr:row>13</xdr:row>
      <xdr:rowOff>14460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08BCA435-2119-450A-B238-D7B7ACC90A50}"/>
                </a:ext>
              </a:extLst>
            </xdr14:cNvPr>
            <xdr14:cNvContentPartPr/>
          </xdr14:nvContentPartPr>
          <xdr14:nvPr macro=""/>
          <xdr14:xfrm>
            <a:off x="2514240" y="3024000"/>
            <a:ext cx="360" cy="36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08BCA435-2119-450A-B238-D7B7ACC90A5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05600" y="301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547245</xdr:colOff>
      <xdr:row>12</xdr:row>
      <xdr:rowOff>176160</xdr:rowOff>
    </xdr:from>
    <xdr:to>
      <xdr:col>1</xdr:col>
      <xdr:colOff>547605</xdr:colOff>
      <xdr:row>12</xdr:row>
      <xdr:rowOff>176520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439A5A0B-8017-45A9-B2F4-2BF4BC6F3C89}"/>
                </a:ext>
              </a:extLst>
            </xdr14:cNvPr>
            <xdr14:cNvContentPartPr/>
          </xdr14:nvContentPartPr>
          <xdr14:nvPr macro=""/>
          <xdr14:xfrm>
            <a:off x="1604520" y="2995560"/>
            <a:ext cx="360" cy="360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439A5A0B-8017-45A9-B2F4-2BF4BC6F3C8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95880" y="2986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E10AC8FE-0F62-4662-AFE1-25BFFC7E2121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D82D5ECE-FC61-4C5F-9184-A4391970549C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2</xdr:row>
      <xdr:rowOff>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6144BBE5-C952-4DD4-B52F-70C86D675A4C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D7639536-3C2F-41CC-891E-9AB0CB47EA5C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4663E8FD-B565-48F4-852B-DB67ADAE883A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DFE21B8B-5DBA-43B8-9FE3-9A0BB33C86AA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A85E64A0-DADC-4288-AF8E-9B07848834B7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17C6D186-9E0F-47BE-967A-9AF98D086168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F402D8CF-C944-4110-AEEF-A19DF3DE1606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B1C28F47-CE2A-4549-91EF-579B1917D8CD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781A0A57-1626-4EE0-B538-DECAFF66A2E0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9077C6DF-DE72-4856-B61E-CC3C24B30F80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BFAD537D-3DA7-41DC-9FC8-FB4C48B48CE5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6800C002-4930-492A-8A46-9F398E9B3877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6CCA0EC7-6F79-4AD1-B635-988F371200F3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0DF45AC6-96C3-47A6-A3A7-82DF7C88E96D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0DF45AC6-96C3-47A6-A3A7-82DF7C88E96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9A7D9ABC-26C8-4265-AC92-02403A2C84B1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9A7D9ABC-26C8-4265-AC92-02403A2C84B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200191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D03216DD-E04B-4C27-85FA-BB0639958935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D03216DD-E04B-4C27-85FA-BB06399589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404655</xdr:colOff>
      <xdr:row>3</xdr:row>
      <xdr:rowOff>33060</xdr:rowOff>
    </xdr:from>
    <xdr:to>
      <xdr:col>5</xdr:col>
      <xdr:colOff>405015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269CF591-6D37-4E79-B21C-8041DCF18AF5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269CF591-6D37-4E79-B21C-8041DCF18A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</xdr:colOff>
      <xdr:row>7</xdr:row>
      <xdr:rowOff>147300</xdr:rowOff>
    </xdr:from>
    <xdr:to>
      <xdr:col>5</xdr:col>
      <xdr:colOff>4695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28A059E0-1D24-4E7B-8BE8-7150FDD757DC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28A059E0-1D24-4E7B-8BE8-7150FDD757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142710</xdr:colOff>
      <xdr:row>11</xdr:row>
      <xdr:rowOff>99900</xdr:rowOff>
    </xdr:from>
    <xdr:to>
      <xdr:col>13</xdr:col>
      <xdr:colOff>143070</xdr:colOff>
      <xdr:row>11</xdr:row>
      <xdr:rowOff>100260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B65AAA42-ECA7-4234-BB8F-3EA20987C5BF}"/>
                </a:ext>
              </a:extLst>
            </xdr14:cNvPr>
            <xdr14:cNvContentPartPr/>
          </xdr14:nvContentPartPr>
          <xdr14:nvPr macro=""/>
          <xdr14:xfrm>
            <a:off x="7553160" y="2728800"/>
            <a:ext cx="360" cy="3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B65AAA42-ECA7-4234-BB8F-3EA20987C5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4520" y="2719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161700</xdr:colOff>
      <xdr:row>9</xdr:row>
      <xdr:rowOff>152220</xdr:rowOff>
    </xdr:from>
    <xdr:to>
      <xdr:col>3</xdr:col>
      <xdr:colOff>162060</xdr:colOff>
      <xdr:row>9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4B495633-638E-486E-80B1-F1C92F1EEF0C}"/>
                </a:ext>
              </a:extLst>
            </xdr14:cNvPr>
            <xdr14:cNvContentPartPr/>
          </xdr14:nvContentPartPr>
          <xdr14:nvPr macro=""/>
          <xdr14:xfrm>
            <a:off x="2257200" y="2400120"/>
            <a:ext cx="360" cy="36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4B495633-638E-486E-80B1-F1C92F1EEF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820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361545</xdr:colOff>
      <xdr:row>10</xdr:row>
      <xdr:rowOff>180600</xdr:rowOff>
    </xdr:from>
    <xdr:to>
      <xdr:col>6</xdr:col>
      <xdr:colOff>361905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C391D693-CE78-4976-9A7F-111DD57292AD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C391D693-CE78-4976-9A7F-111DD57292A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418740</xdr:colOff>
      <xdr:row>13</xdr:row>
      <xdr:rowOff>14100</xdr:rowOff>
    </xdr:from>
    <xdr:to>
      <xdr:col>3</xdr:col>
      <xdr:colOff>419100</xdr:colOff>
      <xdr:row>13</xdr:row>
      <xdr:rowOff>14460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08698972-A5C9-4704-97C9-7D0A7FFE5844}"/>
                </a:ext>
              </a:extLst>
            </xdr14:cNvPr>
            <xdr14:cNvContentPartPr/>
          </xdr14:nvContentPartPr>
          <xdr14:nvPr macro=""/>
          <xdr14:xfrm>
            <a:off x="2514240" y="3024000"/>
            <a:ext cx="360" cy="36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08698972-A5C9-4704-97C9-7D0A7FFE58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05600" y="301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547245</xdr:colOff>
      <xdr:row>12</xdr:row>
      <xdr:rowOff>176160</xdr:rowOff>
    </xdr:from>
    <xdr:to>
      <xdr:col>1</xdr:col>
      <xdr:colOff>547605</xdr:colOff>
      <xdr:row>12</xdr:row>
      <xdr:rowOff>176520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725ACAFF-21EA-43D0-A033-91FF2C2A8A50}"/>
                </a:ext>
              </a:extLst>
            </xdr14:cNvPr>
            <xdr14:cNvContentPartPr/>
          </xdr14:nvContentPartPr>
          <xdr14:nvPr macro=""/>
          <xdr14:xfrm>
            <a:off x="1604520" y="2995560"/>
            <a:ext cx="360" cy="360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725ACAFF-21EA-43D0-A033-91FF2C2A8A5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95880" y="2986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7EF43CC6-94C9-45D6-B2F9-08E3E251F934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1E7AAEB7-9765-4037-8346-7581955204B4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2</xdr:row>
      <xdr:rowOff>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1F1D3EAE-A64B-4B18-8EB4-E591DB0B25F4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BF71F907-C06C-4D01-AD11-0C097A7E8330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3264C8CC-0FB3-48DC-B9E7-8E54C9FA5CE5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C44D31CA-DBB6-4E7E-BD74-223D5572C7CD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A9C6B269-106B-4A19-8F3D-B3FBEF9A6280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245A43DE-318E-4E0A-9BE8-DEE6D5D892AE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3D8A52E8-C94F-4A8D-8C21-5BD2D45E57F0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9CF2E7C6-93A5-4D56-8355-1C6ED2ECF7F3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B20E7C9B-01EA-4A7A-BBC1-3EE1BD25BC0D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E3D29BB2-6D57-497D-9567-6033BD7D2866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439E3E77-0360-4C53-A17F-2C1CCEE5543B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1A0BED3F-B6D0-4328-A584-B705BE5FFC7D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311F73C1-5DAB-4CCC-B871-34596C1DB4FC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200191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404655</xdr:colOff>
      <xdr:row>3</xdr:row>
      <xdr:rowOff>33060</xdr:rowOff>
    </xdr:from>
    <xdr:to>
      <xdr:col>5</xdr:col>
      <xdr:colOff>405015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407AD44F-593A-4B7E-B220-33DDB1C548FE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407AD44F-593A-4B7E-B220-33DDB1C548F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</xdr:colOff>
      <xdr:row>7</xdr:row>
      <xdr:rowOff>147300</xdr:rowOff>
    </xdr:from>
    <xdr:to>
      <xdr:col>5</xdr:col>
      <xdr:colOff>4695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F4E114EF-53AC-400F-A729-6F6C28B77183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F4E114EF-53AC-400F-A729-6F6C28B771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142710</xdr:colOff>
      <xdr:row>11</xdr:row>
      <xdr:rowOff>99900</xdr:rowOff>
    </xdr:from>
    <xdr:to>
      <xdr:col>13</xdr:col>
      <xdr:colOff>143070</xdr:colOff>
      <xdr:row>11</xdr:row>
      <xdr:rowOff>100260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4D8444DC-91C0-4749-99CE-13F0B22B685B}"/>
                </a:ext>
              </a:extLst>
            </xdr14:cNvPr>
            <xdr14:cNvContentPartPr/>
          </xdr14:nvContentPartPr>
          <xdr14:nvPr macro=""/>
          <xdr14:xfrm>
            <a:off x="7553160" y="2728800"/>
            <a:ext cx="360" cy="3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4D8444DC-91C0-4749-99CE-13F0B22B685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4520" y="2719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161700</xdr:colOff>
      <xdr:row>9</xdr:row>
      <xdr:rowOff>152220</xdr:rowOff>
    </xdr:from>
    <xdr:to>
      <xdr:col>3</xdr:col>
      <xdr:colOff>162060</xdr:colOff>
      <xdr:row>9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7A89713E-B375-4686-A2D4-B75BD6953210}"/>
                </a:ext>
              </a:extLst>
            </xdr14:cNvPr>
            <xdr14:cNvContentPartPr/>
          </xdr14:nvContentPartPr>
          <xdr14:nvPr macro=""/>
          <xdr14:xfrm>
            <a:off x="2257200" y="2400120"/>
            <a:ext cx="360" cy="36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7A89713E-B375-4686-A2D4-B75BD69532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820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361545</xdr:colOff>
      <xdr:row>10</xdr:row>
      <xdr:rowOff>180600</xdr:rowOff>
    </xdr:from>
    <xdr:to>
      <xdr:col>6</xdr:col>
      <xdr:colOff>361905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2601B10C-CDE1-4C26-A59E-3DDAC2D8621C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2601B10C-CDE1-4C26-A59E-3DDAC2D8621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418740</xdr:colOff>
      <xdr:row>13</xdr:row>
      <xdr:rowOff>14100</xdr:rowOff>
    </xdr:from>
    <xdr:to>
      <xdr:col>3</xdr:col>
      <xdr:colOff>419100</xdr:colOff>
      <xdr:row>13</xdr:row>
      <xdr:rowOff>14460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C07DD23B-B3B4-4A25-805A-0B142948AE7E}"/>
                </a:ext>
              </a:extLst>
            </xdr14:cNvPr>
            <xdr14:cNvContentPartPr/>
          </xdr14:nvContentPartPr>
          <xdr14:nvPr macro=""/>
          <xdr14:xfrm>
            <a:off x="2514240" y="3024000"/>
            <a:ext cx="360" cy="36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C07DD23B-B3B4-4A25-805A-0B142948AE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05600" y="301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547245</xdr:colOff>
      <xdr:row>12</xdr:row>
      <xdr:rowOff>176160</xdr:rowOff>
    </xdr:from>
    <xdr:to>
      <xdr:col>1</xdr:col>
      <xdr:colOff>547605</xdr:colOff>
      <xdr:row>12</xdr:row>
      <xdr:rowOff>176520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815C70F4-00A3-4470-B03A-8589F2B735E7}"/>
                </a:ext>
              </a:extLst>
            </xdr14:cNvPr>
            <xdr14:cNvContentPartPr/>
          </xdr14:nvContentPartPr>
          <xdr14:nvPr macro=""/>
          <xdr14:xfrm>
            <a:off x="1604520" y="2995560"/>
            <a:ext cx="360" cy="360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815C70F4-00A3-4470-B03A-8589F2B735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95880" y="2986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453F9FBE-F802-4F07-934B-81A1EFBE7BCE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94CC324F-0947-48D1-B5CA-EE9DD33541D0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2</xdr:row>
      <xdr:rowOff>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FDA58E67-1C20-4FD1-95F1-10E29172E20A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A3285530-6878-4277-8C36-8CBF699900F3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9EF88F67-706D-44DA-A637-C8ABEE2C4431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B23F369E-B96D-4C92-AC0F-89A1853F1689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F757E77A-A7F1-4AFD-BB07-554789571DBE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A8245163-E81A-4E65-A1CE-63AE56D5E20A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7B4804AC-B801-4CA9-8BD2-3E2745CCF38C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77540B08-2D81-43E8-9C79-82FF3AD2184F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1419B651-5F75-4410-BC2E-DA312FDC2B7D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CC01A609-1605-43A7-BF1A-8F2B5496EBD8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5D30BA42-2425-46EF-ADA3-E693C5D83795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16824742-51F7-494C-A811-04E4E857BD0B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78CA69A1-26DD-490A-B1E8-696AFB3C6D96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33336</xdr:colOff>
      <xdr:row>0</xdr:row>
      <xdr:rowOff>71436</xdr:rowOff>
    </xdr:from>
    <xdr:to>
      <xdr:col>22</xdr:col>
      <xdr:colOff>380999</xdr:colOff>
      <xdr:row>16</xdr:row>
      <xdr:rowOff>66674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C69B30C9-3884-486A-8753-3B92EBF4B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11</xdr:col>
      <xdr:colOff>33336</xdr:colOff>
      <xdr:row>17</xdr:row>
      <xdr:rowOff>33337</xdr:rowOff>
    </xdr:from>
    <xdr:to>
      <xdr:col>22</xdr:col>
      <xdr:colOff>380999</xdr:colOff>
      <xdr:row>33</xdr:row>
      <xdr:rowOff>142875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5B97E92E-E5CF-4C2F-917B-E04DA973F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A862D443-E690-4A43-87DF-6F0954E57370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A862D443-E690-4A43-87DF-6F0954E573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1AAFAD09-D9EB-4EA3-B3F7-90D3D2A08A27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1AAFAD09-D9EB-4EA3-B3F7-90D3D2A08A2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200191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625D9813-EF68-4F15-8C3E-B083DB3968C6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25D9813-EF68-4F15-8C3E-B083DB3968C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404655</xdr:colOff>
      <xdr:row>3</xdr:row>
      <xdr:rowOff>33060</xdr:rowOff>
    </xdr:from>
    <xdr:to>
      <xdr:col>5</xdr:col>
      <xdr:colOff>405015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05052F92-E415-49A6-A823-7BF0EC562B19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05052F92-E415-49A6-A823-7BF0EC562B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</xdr:colOff>
      <xdr:row>7</xdr:row>
      <xdr:rowOff>147300</xdr:rowOff>
    </xdr:from>
    <xdr:to>
      <xdr:col>5</xdr:col>
      <xdr:colOff>4695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00B15003-3D66-4352-8E2D-586C17580381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00B15003-3D66-4352-8E2D-586C1758038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142710</xdr:colOff>
      <xdr:row>11</xdr:row>
      <xdr:rowOff>99900</xdr:rowOff>
    </xdr:from>
    <xdr:to>
      <xdr:col>12</xdr:col>
      <xdr:colOff>143070</xdr:colOff>
      <xdr:row>11</xdr:row>
      <xdr:rowOff>100260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19E0D4D2-FA1D-44A5-821A-72203A49CFB9}"/>
                </a:ext>
              </a:extLst>
            </xdr14:cNvPr>
            <xdr14:cNvContentPartPr/>
          </xdr14:nvContentPartPr>
          <xdr14:nvPr macro=""/>
          <xdr14:xfrm>
            <a:off x="7553160" y="2728800"/>
            <a:ext cx="360" cy="3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19E0D4D2-FA1D-44A5-821A-72203A49C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4520" y="2719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161700</xdr:colOff>
      <xdr:row>9</xdr:row>
      <xdr:rowOff>152220</xdr:rowOff>
    </xdr:from>
    <xdr:to>
      <xdr:col>3</xdr:col>
      <xdr:colOff>162060</xdr:colOff>
      <xdr:row>9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4815F4AA-D783-4C9E-83EA-7C716FB65CBD}"/>
                </a:ext>
              </a:extLst>
            </xdr14:cNvPr>
            <xdr14:cNvContentPartPr/>
          </xdr14:nvContentPartPr>
          <xdr14:nvPr macro=""/>
          <xdr14:xfrm>
            <a:off x="2257200" y="2400120"/>
            <a:ext cx="360" cy="36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4815F4AA-D783-4C9E-83EA-7C716FB65CB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820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361545</xdr:colOff>
      <xdr:row>10</xdr:row>
      <xdr:rowOff>180600</xdr:rowOff>
    </xdr:from>
    <xdr:to>
      <xdr:col>6</xdr:col>
      <xdr:colOff>361905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631B7109-BB9A-4FF7-868E-5667AA22A161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631B7109-BB9A-4FF7-868E-5667AA22A1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418740</xdr:colOff>
      <xdr:row>13</xdr:row>
      <xdr:rowOff>14100</xdr:rowOff>
    </xdr:from>
    <xdr:to>
      <xdr:col>3</xdr:col>
      <xdr:colOff>419100</xdr:colOff>
      <xdr:row>13</xdr:row>
      <xdr:rowOff>14460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827C1A0F-8F4E-4CA9-B72A-6C318251E057}"/>
                </a:ext>
              </a:extLst>
            </xdr14:cNvPr>
            <xdr14:cNvContentPartPr/>
          </xdr14:nvContentPartPr>
          <xdr14:nvPr macro=""/>
          <xdr14:xfrm>
            <a:off x="2514240" y="3024000"/>
            <a:ext cx="360" cy="36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827C1A0F-8F4E-4CA9-B72A-6C318251E0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05600" y="301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547245</xdr:colOff>
      <xdr:row>12</xdr:row>
      <xdr:rowOff>176160</xdr:rowOff>
    </xdr:from>
    <xdr:to>
      <xdr:col>1</xdr:col>
      <xdr:colOff>547605</xdr:colOff>
      <xdr:row>12</xdr:row>
      <xdr:rowOff>176520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FB15096F-E668-4884-95E7-2CBD4D916A55}"/>
                </a:ext>
              </a:extLst>
            </xdr14:cNvPr>
            <xdr14:cNvContentPartPr/>
          </xdr14:nvContentPartPr>
          <xdr14:nvPr macro=""/>
          <xdr14:xfrm>
            <a:off x="1604520" y="2995560"/>
            <a:ext cx="360" cy="360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FB15096F-E668-4884-95E7-2CBD4D916A5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95880" y="2986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C2041859-42A0-4847-A106-D4CEFE1D0B87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882F8B62-5BA1-4D32-8F28-FE29C75F8DC1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2</xdr:row>
      <xdr:rowOff>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784DED9A-767D-4C47-9C07-FEE906D9FAEE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8BA6EF57-EF1A-4FB6-A4D2-F75D84882384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3C450E16-7C92-45EF-B530-66343DD372E3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78502977-7976-41EE-A6A3-C73EE9BBABEF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E1287940-9D1F-4A9C-BA52-3ABBC1AFBFBD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B535C0A5-244E-43E5-85CD-EAF68E5A4913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A405B8B8-2538-461F-A51B-99D366C048E9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E8930252-E230-45E4-A7D0-3ABC37D8BA44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BBC690CA-ECCC-4F02-988B-0DC3883511ED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401A4555-393B-48EE-9D18-5067624B349D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336EBCE3-E173-4EC0-ADA6-919CBC3A854C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66A3C1B4-B022-49C2-9E99-7C92FAF25250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74464085-7DF4-43E6-83A8-4785DCA7FDD7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90486</xdr:colOff>
      <xdr:row>0</xdr:row>
      <xdr:rowOff>119062</xdr:rowOff>
    </xdr:from>
    <xdr:to>
      <xdr:col>22</xdr:col>
      <xdr:colOff>276225</xdr:colOff>
      <xdr:row>16</xdr:row>
      <xdr:rowOff>19050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AD7F783D-8B0D-4326-B674-E1B2B78B0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11</xdr:col>
      <xdr:colOff>71436</xdr:colOff>
      <xdr:row>17</xdr:row>
      <xdr:rowOff>23812</xdr:rowOff>
    </xdr:from>
    <xdr:to>
      <xdr:col>22</xdr:col>
      <xdr:colOff>266699</xdr:colOff>
      <xdr:row>32</xdr:row>
      <xdr:rowOff>133350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9C7A0B85-6625-48B6-B34C-04EBC3893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232935</xdr:colOff>
      <xdr:row>1</xdr:row>
      <xdr:rowOff>109305</xdr:rowOff>
    </xdr:from>
    <xdr:to>
      <xdr:col>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58C04356-66E3-4041-AF32-89F99486A22D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DDAEF79A-074B-4ED2-A6EC-61BDA88E2595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0</xdr:colOff>
      <xdr:row>2</xdr:row>
      <xdr:rowOff>16041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AEC226BF-EBE7-4296-9AED-7B6F7A9BB1C4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404655</xdr:colOff>
      <xdr:row>3</xdr:row>
      <xdr:rowOff>33060</xdr:rowOff>
    </xdr:from>
    <xdr:to>
      <xdr:col>5</xdr:col>
      <xdr:colOff>0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66DB177B-57A7-45F7-B051-BA2D8D0F303B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407AD44F-593A-4B7E-B220-33DDB1C548F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</xdr:colOff>
      <xdr:row>7</xdr:row>
      <xdr:rowOff>147300</xdr:rowOff>
    </xdr:from>
    <xdr:to>
      <xdr:col>5</xdr:col>
      <xdr:colOff>0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87D87A2F-8BAA-424C-BDE0-02A1905F325B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F4E114EF-53AC-400F-A729-6F6C28B771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10</xdr:row>
      <xdr:rowOff>180600</xdr:rowOff>
    </xdr:from>
    <xdr:to>
      <xdr:col>6</xdr:col>
      <xdr:colOff>361545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A423CDFC-03B7-4882-876F-1F4B5AC0D2B4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2601B10C-CDE1-4C26-A59E-3DDAC2D8621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44E04966-7240-4705-A549-774CF1AEF961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E30502A1-F23B-44DC-A93B-E69A7BC335CA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0</xdr:colOff>
      <xdr:row>3</xdr:row>
      <xdr:rowOff>6516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6F5B443D-C6C0-49B7-B916-A96932D9A0EA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D42D683F-7450-4F27-AD53-785203D26DB0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1EF0E6DA-ABE0-4142-A1D2-30E299792FCD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0</xdr:colOff>
      <xdr:row>2</xdr:row>
      <xdr:rowOff>6515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D0EC0E3D-C325-4D41-8959-F3252DE72BD7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31D71321-A9DF-4263-A1AE-ECF6FE20E7DA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E77B561F-F5CE-404B-AEED-6F12D4CCB33A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0</xdr:colOff>
      <xdr:row>2</xdr:row>
      <xdr:rowOff>6515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8D730EF6-6CF6-4169-9C84-CE98BC6608C0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DDDC5F16-DD3A-49A5-B7B5-6357CFC2B700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0FD71A08-C91C-48EA-BA3A-A324CA2E9CDE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0</xdr:colOff>
      <xdr:row>2</xdr:row>
      <xdr:rowOff>6515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14138F02-47D1-4F7B-94C9-6C07F5A0CB40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38E32A69-A8E5-4E5F-8F52-4FDBEF81204B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77A5CF55-68F1-45D1-9AB2-20F87C7956D6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0</xdr:colOff>
      <xdr:row>2</xdr:row>
      <xdr:rowOff>6515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03F14C14-BA6C-48BB-BB6B-C5585DBF23CA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232935</xdr:colOff>
      <xdr:row>1</xdr:row>
      <xdr:rowOff>109305</xdr:rowOff>
    </xdr:from>
    <xdr:to>
      <xdr:col>15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37772141-8CEB-4611-A833-8811B905AE3A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A862D443-E690-4A43-87DF-6F0954E57370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247335</xdr:colOff>
      <xdr:row>1</xdr:row>
      <xdr:rowOff>85545</xdr:rowOff>
    </xdr:from>
    <xdr:to>
      <xdr:col>15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7" name="Tinta 26">
              <a:extLst>
                <a:ext uri="{FF2B5EF4-FFF2-40B4-BE49-F238E27FC236}">
                  <a16:creationId xmlns:a16="http://schemas.microsoft.com/office/drawing/2014/main" id="{2F16A9C1-7106-4B0B-9CF1-8CD250B1D1FC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1AAFAD09-D9EB-4EA3-B3F7-90D3D2A08A27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352095</xdr:colOff>
      <xdr:row>1</xdr:row>
      <xdr:rowOff>190305</xdr:rowOff>
    </xdr:from>
    <xdr:to>
      <xdr:col>15</xdr:col>
      <xdr:colOff>0</xdr:colOff>
      <xdr:row>1</xdr:row>
      <xdr:rowOff>200191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8" name="Tinta 27">
              <a:extLst>
                <a:ext uri="{FF2B5EF4-FFF2-40B4-BE49-F238E27FC236}">
                  <a16:creationId xmlns:a16="http://schemas.microsoft.com/office/drawing/2014/main" id="{BB167AB5-4203-4E27-9CFB-FBC12F4D40A5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25D9813-EF68-4F15-8C3E-B083DB3968C6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404655</xdr:colOff>
      <xdr:row>3</xdr:row>
      <xdr:rowOff>33060</xdr:rowOff>
    </xdr:from>
    <xdr:to>
      <xdr:col>15</xdr:col>
      <xdr:colOff>0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9" name="Tinta 28">
              <a:extLst>
                <a:ext uri="{FF2B5EF4-FFF2-40B4-BE49-F238E27FC236}">
                  <a16:creationId xmlns:a16="http://schemas.microsoft.com/office/drawing/2014/main" id="{FF779692-3854-454B-9953-F9BB7BA03B9C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05052F92-E415-49A6-A823-7BF0EC562B19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2535</xdr:colOff>
      <xdr:row>7</xdr:row>
      <xdr:rowOff>147300</xdr:rowOff>
    </xdr:from>
    <xdr:to>
      <xdr:col>15</xdr:col>
      <xdr:colOff>0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0" name="Tinta 29">
              <a:extLst>
                <a:ext uri="{FF2B5EF4-FFF2-40B4-BE49-F238E27FC236}">
                  <a16:creationId xmlns:a16="http://schemas.microsoft.com/office/drawing/2014/main" id="{987B6A85-3821-4B4C-9270-7E636D9F9CFC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00B15003-3D66-4352-8E2D-586C1758038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0</xdr:colOff>
      <xdr:row>10</xdr:row>
      <xdr:rowOff>180600</xdr:rowOff>
    </xdr:from>
    <xdr:to>
      <xdr:col>16</xdr:col>
      <xdr:colOff>361545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2" name="Tinta 31">
              <a:extLst>
                <a:ext uri="{FF2B5EF4-FFF2-40B4-BE49-F238E27FC236}">
                  <a16:creationId xmlns:a16="http://schemas.microsoft.com/office/drawing/2014/main" id="{AF2A3FB3-C4EB-4784-87B4-1E8183DD06C0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631B7109-BB9A-4FF7-868E-5667AA22A16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232935</xdr:colOff>
      <xdr:row>1</xdr:row>
      <xdr:rowOff>109305</xdr:rowOff>
    </xdr:from>
    <xdr:to>
      <xdr:col>15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5" name="Tinta 34">
              <a:extLst>
                <a:ext uri="{FF2B5EF4-FFF2-40B4-BE49-F238E27FC236}">
                  <a16:creationId xmlns:a16="http://schemas.microsoft.com/office/drawing/2014/main" id="{138524A9-04DE-4D87-B4C9-9BC9992A424F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247335</xdr:colOff>
      <xdr:row>1</xdr:row>
      <xdr:rowOff>85545</xdr:rowOff>
    </xdr:from>
    <xdr:to>
      <xdr:col>15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6" name="Tinta 35">
              <a:extLst>
                <a:ext uri="{FF2B5EF4-FFF2-40B4-BE49-F238E27FC236}">
                  <a16:creationId xmlns:a16="http://schemas.microsoft.com/office/drawing/2014/main" id="{76DE96F8-D3D2-4D94-8228-0C51351618DF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352095</xdr:colOff>
      <xdr:row>1</xdr:row>
      <xdr:rowOff>190305</xdr:rowOff>
    </xdr:from>
    <xdr:to>
      <xdr:col>15</xdr:col>
      <xdr:colOff>0</xdr:colOff>
      <xdr:row>2</xdr:row>
      <xdr:rowOff>6516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7" name="Tinta 36">
              <a:extLst>
                <a:ext uri="{FF2B5EF4-FFF2-40B4-BE49-F238E27FC236}">
                  <a16:creationId xmlns:a16="http://schemas.microsoft.com/office/drawing/2014/main" id="{F44B094B-3A36-4238-9392-A4FF99B7EEFA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232935</xdr:colOff>
      <xdr:row>1</xdr:row>
      <xdr:rowOff>109305</xdr:rowOff>
    </xdr:from>
    <xdr:to>
      <xdr:col>15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8" name="Tinta 37">
              <a:extLst>
                <a:ext uri="{FF2B5EF4-FFF2-40B4-BE49-F238E27FC236}">
                  <a16:creationId xmlns:a16="http://schemas.microsoft.com/office/drawing/2014/main" id="{B425A93A-2BDD-4F28-BD2B-658A1649D2B7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247335</xdr:colOff>
      <xdr:row>1</xdr:row>
      <xdr:rowOff>85545</xdr:rowOff>
    </xdr:from>
    <xdr:to>
      <xdr:col>15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39" name="Tinta 38">
              <a:extLst>
                <a:ext uri="{FF2B5EF4-FFF2-40B4-BE49-F238E27FC236}">
                  <a16:creationId xmlns:a16="http://schemas.microsoft.com/office/drawing/2014/main" id="{26285706-8E97-4155-B209-5E216A732381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352095</xdr:colOff>
      <xdr:row>1</xdr:row>
      <xdr:rowOff>190305</xdr:rowOff>
    </xdr:from>
    <xdr:to>
      <xdr:col>15</xdr:col>
      <xdr:colOff>0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0" name="Tinta 39">
              <a:extLst>
                <a:ext uri="{FF2B5EF4-FFF2-40B4-BE49-F238E27FC236}">
                  <a16:creationId xmlns:a16="http://schemas.microsoft.com/office/drawing/2014/main" id="{08926283-355F-49DB-8290-AF223F4B4468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232935</xdr:colOff>
      <xdr:row>1</xdr:row>
      <xdr:rowOff>109305</xdr:rowOff>
    </xdr:from>
    <xdr:to>
      <xdr:col>15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1" name="Tinta 40">
              <a:extLst>
                <a:ext uri="{FF2B5EF4-FFF2-40B4-BE49-F238E27FC236}">
                  <a16:creationId xmlns:a16="http://schemas.microsoft.com/office/drawing/2014/main" id="{C39E84CB-30D5-4631-BEA2-2A3C57044612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247335</xdr:colOff>
      <xdr:row>1</xdr:row>
      <xdr:rowOff>85545</xdr:rowOff>
    </xdr:from>
    <xdr:to>
      <xdr:col>15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2" name="Tinta 41">
              <a:extLst>
                <a:ext uri="{FF2B5EF4-FFF2-40B4-BE49-F238E27FC236}">
                  <a16:creationId xmlns:a16="http://schemas.microsoft.com/office/drawing/2014/main" id="{5D990C0D-2786-4BAA-9977-DF79331569FA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352095</xdr:colOff>
      <xdr:row>1</xdr:row>
      <xdr:rowOff>190305</xdr:rowOff>
    </xdr:from>
    <xdr:to>
      <xdr:col>15</xdr:col>
      <xdr:colOff>0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3" name="Tinta 42">
              <a:extLst>
                <a:ext uri="{FF2B5EF4-FFF2-40B4-BE49-F238E27FC236}">
                  <a16:creationId xmlns:a16="http://schemas.microsoft.com/office/drawing/2014/main" id="{DB531A28-B957-49BA-B8D8-4490A13443B1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232935</xdr:colOff>
      <xdr:row>1</xdr:row>
      <xdr:rowOff>109305</xdr:rowOff>
    </xdr:from>
    <xdr:to>
      <xdr:col>15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4" name="Tinta 43">
              <a:extLst>
                <a:ext uri="{FF2B5EF4-FFF2-40B4-BE49-F238E27FC236}">
                  <a16:creationId xmlns:a16="http://schemas.microsoft.com/office/drawing/2014/main" id="{3B8B65A0-6C26-4208-909E-D0FB3FC2F870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247335</xdr:colOff>
      <xdr:row>1</xdr:row>
      <xdr:rowOff>85545</xdr:rowOff>
    </xdr:from>
    <xdr:to>
      <xdr:col>15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45" name="Tinta 44">
              <a:extLst>
                <a:ext uri="{FF2B5EF4-FFF2-40B4-BE49-F238E27FC236}">
                  <a16:creationId xmlns:a16="http://schemas.microsoft.com/office/drawing/2014/main" id="{DE187CA0-0E77-4C7D-B8E5-A91F9AE2988A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352095</xdr:colOff>
      <xdr:row>1</xdr:row>
      <xdr:rowOff>190305</xdr:rowOff>
    </xdr:from>
    <xdr:to>
      <xdr:col>15</xdr:col>
      <xdr:colOff>0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46" name="Tinta 45">
              <a:extLst>
                <a:ext uri="{FF2B5EF4-FFF2-40B4-BE49-F238E27FC236}">
                  <a16:creationId xmlns:a16="http://schemas.microsoft.com/office/drawing/2014/main" id="{D3A4D658-5984-41D0-A386-5D41AEF16782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232935</xdr:colOff>
      <xdr:row>1</xdr:row>
      <xdr:rowOff>109305</xdr:rowOff>
    </xdr:from>
    <xdr:to>
      <xdr:col>15</xdr:col>
      <xdr:colOff>0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47" name="Tinta 46">
              <a:extLst>
                <a:ext uri="{FF2B5EF4-FFF2-40B4-BE49-F238E27FC236}">
                  <a16:creationId xmlns:a16="http://schemas.microsoft.com/office/drawing/2014/main" id="{B982F5D5-6CB6-4C69-AACD-14BE4B7F31F0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247335</xdr:colOff>
      <xdr:row>1</xdr:row>
      <xdr:rowOff>85545</xdr:rowOff>
    </xdr:from>
    <xdr:to>
      <xdr:col>15</xdr:col>
      <xdr:colOff>0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48" name="Tinta 47">
              <a:extLst>
                <a:ext uri="{FF2B5EF4-FFF2-40B4-BE49-F238E27FC236}">
                  <a16:creationId xmlns:a16="http://schemas.microsoft.com/office/drawing/2014/main" id="{09E9EA4A-5B1A-45CA-B038-74478F78AE39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352095</xdr:colOff>
      <xdr:row>1</xdr:row>
      <xdr:rowOff>190305</xdr:rowOff>
    </xdr:from>
    <xdr:to>
      <xdr:col>15</xdr:col>
      <xdr:colOff>0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49" name="Tinta 48">
              <a:extLst>
                <a:ext uri="{FF2B5EF4-FFF2-40B4-BE49-F238E27FC236}">
                  <a16:creationId xmlns:a16="http://schemas.microsoft.com/office/drawing/2014/main" id="{64ED611F-027E-4F62-AB09-ABF1FCD24C63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EA4E66A8-8551-4E35-8284-FBEED2A0A560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EA4E66A8-8551-4E35-8284-FBEED2A0A56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71F44E3A-48A6-4CA7-9277-55FB5B5C489E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71F44E3A-48A6-4CA7-9277-55FB5B5C48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200191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FBA261F8-2B95-4653-B993-FAE5C299361E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FBA261F8-2B95-4653-B993-FAE5C299361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404655</xdr:colOff>
      <xdr:row>3</xdr:row>
      <xdr:rowOff>33060</xdr:rowOff>
    </xdr:from>
    <xdr:to>
      <xdr:col>5</xdr:col>
      <xdr:colOff>405015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CC03A473-3B8D-4F64-A7F2-7F36EF038A7C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CC03A473-3B8D-4F64-A7F2-7F36EF038A7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</xdr:colOff>
      <xdr:row>7</xdr:row>
      <xdr:rowOff>147300</xdr:rowOff>
    </xdr:from>
    <xdr:to>
      <xdr:col>5</xdr:col>
      <xdr:colOff>4695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96422995-8DA8-45D8-94BD-B35F6C9C580D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96422995-8DA8-45D8-94BD-B35F6C9C58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142710</xdr:colOff>
      <xdr:row>11</xdr:row>
      <xdr:rowOff>99900</xdr:rowOff>
    </xdr:from>
    <xdr:to>
      <xdr:col>13</xdr:col>
      <xdr:colOff>143070</xdr:colOff>
      <xdr:row>11</xdr:row>
      <xdr:rowOff>100260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CC541F49-7C42-469D-AB62-AE4D8E613BEB}"/>
                </a:ext>
              </a:extLst>
            </xdr14:cNvPr>
            <xdr14:cNvContentPartPr/>
          </xdr14:nvContentPartPr>
          <xdr14:nvPr macro=""/>
          <xdr14:xfrm>
            <a:off x="7553160" y="2728800"/>
            <a:ext cx="360" cy="3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CC541F49-7C42-469D-AB62-AE4D8E613B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4520" y="2719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161700</xdr:colOff>
      <xdr:row>9</xdr:row>
      <xdr:rowOff>152220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6463A569-BF3D-4B9A-8472-1CADE5703ACE}"/>
                </a:ext>
              </a:extLst>
            </xdr14:cNvPr>
            <xdr14:cNvContentPartPr/>
          </xdr14:nvContentPartPr>
          <xdr14:nvPr macro=""/>
          <xdr14:xfrm>
            <a:off x="2257200" y="2400120"/>
            <a:ext cx="360" cy="36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6463A569-BF3D-4B9A-8472-1CADE5703AC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820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361545</xdr:colOff>
      <xdr:row>10</xdr:row>
      <xdr:rowOff>180600</xdr:rowOff>
    </xdr:from>
    <xdr:to>
      <xdr:col>6</xdr:col>
      <xdr:colOff>361905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6A92D18B-6689-4108-99EA-74B2CC393D14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6A92D18B-6689-4108-99EA-74B2CC393D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418740</xdr:colOff>
      <xdr:row>13</xdr:row>
      <xdr:rowOff>14100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294D096B-A2B2-46E2-95E7-10A0987B58CB}"/>
                </a:ext>
              </a:extLst>
            </xdr14:cNvPr>
            <xdr14:cNvContentPartPr/>
          </xdr14:nvContentPartPr>
          <xdr14:nvPr macro=""/>
          <xdr14:xfrm>
            <a:off x="2514240" y="3024000"/>
            <a:ext cx="360" cy="36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294D096B-A2B2-46E2-95E7-10A0987B58C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05600" y="301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547245</xdr:colOff>
      <xdr:row>12</xdr:row>
      <xdr:rowOff>176160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F119DC90-5DE8-4A88-9102-C175B600D0A8}"/>
                </a:ext>
              </a:extLst>
            </xdr14:cNvPr>
            <xdr14:cNvContentPartPr/>
          </xdr14:nvContentPartPr>
          <xdr14:nvPr macro=""/>
          <xdr14:xfrm>
            <a:off x="1604520" y="2995560"/>
            <a:ext cx="360" cy="360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F119DC90-5DE8-4A88-9102-C175B600D0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95880" y="2986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9EA4BAA7-C167-4712-B69F-C5943BDD9522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A7691B40-0750-424B-8EF4-468AB215D46D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2</xdr:row>
      <xdr:rowOff>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1A8589FF-8C19-4889-B40D-BC090792E48E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2FB02BAA-7334-4662-8634-C5D872756EF7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8AB4164C-6FAF-428F-8582-8DF73C6961F5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12218E1E-2072-4CAF-8584-550F6587ABB7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4D28944D-984C-45D7-B1A6-6B32BD41ACA9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73EB88F2-4CD8-49E7-9B13-8257FA3942FD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084FA8F0-B40C-4D65-8C2A-A6066245BDB9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6A6A17D4-C941-4B48-A648-B03F3DC9D618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6F7C2F33-AC0C-4AD0-BCB7-C727D8DEBA61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4A866227-4C83-42D0-910C-F74891AEE60C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96FB6DB9-C03A-41D1-B6A7-A5040D3FF8E7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552FDAD7-7953-401D-9056-D5201DD3165F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792C3CA4-0835-4B2D-A682-A84C93047F06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23812</xdr:colOff>
      <xdr:row>0</xdr:row>
      <xdr:rowOff>61911</xdr:rowOff>
    </xdr:from>
    <xdr:to>
      <xdr:col>22</xdr:col>
      <xdr:colOff>323850</xdr:colOff>
      <xdr:row>16</xdr:row>
      <xdr:rowOff>9524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3C0928E8-4A58-49BF-9549-BDA6365DA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11</xdr:col>
      <xdr:colOff>4761</xdr:colOff>
      <xdr:row>17</xdr:row>
      <xdr:rowOff>14287</xdr:rowOff>
    </xdr:from>
    <xdr:to>
      <xdr:col>22</xdr:col>
      <xdr:colOff>266700</xdr:colOff>
      <xdr:row>32</xdr:row>
      <xdr:rowOff>104775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C27A6F0B-1655-4305-9E2D-8EFBA06AE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6F460726-A71A-4AA8-822A-2EF33F1B52BA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6F460726-A71A-4AA8-822A-2EF33F1B52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98BF2FFD-FC27-499B-BC7A-91FDD3714958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98BF2FFD-FC27-499B-BC7A-91FDD37149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200191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B2E27662-606A-4FA4-B75D-4C1AE5887031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B2E27662-606A-4FA4-B75D-4C1AE588703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404655</xdr:colOff>
      <xdr:row>3</xdr:row>
      <xdr:rowOff>33060</xdr:rowOff>
    </xdr:from>
    <xdr:to>
      <xdr:col>5</xdr:col>
      <xdr:colOff>405015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EAE5FC0D-1275-443E-B85D-59C001ADCFD1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EAE5FC0D-1275-443E-B85D-59C001ADCF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</xdr:colOff>
      <xdr:row>7</xdr:row>
      <xdr:rowOff>147300</xdr:rowOff>
    </xdr:from>
    <xdr:to>
      <xdr:col>5</xdr:col>
      <xdr:colOff>4695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F2C7C4C5-5FE8-4464-ACD4-BAB400933AAE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F2C7C4C5-5FE8-4464-ACD4-BAB400933AA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142710</xdr:colOff>
      <xdr:row>11</xdr:row>
      <xdr:rowOff>99900</xdr:rowOff>
    </xdr:from>
    <xdr:to>
      <xdr:col>13</xdr:col>
      <xdr:colOff>143070</xdr:colOff>
      <xdr:row>11</xdr:row>
      <xdr:rowOff>100260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65522DF0-870A-4568-BD1A-1E3B9402283D}"/>
                </a:ext>
              </a:extLst>
            </xdr14:cNvPr>
            <xdr14:cNvContentPartPr/>
          </xdr14:nvContentPartPr>
          <xdr14:nvPr macro=""/>
          <xdr14:xfrm>
            <a:off x="7553160" y="2728800"/>
            <a:ext cx="360" cy="3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65522DF0-870A-4568-BD1A-1E3B9402283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4520" y="2719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161700</xdr:colOff>
      <xdr:row>9</xdr:row>
      <xdr:rowOff>152220</xdr:rowOff>
    </xdr:from>
    <xdr:to>
      <xdr:col>3</xdr:col>
      <xdr:colOff>162060</xdr:colOff>
      <xdr:row>9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83B3A650-8876-4016-8730-5B2B84CD838B}"/>
                </a:ext>
              </a:extLst>
            </xdr14:cNvPr>
            <xdr14:cNvContentPartPr/>
          </xdr14:nvContentPartPr>
          <xdr14:nvPr macro=""/>
          <xdr14:xfrm>
            <a:off x="2257200" y="2400120"/>
            <a:ext cx="360" cy="36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83B3A650-8876-4016-8730-5B2B84CD83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820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361545</xdr:colOff>
      <xdr:row>10</xdr:row>
      <xdr:rowOff>180600</xdr:rowOff>
    </xdr:from>
    <xdr:to>
      <xdr:col>6</xdr:col>
      <xdr:colOff>361905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6AF4E076-65BE-4B20-8B8B-06B653E76AC6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6AF4E076-65BE-4B20-8B8B-06B653E76AC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418740</xdr:colOff>
      <xdr:row>13</xdr:row>
      <xdr:rowOff>14100</xdr:rowOff>
    </xdr:from>
    <xdr:to>
      <xdr:col>3</xdr:col>
      <xdr:colOff>419100</xdr:colOff>
      <xdr:row>13</xdr:row>
      <xdr:rowOff>14460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FD676264-A956-473F-B92E-928AC35FBAF9}"/>
                </a:ext>
              </a:extLst>
            </xdr14:cNvPr>
            <xdr14:cNvContentPartPr/>
          </xdr14:nvContentPartPr>
          <xdr14:nvPr macro=""/>
          <xdr14:xfrm>
            <a:off x="2514240" y="3024000"/>
            <a:ext cx="360" cy="36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FD676264-A956-473F-B92E-928AC35FBAF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05600" y="301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547245</xdr:colOff>
      <xdr:row>12</xdr:row>
      <xdr:rowOff>176160</xdr:rowOff>
    </xdr:from>
    <xdr:to>
      <xdr:col>1</xdr:col>
      <xdr:colOff>547605</xdr:colOff>
      <xdr:row>12</xdr:row>
      <xdr:rowOff>176520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5193E164-7166-4757-AE7D-CAA4372E8CE5}"/>
                </a:ext>
              </a:extLst>
            </xdr14:cNvPr>
            <xdr14:cNvContentPartPr/>
          </xdr14:nvContentPartPr>
          <xdr14:nvPr macro=""/>
          <xdr14:xfrm>
            <a:off x="1604520" y="2995560"/>
            <a:ext cx="360" cy="360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5193E164-7166-4757-AE7D-CAA4372E8CE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95880" y="2986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BD36361C-2337-4132-B217-96F7110B79FA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C6268A45-4282-48E0-9CD4-48F6F1F88D7F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2</xdr:row>
      <xdr:rowOff>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68DB3AF0-47CB-4CC4-9653-FE37B81D58B1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87EDF2B4-C233-487C-B9B6-3E6C63BA7ABC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097F5802-E65F-4D92-991F-BFCA7AB34021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1A513F2F-57BF-4C86-B7DB-20BB2EA0BD6E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B9D0408C-DFE8-4D0B-9D4B-591989B23F1D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DE6D49BF-8AA3-4D38-8AAD-6DC3D7CD7E46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82D33FC5-C8A3-412C-94C4-568EC66B1CEC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50CD9488-6882-4A09-A246-0B04B3A7AFEF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BAFD5C63-5156-4284-A47A-5BC070A6D9A3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FA55E48B-2E9B-44F9-B21F-FFDDAB65797D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60917074-3E69-42B4-8802-F5493B419B79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6D79E3A6-B7CE-4078-B59B-52846B2EB9AC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2622F07E-CF85-420F-AB7F-5D8B0D2968C2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200191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404655</xdr:colOff>
      <xdr:row>3</xdr:row>
      <xdr:rowOff>33060</xdr:rowOff>
    </xdr:from>
    <xdr:to>
      <xdr:col>5</xdr:col>
      <xdr:colOff>405015</xdr:colOff>
      <xdr:row>3</xdr:row>
      <xdr:rowOff>33420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D902ECFF-F958-4D82-84EF-8ACEC206B1A7}"/>
                </a:ext>
              </a:extLst>
            </xdr14:cNvPr>
            <xdr14:cNvContentPartPr/>
          </xdr14:nvContentPartPr>
          <xdr14:nvPr macro=""/>
          <xdr14:xfrm>
            <a:off x="3728880" y="113796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D902ECFF-F958-4D82-84EF-8ACEC206B1A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9880" y="112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</xdr:colOff>
      <xdr:row>7</xdr:row>
      <xdr:rowOff>147300</xdr:rowOff>
    </xdr:from>
    <xdr:to>
      <xdr:col>5</xdr:col>
      <xdr:colOff>4695</xdr:colOff>
      <xdr:row>7</xdr:row>
      <xdr:rowOff>147660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85206A4A-A15C-4A00-AFDD-6CECF5B16FBB}"/>
                </a:ext>
              </a:extLst>
            </xdr14:cNvPr>
            <xdr14:cNvContentPartPr/>
          </xdr14:nvContentPartPr>
          <xdr14:nvPr macro=""/>
          <xdr14:xfrm>
            <a:off x="3326760" y="2014200"/>
            <a:ext cx="21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85206A4A-A15C-4A00-AFDD-6CECF5B16FB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18120" y="2005560"/>
              <a:ext cx="198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142710</xdr:colOff>
      <xdr:row>11</xdr:row>
      <xdr:rowOff>99900</xdr:rowOff>
    </xdr:from>
    <xdr:to>
      <xdr:col>13</xdr:col>
      <xdr:colOff>143070</xdr:colOff>
      <xdr:row>11</xdr:row>
      <xdr:rowOff>100260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63617699-5CF0-4E50-AEA4-596E750578E7}"/>
                </a:ext>
              </a:extLst>
            </xdr14:cNvPr>
            <xdr14:cNvContentPartPr/>
          </xdr14:nvContentPartPr>
          <xdr14:nvPr macro=""/>
          <xdr14:xfrm>
            <a:off x="7553160" y="2728800"/>
            <a:ext cx="360" cy="3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63617699-5CF0-4E50-AEA4-596E750578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44520" y="2719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161700</xdr:colOff>
      <xdr:row>9</xdr:row>
      <xdr:rowOff>152220</xdr:rowOff>
    </xdr:from>
    <xdr:to>
      <xdr:col>3</xdr:col>
      <xdr:colOff>162060</xdr:colOff>
      <xdr:row>9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346A798C-8C64-46FF-9F69-9BB44BF6EE3B}"/>
                </a:ext>
              </a:extLst>
            </xdr14:cNvPr>
            <xdr14:cNvContentPartPr/>
          </xdr14:nvContentPartPr>
          <xdr14:nvPr macro=""/>
          <xdr14:xfrm>
            <a:off x="2257200" y="2400120"/>
            <a:ext cx="360" cy="36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346A798C-8C64-46FF-9F69-9BB44BF6EE3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820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361545</xdr:colOff>
      <xdr:row>10</xdr:row>
      <xdr:rowOff>180600</xdr:rowOff>
    </xdr:from>
    <xdr:to>
      <xdr:col>6</xdr:col>
      <xdr:colOff>361905</xdr:colOff>
      <xdr:row>10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EB1C6D5E-AAD1-4BA6-9310-15DC7F3F8375}"/>
                </a:ext>
              </a:extLst>
            </xdr14:cNvPr>
            <xdr14:cNvContentPartPr/>
          </xdr14:nvContentPartPr>
          <xdr14:nvPr macro=""/>
          <xdr14:xfrm>
            <a:off x="4200120" y="261900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EB1C6D5E-AAD1-4BA6-9310-15DC7F3F837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91480" y="2610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418740</xdr:colOff>
      <xdr:row>13</xdr:row>
      <xdr:rowOff>14100</xdr:rowOff>
    </xdr:from>
    <xdr:to>
      <xdr:col>3</xdr:col>
      <xdr:colOff>419100</xdr:colOff>
      <xdr:row>13</xdr:row>
      <xdr:rowOff>14460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F46A3C3C-E896-4AE5-BF40-596AED2B90E1}"/>
                </a:ext>
              </a:extLst>
            </xdr14:cNvPr>
            <xdr14:cNvContentPartPr/>
          </xdr14:nvContentPartPr>
          <xdr14:nvPr macro=""/>
          <xdr14:xfrm>
            <a:off x="2514240" y="3024000"/>
            <a:ext cx="360" cy="36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F46A3C3C-E896-4AE5-BF40-596AED2B90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05600" y="301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547245</xdr:colOff>
      <xdr:row>12</xdr:row>
      <xdr:rowOff>176160</xdr:rowOff>
    </xdr:from>
    <xdr:to>
      <xdr:col>1</xdr:col>
      <xdr:colOff>547605</xdr:colOff>
      <xdr:row>12</xdr:row>
      <xdr:rowOff>176520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F794CFD5-4F80-44ED-BA1E-A6D6E28EAE2C}"/>
                </a:ext>
              </a:extLst>
            </xdr14:cNvPr>
            <xdr14:cNvContentPartPr/>
          </xdr14:nvContentPartPr>
          <xdr14:nvPr macro=""/>
          <xdr14:xfrm>
            <a:off x="1604520" y="2995560"/>
            <a:ext cx="360" cy="360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F794CFD5-4F80-44ED-BA1E-A6D6E28EAE2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95880" y="2986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B93CD1AB-6C83-493A-BD11-566D476F0F16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6BC09FCD-4FEE-47FE-9FC9-372CEA1B6982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2</xdr:row>
      <xdr:rowOff>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F671CA72-CA34-44F5-94BC-549DC1B5B2F6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039C05C7-B488-4284-A2E8-89830D9AF02A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4406398-7220-4536-887B-E9199CF2B65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32131A83-3E37-4408-8F31-938484BED2AD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BDEFDE83-D31E-4774-A049-2059305974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813563FD-9A9D-4DCF-BDBC-DA61B01C6CC8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A188A14-4072-42E1-95AD-A0A94CC07D4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2D5D84A5-F60C-4D5A-922B-2C88C071088D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30310A6E-4D06-4231-968E-9A2E1444C25E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4141FFBA-D991-42B4-BB8E-1E0BF228E066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E5A02B77-5538-4E1E-BF03-E2A8DD4C68A2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D5F3F26A-DA34-4946-BA20-DFEFA41260A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41F735CB-33C6-487E-8350-E10B1C531A3F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6478B073-D204-4553-9D1B-A2165991DED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2A73DD48-8744-46F4-8D0D-D07D70F368B2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BEAC101C-1B93-4FF5-8D63-C9ACADB3C42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232935</xdr:colOff>
      <xdr:row>1</xdr:row>
      <xdr:rowOff>109305</xdr:rowOff>
    </xdr:from>
    <xdr:to>
      <xdr:col>5</xdr:col>
      <xdr:colOff>233295</xdr:colOff>
      <xdr:row>1</xdr:row>
      <xdr:rowOff>109665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9029FE03-0A01-4220-A05E-681DD46498DF}"/>
                </a:ext>
              </a:extLst>
            </xdr14:cNvPr>
            <xdr14:cNvContentPartPr/>
          </xdr14:nvContentPartPr>
          <xdr14:nvPr macro=""/>
          <xdr14:xfrm>
            <a:off x="3557160" y="823680"/>
            <a:ext cx="360" cy="36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45FE8665-A78A-4C7E-9950-1D2A742F4E8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48520" y="81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247335</xdr:colOff>
      <xdr:row>1</xdr:row>
      <xdr:rowOff>85545</xdr:rowOff>
    </xdr:from>
    <xdr:to>
      <xdr:col>5</xdr:col>
      <xdr:colOff>247695</xdr:colOff>
      <xdr:row>1</xdr:row>
      <xdr:rowOff>85905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BDF769DC-CF44-44AA-9641-B4209E761029}"/>
                </a:ext>
              </a:extLst>
            </xdr14:cNvPr>
            <xdr14:cNvContentPartPr/>
          </xdr14:nvContentPartPr>
          <xdr14:nvPr macro=""/>
          <xdr14:xfrm>
            <a:off x="3571560" y="799920"/>
            <a:ext cx="36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074D8376-1E6B-4234-9878-41CA0A0F8E0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62920" y="790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352095</xdr:colOff>
      <xdr:row>1</xdr:row>
      <xdr:rowOff>190305</xdr:rowOff>
    </xdr:from>
    <xdr:to>
      <xdr:col>5</xdr:col>
      <xdr:colOff>352455</xdr:colOff>
      <xdr:row>1</xdr:row>
      <xdr:rowOff>190665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6" name="Tinta 25">
              <a:extLst>
                <a:ext uri="{FF2B5EF4-FFF2-40B4-BE49-F238E27FC236}">
                  <a16:creationId xmlns:a16="http://schemas.microsoft.com/office/drawing/2014/main" id="{3DE4C1C0-C5A3-4DA8-8E99-B09C60CEA660}"/>
                </a:ext>
              </a:extLst>
            </xdr14:cNvPr>
            <xdr14:cNvContentPartPr/>
          </xdr14:nvContentPartPr>
          <xdr14:nvPr macro=""/>
          <xdr14:xfrm>
            <a:off x="3676320" y="90468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2B4550DB-19E9-41A6-AE88-D29A4A215A3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67680" y="895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3:59.3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3:59.80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4:00.3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4:00.71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4:01.41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4:01.78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4:02.82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4:05.90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4:09.3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4:09.71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6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7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7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7.27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6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6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6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6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6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7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7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35:15.97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0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0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1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2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0.72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6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41:52.26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2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3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4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4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4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3.9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0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1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1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1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1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1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1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1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03:03.81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6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17.3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8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8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8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8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8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8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8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8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9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7:44.09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6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2.5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4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4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4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4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5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5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6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1.3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5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6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6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6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6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6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7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7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7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7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04T22:31:47.87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2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2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2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2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3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3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3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3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33:23.53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7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7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7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7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7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7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8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8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8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8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8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8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8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8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02.08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8T22:51:38.31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5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5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6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28.2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 1,'-2'0,"-1"0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9T00:26:56.39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3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3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3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3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3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3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4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4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4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4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4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18T21:18:31.14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J36" sqref="A1:J36"/>
    </sheetView>
  </sheetViews>
  <sheetFormatPr defaultRowHeight="14.5" x14ac:dyDescent="0.35"/>
  <cols>
    <col min="1" max="1" width="15.81640625" bestFit="1" customWidth="1"/>
    <col min="2" max="2" width="11.81640625" bestFit="1" customWidth="1"/>
    <col min="3" max="3" width="3.7265625" customWidth="1"/>
    <col min="4" max="4" width="10.54296875" customWidth="1"/>
    <col min="5" max="5" width="7.81640625" bestFit="1" customWidth="1"/>
    <col min="6" max="6" width="7.7265625" bestFit="1" customWidth="1"/>
    <col min="7" max="7" width="5.7265625" customWidth="1"/>
    <col min="8" max="8" width="8.54296875" bestFit="1" customWidth="1"/>
    <col min="9" max="9" width="6.1796875" bestFit="1" customWidth="1"/>
    <col min="10" max="10" width="5.7265625" bestFit="1" customWidth="1"/>
  </cols>
  <sheetData>
    <row r="1" spans="1:10" ht="56" thickBot="1" x14ac:dyDescent="0.5">
      <c r="A1" s="8" t="s">
        <v>0</v>
      </c>
      <c r="B1" s="11" t="s">
        <v>2</v>
      </c>
      <c r="C1" s="8"/>
      <c r="D1" s="11" t="s">
        <v>3</v>
      </c>
      <c r="E1" s="12"/>
      <c r="F1" s="9"/>
      <c r="G1" s="9"/>
      <c r="H1" s="11" t="s">
        <v>5</v>
      </c>
      <c r="I1" s="11"/>
      <c r="J1" s="8"/>
    </row>
    <row r="2" spans="1:10" ht="29.5" thickBot="1" x14ac:dyDescent="0.4">
      <c r="A2" s="10" t="s">
        <v>0</v>
      </c>
      <c r="B2" s="10" t="s">
        <v>13</v>
      </c>
      <c r="C2" s="10"/>
      <c r="D2" s="10" t="s">
        <v>14</v>
      </c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19</v>
      </c>
    </row>
    <row r="3" spans="1:10" x14ac:dyDescent="0.35">
      <c r="A3" s="4">
        <v>43922</v>
      </c>
      <c r="B3" s="5">
        <v>3.788886459</v>
      </c>
      <c r="C3" s="3"/>
      <c r="D3" s="5">
        <v>3.7970999999999999</v>
      </c>
      <c r="E3" s="5">
        <f>(D3-B3)/B3</f>
        <v>2.1677981351195552E-3</v>
      </c>
      <c r="F3" s="6">
        <f t="shared" ref="F3:F31" si="0">ABS((B3-D3)/B3)</f>
        <v>2.1677981351195552E-3</v>
      </c>
      <c r="G3" s="6"/>
      <c r="H3" s="5">
        <v>3.788886459</v>
      </c>
      <c r="I3" s="5">
        <f>(H3-B3)/B3</f>
        <v>0</v>
      </c>
      <c r="J3" s="6">
        <f>ABS((B3-H3)/B3)</f>
        <v>0</v>
      </c>
    </row>
    <row r="4" spans="1:10" x14ac:dyDescent="0.35">
      <c r="A4" s="4">
        <v>43923</v>
      </c>
      <c r="B4" s="5">
        <v>3.5944034290000002</v>
      </c>
      <c r="C4" s="3"/>
      <c r="D4" s="5">
        <v>3.8111999999999999</v>
      </c>
      <c r="E4" s="5">
        <f t="shared" ref="E4:E31" si="1">(D4-B4)/B4</f>
        <v>6.0315035660956605E-2</v>
      </c>
      <c r="F4" s="6">
        <f t="shared" si="0"/>
        <v>6.0315035660956605E-2</v>
      </c>
      <c r="G4" s="6"/>
      <c r="H4" s="5">
        <v>3.5502018799999999</v>
      </c>
      <c r="I4" s="5">
        <f t="shared" ref="I4:I32" si="2">(H4-B4)/B4</f>
        <v>-1.2297325515376999E-2</v>
      </c>
      <c r="J4" s="6">
        <f t="shared" ref="J4:J32" si="3">ABS((B4-H4)/B4)</f>
        <v>1.2297325515376999E-2</v>
      </c>
    </row>
    <row r="5" spans="1:10" x14ac:dyDescent="0.35">
      <c r="A5" s="4">
        <v>43924</v>
      </c>
      <c r="B5" s="5">
        <v>3.6073845750000002</v>
      </c>
      <c r="C5" s="3"/>
      <c r="D5" s="5">
        <v>3.8252999999999999</v>
      </c>
      <c r="E5" s="5">
        <f t="shared" si="1"/>
        <v>6.0408149025807628E-2</v>
      </c>
      <c r="F5" s="6">
        <f t="shared" si="0"/>
        <v>6.0408149025807628E-2</v>
      </c>
      <c r="G5" s="6"/>
      <c r="H5" s="5">
        <v>3.4885931929999998</v>
      </c>
      <c r="I5" s="5">
        <f t="shared" si="2"/>
        <v>-3.2930057644325425E-2</v>
      </c>
      <c r="J5" s="6">
        <f t="shared" si="3"/>
        <v>3.2930057644325425E-2</v>
      </c>
    </row>
    <row r="6" spans="1:10" x14ac:dyDescent="0.35">
      <c r="A6" s="4">
        <v>43925</v>
      </c>
      <c r="B6" s="5">
        <v>3.4901417069999998</v>
      </c>
      <c r="C6" s="3"/>
      <c r="D6" s="5">
        <v>3.8395000000000001</v>
      </c>
      <c r="E6" s="5">
        <f t="shared" si="1"/>
        <v>0.1000985983747623</v>
      </c>
      <c r="F6" s="6">
        <f t="shared" si="0"/>
        <v>0.1000985983747623</v>
      </c>
      <c r="G6" s="6"/>
      <c r="H6" s="5">
        <v>3.5956996530000001</v>
      </c>
      <c r="I6" s="5">
        <f t="shared" si="2"/>
        <v>3.0244601755936736E-2</v>
      </c>
      <c r="J6" s="6">
        <f t="shared" si="3"/>
        <v>3.0244601755936736E-2</v>
      </c>
    </row>
    <row r="7" spans="1:10" x14ac:dyDescent="0.35">
      <c r="A7" s="4">
        <v>43926</v>
      </c>
      <c r="B7" s="5">
        <v>3.559731362</v>
      </c>
      <c r="C7" s="3"/>
      <c r="D7" s="5">
        <v>3.8536999999999999</v>
      </c>
      <c r="E7" s="5">
        <f t="shared" si="1"/>
        <v>8.2581691736096779E-2</v>
      </c>
      <c r="F7" s="6">
        <f t="shared" si="0"/>
        <v>8.2581691736096779E-2</v>
      </c>
      <c r="G7" s="6"/>
      <c r="H7" s="5">
        <v>4.8572140800000003</v>
      </c>
      <c r="I7" s="5">
        <f t="shared" si="2"/>
        <v>0.36448894201696797</v>
      </c>
      <c r="J7" s="6">
        <f t="shared" si="3"/>
        <v>0.36448894201696797</v>
      </c>
    </row>
    <row r="8" spans="1:10" x14ac:dyDescent="0.35">
      <c r="A8" s="4">
        <v>43927</v>
      </c>
      <c r="B8" s="5">
        <v>3.909937019</v>
      </c>
      <c r="C8" s="3"/>
      <c r="D8" s="5">
        <v>3.8679999999999999</v>
      </c>
      <c r="E8" s="5">
        <f t="shared" si="1"/>
        <v>-1.0725753073824673E-2</v>
      </c>
      <c r="F8" s="6">
        <f t="shared" si="0"/>
        <v>1.0725753073824673E-2</v>
      </c>
      <c r="G8" s="6"/>
      <c r="H8" s="5">
        <v>4.1879741260000003</v>
      </c>
      <c r="I8" s="5">
        <f t="shared" si="2"/>
        <v>7.111037994957542E-2</v>
      </c>
      <c r="J8" s="6">
        <f t="shared" si="3"/>
        <v>7.111037994957542E-2</v>
      </c>
    </row>
    <row r="9" spans="1:10" x14ac:dyDescent="0.35">
      <c r="A9" s="4">
        <v>43928</v>
      </c>
      <c r="B9" s="5">
        <v>3.6978156700000002</v>
      </c>
      <c r="C9" s="3"/>
      <c r="D9" s="5">
        <v>3.8822999999999999</v>
      </c>
      <c r="E9" s="5">
        <f t="shared" si="1"/>
        <v>4.9890082812050943E-2</v>
      </c>
      <c r="F9" s="6">
        <f t="shared" si="0"/>
        <v>4.9890082812050943E-2</v>
      </c>
      <c r="G9" s="6"/>
      <c r="H9" s="5">
        <v>3.7601226740000002</v>
      </c>
      <c r="I9" s="5">
        <f t="shared" si="2"/>
        <v>1.6849678177711869E-2</v>
      </c>
      <c r="J9" s="6">
        <f t="shared" si="3"/>
        <v>1.6849678177711869E-2</v>
      </c>
    </row>
    <row r="10" spans="1:10" x14ac:dyDescent="0.35">
      <c r="A10" s="4">
        <v>43929</v>
      </c>
      <c r="B10" s="5">
        <v>3.6125909730000001</v>
      </c>
      <c r="C10" s="3"/>
      <c r="D10" s="5">
        <v>3.8967000000000001</v>
      </c>
      <c r="E10" s="5">
        <f t="shared" si="1"/>
        <v>7.8644116957438892E-2</v>
      </c>
      <c r="F10" s="6">
        <f t="shared" si="0"/>
        <v>7.8644116957438892E-2</v>
      </c>
      <c r="G10" s="6"/>
      <c r="H10" s="5">
        <v>3.6084548349999999</v>
      </c>
      <c r="I10" s="5">
        <f t="shared" si="2"/>
        <v>-1.1449228630955319E-3</v>
      </c>
      <c r="J10" s="6">
        <f t="shared" si="3"/>
        <v>1.1449228630955319E-3</v>
      </c>
    </row>
    <row r="11" spans="1:10" x14ac:dyDescent="0.35">
      <c r="A11" s="4">
        <v>43930</v>
      </c>
      <c r="B11" s="5">
        <v>3.7323312350000002</v>
      </c>
      <c r="C11" s="3"/>
      <c r="D11" s="5">
        <v>3.9110999999999998</v>
      </c>
      <c r="E11" s="5">
        <f t="shared" si="1"/>
        <v>4.7897347192444352E-2</v>
      </c>
      <c r="F11" s="6">
        <f t="shared" si="0"/>
        <v>4.7897347192444352E-2</v>
      </c>
      <c r="G11" s="6"/>
      <c r="H11" s="5">
        <v>3.6040410650000001</v>
      </c>
      <c r="I11" s="5">
        <f t="shared" si="2"/>
        <v>-3.4372664675888578E-2</v>
      </c>
      <c r="J11" s="6">
        <f t="shared" si="3"/>
        <v>3.4372664675888578E-2</v>
      </c>
    </row>
    <row r="12" spans="1:10" x14ac:dyDescent="0.35">
      <c r="A12" s="4">
        <v>43931</v>
      </c>
      <c r="B12" s="5">
        <v>3.6926294610000001</v>
      </c>
      <c r="C12" s="3"/>
      <c r="D12" s="5">
        <v>3.9256000000000002</v>
      </c>
      <c r="E12" s="5">
        <f t="shared" si="1"/>
        <v>6.3090689564316418E-2</v>
      </c>
      <c r="F12" s="6">
        <f t="shared" si="0"/>
        <v>6.3090689564316418E-2</v>
      </c>
      <c r="G12" s="6"/>
      <c r="H12" s="5">
        <v>3.5275870930000002</v>
      </c>
      <c r="I12" s="5">
        <f t="shared" si="2"/>
        <v>-4.4695079683219785E-2</v>
      </c>
      <c r="J12" s="6">
        <f t="shared" si="3"/>
        <v>4.4695079683219785E-2</v>
      </c>
    </row>
    <row r="13" spans="1:10" x14ac:dyDescent="0.35">
      <c r="A13" s="4">
        <v>43932</v>
      </c>
      <c r="B13" s="5">
        <v>3.661431071</v>
      </c>
      <c r="C13" s="3"/>
      <c r="D13" s="5">
        <v>3.9401999999999999</v>
      </c>
      <c r="E13" s="5">
        <f t="shared" si="1"/>
        <v>7.6136604402568572E-2</v>
      </c>
      <c r="F13" s="6">
        <f t="shared" si="0"/>
        <v>7.6136604402568572E-2</v>
      </c>
      <c r="G13" s="6"/>
      <c r="H13" s="5">
        <v>3.5589830130000002</v>
      </c>
      <c r="I13" s="5">
        <f t="shared" si="2"/>
        <v>-2.7980332283578796E-2</v>
      </c>
      <c r="J13" s="6">
        <f t="shared" si="3"/>
        <v>2.7980332283578796E-2</v>
      </c>
    </row>
    <row r="14" spans="1:10" x14ac:dyDescent="0.35">
      <c r="A14" s="4">
        <v>43933</v>
      </c>
      <c r="B14" s="5">
        <v>3.647206449</v>
      </c>
      <c r="C14" s="3"/>
      <c r="D14" s="5">
        <v>3.9548000000000001</v>
      </c>
      <c r="E14" s="5">
        <f t="shared" si="1"/>
        <v>8.4336753430652889E-2</v>
      </c>
      <c r="F14" s="6">
        <f t="shared" si="0"/>
        <v>8.4336753430652889E-2</v>
      </c>
      <c r="G14" s="6"/>
      <c r="H14" s="5">
        <v>4.2031530899999998</v>
      </c>
      <c r="I14" s="5">
        <f t="shared" si="2"/>
        <v>0.15243081212263995</v>
      </c>
      <c r="J14" s="6">
        <f t="shared" si="3"/>
        <v>0.15243081212263995</v>
      </c>
    </row>
    <row r="15" spans="1:10" x14ac:dyDescent="0.35">
      <c r="A15" s="4">
        <v>43934</v>
      </c>
      <c r="B15" s="5">
        <v>3.9251263600000001</v>
      </c>
      <c r="C15" s="3"/>
      <c r="D15" s="5">
        <v>3.9693999999999998</v>
      </c>
      <c r="E15" s="5">
        <f t="shared" si="1"/>
        <v>1.1279545150745075E-2</v>
      </c>
      <c r="F15" s="6">
        <f t="shared" si="0"/>
        <v>1.1279545150745075E-2</v>
      </c>
      <c r="G15" s="6"/>
      <c r="H15" s="5">
        <v>3.6295278930000001</v>
      </c>
      <c r="I15" s="5">
        <f t="shared" si="2"/>
        <v>-7.5309286858219776E-2</v>
      </c>
      <c r="J15" s="6">
        <f t="shared" si="3"/>
        <v>7.5309286858219776E-2</v>
      </c>
    </row>
    <row r="16" spans="1:10" x14ac:dyDescent="0.35">
      <c r="A16" s="4">
        <v>43935</v>
      </c>
      <c r="B16" s="5">
        <v>3.7134052479999999</v>
      </c>
      <c r="C16" s="3"/>
      <c r="D16" s="5">
        <v>3.9842</v>
      </c>
      <c r="E16" s="5">
        <f t="shared" si="1"/>
        <v>7.2923565814920724E-2</v>
      </c>
      <c r="F16" s="6">
        <f t="shared" si="0"/>
        <v>7.2923565814920724E-2</v>
      </c>
      <c r="G16" s="6"/>
      <c r="H16" s="5">
        <v>4.5976296410000002</v>
      </c>
      <c r="I16" s="5">
        <f t="shared" si="2"/>
        <v>0.23811685877167163</v>
      </c>
      <c r="J16" s="6">
        <f t="shared" si="3"/>
        <v>0.23811685877167163</v>
      </c>
    </row>
    <row r="17" spans="1:10" x14ac:dyDescent="0.35">
      <c r="A17" s="4">
        <v>43936</v>
      </c>
      <c r="B17" s="5">
        <v>3.441772839</v>
      </c>
      <c r="C17" s="3"/>
      <c r="D17" s="5">
        <v>3.9988999999999999</v>
      </c>
      <c r="E17" s="5">
        <f t="shared" si="1"/>
        <v>0.16187214759991891</v>
      </c>
      <c r="F17" s="6">
        <f t="shared" si="0"/>
        <v>0.16187214759991891</v>
      </c>
      <c r="G17" s="6"/>
      <c r="H17" s="5">
        <v>4.5477253070000003</v>
      </c>
      <c r="I17" s="5">
        <f t="shared" si="2"/>
        <v>0.32133220864202433</v>
      </c>
      <c r="J17" s="6">
        <f t="shared" si="3"/>
        <v>0.32133220864202433</v>
      </c>
    </row>
    <row r="18" spans="1:10" x14ac:dyDescent="0.35">
      <c r="A18" s="4">
        <v>43937</v>
      </c>
      <c r="B18" s="5">
        <v>3.567367961</v>
      </c>
      <c r="C18" s="3"/>
      <c r="D18" s="5">
        <v>4.0137</v>
      </c>
      <c r="E18" s="5">
        <f t="shared" si="1"/>
        <v>0.12511522329053065</v>
      </c>
      <c r="F18" s="6">
        <f t="shared" si="0"/>
        <v>0.12511522329053065</v>
      </c>
      <c r="G18" s="6"/>
      <c r="H18" s="5">
        <v>4.5705260750000001</v>
      </c>
      <c r="I18" s="5">
        <f t="shared" si="2"/>
        <v>0.28120399268226764</v>
      </c>
      <c r="J18" s="6">
        <f t="shared" si="3"/>
        <v>0.28120399268226764</v>
      </c>
    </row>
    <row r="19" spans="1:10" x14ac:dyDescent="0.35">
      <c r="A19" s="4">
        <v>43938</v>
      </c>
      <c r="B19" s="5">
        <v>3.4472351520000002</v>
      </c>
      <c r="C19" s="3"/>
      <c r="D19" s="5">
        <v>4.0286</v>
      </c>
      <c r="E19" s="5">
        <f t="shared" si="1"/>
        <v>0.16864670449380464</v>
      </c>
      <c r="F19" s="6">
        <f t="shared" si="0"/>
        <v>0.16864670449380464</v>
      </c>
      <c r="G19" s="6"/>
      <c r="H19" s="5">
        <v>4.7296510569999999</v>
      </c>
      <c r="I19" s="5">
        <f t="shared" si="2"/>
        <v>0.37201288814195743</v>
      </c>
      <c r="J19" s="6">
        <f t="shared" si="3"/>
        <v>0.37201288814195743</v>
      </c>
    </row>
    <row r="20" spans="1:10" x14ac:dyDescent="0.35">
      <c r="A20" s="4">
        <v>43939</v>
      </c>
      <c r="B20" s="5">
        <v>3.3492323179999999</v>
      </c>
      <c r="C20" s="3"/>
      <c r="D20" s="5">
        <v>4.0434999999999999</v>
      </c>
      <c r="E20" s="5">
        <f t="shared" si="1"/>
        <v>0.20729158687163965</v>
      </c>
      <c r="F20" s="6">
        <f t="shared" si="0"/>
        <v>0.20729158687163965</v>
      </c>
      <c r="G20" s="6"/>
      <c r="H20" s="5">
        <v>4.9901122359999999</v>
      </c>
      <c r="I20" s="5">
        <f t="shared" si="2"/>
        <v>0.48992717202127511</v>
      </c>
      <c r="J20" s="6">
        <f t="shared" si="3"/>
        <v>0.48992717202127511</v>
      </c>
    </row>
    <row r="21" spans="1:10" x14ac:dyDescent="0.35">
      <c r="A21" s="4">
        <v>43940</v>
      </c>
      <c r="B21" s="5">
        <v>3.365473068</v>
      </c>
      <c r="C21" s="3"/>
      <c r="D21" s="5">
        <v>4.0585000000000004</v>
      </c>
      <c r="E21" s="5">
        <f t="shared" si="1"/>
        <v>0.20592259037504215</v>
      </c>
      <c r="F21" s="6">
        <f t="shared" si="0"/>
        <v>0.20592259037504215</v>
      </c>
      <c r="G21" s="6"/>
      <c r="H21" s="5">
        <v>4.5329555389999996</v>
      </c>
      <c r="I21" s="5">
        <f t="shared" si="2"/>
        <v>0.34689995950370195</v>
      </c>
      <c r="J21" s="6">
        <f t="shared" si="3"/>
        <v>0.34689995950370195</v>
      </c>
    </row>
    <row r="22" spans="1:10" x14ac:dyDescent="0.35">
      <c r="A22" s="4">
        <v>43941</v>
      </c>
      <c r="B22" s="5">
        <v>3.3725656279999998</v>
      </c>
      <c r="C22" s="3"/>
      <c r="D22" s="5">
        <v>4.0735999999999999</v>
      </c>
      <c r="E22" s="5">
        <f t="shared" si="1"/>
        <v>0.20786381921816827</v>
      </c>
      <c r="F22" s="6">
        <f t="shared" si="0"/>
        <v>0.20786381921816827</v>
      </c>
      <c r="G22" s="6"/>
      <c r="H22" s="5">
        <v>4.775353516</v>
      </c>
      <c r="I22" s="5">
        <f t="shared" si="2"/>
        <v>0.41594087194439033</v>
      </c>
      <c r="J22" s="6">
        <f t="shared" si="3"/>
        <v>0.41594087194439033</v>
      </c>
    </row>
    <row r="23" spans="1:10" x14ac:dyDescent="0.35">
      <c r="A23" s="4">
        <v>43942</v>
      </c>
      <c r="B23" s="5">
        <v>3.4045897479999998</v>
      </c>
      <c r="C23" s="3"/>
      <c r="D23" s="5">
        <v>4.0887000000000002</v>
      </c>
      <c r="E23" s="5">
        <f t="shared" si="1"/>
        <v>0.20093764671701655</v>
      </c>
      <c r="F23" s="6">
        <f t="shared" si="0"/>
        <v>0.20093764671701655</v>
      </c>
      <c r="G23" s="6"/>
      <c r="H23" s="5">
        <v>5.3654016349999996</v>
      </c>
      <c r="I23" s="5">
        <f t="shared" si="2"/>
        <v>0.57593191313339986</v>
      </c>
      <c r="J23" s="6">
        <f t="shared" si="3"/>
        <v>0.57593191313339986</v>
      </c>
    </row>
    <row r="24" spans="1:10" x14ac:dyDescent="0.35">
      <c r="A24" s="4">
        <v>43943</v>
      </c>
      <c r="B24" s="5">
        <v>3.4545398879999998</v>
      </c>
      <c r="C24" s="3"/>
      <c r="D24" s="5">
        <v>4.1037999999999997</v>
      </c>
      <c r="E24" s="5">
        <f t="shared" si="1"/>
        <v>0.18794401947863684</v>
      </c>
      <c r="F24" s="6">
        <f t="shared" si="0"/>
        <v>0.18794401947863684</v>
      </c>
      <c r="G24" s="6"/>
      <c r="H24" s="5">
        <v>5.6403342309999998</v>
      </c>
      <c r="I24" s="5">
        <f t="shared" si="2"/>
        <v>0.63273096095742642</v>
      </c>
      <c r="J24" s="6">
        <f t="shared" si="3"/>
        <v>0.63273096095742642</v>
      </c>
    </row>
    <row r="25" spans="1:10" x14ac:dyDescent="0.35">
      <c r="A25" s="4">
        <v>43944</v>
      </c>
      <c r="B25" s="5">
        <v>3.9680200860000001</v>
      </c>
      <c r="C25" s="3"/>
      <c r="D25" s="5">
        <v>4.1189999999999998</v>
      </c>
      <c r="E25" s="5">
        <f t="shared" si="1"/>
        <v>3.8049180883102933E-2</v>
      </c>
      <c r="F25" s="6">
        <f t="shared" si="0"/>
        <v>3.8049180883102933E-2</v>
      </c>
      <c r="G25" s="6"/>
      <c r="H25" s="5">
        <v>5.0277461419999998</v>
      </c>
      <c r="I25" s="5">
        <f t="shared" si="2"/>
        <v>0.26706670657715004</v>
      </c>
      <c r="J25" s="6">
        <f t="shared" si="3"/>
        <v>0.26706670657715004</v>
      </c>
    </row>
    <row r="26" spans="1:10" x14ac:dyDescent="0.35">
      <c r="A26" s="4">
        <v>43945</v>
      </c>
      <c r="B26" s="5">
        <v>1.9843537950000001</v>
      </c>
      <c r="C26" s="3"/>
      <c r="D26" s="5">
        <v>4.1342999999999996</v>
      </c>
      <c r="E26" s="5">
        <f t="shared" si="1"/>
        <v>1.0834490353571247</v>
      </c>
      <c r="F26" s="6">
        <f t="shared" si="0"/>
        <v>1.0834490353571247</v>
      </c>
      <c r="G26" s="6"/>
      <c r="H26" s="5">
        <v>4.5083922579999998</v>
      </c>
      <c r="I26" s="5">
        <f t="shared" si="2"/>
        <v>1.2719699830543574</v>
      </c>
      <c r="J26" s="6">
        <f t="shared" si="3"/>
        <v>1.2719699830543574</v>
      </c>
    </row>
    <row r="27" spans="1:10" x14ac:dyDescent="0.35">
      <c r="A27" s="4">
        <v>43946</v>
      </c>
      <c r="B27" s="5">
        <v>1.4566488799999999</v>
      </c>
      <c r="C27" s="3"/>
      <c r="D27" s="5">
        <v>4.1496000000000004</v>
      </c>
      <c r="E27" s="5">
        <f t="shared" si="1"/>
        <v>1.8487304366718771</v>
      </c>
      <c r="F27" s="6">
        <f t="shared" si="0"/>
        <v>1.8487304366718771</v>
      </c>
      <c r="G27" s="6"/>
      <c r="H27" s="5">
        <v>4.4321774930000002</v>
      </c>
      <c r="I27" s="5">
        <f t="shared" si="2"/>
        <v>2.0427219310394147</v>
      </c>
      <c r="J27" s="6">
        <f t="shared" si="3"/>
        <v>2.0427219310394147</v>
      </c>
    </row>
    <row r="28" spans="1:10" x14ac:dyDescent="0.35">
      <c r="A28" s="4">
        <v>43947</v>
      </c>
      <c r="B28" s="5">
        <v>1.411914801</v>
      </c>
      <c r="C28" s="3"/>
      <c r="D28" s="5">
        <v>4.165</v>
      </c>
      <c r="E28" s="5">
        <f t="shared" si="1"/>
        <v>1.9498947082714235</v>
      </c>
      <c r="F28" s="6">
        <f t="shared" si="0"/>
        <v>1.9498947082714235</v>
      </c>
      <c r="G28" s="6"/>
      <c r="H28" s="5">
        <v>4.8370255809999998</v>
      </c>
      <c r="I28" s="5">
        <f t="shared" si="2"/>
        <v>2.4258622245295096</v>
      </c>
      <c r="J28" s="6">
        <f t="shared" si="3"/>
        <v>2.4258622245295096</v>
      </c>
    </row>
    <row r="29" spans="1:10" x14ac:dyDescent="0.35">
      <c r="A29" s="4">
        <v>43948</v>
      </c>
      <c r="B29" s="5">
        <v>1.590686034</v>
      </c>
      <c r="C29" s="3"/>
      <c r="D29" s="5">
        <v>4.1803999999999997</v>
      </c>
      <c r="E29" s="5">
        <f t="shared" si="1"/>
        <v>1.6280484713176275</v>
      </c>
      <c r="F29" s="6">
        <f t="shared" si="0"/>
        <v>1.6280484713176275</v>
      </c>
      <c r="G29" s="6"/>
      <c r="H29" s="5">
        <v>5.3356945329999999</v>
      </c>
      <c r="I29" s="5">
        <f t="shared" si="2"/>
        <v>2.3543354370080549</v>
      </c>
      <c r="J29" s="6">
        <f t="shared" si="3"/>
        <v>2.3543354370080549</v>
      </c>
    </row>
    <row r="30" spans="1:10" x14ac:dyDescent="0.35">
      <c r="A30" s="4">
        <v>43949</v>
      </c>
      <c r="B30" s="5">
        <v>1.737482499</v>
      </c>
      <c r="C30" s="3"/>
      <c r="D30" s="5">
        <v>4.1959</v>
      </c>
      <c r="E30" s="5">
        <f t="shared" si="1"/>
        <v>1.4149307992540534</v>
      </c>
      <c r="F30" s="6">
        <f t="shared" si="0"/>
        <v>1.4149307992540534</v>
      </c>
      <c r="G30" s="6"/>
      <c r="H30" s="5">
        <v>4.8606977899999997</v>
      </c>
      <c r="I30" s="5">
        <f t="shared" si="2"/>
        <v>1.797552086307374</v>
      </c>
      <c r="J30" s="6">
        <f t="shared" si="3"/>
        <v>1.797552086307374</v>
      </c>
    </row>
    <row r="31" spans="1:10" x14ac:dyDescent="0.35">
      <c r="A31" s="4">
        <v>43950</v>
      </c>
      <c r="B31" s="5">
        <v>1.5746928600000001</v>
      </c>
      <c r="C31" s="3"/>
      <c r="D31" s="5">
        <v>4.2115</v>
      </c>
      <c r="E31" s="5">
        <f t="shared" si="1"/>
        <v>1.6744898049515511</v>
      </c>
      <c r="F31" s="6">
        <f t="shared" si="0"/>
        <v>1.6744898049515511</v>
      </c>
      <c r="G31" s="6"/>
      <c r="H31" s="5">
        <v>4.4781934159999999</v>
      </c>
      <c r="I31" s="5">
        <f t="shared" si="2"/>
        <v>1.8438519852055466</v>
      </c>
      <c r="J31" s="6">
        <f t="shared" si="3"/>
        <v>1.8438519852055466</v>
      </c>
    </row>
    <row r="32" spans="1:10" x14ac:dyDescent="0.35">
      <c r="A32" s="4">
        <v>43951</v>
      </c>
      <c r="B32" s="5">
        <v>1.598871269</v>
      </c>
      <c r="C32" s="3"/>
      <c r="D32" s="5">
        <v>4.2271000000000001</v>
      </c>
      <c r="E32" s="5">
        <f t="shared" ref="E32" si="4">(D32-B32)/B32</f>
        <v>1.64380258871235</v>
      </c>
      <c r="F32" s="6">
        <f t="shared" ref="F32" si="5">ABS((B32-D32)/B32)</f>
        <v>1.64380258871235</v>
      </c>
      <c r="G32" s="6"/>
      <c r="H32" s="5">
        <v>4.0931795500000003</v>
      </c>
      <c r="I32" s="5">
        <f t="shared" si="2"/>
        <v>1.5600432188390274</v>
      </c>
      <c r="J32" s="6">
        <f t="shared" si="3"/>
        <v>1.5600432188390274</v>
      </c>
    </row>
    <row r="33" spans="1:10" x14ac:dyDescent="0.35">
      <c r="A33" s="4"/>
      <c r="B33" s="5"/>
      <c r="C33" s="3"/>
      <c r="D33" s="5"/>
      <c r="E33" s="5"/>
      <c r="F33" s="6"/>
      <c r="G33" s="6"/>
      <c r="H33" s="5"/>
      <c r="I33" s="5"/>
      <c r="J33" s="6"/>
    </row>
    <row r="34" spans="1:10" x14ac:dyDescent="0.35">
      <c r="A34" s="3"/>
      <c r="B34" s="3"/>
      <c r="C34" s="3"/>
      <c r="D34" s="3"/>
      <c r="E34" s="3"/>
      <c r="F34" s="5">
        <f>SUM(F3:F33)</f>
        <v>13.547484494795572</v>
      </c>
      <c r="G34" s="5"/>
      <c r="H34" s="3"/>
      <c r="I34" s="3"/>
      <c r="J34" s="5">
        <f>SUM(J3:J32)</f>
        <v>18.101354481905087</v>
      </c>
    </row>
    <row r="35" spans="1:10" x14ac:dyDescent="0.35">
      <c r="A35" s="3"/>
      <c r="B35" s="3"/>
      <c r="C35" s="3"/>
      <c r="D35" s="3"/>
      <c r="E35" s="3" t="s">
        <v>1</v>
      </c>
      <c r="F35" s="7">
        <f>COUNT(D3:D33)</f>
        <v>30</v>
      </c>
      <c r="G35" s="7"/>
      <c r="H35" s="3"/>
      <c r="I35" s="3" t="s">
        <v>1</v>
      </c>
      <c r="J35" s="7">
        <f>COUNT(H3:H33)</f>
        <v>30</v>
      </c>
    </row>
    <row r="36" spans="1:10" x14ac:dyDescent="0.35">
      <c r="A36" s="3"/>
      <c r="B36" s="3"/>
      <c r="C36" s="3"/>
      <c r="D36" s="3"/>
      <c r="E36" s="3" t="s">
        <v>4</v>
      </c>
      <c r="F36" s="5">
        <f>(F34/F35)*100</f>
        <v>45.158281649318575</v>
      </c>
      <c r="G36" s="5"/>
      <c r="H36" s="3"/>
      <c r="I36" s="3" t="s">
        <v>4</v>
      </c>
      <c r="J36" s="5">
        <f>(J34/J35)*100</f>
        <v>60.337848273016959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E211-4B93-4B3A-95D4-2B8F550B58A7}">
  <dimension ref="A1:J36"/>
  <sheetViews>
    <sheetView workbookViewId="0">
      <selection activeCell="J36" sqref="A1:J36"/>
    </sheetView>
  </sheetViews>
  <sheetFormatPr defaultRowHeight="14.5" x14ac:dyDescent="0.35"/>
  <cols>
    <col min="1" max="1" width="15.81640625" bestFit="1" customWidth="1"/>
    <col min="2" max="2" width="11.81640625" bestFit="1" customWidth="1"/>
    <col min="3" max="3" width="3.7265625" customWidth="1"/>
    <col min="4" max="4" width="10.54296875" customWidth="1"/>
    <col min="5" max="5" width="7.81640625" bestFit="1" customWidth="1"/>
    <col min="6" max="6" width="7.7265625" bestFit="1" customWidth="1"/>
    <col min="7" max="7" width="5.7265625" customWidth="1"/>
    <col min="8" max="8" width="8.54296875" bestFit="1" customWidth="1"/>
    <col min="9" max="9" width="6.1796875" bestFit="1" customWidth="1"/>
    <col min="10" max="10" width="5.7265625" bestFit="1" customWidth="1"/>
  </cols>
  <sheetData>
    <row r="1" spans="1:10" ht="74.5" thickBot="1" x14ac:dyDescent="0.5">
      <c r="A1" s="8" t="s">
        <v>0</v>
      </c>
      <c r="B1" s="11" t="s">
        <v>6</v>
      </c>
      <c r="C1" s="8"/>
      <c r="D1" s="11" t="s">
        <v>3</v>
      </c>
      <c r="E1" s="12"/>
      <c r="F1" s="9"/>
      <c r="G1" s="9"/>
      <c r="H1" s="11" t="s">
        <v>5</v>
      </c>
      <c r="I1" s="11"/>
      <c r="J1" s="8"/>
    </row>
    <row r="2" spans="1:10" ht="29.5" thickBot="1" x14ac:dyDescent="0.4">
      <c r="A2" s="10" t="s">
        <v>0</v>
      </c>
      <c r="B2" s="10" t="s">
        <v>13</v>
      </c>
      <c r="C2" s="10"/>
      <c r="D2" s="10" t="s">
        <v>14</v>
      </c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19</v>
      </c>
    </row>
    <row r="3" spans="1:10" x14ac:dyDescent="0.35">
      <c r="A3" s="4">
        <v>43922</v>
      </c>
      <c r="B3" s="5">
        <v>50.68</v>
      </c>
      <c r="C3" s="3"/>
      <c r="D3" s="5">
        <v>62.567</v>
      </c>
      <c r="E3" s="5">
        <f>(D3-B3)/B3</f>
        <v>0.23455011838989739</v>
      </c>
      <c r="F3" s="6">
        <f t="shared" ref="F3:F31" si="0">ABS((B3-D3)/B3)</f>
        <v>0.23455011838989739</v>
      </c>
      <c r="G3" s="6"/>
      <c r="H3" s="5">
        <v>50.68</v>
      </c>
      <c r="I3" s="5">
        <f>(H3-B3)/B3</f>
        <v>0</v>
      </c>
      <c r="J3" s="6">
        <f>ABS((B3-H3)/B3)</f>
        <v>0</v>
      </c>
    </row>
    <row r="4" spans="1:10" x14ac:dyDescent="0.35">
      <c r="A4" s="4">
        <v>43923</v>
      </c>
      <c r="B4" s="5">
        <v>68.42</v>
      </c>
      <c r="C4" s="3"/>
      <c r="D4" s="5">
        <v>62.701599999999999</v>
      </c>
      <c r="E4" s="5">
        <f t="shared" ref="E4:E31" si="1">(D4-B4)/B4</f>
        <v>-8.3577901198480006E-2</v>
      </c>
      <c r="F4" s="6">
        <f t="shared" si="0"/>
        <v>8.3577901198480006E-2</v>
      </c>
      <c r="G4" s="6"/>
      <c r="H4" s="5">
        <v>47.890312450000003</v>
      </c>
      <c r="I4" s="5">
        <f t="shared" ref="I4:I31" si="2">(H4-B4)/B4</f>
        <v>-0.30005389579070446</v>
      </c>
      <c r="J4" s="6">
        <f t="shared" ref="J4:J31" si="3">ABS((B4-H4)/B4)</f>
        <v>0.30005389579070446</v>
      </c>
    </row>
    <row r="5" spans="1:10" x14ac:dyDescent="0.35">
      <c r="A5" s="4">
        <v>43924</v>
      </c>
      <c r="B5" s="5">
        <v>50.35</v>
      </c>
      <c r="C5" s="3"/>
      <c r="D5" s="5">
        <v>62.836399999999998</v>
      </c>
      <c r="E5" s="5">
        <f t="shared" si="1"/>
        <v>0.24799205561072485</v>
      </c>
      <c r="F5" s="6">
        <f t="shared" si="0"/>
        <v>0.24799205561072485</v>
      </c>
      <c r="G5" s="6"/>
      <c r="H5" s="5">
        <v>66.358348000000007</v>
      </c>
      <c r="I5" s="5">
        <f t="shared" si="2"/>
        <v>0.31794137040715004</v>
      </c>
      <c r="J5" s="6">
        <f t="shared" si="3"/>
        <v>0.31794137040715004</v>
      </c>
    </row>
    <row r="6" spans="1:10" x14ac:dyDescent="0.35">
      <c r="A6" s="4">
        <v>43925</v>
      </c>
      <c r="B6" s="5">
        <v>63.84</v>
      </c>
      <c r="C6" s="3"/>
      <c r="D6" s="5">
        <v>62.971600000000002</v>
      </c>
      <c r="E6" s="5">
        <f t="shared" si="1"/>
        <v>-1.3602756892230594E-2</v>
      </c>
      <c r="F6" s="6">
        <f t="shared" si="0"/>
        <v>1.3602756892230594E-2</v>
      </c>
      <c r="G6" s="6"/>
      <c r="H6" s="5">
        <v>43.220057799999999</v>
      </c>
      <c r="I6" s="5">
        <f t="shared" si="2"/>
        <v>-0.32299408208020053</v>
      </c>
      <c r="J6" s="6">
        <f t="shared" si="3"/>
        <v>0.32299408208020053</v>
      </c>
    </row>
    <row r="7" spans="1:10" x14ac:dyDescent="0.35">
      <c r="A7" s="4">
        <v>43926</v>
      </c>
      <c r="B7" s="5">
        <v>54.74</v>
      </c>
      <c r="C7" s="3"/>
      <c r="D7" s="5">
        <v>63.106999999999999</v>
      </c>
      <c r="E7" s="5">
        <f t="shared" si="1"/>
        <v>0.15284983558640841</v>
      </c>
      <c r="F7" s="6">
        <f t="shared" si="0"/>
        <v>0.15284983558640841</v>
      </c>
      <c r="G7" s="6"/>
      <c r="H7" s="5">
        <v>47.726185200000003</v>
      </c>
      <c r="I7" s="5">
        <f t="shared" si="2"/>
        <v>-0.12812960906101567</v>
      </c>
      <c r="J7" s="6">
        <f t="shared" si="3"/>
        <v>0.12812960906101567</v>
      </c>
    </row>
    <row r="8" spans="1:10" x14ac:dyDescent="0.35">
      <c r="A8" s="4">
        <v>43927</v>
      </c>
      <c r="B8" s="5">
        <v>49.16</v>
      </c>
      <c r="C8" s="3"/>
      <c r="D8" s="5">
        <v>63.242699999999999</v>
      </c>
      <c r="E8" s="5">
        <f t="shared" si="1"/>
        <v>0.28646663954434509</v>
      </c>
      <c r="F8" s="6">
        <f t="shared" si="0"/>
        <v>0.28646663954434509</v>
      </c>
      <c r="G8" s="6"/>
      <c r="H8" s="5">
        <v>38.24225122</v>
      </c>
      <c r="I8" s="5">
        <f t="shared" si="2"/>
        <v>-0.22208602074857603</v>
      </c>
      <c r="J8" s="6">
        <f t="shared" si="3"/>
        <v>0.22208602074857603</v>
      </c>
    </row>
    <row r="9" spans="1:10" x14ac:dyDescent="0.35">
      <c r="A9" s="4">
        <v>43928</v>
      </c>
      <c r="B9" s="5">
        <v>48.11</v>
      </c>
      <c r="C9" s="3"/>
      <c r="D9" s="5">
        <v>63.378700000000002</v>
      </c>
      <c r="E9" s="5">
        <f t="shared" si="1"/>
        <v>0.31737060902099362</v>
      </c>
      <c r="F9" s="6">
        <f t="shared" si="0"/>
        <v>0.31737060902099362</v>
      </c>
      <c r="G9" s="6"/>
      <c r="H9" s="5">
        <v>57.404283249999999</v>
      </c>
      <c r="I9" s="5">
        <f t="shared" si="2"/>
        <v>0.19318817813344419</v>
      </c>
      <c r="J9" s="6">
        <f t="shared" si="3"/>
        <v>0.19318817813344419</v>
      </c>
    </row>
    <row r="10" spans="1:10" x14ac:dyDescent="0.35">
      <c r="A10" s="4">
        <v>43929</v>
      </c>
      <c r="B10" s="5">
        <v>61.7</v>
      </c>
      <c r="C10" s="3"/>
      <c r="D10" s="5">
        <v>63.515000000000001</v>
      </c>
      <c r="E10" s="5">
        <f t="shared" si="1"/>
        <v>2.9416531604538051E-2</v>
      </c>
      <c r="F10" s="6">
        <f t="shared" si="0"/>
        <v>2.9416531604538051E-2</v>
      </c>
      <c r="G10" s="6"/>
      <c r="H10" s="5">
        <v>52.185890200000003</v>
      </c>
      <c r="I10" s="5">
        <f t="shared" si="2"/>
        <v>-0.15419951053484601</v>
      </c>
      <c r="J10" s="6">
        <f t="shared" si="3"/>
        <v>0.15419951053484601</v>
      </c>
    </row>
    <row r="11" spans="1:10" x14ac:dyDescent="0.35">
      <c r="A11" s="4">
        <v>43930</v>
      </c>
      <c r="B11" s="5">
        <v>51.23</v>
      </c>
      <c r="C11" s="3"/>
      <c r="D11" s="5">
        <v>63.651600000000002</v>
      </c>
      <c r="E11" s="5">
        <f t="shared" si="1"/>
        <v>0.2424673043138787</v>
      </c>
      <c r="F11" s="6">
        <f t="shared" si="0"/>
        <v>0.2424673043138787</v>
      </c>
      <c r="G11" s="6"/>
      <c r="H11" s="5">
        <v>54.797760019999998</v>
      </c>
      <c r="I11" s="5">
        <f t="shared" si="2"/>
        <v>6.9642007027132566E-2</v>
      </c>
      <c r="J11" s="6">
        <f t="shared" si="3"/>
        <v>6.9642007027132566E-2</v>
      </c>
    </row>
    <row r="12" spans="1:10" x14ac:dyDescent="0.35">
      <c r="A12" s="4">
        <v>43931</v>
      </c>
      <c r="B12" s="5">
        <v>69.16</v>
      </c>
      <c r="C12" s="3"/>
      <c r="D12" s="5">
        <v>63.788499999999999</v>
      </c>
      <c r="E12" s="5">
        <f t="shared" si="1"/>
        <v>-7.7667727009832238E-2</v>
      </c>
      <c r="F12" s="6">
        <f t="shared" si="0"/>
        <v>7.7667727009832238E-2</v>
      </c>
      <c r="G12" s="6"/>
      <c r="H12" s="5">
        <v>46.522387500000001</v>
      </c>
      <c r="I12" s="5">
        <f t="shared" si="2"/>
        <v>-0.32732233227299012</v>
      </c>
      <c r="J12" s="6">
        <f t="shared" si="3"/>
        <v>0.32732233227299012</v>
      </c>
    </row>
    <row r="13" spans="1:10" x14ac:dyDescent="0.35">
      <c r="A13" s="4">
        <v>43932</v>
      </c>
      <c r="B13" s="5">
        <v>60</v>
      </c>
      <c r="C13" s="3"/>
      <c r="D13" s="5">
        <v>63.925699999999999</v>
      </c>
      <c r="E13" s="5">
        <f t="shared" si="1"/>
        <v>6.5428333333333324E-2</v>
      </c>
      <c r="F13" s="6">
        <f t="shared" si="0"/>
        <v>6.5428333333333324E-2</v>
      </c>
      <c r="G13" s="6"/>
      <c r="H13" s="5">
        <v>38.507876179999997</v>
      </c>
      <c r="I13" s="5">
        <f t="shared" si="2"/>
        <v>-0.35820206366666674</v>
      </c>
      <c r="J13" s="6">
        <f t="shared" si="3"/>
        <v>0.35820206366666674</v>
      </c>
    </row>
    <row r="14" spans="1:10" x14ac:dyDescent="0.35">
      <c r="A14" s="4">
        <v>43933</v>
      </c>
      <c r="B14" s="5">
        <v>47.45</v>
      </c>
      <c r="C14" s="3"/>
      <c r="D14" s="5">
        <v>64.063199999999995</v>
      </c>
      <c r="E14" s="5">
        <f t="shared" si="1"/>
        <v>0.3501201264488934</v>
      </c>
      <c r="F14" s="6">
        <f t="shared" si="0"/>
        <v>0.3501201264488934</v>
      </c>
      <c r="G14" s="6"/>
      <c r="H14" s="5">
        <v>56.975332719999997</v>
      </c>
      <c r="I14" s="5">
        <f t="shared" si="2"/>
        <v>0.20074463055848249</v>
      </c>
      <c r="J14" s="6">
        <f t="shared" si="3"/>
        <v>0.20074463055848249</v>
      </c>
    </row>
    <row r="15" spans="1:10" x14ac:dyDescent="0.35">
      <c r="A15" s="4">
        <v>43934</v>
      </c>
      <c r="B15" s="5">
        <v>55.35</v>
      </c>
      <c r="C15" s="3"/>
      <c r="D15" s="5">
        <v>64.200900000000004</v>
      </c>
      <c r="E15" s="5">
        <f t="shared" si="1"/>
        <v>0.15990785907859084</v>
      </c>
      <c r="F15" s="6">
        <f t="shared" si="0"/>
        <v>0.15990785907859084</v>
      </c>
      <c r="G15" s="6"/>
      <c r="H15" s="5">
        <v>42.470815610000002</v>
      </c>
      <c r="I15" s="5">
        <f t="shared" si="2"/>
        <v>-0.23268625817524841</v>
      </c>
      <c r="J15" s="6">
        <f t="shared" si="3"/>
        <v>0.23268625817524841</v>
      </c>
    </row>
    <row r="16" spans="1:10" x14ac:dyDescent="0.35">
      <c r="A16" s="4">
        <v>43935</v>
      </c>
      <c r="B16" s="5">
        <v>47.71</v>
      </c>
      <c r="C16" s="3"/>
      <c r="D16" s="5">
        <v>64.338999999999999</v>
      </c>
      <c r="E16" s="5">
        <f t="shared" si="1"/>
        <v>0.34854328233074822</v>
      </c>
      <c r="F16" s="6">
        <f t="shared" si="0"/>
        <v>0.34854328233074822</v>
      </c>
      <c r="G16" s="6"/>
      <c r="H16" s="5">
        <v>58.573909530000002</v>
      </c>
      <c r="I16" s="5">
        <f t="shared" si="2"/>
        <v>0.22770717941731294</v>
      </c>
      <c r="J16" s="6">
        <f t="shared" si="3"/>
        <v>0.22770717941731294</v>
      </c>
    </row>
    <row r="17" spans="1:10" x14ac:dyDescent="0.35">
      <c r="A17" s="4">
        <v>43936</v>
      </c>
      <c r="B17" s="5">
        <v>50.49</v>
      </c>
      <c r="C17" s="3"/>
      <c r="D17" s="5">
        <v>64.477400000000003</v>
      </c>
      <c r="E17" s="5">
        <f t="shared" si="1"/>
        <v>0.27703307585660525</v>
      </c>
      <c r="F17" s="6">
        <f t="shared" si="0"/>
        <v>0.27703307585660525</v>
      </c>
      <c r="G17" s="6"/>
      <c r="H17" s="5">
        <v>50.281687259999998</v>
      </c>
      <c r="I17" s="5">
        <f t="shared" si="2"/>
        <v>-4.125821746880645E-3</v>
      </c>
      <c r="J17" s="6">
        <f t="shared" si="3"/>
        <v>4.125821746880645E-3</v>
      </c>
    </row>
    <row r="18" spans="1:10" x14ac:dyDescent="0.35">
      <c r="A18" s="4">
        <v>43937</v>
      </c>
      <c r="B18" s="5">
        <v>58.95</v>
      </c>
      <c r="C18" s="3"/>
      <c r="D18" s="5">
        <v>64.616</v>
      </c>
      <c r="E18" s="5">
        <f t="shared" si="1"/>
        <v>9.6115351993214526E-2</v>
      </c>
      <c r="F18" s="6">
        <f t="shared" si="0"/>
        <v>9.6115351993214526E-2</v>
      </c>
      <c r="G18" s="6"/>
      <c r="H18" s="5">
        <v>45.794275249999998</v>
      </c>
      <c r="I18" s="5">
        <f t="shared" si="2"/>
        <v>-0.22316751060220533</v>
      </c>
      <c r="J18" s="6">
        <f t="shared" si="3"/>
        <v>0.22316751060220533</v>
      </c>
    </row>
    <row r="19" spans="1:10" x14ac:dyDescent="0.35">
      <c r="A19" s="4">
        <v>43938</v>
      </c>
      <c r="B19" s="5">
        <v>54.84</v>
      </c>
      <c r="C19" s="3"/>
      <c r="D19" s="5">
        <v>64.754999999999995</v>
      </c>
      <c r="E19" s="5">
        <f t="shared" si="1"/>
        <v>0.18079868708971539</v>
      </c>
      <c r="F19" s="6">
        <f t="shared" si="0"/>
        <v>0.18079868708971539</v>
      </c>
      <c r="G19" s="6"/>
      <c r="H19" s="5">
        <v>66.930214070000005</v>
      </c>
      <c r="I19" s="5">
        <f t="shared" si="2"/>
        <v>0.22046342213712619</v>
      </c>
      <c r="J19" s="6">
        <f t="shared" si="3"/>
        <v>0.22046342213712619</v>
      </c>
    </row>
    <row r="20" spans="1:10" x14ac:dyDescent="0.35">
      <c r="A20" s="4">
        <v>43939</v>
      </c>
      <c r="B20" s="5">
        <v>59.13</v>
      </c>
      <c r="C20" s="3"/>
      <c r="D20" s="5">
        <v>64.894300000000001</v>
      </c>
      <c r="E20" s="5">
        <f t="shared" si="1"/>
        <v>9.7485202097074217E-2</v>
      </c>
      <c r="F20" s="6">
        <f t="shared" si="0"/>
        <v>9.7485202097074217E-2</v>
      </c>
      <c r="G20" s="6"/>
      <c r="H20" s="5">
        <v>73.601779829999998</v>
      </c>
      <c r="I20" s="5">
        <f t="shared" si="2"/>
        <v>0.24474513495687461</v>
      </c>
      <c r="J20" s="6">
        <f t="shared" si="3"/>
        <v>0.24474513495687461</v>
      </c>
    </row>
    <row r="21" spans="1:10" x14ac:dyDescent="0.35">
      <c r="A21" s="4">
        <v>43940</v>
      </c>
      <c r="B21" s="5">
        <v>59.75</v>
      </c>
      <c r="C21" s="3"/>
      <c r="D21" s="5">
        <v>65.033799999999999</v>
      </c>
      <c r="E21" s="5">
        <f t="shared" si="1"/>
        <v>8.8431799163179906E-2</v>
      </c>
      <c r="F21" s="6">
        <f t="shared" si="0"/>
        <v>8.8431799163179906E-2</v>
      </c>
      <c r="G21" s="6"/>
      <c r="H21" s="5">
        <v>56.45692399</v>
      </c>
      <c r="I21" s="5">
        <f t="shared" si="2"/>
        <v>-5.5114242845188288E-2</v>
      </c>
      <c r="J21" s="6">
        <f t="shared" si="3"/>
        <v>5.5114242845188288E-2</v>
      </c>
    </row>
    <row r="22" spans="1:10" x14ac:dyDescent="0.35">
      <c r="A22" s="4">
        <v>43941</v>
      </c>
      <c r="B22" s="5">
        <v>71.53</v>
      </c>
      <c r="C22" s="3"/>
      <c r="D22" s="5">
        <v>65.173699999999997</v>
      </c>
      <c r="E22" s="5">
        <f t="shared" si="1"/>
        <v>-8.8862015937369004E-2</v>
      </c>
      <c r="F22" s="6">
        <f t="shared" si="0"/>
        <v>8.8862015937369004E-2</v>
      </c>
      <c r="G22" s="6"/>
      <c r="H22" s="5">
        <v>64.958061790000002</v>
      </c>
      <c r="I22" s="5">
        <f t="shared" si="2"/>
        <v>-9.1876670068502711E-2</v>
      </c>
      <c r="J22" s="6">
        <f t="shared" si="3"/>
        <v>9.1876670068502711E-2</v>
      </c>
    </row>
    <row r="23" spans="1:10" x14ac:dyDescent="0.35">
      <c r="A23" s="4">
        <v>43942</v>
      </c>
      <c r="B23" s="5">
        <v>61.76</v>
      </c>
      <c r="C23" s="3"/>
      <c r="D23" s="5">
        <v>65.313800000000001</v>
      </c>
      <c r="E23" s="5">
        <f t="shared" si="1"/>
        <v>5.75420984455959E-2</v>
      </c>
      <c r="F23" s="6">
        <f t="shared" si="0"/>
        <v>5.75420984455959E-2</v>
      </c>
      <c r="G23" s="6"/>
      <c r="H23" s="5">
        <v>62.489711540000002</v>
      </c>
      <c r="I23" s="5">
        <f t="shared" si="2"/>
        <v>1.1815277525906798E-2</v>
      </c>
      <c r="J23" s="6">
        <f t="shared" si="3"/>
        <v>1.1815277525906798E-2</v>
      </c>
    </row>
    <row r="24" spans="1:10" x14ac:dyDescent="0.35">
      <c r="A24" s="4">
        <v>43943</v>
      </c>
      <c r="B24" s="5">
        <v>51.05</v>
      </c>
      <c r="C24" s="3"/>
      <c r="D24" s="5">
        <v>65.454300000000003</v>
      </c>
      <c r="E24" s="5">
        <f t="shared" si="1"/>
        <v>0.282160626836435</v>
      </c>
      <c r="F24" s="6">
        <f t="shared" si="0"/>
        <v>0.282160626836435</v>
      </c>
      <c r="G24" s="6"/>
      <c r="H24" s="5">
        <v>46.600917320000001</v>
      </c>
      <c r="I24" s="5">
        <f t="shared" si="2"/>
        <v>-8.7151472673849109E-2</v>
      </c>
      <c r="J24" s="6">
        <f t="shared" si="3"/>
        <v>8.7151472673849109E-2</v>
      </c>
    </row>
    <row r="25" spans="1:10" x14ac:dyDescent="0.35">
      <c r="A25" s="4">
        <v>43944</v>
      </c>
      <c r="B25" s="5">
        <v>74.11</v>
      </c>
      <c r="C25" s="3"/>
      <c r="D25" s="5">
        <v>65.595100000000002</v>
      </c>
      <c r="E25" s="5">
        <f t="shared" si="1"/>
        <v>-0.11489542571852648</v>
      </c>
      <c r="F25" s="6">
        <f t="shared" si="0"/>
        <v>0.11489542571852648</v>
      </c>
      <c r="G25" s="6"/>
      <c r="H25" s="5">
        <v>52.295895029999997</v>
      </c>
      <c r="I25" s="5">
        <f t="shared" si="2"/>
        <v>-0.29434765848063693</v>
      </c>
      <c r="J25" s="6">
        <f t="shared" si="3"/>
        <v>0.29434765848063693</v>
      </c>
    </row>
    <row r="26" spans="1:10" x14ac:dyDescent="0.35">
      <c r="A26" s="4">
        <v>43945</v>
      </c>
      <c r="B26" s="5">
        <v>82.82</v>
      </c>
      <c r="C26" s="3"/>
      <c r="D26" s="5">
        <v>65.736099999999993</v>
      </c>
      <c r="E26" s="5">
        <f t="shared" si="1"/>
        <v>-0.20627746921033568</v>
      </c>
      <c r="F26" s="6">
        <f t="shared" si="0"/>
        <v>0.20627746921033568</v>
      </c>
      <c r="G26" s="6"/>
      <c r="H26" s="5">
        <v>51.747868410000002</v>
      </c>
      <c r="I26" s="5">
        <f t="shared" si="2"/>
        <v>-0.37517666735088134</v>
      </c>
      <c r="J26" s="6">
        <f t="shared" si="3"/>
        <v>0.37517666735088134</v>
      </c>
    </row>
    <row r="27" spans="1:10" x14ac:dyDescent="0.35">
      <c r="A27" s="4">
        <v>43946</v>
      </c>
      <c r="B27" s="5">
        <v>58.11</v>
      </c>
      <c r="C27" s="3"/>
      <c r="D27" s="5">
        <v>65.877499999999998</v>
      </c>
      <c r="E27" s="5">
        <f t="shared" si="1"/>
        <v>0.13366890380313196</v>
      </c>
      <c r="F27" s="6">
        <f t="shared" si="0"/>
        <v>0.13366890380313196</v>
      </c>
      <c r="G27" s="6"/>
      <c r="H27" s="5">
        <v>47.981800990000004</v>
      </c>
      <c r="I27" s="5">
        <f t="shared" si="2"/>
        <v>-0.17429356410256402</v>
      </c>
      <c r="J27" s="6">
        <f t="shared" si="3"/>
        <v>0.17429356410256402</v>
      </c>
    </row>
    <row r="28" spans="1:10" x14ac:dyDescent="0.35">
      <c r="A28" s="4">
        <v>43947</v>
      </c>
      <c r="B28" s="5">
        <v>78.739999999999995</v>
      </c>
      <c r="C28" s="3"/>
      <c r="D28" s="5">
        <v>66.019199999999998</v>
      </c>
      <c r="E28" s="5">
        <f t="shared" si="1"/>
        <v>-0.1615544831089662</v>
      </c>
      <c r="F28" s="6">
        <f t="shared" si="0"/>
        <v>0.1615544831089662</v>
      </c>
      <c r="G28" s="6"/>
      <c r="H28" s="5">
        <v>59.743788729999999</v>
      </c>
      <c r="I28" s="5">
        <f t="shared" si="2"/>
        <v>-0.24125236563373123</v>
      </c>
      <c r="J28" s="6">
        <f t="shared" si="3"/>
        <v>0.24125236563373123</v>
      </c>
    </row>
    <row r="29" spans="1:10" x14ac:dyDescent="0.35">
      <c r="A29" s="4">
        <v>43948</v>
      </c>
      <c r="B29" s="5">
        <v>74.209999999999994</v>
      </c>
      <c r="C29" s="3"/>
      <c r="D29" s="5">
        <v>66.161100000000005</v>
      </c>
      <c r="E29" s="5">
        <f t="shared" si="1"/>
        <v>-0.10846112383775758</v>
      </c>
      <c r="F29" s="6">
        <f t="shared" si="0"/>
        <v>0.10846112383775758</v>
      </c>
      <c r="G29" s="6"/>
      <c r="H29" s="5">
        <v>72.830631330000003</v>
      </c>
      <c r="I29" s="5">
        <f t="shared" si="2"/>
        <v>-1.8587369222476634E-2</v>
      </c>
      <c r="J29" s="6">
        <f>ABS((B29-H29)/B29)</f>
        <v>1.8587369222476634E-2</v>
      </c>
    </row>
    <row r="30" spans="1:10" x14ac:dyDescent="0.35">
      <c r="A30" s="4">
        <v>43949</v>
      </c>
      <c r="B30" s="5">
        <v>61.29</v>
      </c>
      <c r="C30" s="3"/>
      <c r="D30" s="5">
        <v>66.303399999999996</v>
      </c>
      <c r="E30" s="5">
        <f t="shared" si="1"/>
        <v>8.1798009463207658E-2</v>
      </c>
      <c r="F30" s="6">
        <f t="shared" si="0"/>
        <v>8.1798009463207658E-2</v>
      </c>
      <c r="G30" s="6"/>
      <c r="H30" s="5">
        <v>53.86172715</v>
      </c>
      <c r="I30" s="5">
        <f t="shared" si="2"/>
        <v>-0.12119877386196769</v>
      </c>
      <c r="J30" s="6">
        <f t="shared" si="3"/>
        <v>0.12119877386196769</v>
      </c>
    </row>
    <row r="31" spans="1:10" x14ac:dyDescent="0.35">
      <c r="A31" s="4">
        <v>43950</v>
      </c>
      <c r="B31" s="5">
        <v>59.83</v>
      </c>
      <c r="C31" s="3"/>
      <c r="D31" s="5">
        <v>66.445999999999998</v>
      </c>
      <c r="E31" s="5">
        <f t="shared" si="1"/>
        <v>0.11057997660036771</v>
      </c>
      <c r="F31" s="6">
        <f t="shared" si="0"/>
        <v>0.11057997660036771</v>
      </c>
      <c r="G31" s="6"/>
      <c r="H31" s="5">
        <v>57.801399480000001</v>
      </c>
      <c r="I31" s="5">
        <f t="shared" si="2"/>
        <v>-3.390607588166468E-2</v>
      </c>
      <c r="J31" s="6">
        <f t="shared" si="3"/>
        <v>3.390607588166468E-2</v>
      </c>
    </row>
    <row r="32" spans="1:10" x14ac:dyDescent="0.35">
      <c r="A32" s="4">
        <v>43951</v>
      </c>
      <c r="B32" s="3">
        <v>35.35</v>
      </c>
      <c r="C32" s="3"/>
      <c r="D32" s="5">
        <v>66.588899999999995</v>
      </c>
      <c r="E32" s="5">
        <f t="shared" ref="E32" si="4">(D32-B32)/B32</f>
        <v>0.88370297029702949</v>
      </c>
      <c r="F32" s="6">
        <f t="shared" ref="F32" si="5">ABS((B32-D32)/B32)</f>
        <v>0.88370297029702949</v>
      </c>
      <c r="G32" s="6"/>
      <c r="H32" s="5">
        <v>61.077545069999999</v>
      </c>
      <c r="I32" s="5">
        <f t="shared" ref="I32" si="6">(H32-B32)/B32</f>
        <v>0.72779476859971703</v>
      </c>
      <c r="J32" s="6">
        <f t="shared" ref="J32" si="7">ABS((B32-H32)/B32)</f>
        <v>0.72779476859971703</v>
      </c>
    </row>
    <row r="33" spans="1:10" x14ac:dyDescent="0.35">
      <c r="A33" s="4"/>
      <c r="B33" s="3"/>
      <c r="C33" s="3"/>
      <c r="D33" s="5"/>
      <c r="E33" s="5"/>
      <c r="F33" s="6"/>
      <c r="G33" s="6"/>
      <c r="H33" s="5"/>
      <c r="I33" s="5"/>
      <c r="J33" s="6"/>
    </row>
    <row r="34" spans="1:10" x14ac:dyDescent="0.35">
      <c r="A34" s="3"/>
      <c r="B34" s="3"/>
      <c r="C34" s="3"/>
      <c r="D34" s="3"/>
      <c r="E34" s="3"/>
      <c r="F34" s="5">
        <f>SUM(F3:F33)</f>
        <v>5.5793282998214089</v>
      </c>
      <c r="G34" s="5"/>
      <c r="H34" s="3"/>
      <c r="I34" s="3"/>
      <c r="J34" s="5">
        <f>SUM(J3:J33)</f>
        <v>5.9799139335639442</v>
      </c>
    </row>
    <row r="35" spans="1:10" x14ac:dyDescent="0.35">
      <c r="A35" s="3"/>
      <c r="B35" s="3"/>
      <c r="C35" s="3"/>
      <c r="D35" s="3"/>
      <c r="E35" s="3" t="s">
        <v>1</v>
      </c>
      <c r="F35" s="7">
        <f>COUNT(D3:D33)</f>
        <v>30</v>
      </c>
      <c r="G35" s="7"/>
      <c r="H35" s="3"/>
      <c r="I35" s="3" t="s">
        <v>1</v>
      </c>
      <c r="J35" s="7">
        <f>COUNT(H3:H33)</f>
        <v>30</v>
      </c>
    </row>
    <row r="36" spans="1:10" x14ac:dyDescent="0.35">
      <c r="A36" s="3"/>
      <c r="B36" s="3"/>
      <c r="C36" s="3"/>
      <c r="D36" s="3"/>
      <c r="E36" s="3" t="s">
        <v>4</v>
      </c>
      <c r="F36" s="5">
        <f>(F34/F35)*100</f>
        <v>18.597760999404699</v>
      </c>
      <c r="G36" s="5"/>
      <c r="H36" s="3"/>
      <c r="I36" s="3" t="s">
        <v>4</v>
      </c>
      <c r="J36" s="5">
        <f>(J34/J35)*100</f>
        <v>19.933046445213147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797E-804E-4227-8A24-BC2DAE1C2487}">
  <dimension ref="A1:J36"/>
  <sheetViews>
    <sheetView workbookViewId="0">
      <selection activeCell="J36" sqref="A1:J36"/>
    </sheetView>
  </sheetViews>
  <sheetFormatPr defaultRowHeight="14.5" x14ac:dyDescent="0.35"/>
  <cols>
    <col min="1" max="1" width="15.81640625" bestFit="1" customWidth="1"/>
    <col min="2" max="2" width="11.81640625" bestFit="1" customWidth="1"/>
    <col min="3" max="3" width="3.7265625" customWidth="1"/>
    <col min="4" max="4" width="10.54296875" customWidth="1"/>
    <col min="5" max="5" width="7.81640625" bestFit="1" customWidth="1"/>
    <col min="6" max="6" width="7.7265625" bestFit="1" customWidth="1"/>
    <col min="7" max="7" width="5.7265625" customWidth="1"/>
    <col min="8" max="8" width="8.54296875" bestFit="1" customWidth="1"/>
    <col min="9" max="9" width="6.1796875" bestFit="1" customWidth="1"/>
    <col min="10" max="10" width="5.7265625" bestFit="1" customWidth="1"/>
  </cols>
  <sheetData>
    <row r="1" spans="1:10" ht="74.5" thickBot="1" x14ac:dyDescent="0.5">
      <c r="A1" s="8" t="s">
        <v>0</v>
      </c>
      <c r="B1" s="11" t="s">
        <v>7</v>
      </c>
      <c r="C1" s="8"/>
      <c r="D1" s="11" t="s">
        <v>3</v>
      </c>
      <c r="E1" s="12"/>
      <c r="F1" s="9"/>
      <c r="G1" s="9"/>
      <c r="H1" s="11" t="s">
        <v>5</v>
      </c>
      <c r="I1" s="11"/>
      <c r="J1" s="8"/>
    </row>
    <row r="2" spans="1:10" ht="29.5" thickBot="1" x14ac:dyDescent="0.4">
      <c r="A2" s="10" t="s">
        <v>0</v>
      </c>
      <c r="B2" s="10" t="s">
        <v>13</v>
      </c>
      <c r="C2" s="10"/>
      <c r="D2" s="10" t="s">
        <v>14</v>
      </c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19</v>
      </c>
    </row>
    <row r="3" spans="1:10" x14ac:dyDescent="0.35">
      <c r="A3" s="4">
        <v>43922</v>
      </c>
      <c r="B3" s="5">
        <v>0.97</v>
      </c>
      <c r="C3" s="3"/>
      <c r="D3" s="5">
        <v>0.89749999999999996</v>
      </c>
      <c r="E3" s="5">
        <f>(D3-B3)/B3</f>
        <v>-7.4742268041237125E-2</v>
      </c>
      <c r="F3" s="6">
        <f t="shared" ref="F3:F31" si="0">ABS((B3-D3)/B3)</f>
        <v>7.4742268041237125E-2</v>
      </c>
      <c r="G3" s="6"/>
      <c r="H3" s="5">
        <v>0.97</v>
      </c>
      <c r="I3" s="5">
        <f>(H3-B3)/B3</f>
        <v>0</v>
      </c>
      <c r="J3" s="6">
        <f>ABS((B3-H3)/B3)</f>
        <v>0</v>
      </c>
    </row>
    <row r="4" spans="1:10" x14ac:dyDescent="0.35">
      <c r="A4" s="4">
        <v>43923</v>
      </c>
      <c r="B4" s="5">
        <v>1.07</v>
      </c>
      <c r="C4" s="3"/>
      <c r="D4" s="5">
        <v>0.89280000000000004</v>
      </c>
      <c r="E4" s="5">
        <f t="shared" ref="E4:E31" si="1">(D4-B4)/B4</f>
        <v>-0.16560747663551403</v>
      </c>
      <c r="F4" s="6">
        <f t="shared" si="0"/>
        <v>0.16560747663551403</v>
      </c>
      <c r="G4" s="6"/>
      <c r="H4" s="5">
        <v>1.0518362729999999</v>
      </c>
      <c r="I4" s="5">
        <f t="shared" ref="I4:I31" si="2">(H4-B4)/B4</f>
        <v>-1.6975445794392644E-2</v>
      </c>
      <c r="J4" s="6">
        <f t="shared" ref="J4:J31" si="3">ABS((B4-H4)/B4)</f>
        <v>1.6975445794392644E-2</v>
      </c>
    </row>
    <row r="5" spans="1:10" x14ac:dyDescent="0.35">
      <c r="A5" s="4">
        <v>43924</v>
      </c>
      <c r="B5" s="5">
        <v>1.03</v>
      </c>
      <c r="C5" s="3"/>
      <c r="D5" s="5">
        <v>0.88819999999999999</v>
      </c>
      <c r="E5" s="5">
        <f t="shared" si="1"/>
        <v>-0.13766990291262138</v>
      </c>
      <c r="F5" s="6">
        <f t="shared" si="0"/>
        <v>0.13766990291262138</v>
      </c>
      <c r="G5" s="6"/>
      <c r="H5" s="5">
        <v>1.031428907</v>
      </c>
      <c r="I5" s="5">
        <f t="shared" si="2"/>
        <v>1.3872883495145429E-3</v>
      </c>
      <c r="J5" s="6">
        <f t="shared" si="3"/>
        <v>1.3872883495145429E-3</v>
      </c>
    </row>
    <row r="6" spans="1:10" x14ac:dyDescent="0.35">
      <c r="A6" s="4">
        <v>43925</v>
      </c>
      <c r="B6" s="5">
        <v>1.1299999999999999</v>
      </c>
      <c r="C6" s="3"/>
      <c r="D6" s="5">
        <v>0.88349999999999995</v>
      </c>
      <c r="E6" s="5">
        <f t="shared" si="1"/>
        <v>-0.21814159292035395</v>
      </c>
      <c r="F6" s="6">
        <f t="shared" si="0"/>
        <v>0.21814159292035395</v>
      </c>
      <c r="G6" s="6"/>
      <c r="H6" s="5">
        <v>1.0443593499999999</v>
      </c>
      <c r="I6" s="5">
        <f t="shared" si="2"/>
        <v>-7.5788185840707956E-2</v>
      </c>
      <c r="J6" s="6">
        <f t="shared" si="3"/>
        <v>7.5788185840707956E-2</v>
      </c>
    </row>
    <row r="7" spans="1:10" x14ac:dyDescent="0.35">
      <c r="A7" s="4">
        <v>43926</v>
      </c>
      <c r="B7" s="5">
        <v>1.1499999999999999</v>
      </c>
      <c r="C7" s="3"/>
      <c r="D7" s="5">
        <v>0.87890000000000001</v>
      </c>
      <c r="E7" s="5">
        <f t="shared" si="1"/>
        <v>-0.23573913043478253</v>
      </c>
      <c r="F7" s="6">
        <f t="shared" si="0"/>
        <v>0.23573913043478253</v>
      </c>
      <c r="G7" s="6"/>
      <c r="H7" s="5">
        <v>1.0518733410000001</v>
      </c>
      <c r="I7" s="5">
        <f t="shared" si="2"/>
        <v>-8.5327529565217261E-2</v>
      </c>
      <c r="J7" s="6">
        <f t="shared" si="3"/>
        <v>8.5327529565217261E-2</v>
      </c>
    </row>
    <row r="8" spans="1:10" x14ac:dyDescent="0.35">
      <c r="A8" s="4">
        <v>43927</v>
      </c>
      <c r="B8" s="5">
        <v>1.1599999999999999</v>
      </c>
      <c r="C8" s="3"/>
      <c r="D8" s="5">
        <v>0.87429999999999997</v>
      </c>
      <c r="E8" s="5">
        <f t="shared" si="1"/>
        <v>-0.24629310344827585</v>
      </c>
      <c r="F8" s="6">
        <f t="shared" si="0"/>
        <v>0.24629310344827585</v>
      </c>
      <c r="G8" s="6"/>
      <c r="H8" s="5">
        <v>1.029012611</v>
      </c>
      <c r="I8" s="5">
        <f t="shared" si="2"/>
        <v>-0.11292016293103445</v>
      </c>
      <c r="J8" s="6">
        <f t="shared" si="3"/>
        <v>0.11292016293103445</v>
      </c>
    </row>
    <row r="9" spans="1:10" x14ac:dyDescent="0.35">
      <c r="A9" s="4">
        <v>43928</v>
      </c>
      <c r="B9" s="5">
        <v>1.21</v>
      </c>
      <c r="C9" s="3"/>
      <c r="D9" s="5">
        <v>0.86970000000000003</v>
      </c>
      <c r="E9" s="5">
        <f t="shared" si="1"/>
        <v>-0.28123966942148754</v>
      </c>
      <c r="F9" s="6">
        <f t="shared" si="0"/>
        <v>0.28123966942148754</v>
      </c>
      <c r="G9" s="6"/>
      <c r="H9" s="5">
        <v>1.0787526270000001</v>
      </c>
      <c r="I9" s="5">
        <f t="shared" si="2"/>
        <v>-0.10846890330578504</v>
      </c>
      <c r="J9" s="6">
        <f t="shared" si="3"/>
        <v>0.10846890330578504</v>
      </c>
    </row>
    <row r="10" spans="1:10" x14ac:dyDescent="0.35">
      <c r="A10" s="4">
        <v>43929</v>
      </c>
      <c r="B10" s="5">
        <v>1.21</v>
      </c>
      <c r="C10" s="3"/>
      <c r="D10" s="5">
        <v>0.86519999999999997</v>
      </c>
      <c r="E10" s="5">
        <f t="shared" si="1"/>
        <v>-0.2849586776859504</v>
      </c>
      <c r="F10" s="6">
        <f t="shared" si="0"/>
        <v>0.2849586776859504</v>
      </c>
      <c r="G10" s="6"/>
      <c r="H10" s="5">
        <v>1.1157192849999999</v>
      </c>
      <c r="I10" s="5">
        <f t="shared" si="2"/>
        <v>-7.7917946280991746E-2</v>
      </c>
      <c r="J10" s="6">
        <f t="shared" si="3"/>
        <v>7.7917946280991746E-2</v>
      </c>
    </row>
    <row r="11" spans="1:10" x14ac:dyDescent="0.35">
      <c r="A11" s="4">
        <v>43930</v>
      </c>
      <c r="B11" s="5">
        <v>1.23</v>
      </c>
      <c r="C11" s="3"/>
      <c r="D11" s="5">
        <v>0.86070000000000002</v>
      </c>
      <c r="E11" s="5">
        <f t="shared" si="1"/>
        <v>-0.30024390243902438</v>
      </c>
      <c r="F11" s="6">
        <f t="shared" si="0"/>
        <v>0.30024390243902438</v>
      </c>
      <c r="G11" s="6"/>
      <c r="H11" s="5">
        <v>1.1028601899999999</v>
      </c>
      <c r="I11" s="5">
        <f t="shared" si="2"/>
        <v>-0.10336569918699193</v>
      </c>
      <c r="J11" s="6">
        <f t="shared" si="3"/>
        <v>0.10336569918699193</v>
      </c>
    </row>
    <row r="12" spans="1:10" x14ac:dyDescent="0.35">
      <c r="A12" s="4">
        <v>43931</v>
      </c>
      <c r="B12" s="5">
        <v>1.25</v>
      </c>
      <c r="C12" s="3"/>
      <c r="D12" s="5">
        <v>0.85619999999999996</v>
      </c>
      <c r="E12" s="5">
        <f t="shared" si="1"/>
        <v>-0.31504000000000004</v>
      </c>
      <c r="F12" s="6">
        <f t="shared" si="0"/>
        <v>0.31504000000000004</v>
      </c>
      <c r="G12" s="6"/>
      <c r="H12" s="5">
        <v>1.0872485519999999</v>
      </c>
      <c r="I12" s="5">
        <f t="shared" si="2"/>
        <v>-0.13020115840000007</v>
      </c>
      <c r="J12" s="6">
        <f t="shared" si="3"/>
        <v>0.13020115840000007</v>
      </c>
    </row>
    <row r="13" spans="1:10" x14ac:dyDescent="0.35">
      <c r="A13" s="4">
        <v>43932</v>
      </c>
      <c r="B13" s="5">
        <v>1.27</v>
      </c>
      <c r="C13" s="3"/>
      <c r="D13" s="5">
        <v>0.85170000000000001</v>
      </c>
      <c r="E13" s="5">
        <f t="shared" si="1"/>
        <v>-0.3293700787401575</v>
      </c>
      <c r="F13" s="6">
        <f t="shared" si="0"/>
        <v>0.3293700787401575</v>
      </c>
      <c r="G13" s="6"/>
      <c r="H13" s="5">
        <v>1.09106908</v>
      </c>
      <c r="I13" s="5">
        <f t="shared" si="2"/>
        <v>-0.14089048818897637</v>
      </c>
      <c r="J13" s="6">
        <f t="shared" si="3"/>
        <v>0.14089048818897637</v>
      </c>
    </row>
    <row r="14" spans="1:10" x14ac:dyDescent="0.35">
      <c r="A14" s="4">
        <v>43933</v>
      </c>
      <c r="B14" s="5">
        <v>1.2</v>
      </c>
      <c r="C14" s="3"/>
      <c r="D14" s="5">
        <v>0.84719999999999995</v>
      </c>
      <c r="E14" s="5">
        <f t="shared" si="1"/>
        <v>-0.29400000000000004</v>
      </c>
      <c r="F14" s="6">
        <f t="shared" si="0"/>
        <v>0.29400000000000004</v>
      </c>
      <c r="G14" s="6"/>
      <c r="H14" s="5">
        <v>1.1516564250000001</v>
      </c>
      <c r="I14" s="5">
        <f t="shared" si="2"/>
        <v>-4.0286312499999886E-2</v>
      </c>
      <c r="J14" s="6">
        <f t="shared" si="3"/>
        <v>4.0286312499999886E-2</v>
      </c>
    </row>
    <row r="15" spans="1:10" x14ac:dyDescent="0.35">
      <c r="A15" s="4">
        <v>43934</v>
      </c>
      <c r="B15" s="5">
        <v>1.1599999999999999</v>
      </c>
      <c r="C15" s="3"/>
      <c r="D15" s="5">
        <v>0.84279999999999999</v>
      </c>
      <c r="E15" s="5">
        <f t="shared" si="1"/>
        <v>-0.27344827586206893</v>
      </c>
      <c r="F15" s="6">
        <f t="shared" si="0"/>
        <v>0.27344827586206893</v>
      </c>
      <c r="G15" s="6"/>
      <c r="H15" s="5">
        <v>1.1448218370000001</v>
      </c>
      <c r="I15" s="5">
        <f t="shared" si="2"/>
        <v>-1.3084623275861946E-2</v>
      </c>
      <c r="J15" s="6">
        <f t="shared" si="3"/>
        <v>1.3084623275861946E-2</v>
      </c>
    </row>
    <row r="16" spans="1:10" x14ac:dyDescent="0.35">
      <c r="A16" s="4">
        <v>43935</v>
      </c>
      <c r="B16" s="5">
        <v>1.04</v>
      </c>
      <c r="C16" s="3"/>
      <c r="D16" s="5">
        <v>0.83840000000000003</v>
      </c>
      <c r="E16" s="5">
        <f t="shared" si="1"/>
        <v>-0.19384615384615383</v>
      </c>
      <c r="F16" s="6">
        <f t="shared" si="0"/>
        <v>0.19384615384615383</v>
      </c>
      <c r="G16" s="6"/>
      <c r="H16" s="5">
        <v>1.051087807</v>
      </c>
      <c r="I16" s="5">
        <f t="shared" si="2"/>
        <v>1.0661352884615389E-2</v>
      </c>
      <c r="J16" s="6">
        <f t="shared" si="3"/>
        <v>1.0661352884615389E-2</v>
      </c>
    </row>
    <row r="17" spans="1:10" x14ac:dyDescent="0.35">
      <c r="A17" s="4">
        <v>43936</v>
      </c>
      <c r="B17" s="5">
        <v>1.02</v>
      </c>
      <c r="C17" s="3"/>
      <c r="D17" s="5">
        <v>0.83399999999999996</v>
      </c>
      <c r="E17" s="5">
        <f t="shared" si="1"/>
        <v>-0.18235294117647063</v>
      </c>
      <c r="F17" s="6">
        <f t="shared" si="0"/>
        <v>0.18235294117647063</v>
      </c>
      <c r="G17" s="6"/>
      <c r="H17" s="5">
        <v>1.022986575</v>
      </c>
      <c r="I17" s="5">
        <f t="shared" si="2"/>
        <v>2.9280147058823444E-3</v>
      </c>
      <c r="J17" s="6">
        <f t="shared" si="3"/>
        <v>2.9280147058823444E-3</v>
      </c>
    </row>
    <row r="18" spans="1:10" x14ac:dyDescent="0.35">
      <c r="A18" s="4">
        <v>43937</v>
      </c>
      <c r="B18" s="5">
        <v>0.99</v>
      </c>
      <c r="C18" s="3"/>
      <c r="D18" s="5">
        <v>0.8296</v>
      </c>
      <c r="E18" s="5">
        <f t="shared" si="1"/>
        <v>-0.16202020202020201</v>
      </c>
      <c r="F18" s="6">
        <f t="shared" si="0"/>
        <v>0.16202020202020201</v>
      </c>
      <c r="G18" s="6"/>
      <c r="H18" s="5">
        <v>1.0027770650000001</v>
      </c>
      <c r="I18" s="5">
        <f t="shared" si="2"/>
        <v>1.2906126262626352E-2</v>
      </c>
      <c r="J18" s="6">
        <f t="shared" si="3"/>
        <v>1.2906126262626352E-2</v>
      </c>
    </row>
    <row r="19" spans="1:10" x14ac:dyDescent="0.35">
      <c r="A19" s="4">
        <v>43938</v>
      </c>
      <c r="B19" s="5">
        <v>0.99</v>
      </c>
      <c r="C19" s="3"/>
      <c r="D19" s="5">
        <v>0.82530000000000003</v>
      </c>
      <c r="E19" s="5">
        <f t="shared" si="1"/>
        <v>-0.16636363636363632</v>
      </c>
      <c r="F19" s="6">
        <f t="shared" si="0"/>
        <v>0.16636363636363632</v>
      </c>
      <c r="G19" s="6"/>
      <c r="H19" s="5">
        <v>1.010686312</v>
      </c>
      <c r="I19" s="5">
        <f t="shared" si="2"/>
        <v>2.0895264646464688E-2</v>
      </c>
      <c r="J19" s="6">
        <f t="shared" si="3"/>
        <v>2.0895264646464688E-2</v>
      </c>
    </row>
    <row r="20" spans="1:10" x14ac:dyDescent="0.35">
      <c r="A20" s="4">
        <v>43939</v>
      </c>
      <c r="B20" s="5">
        <v>1</v>
      </c>
      <c r="C20" s="3"/>
      <c r="D20" s="5">
        <v>0.82099999999999995</v>
      </c>
      <c r="E20" s="5">
        <f t="shared" si="1"/>
        <v>-0.17900000000000005</v>
      </c>
      <c r="F20" s="6">
        <f t="shared" si="0"/>
        <v>0.17900000000000005</v>
      </c>
      <c r="G20" s="6"/>
      <c r="H20" s="5">
        <v>1.036872488</v>
      </c>
      <c r="I20" s="5">
        <f t="shared" si="2"/>
        <v>3.6872487999999981E-2</v>
      </c>
      <c r="J20" s="6">
        <f t="shared" si="3"/>
        <v>3.6872487999999981E-2</v>
      </c>
    </row>
    <row r="21" spans="1:10" x14ac:dyDescent="0.35">
      <c r="A21" s="4">
        <v>43940</v>
      </c>
      <c r="B21" s="5">
        <v>1</v>
      </c>
      <c r="C21" s="3"/>
      <c r="D21" s="5">
        <v>0.81669999999999998</v>
      </c>
      <c r="E21" s="5">
        <f t="shared" si="1"/>
        <v>-0.18330000000000002</v>
      </c>
      <c r="F21" s="6">
        <f t="shared" si="0"/>
        <v>0.18330000000000002</v>
      </c>
      <c r="G21" s="6"/>
      <c r="H21" s="5">
        <v>1.026717329</v>
      </c>
      <c r="I21" s="5">
        <f t="shared" si="2"/>
        <v>2.6717329000000012E-2</v>
      </c>
      <c r="J21" s="6">
        <f t="shared" si="3"/>
        <v>2.6717329000000012E-2</v>
      </c>
    </row>
    <row r="22" spans="1:10" x14ac:dyDescent="0.35">
      <c r="A22" s="4">
        <v>43941</v>
      </c>
      <c r="B22" s="5">
        <v>1</v>
      </c>
      <c r="C22" s="3"/>
      <c r="D22" s="5">
        <v>0.81240000000000001</v>
      </c>
      <c r="E22" s="5">
        <f t="shared" si="1"/>
        <v>-0.18759999999999999</v>
      </c>
      <c r="F22" s="6">
        <f t="shared" si="0"/>
        <v>0.18759999999999999</v>
      </c>
      <c r="G22" s="6"/>
      <c r="H22" s="5">
        <v>1.0647101839999999</v>
      </c>
      <c r="I22" s="5">
        <f t="shared" si="2"/>
        <v>6.4710183999999948E-2</v>
      </c>
      <c r="J22" s="6">
        <f t="shared" si="3"/>
        <v>6.4710183999999948E-2</v>
      </c>
    </row>
    <row r="23" spans="1:10" x14ac:dyDescent="0.35">
      <c r="A23" s="4">
        <v>43942</v>
      </c>
      <c r="B23" s="5">
        <v>0.99</v>
      </c>
      <c r="C23" s="3"/>
      <c r="D23" s="5">
        <v>0.80820000000000003</v>
      </c>
      <c r="E23" s="5">
        <f t="shared" si="1"/>
        <v>-0.1836363636363636</v>
      </c>
      <c r="F23" s="6">
        <f t="shared" si="0"/>
        <v>0.1836363636363636</v>
      </c>
      <c r="G23" s="6"/>
      <c r="H23" s="5">
        <v>1.1194728469999999</v>
      </c>
      <c r="I23" s="5">
        <f t="shared" si="2"/>
        <v>0.13078065353535348</v>
      </c>
      <c r="J23" s="6">
        <f t="shared" si="3"/>
        <v>0.13078065353535348</v>
      </c>
    </row>
    <row r="24" spans="1:10" x14ac:dyDescent="0.35">
      <c r="A24" s="4">
        <v>43943</v>
      </c>
      <c r="B24" s="5">
        <v>0.99</v>
      </c>
      <c r="C24" s="3"/>
      <c r="D24" s="5">
        <v>0.80400000000000005</v>
      </c>
      <c r="E24" s="5">
        <f t="shared" si="1"/>
        <v>-0.18787878787878781</v>
      </c>
      <c r="F24" s="6">
        <f t="shared" si="0"/>
        <v>0.18787878787878781</v>
      </c>
      <c r="G24" s="6"/>
      <c r="H24" s="5">
        <v>1.3773213099999999</v>
      </c>
      <c r="I24" s="5">
        <f t="shared" si="2"/>
        <v>0.39123364646464637</v>
      </c>
      <c r="J24" s="6">
        <f t="shared" si="3"/>
        <v>0.39123364646464637</v>
      </c>
    </row>
    <row r="25" spans="1:10" x14ac:dyDescent="0.35">
      <c r="A25" s="4">
        <v>43944</v>
      </c>
      <c r="B25" s="5">
        <v>0.67</v>
      </c>
      <c r="C25" s="3"/>
      <c r="D25" s="5">
        <v>0.79969999999999997</v>
      </c>
      <c r="E25" s="5">
        <f t="shared" si="1"/>
        <v>0.19358208955223868</v>
      </c>
      <c r="F25" s="6">
        <f t="shared" si="0"/>
        <v>0.19358208955223868</v>
      </c>
      <c r="G25" s="6"/>
      <c r="H25" s="5">
        <v>1.2084022249999999</v>
      </c>
      <c r="I25" s="5">
        <f t="shared" si="2"/>
        <v>0.80358541044776099</v>
      </c>
      <c r="J25" s="6">
        <f t="shared" si="3"/>
        <v>0.80358541044776099</v>
      </c>
    </row>
    <row r="26" spans="1:10" x14ac:dyDescent="0.35">
      <c r="A26" s="4">
        <v>43945</v>
      </c>
      <c r="B26" s="5">
        <v>0.65</v>
      </c>
      <c r="C26" s="3"/>
      <c r="D26" s="5">
        <v>0.79559999999999997</v>
      </c>
      <c r="E26" s="5">
        <f t="shared" si="1"/>
        <v>0.22399999999999992</v>
      </c>
      <c r="F26" s="6">
        <f t="shared" si="0"/>
        <v>0.22399999999999992</v>
      </c>
      <c r="G26" s="6"/>
      <c r="H26" s="5">
        <v>1.124584485</v>
      </c>
      <c r="I26" s="5">
        <f t="shared" si="2"/>
        <v>0.7301299769230768</v>
      </c>
      <c r="J26" s="6">
        <f t="shared" si="3"/>
        <v>0.7301299769230768</v>
      </c>
    </row>
    <row r="27" spans="1:10" x14ac:dyDescent="0.35">
      <c r="A27" s="4">
        <v>43946</v>
      </c>
      <c r="B27" s="5">
        <v>0.65</v>
      </c>
      <c r="C27" s="3"/>
      <c r="D27" s="5">
        <v>0.79139999999999999</v>
      </c>
      <c r="E27" s="5">
        <f t="shared" si="1"/>
        <v>0.21753846153846149</v>
      </c>
      <c r="F27" s="6">
        <f t="shared" si="0"/>
        <v>0.21753846153846149</v>
      </c>
      <c r="G27" s="6"/>
      <c r="H27" s="5">
        <v>1.2053963969999999</v>
      </c>
      <c r="I27" s="5">
        <f t="shared" si="2"/>
        <v>0.85445599538461514</v>
      </c>
      <c r="J27" s="6">
        <f t="shared" si="3"/>
        <v>0.85445599538461514</v>
      </c>
    </row>
    <row r="28" spans="1:10" x14ac:dyDescent="0.35">
      <c r="A28" s="4">
        <v>43947</v>
      </c>
      <c r="B28" s="5">
        <v>0.65</v>
      </c>
      <c r="C28" s="3"/>
      <c r="D28" s="5">
        <v>0.7873</v>
      </c>
      <c r="E28" s="5">
        <f t="shared" si="1"/>
        <v>0.21123076923076919</v>
      </c>
      <c r="F28" s="6">
        <f t="shared" si="0"/>
        <v>0.21123076923076919</v>
      </c>
      <c r="G28" s="6"/>
      <c r="H28" s="5">
        <v>1.1818848749999999</v>
      </c>
      <c r="I28" s="5">
        <f t="shared" si="2"/>
        <v>0.81828442307692295</v>
      </c>
      <c r="J28" s="6">
        <f t="shared" si="3"/>
        <v>0.81828442307692295</v>
      </c>
    </row>
    <row r="29" spans="1:10" x14ac:dyDescent="0.35">
      <c r="A29" s="4">
        <v>43948</v>
      </c>
      <c r="B29" s="5">
        <v>0.69</v>
      </c>
      <c r="C29" s="3"/>
      <c r="D29" s="5">
        <v>0.78320000000000001</v>
      </c>
      <c r="E29" s="5">
        <f t="shared" si="1"/>
        <v>0.13507246376811605</v>
      </c>
      <c r="F29" s="6">
        <f t="shared" si="0"/>
        <v>0.13507246376811605</v>
      </c>
      <c r="G29" s="6"/>
      <c r="H29" s="5">
        <v>1.196145126</v>
      </c>
      <c r="I29" s="5">
        <f t="shared" si="2"/>
        <v>0.73354366086956535</v>
      </c>
      <c r="J29" s="6">
        <f t="shared" si="3"/>
        <v>0.73354366086956535</v>
      </c>
    </row>
    <row r="30" spans="1:10" x14ac:dyDescent="0.35">
      <c r="A30" s="4">
        <v>43949</v>
      </c>
      <c r="B30" s="5">
        <v>0.69</v>
      </c>
      <c r="C30" s="3"/>
      <c r="D30" s="5">
        <v>0.77910000000000001</v>
      </c>
      <c r="E30" s="5">
        <f t="shared" si="1"/>
        <v>0.1291304347826088</v>
      </c>
      <c r="F30" s="6">
        <f t="shared" si="0"/>
        <v>0.1291304347826088</v>
      </c>
      <c r="G30" s="6"/>
      <c r="H30" s="5">
        <v>0.927642246</v>
      </c>
      <c r="I30" s="5">
        <f t="shared" si="2"/>
        <v>0.34440905217391315</v>
      </c>
      <c r="J30" s="6">
        <f t="shared" si="3"/>
        <v>0.34440905217391315</v>
      </c>
    </row>
    <row r="31" spans="1:10" x14ac:dyDescent="0.35">
      <c r="A31" s="4">
        <v>43950</v>
      </c>
      <c r="B31" s="5">
        <v>0.73</v>
      </c>
      <c r="C31" s="3"/>
      <c r="D31" s="5">
        <v>0.77500000000000002</v>
      </c>
      <c r="E31" s="5">
        <f t="shared" si="1"/>
        <v>6.1643835616438415E-2</v>
      </c>
      <c r="F31" s="6">
        <f t="shared" si="0"/>
        <v>6.1643835616438415E-2</v>
      </c>
      <c r="G31" s="6"/>
      <c r="H31" s="5">
        <v>0.96506409199999998</v>
      </c>
      <c r="I31" s="5">
        <f t="shared" si="2"/>
        <v>0.32200560547945206</v>
      </c>
      <c r="J31" s="6">
        <f t="shared" si="3"/>
        <v>0.32200560547945206</v>
      </c>
    </row>
    <row r="32" spans="1:10" x14ac:dyDescent="0.35">
      <c r="A32" s="4">
        <v>43951</v>
      </c>
      <c r="B32" s="3">
        <v>0.68</v>
      </c>
      <c r="C32" s="3"/>
      <c r="D32" s="5">
        <v>0.77090000000000003</v>
      </c>
      <c r="E32" s="5">
        <f t="shared" ref="E32" si="4">(D32-B32)/B32</f>
        <v>0.13367647058823526</v>
      </c>
      <c r="F32" s="6">
        <f t="shared" ref="F32" si="5">ABS((B32-D32)/B32)</f>
        <v>0.13367647058823526</v>
      </c>
      <c r="G32" s="6"/>
      <c r="H32" s="5">
        <v>0.99765309599999996</v>
      </c>
      <c r="I32" s="5">
        <f t="shared" ref="I32" si="6">(H32-B32)/B32</f>
        <v>0.46713690588235279</v>
      </c>
      <c r="J32" s="6">
        <f t="shared" ref="J32" si="7">ABS((B32-H32)/B32)</f>
        <v>0.46713690588235279</v>
      </c>
    </row>
    <row r="33" spans="1:10" x14ac:dyDescent="0.35">
      <c r="A33" s="4"/>
      <c r="B33" s="3"/>
      <c r="C33" s="3"/>
      <c r="D33" s="5"/>
      <c r="E33" s="5"/>
      <c r="F33" s="6"/>
      <c r="G33" s="6"/>
      <c r="H33" s="5"/>
      <c r="I33" s="5"/>
      <c r="J33" s="6"/>
    </row>
    <row r="34" spans="1:10" x14ac:dyDescent="0.35">
      <c r="A34" s="3"/>
      <c r="B34" s="3"/>
      <c r="C34" s="3"/>
      <c r="D34" s="3"/>
      <c r="E34" s="3"/>
      <c r="F34" s="5">
        <f>SUM(F3:F33)</f>
        <v>6.0883666885399572</v>
      </c>
      <c r="G34" s="5"/>
      <c r="H34" s="3"/>
      <c r="I34" s="3"/>
      <c r="J34" s="5">
        <f>SUM(J3:J33)</f>
        <v>6.6778698333567226</v>
      </c>
    </row>
    <row r="35" spans="1:10" x14ac:dyDescent="0.35">
      <c r="A35" s="3"/>
      <c r="B35" s="3"/>
      <c r="C35" s="3"/>
      <c r="D35" s="3"/>
      <c r="E35" s="3" t="s">
        <v>1</v>
      </c>
      <c r="F35" s="7">
        <f>COUNT(D3:D33)</f>
        <v>30</v>
      </c>
      <c r="G35" s="7"/>
      <c r="H35" s="3"/>
      <c r="I35" s="3" t="s">
        <v>1</v>
      </c>
      <c r="J35" s="7">
        <f>COUNT(H3:H33)</f>
        <v>30</v>
      </c>
    </row>
    <row r="36" spans="1:10" x14ac:dyDescent="0.35">
      <c r="A36" s="3"/>
      <c r="B36" s="3"/>
      <c r="C36" s="3"/>
      <c r="D36" s="3"/>
      <c r="E36" s="3" t="s">
        <v>4</v>
      </c>
      <c r="F36" s="5">
        <f>(F34/F35)*100</f>
        <v>20.294555628466522</v>
      </c>
      <c r="G36" s="5"/>
      <c r="H36" s="3"/>
      <c r="I36" s="3" t="s">
        <v>4</v>
      </c>
      <c r="J36" s="5">
        <f>(J34/J35)*100</f>
        <v>22.259566111189073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253C-FF47-478E-8E39-4BF3B7F944EE}">
  <dimension ref="A1:AD39"/>
  <sheetViews>
    <sheetView workbookViewId="0">
      <selection activeCell="A34" sqref="A34:AC39"/>
    </sheetView>
  </sheetViews>
  <sheetFormatPr defaultRowHeight="14.5" x14ac:dyDescent="0.35"/>
  <cols>
    <col min="1" max="1" width="10.6328125" bestFit="1" customWidth="1"/>
    <col min="2" max="2" width="8.81640625" bestFit="1" customWidth="1"/>
    <col min="3" max="3" width="0" hidden="1" customWidth="1"/>
    <col min="4" max="5" width="8.81640625" bestFit="1" customWidth="1"/>
    <col min="6" max="6" width="8.81640625" hidden="1" customWidth="1"/>
    <col min="7" max="7" width="0" hidden="1" customWidth="1"/>
    <col min="8" max="8" width="8.81640625" bestFit="1" customWidth="1"/>
    <col min="9" max="9" width="6" bestFit="1" customWidth="1"/>
    <col min="10" max="10" width="8.81640625" hidden="1" customWidth="1"/>
    <col min="11" max="11" width="10.6328125" hidden="1" customWidth="1"/>
    <col min="12" max="12" width="9.81640625" bestFit="1" customWidth="1"/>
    <col min="13" max="13" width="0" hidden="1" customWidth="1"/>
    <col min="14" max="14" width="8.81640625" bestFit="1" customWidth="1"/>
    <col min="15" max="15" width="7.1796875" bestFit="1" customWidth="1"/>
    <col min="16" max="16" width="8.81640625" hidden="1" customWidth="1"/>
    <col min="17" max="17" width="0" hidden="1" customWidth="1"/>
    <col min="18" max="18" width="8.81640625" bestFit="1" customWidth="1"/>
    <col min="19" max="19" width="6" bestFit="1" customWidth="1"/>
    <col min="20" max="20" width="8.81640625" hidden="1" customWidth="1"/>
    <col min="21" max="21" width="10.6328125" hidden="1" customWidth="1"/>
    <col min="22" max="22" width="10.1796875" bestFit="1" customWidth="1"/>
    <col min="23" max="23" width="0" hidden="1" customWidth="1"/>
    <col min="24" max="24" width="8.81640625" bestFit="1" customWidth="1"/>
    <col min="25" max="25" width="7.1796875" bestFit="1" customWidth="1"/>
    <col min="26" max="26" width="8.81640625" hidden="1" customWidth="1"/>
    <col min="27" max="27" width="0" hidden="1" customWidth="1"/>
    <col min="28" max="28" width="8.81640625" bestFit="1" customWidth="1"/>
    <col min="29" max="29" width="6" bestFit="1" customWidth="1"/>
    <col min="30" max="30" width="8.81640625" hidden="1" customWidth="1"/>
  </cols>
  <sheetData>
    <row r="1" spans="1:30" ht="57" thickBot="1" x14ac:dyDescent="0.4">
      <c r="A1" s="18"/>
      <c r="B1" s="19" t="s">
        <v>2</v>
      </c>
      <c r="C1" s="18"/>
      <c r="D1" s="19" t="s">
        <v>3</v>
      </c>
      <c r="E1" s="20"/>
      <c r="F1" s="21"/>
      <c r="G1" s="21"/>
      <c r="H1" s="19" t="s">
        <v>5</v>
      </c>
      <c r="I1" s="19"/>
      <c r="J1" s="18"/>
      <c r="K1" s="18" t="s">
        <v>0</v>
      </c>
      <c r="L1" s="19" t="s">
        <v>6</v>
      </c>
      <c r="M1" s="18"/>
      <c r="N1" s="19" t="s">
        <v>3</v>
      </c>
      <c r="O1" s="20"/>
      <c r="P1" s="21"/>
      <c r="Q1" s="21"/>
      <c r="R1" s="19" t="s">
        <v>5</v>
      </c>
      <c r="S1" s="19"/>
      <c r="T1" s="18"/>
      <c r="U1" s="18" t="s">
        <v>0</v>
      </c>
      <c r="V1" s="19" t="s">
        <v>7</v>
      </c>
      <c r="W1" s="18"/>
      <c r="X1" s="19" t="s">
        <v>3</v>
      </c>
      <c r="Y1" s="20"/>
      <c r="Z1" s="21"/>
      <c r="AA1" s="21"/>
      <c r="AB1" s="19" t="s">
        <v>5</v>
      </c>
      <c r="AC1" s="19"/>
      <c r="AD1" s="18"/>
    </row>
    <row r="2" spans="1:30" ht="29" thickBot="1" x14ac:dyDescent="0.4">
      <c r="A2" s="19" t="s">
        <v>0</v>
      </c>
      <c r="B2" s="19" t="s">
        <v>13</v>
      </c>
      <c r="C2" s="19"/>
      <c r="D2" s="19" t="s">
        <v>14</v>
      </c>
      <c r="E2" s="19" t="s">
        <v>15</v>
      </c>
      <c r="F2" s="19" t="s">
        <v>16</v>
      </c>
      <c r="G2" s="19"/>
      <c r="H2" s="19" t="s">
        <v>17</v>
      </c>
      <c r="I2" s="19" t="s">
        <v>18</v>
      </c>
      <c r="J2" s="19" t="s">
        <v>19</v>
      </c>
      <c r="K2" s="19" t="s">
        <v>0</v>
      </c>
      <c r="L2" s="19" t="s">
        <v>13</v>
      </c>
      <c r="M2" s="19"/>
      <c r="N2" s="19" t="s">
        <v>14</v>
      </c>
      <c r="O2" s="19" t="s">
        <v>15</v>
      </c>
      <c r="P2" s="19" t="s">
        <v>16</v>
      </c>
      <c r="Q2" s="19"/>
      <c r="R2" s="19" t="s">
        <v>17</v>
      </c>
      <c r="S2" s="19" t="s">
        <v>18</v>
      </c>
      <c r="T2" s="19" t="s">
        <v>19</v>
      </c>
      <c r="U2" s="19" t="s">
        <v>0</v>
      </c>
      <c r="V2" s="19" t="s">
        <v>13</v>
      </c>
      <c r="W2" s="19"/>
      <c r="X2" s="19" t="s">
        <v>14</v>
      </c>
      <c r="Y2" s="19" t="s">
        <v>15</v>
      </c>
      <c r="Z2" s="19" t="s">
        <v>16</v>
      </c>
      <c r="AA2" s="19"/>
      <c r="AB2" s="19" t="s">
        <v>17</v>
      </c>
      <c r="AC2" s="19" t="s">
        <v>18</v>
      </c>
      <c r="AD2" s="19" t="s">
        <v>19</v>
      </c>
    </row>
    <row r="3" spans="1:30" x14ac:dyDescent="0.35">
      <c r="A3" s="22">
        <v>43922</v>
      </c>
      <c r="B3" s="23">
        <v>3.788886459</v>
      </c>
      <c r="C3" s="24"/>
      <c r="D3" s="23">
        <v>3.7970999999999999</v>
      </c>
      <c r="E3" s="23">
        <f>(D3-B3)/B3</f>
        <v>2.1677981351195552E-3</v>
      </c>
      <c r="F3" s="25">
        <f t="shared" ref="F3:F32" si="0">ABS((B3-D3)/B3)</f>
        <v>2.1677981351195552E-3</v>
      </c>
      <c r="G3" s="25"/>
      <c r="H3" s="23">
        <v>3.788886459</v>
      </c>
      <c r="I3" s="23">
        <f>(H3-B3)/B3</f>
        <v>0</v>
      </c>
      <c r="J3" s="25">
        <f>ABS((B3-H3)/B3)</f>
        <v>0</v>
      </c>
      <c r="K3" s="22">
        <v>43922</v>
      </c>
      <c r="L3" s="23">
        <v>50.68</v>
      </c>
      <c r="M3" s="24"/>
      <c r="N3" s="23">
        <v>62.567</v>
      </c>
      <c r="O3" s="23">
        <f>(N3-L3)/L3</f>
        <v>0.23455011838989739</v>
      </c>
      <c r="P3" s="25">
        <f t="shared" ref="P3:P32" si="1">ABS((L3-N3)/L3)</f>
        <v>0.23455011838989739</v>
      </c>
      <c r="Q3" s="25"/>
      <c r="R3" s="23">
        <v>50.68</v>
      </c>
      <c r="S3" s="23">
        <f>(R3-L3)/L3</f>
        <v>0</v>
      </c>
      <c r="T3" s="25">
        <f>ABS((L3-R3)/L3)</f>
        <v>0</v>
      </c>
      <c r="U3" s="22">
        <v>43922</v>
      </c>
      <c r="V3" s="23">
        <v>0.97</v>
      </c>
      <c r="W3" s="24"/>
      <c r="X3" s="23">
        <v>0.89749999999999996</v>
      </c>
      <c r="Y3" s="23">
        <f>(X3-V3)/V3</f>
        <v>-7.4742268041237125E-2</v>
      </c>
      <c r="Z3" s="25">
        <f t="shared" ref="Z3:Z32" si="2">ABS((V3-X3)/V3)</f>
        <v>7.4742268041237125E-2</v>
      </c>
      <c r="AA3" s="25"/>
      <c r="AB3" s="23">
        <v>0.97</v>
      </c>
      <c r="AC3" s="23">
        <f>(AB3-V3)/V3</f>
        <v>0</v>
      </c>
      <c r="AD3" s="25">
        <f>ABS((V3-AB3)/V3)</f>
        <v>0</v>
      </c>
    </row>
    <row r="4" spans="1:30" x14ac:dyDescent="0.35">
      <c r="A4" s="22">
        <v>43923</v>
      </c>
      <c r="B4" s="23">
        <v>3.5944034290000002</v>
      </c>
      <c r="C4" s="24"/>
      <c r="D4" s="23">
        <v>3.8111999999999999</v>
      </c>
      <c r="E4" s="23">
        <f t="shared" ref="E4:E32" si="3">(D4-B4)/B4</f>
        <v>6.0315035660956605E-2</v>
      </c>
      <c r="F4" s="25">
        <f t="shared" si="0"/>
        <v>6.0315035660956605E-2</v>
      </c>
      <c r="G4" s="25"/>
      <c r="H4" s="23">
        <v>3.5502018799999999</v>
      </c>
      <c r="I4" s="23">
        <f t="shared" ref="I4:I32" si="4">(H4-B4)/B4</f>
        <v>-1.2297325515376999E-2</v>
      </c>
      <c r="J4" s="25">
        <f t="shared" ref="J4:J32" si="5">ABS((B4-H4)/B4)</f>
        <v>1.2297325515376999E-2</v>
      </c>
      <c r="K4" s="22">
        <v>43923</v>
      </c>
      <c r="L4" s="23">
        <v>68.42</v>
      </c>
      <c r="M4" s="24"/>
      <c r="N4" s="23">
        <v>62.701599999999999</v>
      </c>
      <c r="O4" s="23">
        <f t="shared" ref="O4:O32" si="6">(N4-L4)/L4</f>
        <v>-8.3577901198480006E-2</v>
      </c>
      <c r="P4" s="25">
        <f t="shared" si="1"/>
        <v>8.3577901198480006E-2</v>
      </c>
      <c r="Q4" s="25"/>
      <c r="R4" s="23">
        <v>47.890312450000003</v>
      </c>
      <c r="S4" s="23">
        <f t="shared" ref="S4:S32" si="7">(R4-L4)/L4</f>
        <v>-0.30005389579070446</v>
      </c>
      <c r="T4" s="25">
        <f t="shared" ref="T4:T32" si="8">ABS((L4-R4)/L4)</f>
        <v>0.30005389579070446</v>
      </c>
      <c r="U4" s="22">
        <v>43923</v>
      </c>
      <c r="V4" s="23">
        <v>1.07</v>
      </c>
      <c r="W4" s="24"/>
      <c r="X4" s="23">
        <v>0.89280000000000004</v>
      </c>
      <c r="Y4" s="23">
        <f t="shared" ref="Y4:Y32" si="9">(X4-V4)/V4</f>
        <v>-0.16560747663551403</v>
      </c>
      <c r="Z4" s="25">
        <f t="shared" si="2"/>
        <v>0.16560747663551403</v>
      </c>
      <c r="AA4" s="25"/>
      <c r="AB4" s="23">
        <v>1.0518362729999999</v>
      </c>
      <c r="AC4" s="23">
        <f t="shared" ref="AC4:AC32" si="10">(AB4-V4)/V4</f>
        <v>-1.6975445794392644E-2</v>
      </c>
      <c r="AD4" s="25">
        <f t="shared" ref="AD4:AD32" si="11">ABS((V4-AB4)/V4)</f>
        <v>1.6975445794392644E-2</v>
      </c>
    </row>
    <row r="5" spans="1:30" x14ac:dyDescent="0.35">
      <c r="A5" s="22">
        <v>43924</v>
      </c>
      <c r="B5" s="23">
        <v>3.6073845750000002</v>
      </c>
      <c r="C5" s="24"/>
      <c r="D5" s="23">
        <v>3.8252999999999999</v>
      </c>
      <c r="E5" s="23">
        <f t="shared" si="3"/>
        <v>6.0408149025807628E-2</v>
      </c>
      <c r="F5" s="25">
        <f t="shared" si="0"/>
        <v>6.0408149025807628E-2</v>
      </c>
      <c r="G5" s="25"/>
      <c r="H5" s="23">
        <v>3.4885931929999998</v>
      </c>
      <c r="I5" s="23">
        <f t="shared" si="4"/>
        <v>-3.2930057644325425E-2</v>
      </c>
      <c r="J5" s="25">
        <f t="shared" si="5"/>
        <v>3.2930057644325425E-2</v>
      </c>
      <c r="K5" s="22">
        <v>43924</v>
      </c>
      <c r="L5" s="23">
        <v>50.35</v>
      </c>
      <c r="M5" s="24"/>
      <c r="N5" s="23">
        <v>62.836399999999998</v>
      </c>
      <c r="O5" s="23">
        <f t="shared" si="6"/>
        <v>0.24799205561072485</v>
      </c>
      <c r="P5" s="25">
        <f t="shared" si="1"/>
        <v>0.24799205561072485</v>
      </c>
      <c r="Q5" s="25"/>
      <c r="R5" s="23">
        <v>66.358348000000007</v>
      </c>
      <c r="S5" s="23">
        <f t="shared" si="7"/>
        <v>0.31794137040715004</v>
      </c>
      <c r="T5" s="25">
        <f t="shared" si="8"/>
        <v>0.31794137040715004</v>
      </c>
      <c r="U5" s="22">
        <v>43924</v>
      </c>
      <c r="V5" s="23">
        <v>1.03</v>
      </c>
      <c r="W5" s="24"/>
      <c r="X5" s="23">
        <v>0.88819999999999999</v>
      </c>
      <c r="Y5" s="23">
        <f t="shared" si="9"/>
        <v>-0.13766990291262138</v>
      </c>
      <c r="Z5" s="25">
        <f t="shared" si="2"/>
        <v>0.13766990291262138</v>
      </c>
      <c r="AA5" s="25"/>
      <c r="AB5" s="23">
        <v>1.031428907</v>
      </c>
      <c r="AC5" s="23">
        <f t="shared" si="10"/>
        <v>1.3872883495145429E-3</v>
      </c>
      <c r="AD5" s="25">
        <f t="shared" si="11"/>
        <v>1.3872883495145429E-3</v>
      </c>
    </row>
    <row r="6" spans="1:30" x14ac:dyDescent="0.35">
      <c r="A6" s="22">
        <v>43925</v>
      </c>
      <c r="B6" s="23">
        <v>3.4901417069999998</v>
      </c>
      <c r="C6" s="24"/>
      <c r="D6" s="23">
        <v>3.8395000000000001</v>
      </c>
      <c r="E6" s="23">
        <f t="shared" si="3"/>
        <v>0.1000985983747623</v>
      </c>
      <c r="F6" s="25">
        <f t="shared" si="0"/>
        <v>0.1000985983747623</v>
      </c>
      <c r="G6" s="25"/>
      <c r="H6" s="23">
        <v>3.5956996530000001</v>
      </c>
      <c r="I6" s="23">
        <f t="shared" si="4"/>
        <v>3.0244601755936736E-2</v>
      </c>
      <c r="J6" s="25">
        <f t="shared" si="5"/>
        <v>3.0244601755936736E-2</v>
      </c>
      <c r="K6" s="22">
        <v>43925</v>
      </c>
      <c r="L6" s="23">
        <v>63.84</v>
      </c>
      <c r="M6" s="24"/>
      <c r="N6" s="23">
        <v>62.971600000000002</v>
      </c>
      <c r="O6" s="23">
        <f t="shared" si="6"/>
        <v>-1.3602756892230594E-2</v>
      </c>
      <c r="P6" s="25">
        <f t="shared" si="1"/>
        <v>1.3602756892230594E-2</v>
      </c>
      <c r="Q6" s="25"/>
      <c r="R6" s="23">
        <v>43.220057799999999</v>
      </c>
      <c r="S6" s="23">
        <f t="shared" si="7"/>
        <v>-0.32299408208020053</v>
      </c>
      <c r="T6" s="25">
        <f t="shared" si="8"/>
        <v>0.32299408208020053</v>
      </c>
      <c r="U6" s="22">
        <v>43925</v>
      </c>
      <c r="V6" s="23">
        <v>1.1299999999999999</v>
      </c>
      <c r="W6" s="24"/>
      <c r="X6" s="23">
        <v>0.88349999999999995</v>
      </c>
      <c r="Y6" s="23">
        <f t="shared" si="9"/>
        <v>-0.21814159292035395</v>
      </c>
      <c r="Z6" s="25">
        <f t="shared" si="2"/>
        <v>0.21814159292035395</v>
      </c>
      <c r="AA6" s="25"/>
      <c r="AB6" s="23">
        <v>1.0443593499999999</v>
      </c>
      <c r="AC6" s="23">
        <f t="shared" si="10"/>
        <v>-7.5788185840707956E-2</v>
      </c>
      <c r="AD6" s="25">
        <f t="shared" si="11"/>
        <v>7.5788185840707956E-2</v>
      </c>
    </row>
    <row r="7" spans="1:30" x14ac:dyDescent="0.35">
      <c r="A7" s="22">
        <v>43926</v>
      </c>
      <c r="B7" s="23">
        <v>3.559731362</v>
      </c>
      <c r="C7" s="24"/>
      <c r="D7" s="23">
        <v>3.8536999999999999</v>
      </c>
      <c r="E7" s="23">
        <f t="shared" si="3"/>
        <v>8.2581691736096779E-2</v>
      </c>
      <c r="F7" s="25">
        <f t="shared" si="0"/>
        <v>8.2581691736096779E-2</v>
      </c>
      <c r="G7" s="25"/>
      <c r="H7" s="23">
        <v>4.8572140800000003</v>
      </c>
      <c r="I7" s="23">
        <f t="shared" si="4"/>
        <v>0.36448894201696797</v>
      </c>
      <c r="J7" s="25">
        <f t="shared" si="5"/>
        <v>0.36448894201696797</v>
      </c>
      <c r="K7" s="22">
        <v>43926</v>
      </c>
      <c r="L7" s="23">
        <v>54.74</v>
      </c>
      <c r="M7" s="24"/>
      <c r="N7" s="23">
        <v>63.106999999999999</v>
      </c>
      <c r="O7" s="23">
        <f t="shared" si="6"/>
        <v>0.15284983558640841</v>
      </c>
      <c r="P7" s="25">
        <f t="shared" si="1"/>
        <v>0.15284983558640841</v>
      </c>
      <c r="Q7" s="25"/>
      <c r="R7" s="23">
        <v>47.726185200000003</v>
      </c>
      <c r="S7" s="23">
        <f t="shared" si="7"/>
        <v>-0.12812960906101567</v>
      </c>
      <c r="T7" s="25">
        <f t="shared" si="8"/>
        <v>0.12812960906101567</v>
      </c>
      <c r="U7" s="22">
        <v>43926</v>
      </c>
      <c r="V7" s="23">
        <v>1.1499999999999999</v>
      </c>
      <c r="W7" s="24"/>
      <c r="X7" s="23">
        <v>0.87890000000000001</v>
      </c>
      <c r="Y7" s="23">
        <f t="shared" si="9"/>
        <v>-0.23573913043478253</v>
      </c>
      <c r="Z7" s="25">
        <f t="shared" si="2"/>
        <v>0.23573913043478253</v>
      </c>
      <c r="AA7" s="25"/>
      <c r="AB7" s="23">
        <v>1.0518733410000001</v>
      </c>
      <c r="AC7" s="23">
        <f t="shared" si="10"/>
        <v>-8.5327529565217261E-2</v>
      </c>
      <c r="AD7" s="25">
        <f t="shared" si="11"/>
        <v>8.5327529565217261E-2</v>
      </c>
    </row>
    <row r="8" spans="1:30" x14ac:dyDescent="0.35">
      <c r="A8" s="22">
        <v>43927</v>
      </c>
      <c r="B8" s="23">
        <v>3.909937019</v>
      </c>
      <c r="C8" s="24"/>
      <c r="D8" s="23">
        <v>3.8679999999999999</v>
      </c>
      <c r="E8" s="23">
        <f t="shared" si="3"/>
        <v>-1.0725753073824673E-2</v>
      </c>
      <c r="F8" s="25">
        <f t="shared" si="0"/>
        <v>1.0725753073824673E-2</v>
      </c>
      <c r="G8" s="25"/>
      <c r="H8" s="23">
        <v>4.1879741260000003</v>
      </c>
      <c r="I8" s="23">
        <f t="shared" si="4"/>
        <v>7.111037994957542E-2</v>
      </c>
      <c r="J8" s="25">
        <f t="shared" si="5"/>
        <v>7.111037994957542E-2</v>
      </c>
      <c r="K8" s="22">
        <v>43927</v>
      </c>
      <c r="L8" s="23">
        <v>49.16</v>
      </c>
      <c r="M8" s="24"/>
      <c r="N8" s="23">
        <v>63.242699999999999</v>
      </c>
      <c r="O8" s="23">
        <f t="shared" si="6"/>
        <v>0.28646663954434509</v>
      </c>
      <c r="P8" s="25">
        <f t="shared" si="1"/>
        <v>0.28646663954434509</v>
      </c>
      <c r="Q8" s="25"/>
      <c r="R8" s="23">
        <v>38.24225122</v>
      </c>
      <c r="S8" s="23">
        <f t="shared" si="7"/>
        <v>-0.22208602074857603</v>
      </c>
      <c r="T8" s="25">
        <f t="shared" si="8"/>
        <v>0.22208602074857603</v>
      </c>
      <c r="U8" s="22">
        <v>43927</v>
      </c>
      <c r="V8" s="23">
        <v>1.1599999999999999</v>
      </c>
      <c r="W8" s="24"/>
      <c r="X8" s="23">
        <v>0.87429999999999997</v>
      </c>
      <c r="Y8" s="23">
        <f t="shared" si="9"/>
        <v>-0.24629310344827585</v>
      </c>
      <c r="Z8" s="25">
        <f t="shared" si="2"/>
        <v>0.24629310344827585</v>
      </c>
      <c r="AA8" s="25"/>
      <c r="AB8" s="23">
        <v>1.029012611</v>
      </c>
      <c r="AC8" s="23">
        <f t="shared" si="10"/>
        <v>-0.11292016293103445</v>
      </c>
      <c r="AD8" s="25">
        <f t="shared" si="11"/>
        <v>0.11292016293103445</v>
      </c>
    </row>
    <row r="9" spans="1:30" x14ac:dyDescent="0.35">
      <c r="A9" s="22">
        <v>43928</v>
      </c>
      <c r="B9" s="23">
        <v>3.6978156700000002</v>
      </c>
      <c r="C9" s="24"/>
      <c r="D9" s="23">
        <v>3.8822999999999999</v>
      </c>
      <c r="E9" s="23">
        <f t="shared" si="3"/>
        <v>4.9890082812050943E-2</v>
      </c>
      <c r="F9" s="25">
        <f t="shared" si="0"/>
        <v>4.9890082812050943E-2</v>
      </c>
      <c r="G9" s="25"/>
      <c r="H9" s="23">
        <v>3.7601226740000002</v>
      </c>
      <c r="I9" s="23">
        <f t="shared" si="4"/>
        <v>1.6849678177711869E-2</v>
      </c>
      <c r="J9" s="25">
        <f t="shared" si="5"/>
        <v>1.6849678177711869E-2</v>
      </c>
      <c r="K9" s="22">
        <v>43928</v>
      </c>
      <c r="L9" s="23">
        <v>48.11</v>
      </c>
      <c r="M9" s="24"/>
      <c r="N9" s="23">
        <v>63.378700000000002</v>
      </c>
      <c r="O9" s="23">
        <f t="shared" si="6"/>
        <v>0.31737060902099362</v>
      </c>
      <c r="P9" s="25">
        <f t="shared" si="1"/>
        <v>0.31737060902099362</v>
      </c>
      <c r="Q9" s="25"/>
      <c r="R9" s="23">
        <v>57.404283249999999</v>
      </c>
      <c r="S9" s="23">
        <f t="shared" si="7"/>
        <v>0.19318817813344419</v>
      </c>
      <c r="T9" s="25">
        <f t="shared" si="8"/>
        <v>0.19318817813344419</v>
      </c>
      <c r="U9" s="22">
        <v>43928</v>
      </c>
      <c r="V9" s="23">
        <v>1.21</v>
      </c>
      <c r="W9" s="24"/>
      <c r="X9" s="23">
        <v>0.86970000000000003</v>
      </c>
      <c r="Y9" s="23">
        <f t="shared" si="9"/>
        <v>-0.28123966942148754</v>
      </c>
      <c r="Z9" s="25">
        <f t="shared" si="2"/>
        <v>0.28123966942148754</v>
      </c>
      <c r="AA9" s="25"/>
      <c r="AB9" s="23">
        <v>1.0787526270000001</v>
      </c>
      <c r="AC9" s="23">
        <f t="shared" si="10"/>
        <v>-0.10846890330578504</v>
      </c>
      <c r="AD9" s="25">
        <f t="shared" si="11"/>
        <v>0.10846890330578504</v>
      </c>
    </row>
    <row r="10" spans="1:30" x14ac:dyDescent="0.35">
      <c r="A10" s="22">
        <v>43929</v>
      </c>
      <c r="B10" s="23">
        <v>3.6125909730000001</v>
      </c>
      <c r="C10" s="24"/>
      <c r="D10" s="23">
        <v>3.8967000000000001</v>
      </c>
      <c r="E10" s="23">
        <f t="shared" si="3"/>
        <v>7.8644116957438892E-2</v>
      </c>
      <c r="F10" s="25">
        <f t="shared" si="0"/>
        <v>7.8644116957438892E-2</v>
      </c>
      <c r="G10" s="25"/>
      <c r="H10" s="23">
        <v>3.6084548349999999</v>
      </c>
      <c r="I10" s="23">
        <f t="shared" si="4"/>
        <v>-1.1449228630955319E-3</v>
      </c>
      <c r="J10" s="25">
        <f t="shared" si="5"/>
        <v>1.1449228630955319E-3</v>
      </c>
      <c r="K10" s="22">
        <v>43929</v>
      </c>
      <c r="L10" s="23">
        <v>61.7</v>
      </c>
      <c r="M10" s="24"/>
      <c r="N10" s="23">
        <v>63.515000000000001</v>
      </c>
      <c r="O10" s="23">
        <f t="shared" si="6"/>
        <v>2.9416531604538051E-2</v>
      </c>
      <c r="P10" s="25">
        <f t="shared" si="1"/>
        <v>2.9416531604538051E-2</v>
      </c>
      <c r="Q10" s="25"/>
      <c r="R10" s="23">
        <v>52.185890200000003</v>
      </c>
      <c r="S10" s="23">
        <f t="shared" si="7"/>
        <v>-0.15419951053484601</v>
      </c>
      <c r="T10" s="25">
        <f t="shared" si="8"/>
        <v>0.15419951053484601</v>
      </c>
      <c r="U10" s="22">
        <v>43929</v>
      </c>
      <c r="V10" s="23">
        <v>1.21</v>
      </c>
      <c r="W10" s="24"/>
      <c r="X10" s="23">
        <v>0.86519999999999997</v>
      </c>
      <c r="Y10" s="23">
        <f t="shared" si="9"/>
        <v>-0.2849586776859504</v>
      </c>
      <c r="Z10" s="25">
        <f t="shared" si="2"/>
        <v>0.2849586776859504</v>
      </c>
      <c r="AA10" s="25"/>
      <c r="AB10" s="23">
        <v>1.1157192849999999</v>
      </c>
      <c r="AC10" s="23">
        <f t="shared" si="10"/>
        <v>-7.7917946280991746E-2</v>
      </c>
      <c r="AD10" s="25">
        <f t="shared" si="11"/>
        <v>7.7917946280991746E-2</v>
      </c>
    </row>
    <row r="11" spans="1:30" x14ac:dyDescent="0.35">
      <c r="A11" s="22">
        <v>43930</v>
      </c>
      <c r="B11" s="23">
        <v>3.7323312350000002</v>
      </c>
      <c r="C11" s="24"/>
      <c r="D11" s="23">
        <v>3.9110999999999998</v>
      </c>
      <c r="E11" s="23">
        <f t="shared" si="3"/>
        <v>4.7897347192444352E-2</v>
      </c>
      <c r="F11" s="25">
        <f t="shared" si="0"/>
        <v>4.7897347192444352E-2</v>
      </c>
      <c r="G11" s="25"/>
      <c r="H11" s="23">
        <v>3.6040410650000001</v>
      </c>
      <c r="I11" s="23">
        <f t="shared" si="4"/>
        <v>-3.4372664675888578E-2</v>
      </c>
      <c r="J11" s="25">
        <f t="shared" si="5"/>
        <v>3.4372664675888578E-2</v>
      </c>
      <c r="K11" s="22">
        <v>43930</v>
      </c>
      <c r="L11" s="23">
        <v>51.23</v>
      </c>
      <c r="M11" s="24"/>
      <c r="N11" s="23">
        <v>63.651600000000002</v>
      </c>
      <c r="O11" s="23">
        <f t="shared" si="6"/>
        <v>0.2424673043138787</v>
      </c>
      <c r="P11" s="25">
        <f t="shared" si="1"/>
        <v>0.2424673043138787</v>
      </c>
      <c r="Q11" s="25"/>
      <c r="R11" s="23">
        <v>54.797760019999998</v>
      </c>
      <c r="S11" s="23">
        <f t="shared" si="7"/>
        <v>6.9642007027132566E-2</v>
      </c>
      <c r="T11" s="25">
        <f t="shared" si="8"/>
        <v>6.9642007027132566E-2</v>
      </c>
      <c r="U11" s="22">
        <v>43930</v>
      </c>
      <c r="V11" s="23">
        <v>1.23</v>
      </c>
      <c r="W11" s="24"/>
      <c r="X11" s="23">
        <v>0.86070000000000002</v>
      </c>
      <c r="Y11" s="23">
        <f t="shared" si="9"/>
        <v>-0.30024390243902438</v>
      </c>
      <c r="Z11" s="25">
        <f t="shared" si="2"/>
        <v>0.30024390243902438</v>
      </c>
      <c r="AA11" s="25"/>
      <c r="AB11" s="23">
        <v>1.1028601899999999</v>
      </c>
      <c r="AC11" s="23">
        <f t="shared" si="10"/>
        <v>-0.10336569918699193</v>
      </c>
      <c r="AD11" s="25">
        <f t="shared" si="11"/>
        <v>0.10336569918699193</v>
      </c>
    </row>
    <row r="12" spans="1:30" x14ac:dyDescent="0.35">
      <c r="A12" s="22">
        <v>43931</v>
      </c>
      <c r="B12" s="23">
        <v>3.6926294610000001</v>
      </c>
      <c r="C12" s="24"/>
      <c r="D12" s="23">
        <v>3.9256000000000002</v>
      </c>
      <c r="E12" s="23">
        <f t="shared" si="3"/>
        <v>6.3090689564316418E-2</v>
      </c>
      <c r="F12" s="25">
        <f t="shared" si="0"/>
        <v>6.3090689564316418E-2</v>
      </c>
      <c r="G12" s="25"/>
      <c r="H12" s="23">
        <v>3.5275870930000002</v>
      </c>
      <c r="I12" s="23">
        <f t="shared" si="4"/>
        <v>-4.4695079683219785E-2</v>
      </c>
      <c r="J12" s="25">
        <f t="shared" si="5"/>
        <v>4.4695079683219785E-2</v>
      </c>
      <c r="K12" s="22">
        <v>43931</v>
      </c>
      <c r="L12" s="23">
        <v>69.16</v>
      </c>
      <c r="M12" s="24"/>
      <c r="N12" s="23">
        <v>63.788499999999999</v>
      </c>
      <c r="O12" s="23">
        <f t="shared" si="6"/>
        <v>-7.7667727009832238E-2</v>
      </c>
      <c r="P12" s="25">
        <f t="shared" si="1"/>
        <v>7.7667727009832238E-2</v>
      </c>
      <c r="Q12" s="25"/>
      <c r="R12" s="23">
        <v>46.522387500000001</v>
      </c>
      <c r="S12" s="23">
        <f t="shared" si="7"/>
        <v>-0.32732233227299012</v>
      </c>
      <c r="T12" s="25">
        <f t="shared" si="8"/>
        <v>0.32732233227299012</v>
      </c>
      <c r="U12" s="22">
        <v>43931</v>
      </c>
      <c r="V12" s="23">
        <v>1.25</v>
      </c>
      <c r="W12" s="24"/>
      <c r="X12" s="23">
        <v>0.85619999999999996</v>
      </c>
      <c r="Y12" s="23">
        <f t="shared" si="9"/>
        <v>-0.31504000000000004</v>
      </c>
      <c r="Z12" s="25">
        <f t="shared" si="2"/>
        <v>0.31504000000000004</v>
      </c>
      <c r="AA12" s="25"/>
      <c r="AB12" s="23">
        <v>1.0872485519999999</v>
      </c>
      <c r="AC12" s="23">
        <f t="shared" si="10"/>
        <v>-0.13020115840000007</v>
      </c>
      <c r="AD12" s="25">
        <f t="shared" si="11"/>
        <v>0.13020115840000007</v>
      </c>
    </row>
    <row r="13" spans="1:30" x14ac:dyDescent="0.35">
      <c r="A13" s="22">
        <v>43932</v>
      </c>
      <c r="B13" s="23">
        <v>3.661431071</v>
      </c>
      <c r="C13" s="24"/>
      <c r="D13" s="23">
        <v>3.9401999999999999</v>
      </c>
      <c r="E13" s="23">
        <f t="shared" si="3"/>
        <v>7.6136604402568572E-2</v>
      </c>
      <c r="F13" s="25">
        <f t="shared" si="0"/>
        <v>7.6136604402568572E-2</v>
      </c>
      <c r="G13" s="25"/>
      <c r="H13" s="23">
        <v>3.5589830130000002</v>
      </c>
      <c r="I13" s="23">
        <f t="shared" si="4"/>
        <v>-2.7980332283578796E-2</v>
      </c>
      <c r="J13" s="25">
        <f t="shared" si="5"/>
        <v>2.7980332283578796E-2</v>
      </c>
      <c r="K13" s="22">
        <v>43932</v>
      </c>
      <c r="L13" s="23">
        <v>60</v>
      </c>
      <c r="M13" s="24"/>
      <c r="N13" s="23">
        <v>63.925699999999999</v>
      </c>
      <c r="O13" s="23">
        <f t="shared" si="6"/>
        <v>6.5428333333333324E-2</v>
      </c>
      <c r="P13" s="25">
        <f t="shared" si="1"/>
        <v>6.5428333333333324E-2</v>
      </c>
      <c r="Q13" s="25"/>
      <c r="R13" s="23">
        <v>38.507876179999997</v>
      </c>
      <c r="S13" s="23">
        <f t="shared" si="7"/>
        <v>-0.35820206366666674</v>
      </c>
      <c r="T13" s="25">
        <f t="shared" si="8"/>
        <v>0.35820206366666674</v>
      </c>
      <c r="U13" s="22">
        <v>43932</v>
      </c>
      <c r="V13" s="23">
        <v>1.27</v>
      </c>
      <c r="W13" s="24"/>
      <c r="X13" s="23">
        <v>0.85170000000000001</v>
      </c>
      <c r="Y13" s="23">
        <f t="shared" si="9"/>
        <v>-0.3293700787401575</v>
      </c>
      <c r="Z13" s="25">
        <f t="shared" si="2"/>
        <v>0.3293700787401575</v>
      </c>
      <c r="AA13" s="25"/>
      <c r="AB13" s="23">
        <v>1.09106908</v>
      </c>
      <c r="AC13" s="23">
        <f t="shared" si="10"/>
        <v>-0.14089048818897637</v>
      </c>
      <c r="AD13" s="25">
        <f t="shared" si="11"/>
        <v>0.14089048818897637</v>
      </c>
    </row>
    <row r="14" spans="1:30" x14ac:dyDescent="0.35">
      <c r="A14" s="22">
        <v>43933</v>
      </c>
      <c r="B14" s="23">
        <v>3.647206449</v>
      </c>
      <c r="C14" s="24"/>
      <c r="D14" s="23">
        <v>3.9548000000000001</v>
      </c>
      <c r="E14" s="23">
        <f t="shared" si="3"/>
        <v>8.4336753430652889E-2</v>
      </c>
      <c r="F14" s="25">
        <f t="shared" si="0"/>
        <v>8.4336753430652889E-2</v>
      </c>
      <c r="G14" s="25"/>
      <c r="H14" s="23">
        <v>4.2031530899999998</v>
      </c>
      <c r="I14" s="23">
        <f t="shared" si="4"/>
        <v>0.15243081212263995</v>
      </c>
      <c r="J14" s="25">
        <f t="shared" si="5"/>
        <v>0.15243081212263995</v>
      </c>
      <c r="K14" s="22">
        <v>43933</v>
      </c>
      <c r="L14" s="23">
        <v>47.45</v>
      </c>
      <c r="M14" s="24"/>
      <c r="N14" s="23">
        <v>64.063199999999995</v>
      </c>
      <c r="O14" s="23">
        <f t="shared" si="6"/>
        <v>0.3501201264488934</v>
      </c>
      <c r="P14" s="25">
        <f t="shared" si="1"/>
        <v>0.3501201264488934</v>
      </c>
      <c r="Q14" s="25"/>
      <c r="R14" s="23">
        <v>56.975332719999997</v>
      </c>
      <c r="S14" s="23">
        <f t="shared" si="7"/>
        <v>0.20074463055848249</v>
      </c>
      <c r="T14" s="25">
        <f t="shared" si="8"/>
        <v>0.20074463055848249</v>
      </c>
      <c r="U14" s="22">
        <v>43933</v>
      </c>
      <c r="V14" s="23">
        <v>1.2</v>
      </c>
      <c r="W14" s="24"/>
      <c r="X14" s="23">
        <v>0.84719999999999995</v>
      </c>
      <c r="Y14" s="23">
        <f t="shared" si="9"/>
        <v>-0.29400000000000004</v>
      </c>
      <c r="Z14" s="25">
        <f t="shared" si="2"/>
        <v>0.29400000000000004</v>
      </c>
      <c r="AA14" s="25"/>
      <c r="AB14" s="23">
        <v>1.1516564250000001</v>
      </c>
      <c r="AC14" s="23">
        <f t="shared" si="10"/>
        <v>-4.0286312499999886E-2</v>
      </c>
      <c r="AD14" s="25">
        <f t="shared" si="11"/>
        <v>4.0286312499999886E-2</v>
      </c>
    </row>
    <row r="15" spans="1:30" x14ac:dyDescent="0.35">
      <c r="A15" s="22">
        <v>43934</v>
      </c>
      <c r="B15" s="23">
        <v>3.9251263600000001</v>
      </c>
      <c r="C15" s="24"/>
      <c r="D15" s="23">
        <v>3.9693999999999998</v>
      </c>
      <c r="E15" s="23">
        <f t="shared" si="3"/>
        <v>1.1279545150745075E-2</v>
      </c>
      <c r="F15" s="25">
        <f t="shared" si="0"/>
        <v>1.1279545150745075E-2</v>
      </c>
      <c r="G15" s="25"/>
      <c r="H15" s="23">
        <v>3.6295278930000001</v>
      </c>
      <c r="I15" s="23">
        <f t="shared" si="4"/>
        <v>-7.5309286858219776E-2</v>
      </c>
      <c r="J15" s="25">
        <f t="shared" si="5"/>
        <v>7.5309286858219776E-2</v>
      </c>
      <c r="K15" s="22">
        <v>43934</v>
      </c>
      <c r="L15" s="23">
        <v>55.35</v>
      </c>
      <c r="M15" s="24"/>
      <c r="N15" s="23">
        <v>64.200900000000004</v>
      </c>
      <c r="O15" s="23">
        <f t="shared" si="6"/>
        <v>0.15990785907859084</v>
      </c>
      <c r="P15" s="25">
        <f t="shared" si="1"/>
        <v>0.15990785907859084</v>
      </c>
      <c r="Q15" s="25"/>
      <c r="R15" s="23">
        <v>42.470815610000002</v>
      </c>
      <c r="S15" s="23">
        <f t="shared" si="7"/>
        <v>-0.23268625817524841</v>
      </c>
      <c r="T15" s="25">
        <f t="shared" si="8"/>
        <v>0.23268625817524841</v>
      </c>
      <c r="U15" s="22">
        <v>43934</v>
      </c>
      <c r="V15" s="23">
        <v>1.1599999999999999</v>
      </c>
      <c r="W15" s="24"/>
      <c r="X15" s="23">
        <v>0.84279999999999999</v>
      </c>
      <c r="Y15" s="23">
        <f t="shared" si="9"/>
        <v>-0.27344827586206893</v>
      </c>
      <c r="Z15" s="25">
        <f t="shared" si="2"/>
        <v>0.27344827586206893</v>
      </c>
      <c r="AA15" s="25"/>
      <c r="AB15" s="23">
        <v>1.1448218370000001</v>
      </c>
      <c r="AC15" s="23">
        <f t="shared" si="10"/>
        <v>-1.3084623275861946E-2</v>
      </c>
      <c r="AD15" s="25">
        <f t="shared" si="11"/>
        <v>1.3084623275861946E-2</v>
      </c>
    </row>
    <row r="16" spans="1:30" x14ac:dyDescent="0.35">
      <c r="A16" s="22">
        <v>43935</v>
      </c>
      <c r="B16" s="23">
        <v>3.7134052479999999</v>
      </c>
      <c r="C16" s="24"/>
      <c r="D16" s="23">
        <v>3.9842</v>
      </c>
      <c r="E16" s="23">
        <f t="shared" si="3"/>
        <v>7.2923565814920724E-2</v>
      </c>
      <c r="F16" s="25">
        <f t="shared" si="0"/>
        <v>7.2923565814920724E-2</v>
      </c>
      <c r="G16" s="25"/>
      <c r="H16" s="23">
        <v>4.5976296410000002</v>
      </c>
      <c r="I16" s="23">
        <f t="shared" si="4"/>
        <v>0.23811685877167163</v>
      </c>
      <c r="J16" s="25">
        <f t="shared" si="5"/>
        <v>0.23811685877167163</v>
      </c>
      <c r="K16" s="22">
        <v>43935</v>
      </c>
      <c r="L16" s="23">
        <v>47.71</v>
      </c>
      <c r="M16" s="24"/>
      <c r="N16" s="23">
        <v>64.338999999999999</v>
      </c>
      <c r="O16" s="23">
        <f t="shared" si="6"/>
        <v>0.34854328233074822</v>
      </c>
      <c r="P16" s="25">
        <f t="shared" si="1"/>
        <v>0.34854328233074822</v>
      </c>
      <c r="Q16" s="25"/>
      <c r="R16" s="23">
        <v>58.573909530000002</v>
      </c>
      <c r="S16" s="23">
        <f t="shared" si="7"/>
        <v>0.22770717941731294</v>
      </c>
      <c r="T16" s="25">
        <f t="shared" si="8"/>
        <v>0.22770717941731294</v>
      </c>
      <c r="U16" s="22">
        <v>43935</v>
      </c>
      <c r="V16" s="23">
        <v>1.04</v>
      </c>
      <c r="W16" s="24"/>
      <c r="X16" s="23">
        <v>0.83840000000000003</v>
      </c>
      <c r="Y16" s="23">
        <f t="shared" si="9"/>
        <v>-0.19384615384615383</v>
      </c>
      <c r="Z16" s="25">
        <f t="shared" si="2"/>
        <v>0.19384615384615383</v>
      </c>
      <c r="AA16" s="25"/>
      <c r="AB16" s="23">
        <v>1.051087807</v>
      </c>
      <c r="AC16" s="23">
        <f t="shared" si="10"/>
        <v>1.0661352884615389E-2</v>
      </c>
      <c r="AD16" s="25">
        <f t="shared" si="11"/>
        <v>1.0661352884615389E-2</v>
      </c>
    </row>
    <row r="17" spans="1:30" x14ac:dyDescent="0.35">
      <c r="A17" s="22">
        <v>43936</v>
      </c>
      <c r="B17" s="23">
        <v>3.441772839</v>
      </c>
      <c r="C17" s="24"/>
      <c r="D17" s="23">
        <v>3.9988999999999999</v>
      </c>
      <c r="E17" s="23">
        <f t="shared" si="3"/>
        <v>0.16187214759991891</v>
      </c>
      <c r="F17" s="25">
        <f t="shared" si="0"/>
        <v>0.16187214759991891</v>
      </c>
      <c r="G17" s="25"/>
      <c r="H17" s="23">
        <v>4.5477253070000003</v>
      </c>
      <c r="I17" s="23">
        <f t="shared" si="4"/>
        <v>0.32133220864202433</v>
      </c>
      <c r="J17" s="25">
        <f t="shared" si="5"/>
        <v>0.32133220864202433</v>
      </c>
      <c r="K17" s="22">
        <v>43936</v>
      </c>
      <c r="L17" s="23">
        <v>50.49</v>
      </c>
      <c r="M17" s="24"/>
      <c r="N17" s="23">
        <v>64.477400000000003</v>
      </c>
      <c r="O17" s="23">
        <f t="shared" si="6"/>
        <v>0.27703307585660525</v>
      </c>
      <c r="P17" s="25">
        <f t="shared" si="1"/>
        <v>0.27703307585660525</v>
      </c>
      <c r="Q17" s="25"/>
      <c r="R17" s="23">
        <v>50.281687259999998</v>
      </c>
      <c r="S17" s="23">
        <f t="shared" si="7"/>
        <v>-4.125821746880645E-3</v>
      </c>
      <c r="T17" s="25">
        <f t="shared" si="8"/>
        <v>4.125821746880645E-3</v>
      </c>
      <c r="U17" s="22">
        <v>43936</v>
      </c>
      <c r="V17" s="23">
        <v>1.02</v>
      </c>
      <c r="W17" s="24"/>
      <c r="X17" s="23">
        <v>0.83399999999999996</v>
      </c>
      <c r="Y17" s="23">
        <f t="shared" si="9"/>
        <v>-0.18235294117647063</v>
      </c>
      <c r="Z17" s="25">
        <f t="shared" si="2"/>
        <v>0.18235294117647063</v>
      </c>
      <c r="AA17" s="25"/>
      <c r="AB17" s="23">
        <v>1.022986575</v>
      </c>
      <c r="AC17" s="23">
        <f t="shared" si="10"/>
        <v>2.9280147058823444E-3</v>
      </c>
      <c r="AD17" s="25">
        <f t="shared" si="11"/>
        <v>2.9280147058823444E-3</v>
      </c>
    </row>
    <row r="18" spans="1:30" x14ac:dyDescent="0.35">
      <c r="A18" s="22">
        <v>43937</v>
      </c>
      <c r="B18" s="23">
        <v>3.567367961</v>
      </c>
      <c r="C18" s="24"/>
      <c r="D18" s="23">
        <v>4.0137</v>
      </c>
      <c r="E18" s="23">
        <f t="shared" si="3"/>
        <v>0.12511522329053065</v>
      </c>
      <c r="F18" s="25">
        <f t="shared" si="0"/>
        <v>0.12511522329053065</v>
      </c>
      <c r="G18" s="25"/>
      <c r="H18" s="23">
        <v>4.5705260750000001</v>
      </c>
      <c r="I18" s="23">
        <f t="shared" si="4"/>
        <v>0.28120399268226764</v>
      </c>
      <c r="J18" s="25">
        <f t="shared" si="5"/>
        <v>0.28120399268226764</v>
      </c>
      <c r="K18" s="22">
        <v>43937</v>
      </c>
      <c r="L18" s="23">
        <v>58.95</v>
      </c>
      <c r="M18" s="24"/>
      <c r="N18" s="23">
        <v>64.616</v>
      </c>
      <c r="O18" s="23">
        <f t="shared" si="6"/>
        <v>9.6115351993214526E-2</v>
      </c>
      <c r="P18" s="25">
        <f t="shared" si="1"/>
        <v>9.6115351993214526E-2</v>
      </c>
      <c r="Q18" s="25"/>
      <c r="R18" s="23">
        <v>45.794275249999998</v>
      </c>
      <c r="S18" s="23">
        <f t="shared" si="7"/>
        <v>-0.22316751060220533</v>
      </c>
      <c r="T18" s="25">
        <f t="shared" si="8"/>
        <v>0.22316751060220533</v>
      </c>
      <c r="U18" s="22">
        <v>43937</v>
      </c>
      <c r="V18" s="23">
        <v>0.99</v>
      </c>
      <c r="W18" s="24"/>
      <c r="X18" s="23">
        <v>0.8296</v>
      </c>
      <c r="Y18" s="23">
        <f t="shared" si="9"/>
        <v>-0.16202020202020201</v>
      </c>
      <c r="Z18" s="25">
        <f t="shared" si="2"/>
        <v>0.16202020202020201</v>
      </c>
      <c r="AA18" s="25"/>
      <c r="AB18" s="23">
        <v>1.0027770650000001</v>
      </c>
      <c r="AC18" s="23">
        <f t="shared" si="10"/>
        <v>1.2906126262626352E-2</v>
      </c>
      <c r="AD18" s="25">
        <f t="shared" si="11"/>
        <v>1.2906126262626352E-2</v>
      </c>
    </row>
    <row r="19" spans="1:30" x14ac:dyDescent="0.35">
      <c r="A19" s="22">
        <v>43938</v>
      </c>
      <c r="B19" s="23">
        <v>3.4472351520000002</v>
      </c>
      <c r="C19" s="24"/>
      <c r="D19" s="23">
        <v>4.0286</v>
      </c>
      <c r="E19" s="23">
        <f t="shared" si="3"/>
        <v>0.16864670449380464</v>
      </c>
      <c r="F19" s="25">
        <f t="shared" si="0"/>
        <v>0.16864670449380464</v>
      </c>
      <c r="G19" s="25"/>
      <c r="H19" s="23">
        <v>4.7296510569999999</v>
      </c>
      <c r="I19" s="23">
        <f t="shared" si="4"/>
        <v>0.37201288814195743</v>
      </c>
      <c r="J19" s="25">
        <f t="shared" si="5"/>
        <v>0.37201288814195743</v>
      </c>
      <c r="K19" s="22">
        <v>43938</v>
      </c>
      <c r="L19" s="23">
        <v>54.84</v>
      </c>
      <c r="M19" s="24"/>
      <c r="N19" s="23">
        <v>64.754999999999995</v>
      </c>
      <c r="O19" s="23">
        <f t="shared" si="6"/>
        <v>0.18079868708971539</v>
      </c>
      <c r="P19" s="25">
        <f t="shared" si="1"/>
        <v>0.18079868708971539</v>
      </c>
      <c r="Q19" s="25"/>
      <c r="R19" s="23">
        <v>66.930214070000005</v>
      </c>
      <c r="S19" s="23">
        <f t="shared" si="7"/>
        <v>0.22046342213712619</v>
      </c>
      <c r="T19" s="25">
        <f t="shared" si="8"/>
        <v>0.22046342213712619</v>
      </c>
      <c r="U19" s="22">
        <v>43938</v>
      </c>
      <c r="V19" s="23">
        <v>0.99</v>
      </c>
      <c r="W19" s="24"/>
      <c r="X19" s="23">
        <v>0.82530000000000003</v>
      </c>
      <c r="Y19" s="23">
        <f t="shared" si="9"/>
        <v>-0.16636363636363632</v>
      </c>
      <c r="Z19" s="25">
        <f t="shared" si="2"/>
        <v>0.16636363636363632</v>
      </c>
      <c r="AA19" s="25"/>
      <c r="AB19" s="23">
        <v>1.010686312</v>
      </c>
      <c r="AC19" s="23">
        <f t="shared" si="10"/>
        <v>2.0895264646464688E-2</v>
      </c>
      <c r="AD19" s="25">
        <f t="shared" si="11"/>
        <v>2.0895264646464688E-2</v>
      </c>
    </row>
    <row r="20" spans="1:30" x14ac:dyDescent="0.35">
      <c r="A20" s="22">
        <v>43939</v>
      </c>
      <c r="B20" s="23">
        <v>3.3492323179999999</v>
      </c>
      <c r="C20" s="24"/>
      <c r="D20" s="23">
        <v>4.0434999999999999</v>
      </c>
      <c r="E20" s="23">
        <f t="shared" si="3"/>
        <v>0.20729158687163965</v>
      </c>
      <c r="F20" s="25">
        <f t="shared" si="0"/>
        <v>0.20729158687163965</v>
      </c>
      <c r="G20" s="25"/>
      <c r="H20" s="23">
        <v>4.9901122359999999</v>
      </c>
      <c r="I20" s="23">
        <f t="shared" si="4"/>
        <v>0.48992717202127511</v>
      </c>
      <c r="J20" s="25">
        <f t="shared" si="5"/>
        <v>0.48992717202127511</v>
      </c>
      <c r="K20" s="22">
        <v>43939</v>
      </c>
      <c r="L20" s="23">
        <v>59.13</v>
      </c>
      <c r="M20" s="24"/>
      <c r="N20" s="23">
        <v>64.894300000000001</v>
      </c>
      <c r="O20" s="23">
        <f t="shared" si="6"/>
        <v>9.7485202097074217E-2</v>
      </c>
      <c r="P20" s="25">
        <f t="shared" si="1"/>
        <v>9.7485202097074217E-2</v>
      </c>
      <c r="Q20" s="25"/>
      <c r="R20" s="23">
        <v>73.601779829999998</v>
      </c>
      <c r="S20" s="23">
        <f t="shared" si="7"/>
        <v>0.24474513495687461</v>
      </c>
      <c r="T20" s="25">
        <f t="shared" si="8"/>
        <v>0.24474513495687461</v>
      </c>
      <c r="U20" s="22">
        <v>43939</v>
      </c>
      <c r="V20" s="23">
        <v>1</v>
      </c>
      <c r="W20" s="24"/>
      <c r="X20" s="23">
        <v>0.82099999999999995</v>
      </c>
      <c r="Y20" s="23">
        <f t="shared" si="9"/>
        <v>-0.17900000000000005</v>
      </c>
      <c r="Z20" s="25">
        <f t="shared" si="2"/>
        <v>0.17900000000000005</v>
      </c>
      <c r="AA20" s="25"/>
      <c r="AB20" s="23">
        <v>1.036872488</v>
      </c>
      <c r="AC20" s="23">
        <f t="shared" si="10"/>
        <v>3.6872487999999981E-2</v>
      </c>
      <c r="AD20" s="25">
        <f t="shared" si="11"/>
        <v>3.6872487999999981E-2</v>
      </c>
    </row>
    <row r="21" spans="1:30" x14ac:dyDescent="0.35">
      <c r="A21" s="22">
        <v>43940</v>
      </c>
      <c r="B21" s="23">
        <v>3.365473068</v>
      </c>
      <c r="C21" s="24"/>
      <c r="D21" s="23">
        <v>4.0585000000000004</v>
      </c>
      <c r="E21" s="23">
        <f t="shared" si="3"/>
        <v>0.20592259037504215</v>
      </c>
      <c r="F21" s="25">
        <f t="shared" si="0"/>
        <v>0.20592259037504215</v>
      </c>
      <c r="G21" s="25"/>
      <c r="H21" s="23">
        <v>4.5329555389999996</v>
      </c>
      <c r="I21" s="23">
        <f t="shared" si="4"/>
        <v>0.34689995950370195</v>
      </c>
      <c r="J21" s="25">
        <f t="shared" si="5"/>
        <v>0.34689995950370195</v>
      </c>
      <c r="K21" s="22">
        <v>43940</v>
      </c>
      <c r="L21" s="23">
        <v>59.75</v>
      </c>
      <c r="M21" s="24"/>
      <c r="N21" s="23">
        <v>65.033799999999999</v>
      </c>
      <c r="O21" s="23">
        <f t="shared" si="6"/>
        <v>8.8431799163179906E-2</v>
      </c>
      <c r="P21" s="25">
        <f t="shared" si="1"/>
        <v>8.8431799163179906E-2</v>
      </c>
      <c r="Q21" s="25"/>
      <c r="R21" s="23">
        <v>56.45692399</v>
      </c>
      <c r="S21" s="23">
        <f t="shared" si="7"/>
        <v>-5.5114242845188288E-2</v>
      </c>
      <c r="T21" s="25">
        <f t="shared" si="8"/>
        <v>5.5114242845188288E-2</v>
      </c>
      <c r="U21" s="22">
        <v>43940</v>
      </c>
      <c r="V21" s="23">
        <v>1</v>
      </c>
      <c r="W21" s="24"/>
      <c r="X21" s="23">
        <v>0.81669999999999998</v>
      </c>
      <c r="Y21" s="23">
        <f t="shared" si="9"/>
        <v>-0.18330000000000002</v>
      </c>
      <c r="Z21" s="25">
        <f t="shared" si="2"/>
        <v>0.18330000000000002</v>
      </c>
      <c r="AA21" s="25"/>
      <c r="AB21" s="23">
        <v>1.026717329</v>
      </c>
      <c r="AC21" s="23">
        <f t="shared" si="10"/>
        <v>2.6717329000000012E-2</v>
      </c>
      <c r="AD21" s="25">
        <f t="shared" si="11"/>
        <v>2.6717329000000012E-2</v>
      </c>
    </row>
    <row r="22" spans="1:30" x14ac:dyDescent="0.35">
      <c r="A22" s="22">
        <v>43941</v>
      </c>
      <c r="B22" s="23">
        <v>3.3725656279999998</v>
      </c>
      <c r="C22" s="24"/>
      <c r="D22" s="23">
        <v>4.0735999999999999</v>
      </c>
      <c r="E22" s="23">
        <f t="shared" si="3"/>
        <v>0.20786381921816827</v>
      </c>
      <c r="F22" s="25">
        <f t="shared" si="0"/>
        <v>0.20786381921816827</v>
      </c>
      <c r="G22" s="25"/>
      <c r="H22" s="23">
        <v>4.775353516</v>
      </c>
      <c r="I22" s="23">
        <f t="shared" si="4"/>
        <v>0.41594087194439033</v>
      </c>
      <c r="J22" s="25">
        <f t="shared" si="5"/>
        <v>0.41594087194439033</v>
      </c>
      <c r="K22" s="22">
        <v>43941</v>
      </c>
      <c r="L22" s="23">
        <v>71.53</v>
      </c>
      <c r="M22" s="24"/>
      <c r="N22" s="23">
        <v>65.173699999999997</v>
      </c>
      <c r="O22" s="23">
        <f t="shared" si="6"/>
        <v>-8.8862015937369004E-2</v>
      </c>
      <c r="P22" s="25">
        <f t="shared" si="1"/>
        <v>8.8862015937369004E-2</v>
      </c>
      <c r="Q22" s="25"/>
      <c r="R22" s="23">
        <v>64.958061790000002</v>
      </c>
      <c r="S22" s="23">
        <f t="shared" si="7"/>
        <v>-9.1876670068502711E-2</v>
      </c>
      <c r="T22" s="25">
        <f t="shared" si="8"/>
        <v>9.1876670068502711E-2</v>
      </c>
      <c r="U22" s="22">
        <v>43941</v>
      </c>
      <c r="V22" s="23">
        <v>1</v>
      </c>
      <c r="W22" s="24"/>
      <c r="X22" s="23">
        <v>0.81240000000000001</v>
      </c>
      <c r="Y22" s="23">
        <f t="shared" si="9"/>
        <v>-0.18759999999999999</v>
      </c>
      <c r="Z22" s="25">
        <f t="shared" si="2"/>
        <v>0.18759999999999999</v>
      </c>
      <c r="AA22" s="25"/>
      <c r="AB22" s="23">
        <v>1.0647101839999999</v>
      </c>
      <c r="AC22" s="23">
        <f t="shared" si="10"/>
        <v>6.4710183999999948E-2</v>
      </c>
      <c r="AD22" s="25">
        <f t="shared" si="11"/>
        <v>6.4710183999999948E-2</v>
      </c>
    </row>
    <row r="23" spans="1:30" x14ac:dyDescent="0.35">
      <c r="A23" s="22">
        <v>43942</v>
      </c>
      <c r="B23" s="23">
        <v>3.4045897479999998</v>
      </c>
      <c r="C23" s="24"/>
      <c r="D23" s="23">
        <v>4.0887000000000002</v>
      </c>
      <c r="E23" s="23">
        <f t="shared" si="3"/>
        <v>0.20093764671701655</v>
      </c>
      <c r="F23" s="25">
        <f t="shared" si="0"/>
        <v>0.20093764671701655</v>
      </c>
      <c r="G23" s="25"/>
      <c r="H23" s="23">
        <v>5.3654016349999996</v>
      </c>
      <c r="I23" s="23">
        <f t="shared" si="4"/>
        <v>0.57593191313339986</v>
      </c>
      <c r="J23" s="25">
        <f t="shared" si="5"/>
        <v>0.57593191313339986</v>
      </c>
      <c r="K23" s="22">
        <v>43942</v>
      </c>
      <c r="L23" s="23">
        <v>61.76</v>
      </c>
      <c r="M23" s="24"/>
      <c r="N23" s="23">
        <v>65.313800000000001</v>
      </c>
      <c r="O23" s="23">
        <f t="shared" si="6"/>
        <v>5.75420984455959E-2</v>
      </c>
      <c r="P23" s="25">
        <f t="shared" si="1"/>
        <v>5.75420984455959E-2</v>
      </c>
      <c r="Q23" s="25"/>
      <c r="R23" s="23">
        <v>62.489711540000002</v>
      </c>
      <c r="S23" s="23">
        <f t="shared" si="7"/>
        <v>1.1815277525906798E-2</v>
      </c>
      <c r="T23" s="25">
        <f t="shared" si="8"/>
        <v>1.1815277525906798E-2</v>
      </c>
      <c r="U23" s="22">
        <v>43942</v>
      </c>
      <c r="V23" s="23">
        <v>0.99</v>
      </c>
      <c r="W23" s="24"/>
      <c r="X23" s="23">
        <v>0.80820000000000003</v>
      </c>
      <c r="Y23" s="23">
        <f t="shared" si="9"/>
        <v>-0.1836363636363636</v>
      </c>
      <c r="Z23" s="25">
        <f t="shared" si="2"/>
        <v>0.1836363636363636</v>
      </c>
      <c r="AA23" s="25"/>
      <c r="AB23" s="23">
        <v>1.1194728469999999</v>
      </c>
      <c r="AC23" s="23">
        <f t="shared" si="10"/>
        <v>0.13078065353535348</v>
      </c>
      <c r="AD23" s="25">
        <f t="shared" si="11"/>
        <v>0.13078065353535348</v>
      </c>
    </row>
    <row r="24" spans="1:30" x14ac:dyDescent="0.35">
      <c r="A24" s="22">
        <v>43943</v>
      </c>
      <c r="B24" s="23">
        <v>3.4545398879999998</v>
      </c>
      <c r="C24" s="24"/>
      <c r="D24" s="23">
        <v>4.1037999999999997</v>
      </c>
      <c r="E24" s="23">
        <f t="shared" si="3"/>
        <v>0.18794401947863684</v>
      </c>
      <c r="F24" s="25">
        <f t="shared" si="0"/>
        <v>0.18794401947863684</v>
      </c>
      <c r="G24" s="25"/>
      <c r="H24" s="23">
        <v>5.6403342309999998</v>
      </c>
      <c r="I24" s="23">
        <f t="shared" si="4"/>
        <v>0.63273096095742642</v>
      </c>
      <c r="J24" s="25">
        <f t="shared" si="5"/>
        <v>0.63273096095742642</v>
      </c>
      <c r="K24" s="22">
        <v>43943</v>
      </c>
      <c r="L24" s="23">
        <v>51.05</v>
      </c>
      <c r="M24" s="24"/>
      <c r="N24" s="23">
        <v>65.454300000000003</v>
      </c>
      <c r="O24" s="23">
        <f t="shared" si="6"/>
        <v>0.282160626836435</v>
      </c>
      <c r="P24" s="25">
        <f t="shared" si="1"/>
        <v>0.282160626836435</v>
      </c>
      <c r="Q24" s="25"/>
      <c r="R24" s="23">
        <v>46.600917320000001</v>
      </c>
      <c r="S24" s="23">
        <f t="shared" si="7"/>
        <v>-8.7151472673849109E-2</v>
      </c>
      <c r="T24" s="25">
        <f t="shared" si="8"/>
        <v>8.7151472673849109E-2</v>
      </c>
      <c r="U24" s="22">
        <v>43943</v>
      </c>
      <c r="V24" s="23">
        <v>0.99</v>
      </c>
      <c r="W24" s="24"/>
      <c r="X24" s="23">
        <v>0.80400000000000005</v>
      </c>
      <c r="Y24" s="23">
        <f t="shared" si="9"/>
        <v>-0.18787878787878781</v>
      </c>
      <c r="Z24" s="25">
        <f t="shared" si="2"/>
        <v>0.18787878787878781</v>
      </c>
      <c r="AA24" s="25"/>
      <c r="AB24" s="23">
        <v>1.3773213099999999</v>
      </c>
      <c r="AC24" s="23">
        <f t="shared" si="10"/>
        <v>0.39123364646464637</v>
      </c>
      <c r="AD24" s="25">
        <f t="shared" si="11"/>
        <v>0.39123364646464637</v>
      </c>
    </row>
    <row r="25" spans="1:30" x14ac:dyDescent="0.35">
      <c r="A25" s="22">
        <v>43944</v>
      </c>
      <c r="B25" s="23">
        <v>3.9680200860000001</v>
      </c>
      <c r="C25" s="24"/>
      <c r="D25" s="23">
        <v>4.1189999999999998</v>
      </c>
      <c r="E25" s="23">
        <f t="shared" si="3"/>
        <v>3.8049180883102933E-2</v>
      </c>
      <c r="F25" s="25">
        <f t="shared" si="0"/>
        <v>3.8049180883102933E-2</v>
      </c>
      <c r="G25" s="25"/>
      <c r="H25" s="23">
        <v>5.0277461419999998</v>
      </c>
      <c r="I25" s="23">
        <f t="shared" si="4"/>
        <v>0.26706670657715004</v>
      </c>
      <c r="J25" s="25">
        <f t="shared" si="5"/>
        <v>0.26706670657715004</v>
      </c>
      <c r="K25" s="22">
        <v>43944</v>
      </c>
      <c r="L25" s="23">
        <v>74.11</v>
      </c>
      <c r="M25" s="24"/>
      <c r="N25" s="23">
        <v>65.595100000000002</v>
      </c>
      <c r="O25" s="23">
        <f t="shared" si="6"/>
        <v>-0.11489542571852648</v>
      </c>
      <c r="P25" s="25">
        <f t="shared" si="1"/>
        <v>0.11489542571852648</v>
      </c>
      <c r="Q25" s="25"/>
      <c r="R25" s="23">
        <v>52.295895029999997</v>
      </c>
      <c r="S25" s="23">
        <f t="shared" si="7"/>
        <v>-0.29434765848063693</v>
      </c>
      <c r="T25" s="25">
        <f t="shared" si="8"/>
        <v>0.29434765848063693</v>
      </c>
      <c r="U25" s="22">
        <v>43944</v>
      </c>
      <c r="V25" s="23">
        <v>0.67</v>
      </c>
      <c r="W25" s="24"/>
      <c r="X25" s="23">
        <v>0.79969999999999997</v>
      </c>
      <c r="Y25" s="23">
        <f t="shared" si="9"/>
        <v>0.19358208955223868</v>
      </c>
      <c r="Z25" s="25">
        <f t="shared" si="2"/>
        <v>0.19358208955223868</v>
      </c>
      <c r="AA25" s="25"/>
      <c r="AB25" s="23">
        <v>1.2084022249999999</v>
      </c>
      <c r="AC25" s="23">
        <f t="shared" si="10"/>
        <v>0.80358541044776099</v>
      </c>
      <c r="AD25" s="25">
        <f t="shared" si="11"/>
        <v>0.80358541044776099</v>
      </c>
    </row>
    <row r="26" spans="1:30" x14ac:dyDescent="0.35">
      <c r="A26" s="22">
        <v>43945</v>
      </c>
      <c r="B26" s="23">
        <v>1.9843537950000001</v>
      </c>
      <c r="C26" s="24"/>
      <c r="D26" s="23">
        <v>4.1342999999999996</v>
      </c>
      <c r="E26" s="23">
        <f t="shared" si="3"/>
        <v>1.0834490353571247</v>
      </c>
      <c r="F26" s="25">
        <f t="shared" si="0"/>
        <v>1.0834490353571247</v>
      </c>
      <c r="G26" s="25"/>
      <c r="H26" s="23">
        <v>4.5083922579999998</v>
      </c>
      <c r="I26" s="23">
        <f t="shared" si="4"/>
        <v>1.2719699830543574</v>
      </c>
      <c r="J26" s="25">
        <f t="shared" si="5"/>
        <v>1.2719699830543574</v>
      </c>
      <c r="K26" s="22">
        <v>43945</v>
      </c>
      <c r="L26" s="23">
        <v>82.82</v>
      </c>
      <c r="M26" s="24"/>
      <c r="N26" s="23">
        <v>65.736099999999993</v>
      </c>
      <c r="O26" s="23">
        <f t="shared" si="6"/>
        <v>-0.20627746921033568</v>
      </c>
      <c r="P26" s="25">
        <f t="shared" si="1"/>
        <v>0.20627746921033568</v>
      </c>
      <c r="Q26" s="25"/>
      <c r="R26" s="23">
        <v>51.747868410000002</v>
      </c>
      <c r="S26" s="23">
        <f t="shared" si="7"/>
        <v>-0.37517666735088134</v>
      </c>
      <c r="T26" s="25">
        <f t="shared" si="8"/>
        <v>0.37517666735088134</v>
      </c>
      <c r="U26" s="22">
        <v>43945</v>
      </c>
      <c r="V26" s="23">
        <v>0.65</v>
      </c>
      <c r="W26" s="24"/>
      <c r="X26" s="23">
        <v>0.79559999999999997</v>
      </c>
      <c r="Y26" s="23">
        <f t="shared" si="9"/>
        <v>0.22399999999999992</v>
      </c>
      <c r="Z26" s="25">
        <f t="shared" si="2"/>
        <v>0.22399999999999992</v>
      </c>
      <c r="AA26" s="25"/>
      <c r="AB26" s="23">
        <v>1.124584485</v>
      </c>
      <c r="AC26" s="23">
        <f t="shared" si="10"/>
        <v>0.7301299769230768</v>
      </c>
      <c r="AD26" s="25">
        <f t="shared" si="11"/>
        <v>0.7301299769230768</v>
      </c>
    </row>
    <row r="27" spans="1:30" x14ac:dyDescent="0.35">
      <c r="A27" s="22">
        <v>43946</v>
      </c>
      <c r="B27" s="23">
        <v>1.4566488799999999</v>
      </c>
      <c r="C27" s="24"/>
      <c r="D27" s="23">
        <v>4.1496000000000004</v>
      </c>
      <c r="E27" s="23">
        <f t="shared" si="3"/>
        <v>1.8487304366718771</v>
      </c>
      <c r="F27" s="25">
        <f t="shared" si="0"/>
        <v>1.8487304366718771</v>
      </c>
      <c r="G27" s="25"/>
      <c r="H27" s="23">
        <v>4.4321774930000002</v>
      </c>
      <c r="I27" s="23">
        <f t="shared" si="4"/>
        <v>2.0427219310394147</v>
      </c>
      <c r="J27" s="25">
        <f t="shared" si="5"/>
        <v>2.0427219310394147</v>
      </c>
      <c r="K27" s="22">
        <v>43946</v>
      </c>
      <c r="L27" s="23">
        <v>58.11</v>
      </c>
      <c r="M27" s="24"/>
      <c r="N27" s="23">
        <v>65.877499999999998</v>
      </c>
      <c r="O27" s="23">
        <f t="shared" si="6"/>
        <v>0.13366890380313196</v>
      </c>
      <c r="P27" s="25">
        <f t="shared" si="1"/>
        <v>0.13366890380313196</v>
      </c>
      <c r="Q27" s="25"/>
      <c r="R27" s="23">
        <v>47.981800990000004</v>
      </c>
      <c r="S27" s="23">
        <f t="shared" si="7"/>
        <v>-0.17429356410256402</v>
      </c>
      <c r="T27" s="25">
        <f t="shared" si="8"/>
        <v>0.17429356410256402</v>
      </c>
      <c r="U27" s="22">
        <v>43946</v>
      </c>
      <c r="V27" s="23">
        <v>0.65</v>
      </c>
      <c r="W27" s="24"/>
      <c r="X27" s="23">
        <v>0.79139999999999999</v>
      </c>
      <c r="Y27" s="23">
        <f t="shared" si="9"/>
        <v>0.21753846153846149</v>
      </c>
      <c r="Z27" s="25">
        <f t="shared" si="2"/>
        <v>0.21753846153846149</v>
      </c>
      <c r="AA27" s="25"/>
      <c r="AB27" s="23">
        <v>1.2053963969999999</v>
      </c>
      <c r="AC27" s="23">
        <f t="shared" si="10"/>
        <v>0.85445599538461514</v>
      </c>
      <c r="AD27" s="25">
        <f t="shared" si="11"/>
        <v>0.85445599538461514</v>
      </c>
    </row>
    <row r="28" spans="1:30" x14ac:dyDescent="0.35">
      <c r="A28" s="22">
        <v>43947</v>
      </c>
      <c r="B28" s="23">
        <v>1.411914801</v>
      </c>
      <c r="C28" s="24"/>
      <c r="D28" s="23">
        <v>4.165</v>
      </c>
      <c r="E28" s="23">
        <f t="shared" si="3"/>
        <v>1.9498947082714235</v>
      </c>
      <c r="F28" s="25">
        <f t="shared" si="0"/>
        <v>1.9498947082714235</v>
      </c>
      <c r="G28" s="25"/>
      <c r="H28" s="23">
        <v>4.8370255809999998</v>
      </c>
      <c r="I28" s="23">
        <f t="shared" si="4"/>
        <v>2.4258622245295096</v>
      </c>
      <c r="J28" s="25">
        <f t="shared" si="5"/>
        <v>2.4258622245295096</v>
      </c>
      <c r="K28" s="22">
        <v>43947</v>
      </c>
      <c r="L28" s="23">
        <v>78.739999999999995</v>
      </c>
      <c r="M28" s="24"/>
      <c r="N28" s="23">
        <v>66.019199999999998</v>
      </c>
      <c r="O28" s="23">
        <f t="shared" si="6"/>
        <v>-0.1615544831089662</v>
      </c>
      <c r="P28" s="25">
        <f t="shared" si="1"/>
        <v>0.1615544831089662</v>
      </c>
      <c r="Q28" s="25"/>
      <c r="R28" s="23">
        <v>59.743788729999999</v>
      </c>
      <c r="S28" s="23">
        <f t="shared" si="7"/>
        <v>-0.24125236563373123</v>
      </c>
      <c r="T28" s="25">
        <f t="shared" si="8"/>
        <v>0.24125236563373123</v>
      </c>
      <c r="U28" s="22">
        <v>43947</v>
      </c>
      <c r="V28" s="23">
        <v>0.65</v>
      </c>
      <c r="W28" s="24"/>
      <c r="X28" s="23">
        <v>0.7873</v>
      </c>
      <c r="Y28" s="23">
        <f t="shared" si="9"/>
        <v>0.21123076923076919</v>
      </c>
      <c r="Z28" s="25">
        <f t="shared" si="2"/>
        <v>0.21123076923076919</v>
      </c>
      <c r="AA28" s="25"/>
      <c r="AB28" s="23">
        <v>1.1818848749999999</v>
      </c>
      <c r="AC28" s="23">
        <f t="shared" si="10"/>
        <v>0.81828442307692295</v>
      </c>
      <c r="AD28" s="25">
        <f t="shared" si="11"/>
        <v>0.81828442307692295</v>
      </c>
    </row>
    <row r="29" spans="1:30" x14ac:dyDescent="0.35">
      <c r="A29" s="22">
        <v>43948</v>
      </c>
      <c r="B29" s="23">
        <v>1.590686034</v>
      </c>
      <c r="C29" s="24"/>
      <c r="D29" s="23">
        <v>4.1803999999999997</v>
      </c>
      <c r="E29" s="23">
        <f t="shared" si="3"/>
        <v>1.6280484713176275</v>
      </c>
      <c r="F29" s="25">
        <f t="shared" si="0"/>
        <v>1.6280484713176275</v>
      </c>
      <c r="G29" s="25"/>
      <c r="H29" s="23">
        <v>5.3356945329999999</v>
      </c>
      <c r="I29" s="23">
        <f t="shared" si="4"/>
        <v>2.3543354370080549</v>
      </c>
      <c r="J29" s="25">
        <f t="shared" si="5"/>
        <v>2.3543354370080549</v>
      </c>
      <c r="K29" s="22">
        <v>43948</v>
      </c>
      <c r="L29" s="23">
        <v>74.209999999999994</v>
      </c>
      <c r="M29" s="24"/>
      <c r="N29" s="23">
        <v>66.161100000000005</v>
      </c>
      <c r="O29" s="23">
        <f t="shared" si="6"/>
        <v>-0.10846112383775758</v>
      </c>
      <c r="P29" s="25">
        <f t="shared" si="1"/>
        <v>0.10846112383775758</v>
      </c>
      <c r="Q29" s="25"/>
      <c r="R29" s="23">
        <v>72.830631330000003</v>
      </c>
      <c r="S29" s="23">
        <f t="shared" si="7"/>
        <v>-1.8587369222476634E-2</v>
      </c>
      <c r="T29" s="25">
        <f>ABS((L29-R29)/L29)</f>
        <v>1.8587369222476634E-2</v>
      </c>
      <c r="U29" s="22">
        <v>43948</v>
      </c>
      <c r="V29" s="23">
        <v>0.69</v>
      </c>
      <c r="W29" s="24"/>
      <c r="X29" s="23">
        <v>0.78320000000000001</v>
      </c>
      <c r="Y29" s="23">
        <f t="shared" si="9"/>
        <v>0.13507246376811605</v>
      </c>
      <c r="Z29" s="25">
        <f t="shared" si="2"/>
        <v>0.13507246376811605</v>
      </c>
      <c r="AA29" s="25"/>
      <c r="AB29" s="23">
        <v>1.196145126</v>
      </c>
      <c r="AC29" s="23">
        <f t="shared" si="10"/>
        <v>0.73354366086956535</v>
      </c>
      <c r="AD29" s="25">
        <f t="shared" si="11"/>
        <v>0.73354366086956535</v>
      </c>
    </row>
    <row r="30" spans="1:30" x14ac:dyDescent="0.35">
      <c r="A30" s="22">
        <v>43949</v>
      </c>
      <c r="B30" s="23">
        <v>1.737482499</v>
      </c>
      <c r="C30" s="24"/>
      <c r="D30" s="23">
        <v>4.1959</v>
      </c>
      <c r="E30" s="23">
        <f t="shared" si="3"/>
        <v>1.4149307992540534</v>
      </c>
      <c r="F30" s="25">
        <f t="shared" si="0"/>
        <v>1.4149307992540534</v>
      </c>
      <c r="G30" s="25"/>
      <c r="H30" s="23">
        <v>4.8606977899999997</v>
      </c>
      <c r="I30" s="23">
        <f t="shared" si="4"/>
        <v>1.797552086307374</v>
      </c>
      <c r="J30" s="25">
        <f t="shared" si="5"/>
        <v>1.797552086307374</v>
      </c>
      <c r="K30" s="22">
        <v>43949</v>
      </c>
      <c r="L30" s="23">
        <v>61.29</v>
      </c>
      <c r="M30" s="24"/>
      <c r="N30" s="23">
        <v>66.303399999999996</v>
      </c>
      <c r="O30" s="23">
        <f t="shared" si="6"/>
        <v>8.1798009463207658E-2</v>
      </c>
      <c r="P30" s="25">
        <f t="shared" si="1"/>
        <v>8.1798009463207658E-2</v>
      </c>
      <c r="Q30" s="25"/>
      <c r="R30" s="23">
        <v>53.86172715</v>
      </c>
      <c r="S30" s="23">
        <f t="shared" si="7"/>
        <v>-0.12119877386196769</v>
      </c>
      <c r="T30" s="25">
        <f t="shared" si="8"/>
        <v>0.12119877386196769</v>
      </c>
      <c r="U30" s="22">
        <v>43949</v>
      </c>
      <c r="V30" s="23">
        <v>0.69</v>
      </c>
      <c r="W30" s="24"/>
      <c r="X30" s="23">
        <v>0.77910000000000001</v>
      </c>
      <c r="Y30" s="23">
        <f t="shared" si="9"/>
        <v>0.1291304347826088</v>
      </c>
      <c r="Z30" s="25">
        <f t="shared" si="2"/>
        <v>0.1291304347826088</v>
      </c>
      <c r="AA30" s="25"/>
      <c r="AB30" s="23">
        <v>0.927642246</v>
      </c>
      <c r="AC30" s="23">
        <f t="shared" si="10"/>
        <v>0.34440905217391315</v>
      </c>
      <c r="AD30" s="25">
        <f t="shared" si="11"/>
        <v>0.34440905217391315</v>
      </c>
    </row>
    <row r="31" spans="1:30" x14ac:dyDescent="0.35">
      <c r="A31" s="22">
        <v>43950</v>
      </c>
      <c r="B31" s="23">
        <v>1.5746928600000001</v>
      </c>
      <c r="C31" s="24"/>
      <c r="D31" s="23">
        <v>4.2115</v>
      </c>
      <c r="E31" s="23">
        <f t="shared" si="3"/>
        <v>1.6744898049515511</v>
      </c>
      <c r="F31" s="25">
        <f t="shared" si="0"/>
        <v>1.6744898049515511</v>
      </c>
      <c r="G31" s="25"/>
      <c r="H31" s="23">
        <v>4.4781934159999999</v>
      </c>
      <c r="I31" s="23">
        <f t="shared" si="4"/>
        <v>1.8438519852055466</v>
      </c>
      <c r="J31" s="25">
        <f t="shared" si="5"/>
        <v>1.8438519852055466</v>
      </c>
      <c r="K31" s="22">
        <v>43950</v>
      </c>
      <c r="L31" s="23">
        <v>59.83</v>
      </c>
      <c r="M31" s="24"/>
      <c r="N31" s="23">
        <v>66.445999999999998</v>
      </c>
      <c r="O31" s="23">
        <f t="shared" si="6"/>
        <v>0.11057997660036771</v>
      </c>
      <c r="P31" s="25">
        <f t="shared" si="1"/>
        <v>0.11057997660036771</v>
      </c>
      <c r="Q31" s="25"/>
      <c r="R31" s="23">
        <v>57.801399480000001</v>
      </c>
      <c r="S31" s="23">
        <f t="shared" si="7"/>
        <v>-3.390607588166468E-2</v>
      </c>
      <c r="T31" s="25">
        <f t="shared" si="8"/>
        <v>3.390607588166468E-2</v>
      </c>
      <c r="U31" s="22">
        <v>43950</v>
      </c>
      <c r="V31" s="23">
        <v>0.73</v>
      </c>
      <c r="W31" s="24"/>
      <c r="X31" s="23">
        <v>0.77500000000000002</v>
      </c>
      <c r="Y31" s="23">
        <f t="shared" si="9"/>
        <v>6.1643835616438415E-2</v>
      </c>
      <c r="Z31" s="25">
        <f t="shared" si="2"/>
        <v>6.1643835616438415E-2</v>
      </c>
      <c r="AA31" s="25"/>
      <c r="AB31" s="23">
        <v>0.96506409199999998</v>
      </c>
      <c r="AC31" s="23">
        <f t="shared" si="10"/>
        <v>0.32200560547945206</v>
      </c>
      <c r="AD31" s="25">
        <f t="shared" si="11"/>
        <v>0.32200560547945206</v>
      </c>
    </row>
    <row r="32" spans="1:30" x14ac:dyDescent="0.35">
      <c r="A32" s="22">
        <v>43951</v>
      </c>
      <c r="B32" s="23">
        <v>1.598871269</v>
      </c>
      <c r="C32" s="24"/>
      <c r="D32" s="23">
        <v>4.2271000000000001</v>
      </c>
      <c r="E32" s="23">
        <f t="shared" si="3"/>
        <v>1.64380258871235</v>
      </c>
      <c r="F32" s="25">
        <f t="shared" si="0"/>
        <v>1.64380258871235</v>
      </c>
      <c r="G32" s="25"/>
      <c r="H32" s="23">
        <v>4.0931795500000003</v>
      </c>
      <c r="I32" s="23">
        <f t="shared" si="4"/>
        <v>1.5600432188390274</v>
      </c>
      <c r="J32" s="25">
        <f t="shared" si="5"/>
        <v>1.5600432188390274</v>
      </c>
      <c r="K32" s="22">
        <v>43951</v>
      </c>
      <c r="L32" s="24">
        <v>35.35</v>
      </c>
      <c r="M32" s="24"/>
      <c r="N32" s="23">
        <v>66.588899999999995</v>
      </c>
      <c r="O32" s="23">
        <f t="shared" si="6"/>
        <v>0.88370297029702949</v>
      </c>
      <c r="P32" s="25">
        <f t="shared" si="1"/>
        <v>0.88370297029702949</v>
      </c>
      <c r="Q32" s="25"/>
      <c r="R32" s="23">
        <v>61.077545069999999</v>
      </c>
      <c r="S32" s="23">
        <f t="shared" si="7"/>
        <v>0.72779476859971703</v>
      </c>
      <c r="T32" s="25">
        <f t="shared" si="8"/>
        <v>0.72779476859971703</v>
      </c>
      <c r="U32" s="22">
        <v>43951</v>
      </c>
      <c r="V32" s="24">
        <v>0.68</v>
      </c>
      <c r="W32" s="24"/>
      <c r="X32" s="23">
        <v>0.77090000000000003</v>
      </c>
      <c r="Y32" s="23">
        <f t="shared" si="9"/>
        <v>0.13367647058823526</v>
      </c>
      <c r="Z32" s="25">
        <f t="shared" si="2"/>
        <v>0.13367647058823526</v>
      </c>
      <c r="AA32" s="25"/>
      <c r="AB32" s="23">
        <v>0.99765309599999996</v>
      </c>
      <c r="AC32" s="23">
        <f t="shared" si="10"/>
        <v>0.46713690588235279</v>
      </c>
      <c r="AD32" s="25">
        <f t="shared" si="11"/>
        <v>0.46713690588235279</v>
      </c>
    </row>
    <row r="33" spans="1:30" x14ac:dyDescent="0.35">
      <c r="A33" s="22"/>
      <c r="B33" s="23"/>
      <c r="C33" s="24"/>
      <c r="D33" s="23"/>
      <c r="E33" s="23"/>
      <c r="F33" s="25"/>
      <c r="G33" s="25"/>
      <c r="H33" s="23"/>
      <c r="I33" s="23"/>
      <c r="J33" s="25"/>
      <c r="K33" s="22"/>
      <c r="L33" s="24"/>
      <c r="M33" s="24"/>
      <c r="N33" s="23"/>
      <c r="O33" s="23"/>
      <c r="P33" s="25"/>
      <c r="Q33" s="25"/>
      <c r="R33" s="23"/>
      <c r="S33" s="23"/>
      <c r="T33" s="25"/>
      <c r="U33" s="22"/>
      <c r="V33" s="24"/>
      <c r="W33" s="24"/>
      <c r="X33" s="23"/>
      <c r="Y33" s="23"/>
      <c r="Z33" s="25"/>
      <c r="AA33" s="25"/>
      <c r="AB33" s="23"/>
      <c r="AC33" s="23"/>
      <c r="AD33" s="25"/>
    </row>
    <row r="34" spans="1:30" x14ac:dyDescent="0.35">
      <c r="A34" s="13" t="s">
        <v>20</v>
      </c>
      <c r="B34" s="14">
        <f>AVERAGE(B2:B32)</f>
        <v>3.1452822614666673</v>
      </c>
      <c r="C34" s="14"/>
      <c r="D34" s="14">
        <f>AVERAGE(D2:D32)</f>
        <v>4.0083733333333331</v>
      </c>
      <c r="E34" s="14"/>
      <c r="F34" s="14"/>
      <c r="G34" s="14"/>
      <c r="H34" s="14">
        <f>AVERAGE(H2:H32)</f>
        <v>4.3561078351333329</v>
      </c>
      <c r="I34" s="14"/>
      <c r="J34" s="15"/>
      <c r="K34" s="14" t="s">
        <v>21</v>
      </c>
      <c r="L34" s="14">
        <f>AVERAGE(L2:L32)</f>
        <v>58.995333333333321</v>
      </c>
      <c r="M34" s="14"/>
      <c r="N34" s="14">
        <f>AVERAGE(N2:N32)</f>
        <v>64.557816666666653</v>
      </c>
      <c r="O34" s="14"/>
      <c r="P34" s="15"/>
      <c r="Q34" s="14"/>
      <c r="R34" s="14">
        <f>AVERAGE(R2:R32)</f>
        <v>54.200321230666674</v>
      </c>
      <c r="S34" s="14"/>
      <c r="T34" s="15"/>
      <c r="U34" s="13"/>
      <c r="V34" s="14">
        <f>AVERAGE(V2:V32)</f>
        <v>0.98233333333333306</v>
      </c>
      <c r="W34" s="14"/>
      <c r="X34" s="14">
        <f>AVERAGE(X2:X32)</f>
        <v>0.83268333333333322</v>
      </c>
      <c r="Y34" s="14"/>
      <c r="Z34" s="14"/>
      <c r="AA34" s="14"/>
      <c r="AB34" s="14">
        <f>AVERAGE(AB2:AB32)</f>
        <v>1.0823347645666668</v>
      </c>
      <c r="AC34" s="13"/>
      <c r="AD34" s="23">
        <f>SUM(AD3:AD33)</f>
        <v>6.6778698333567226</v>
      </c>
    </row>
    <row r="35" spans="1:30" x14ac:dyDescent="0.35">
      <c r="A35" s="13" t="s">
        <v>22</v>
      </c>
      <c r="B35" s="14">
        <f>MEDIAN(B2:C32)</f>
        <v>3.5249365345000001</v>
      </c>
      <c r="C35" s="14"/>
      <c r="D35" s="14">
        <f>MEDIAN(D2:E32)</f>
        <v>2.8734973541357118</v>
      </c>
      <c r="E35" s="14"/>
      <c r="F35" s="14"/>
      <c r="G35" s="14"/>
      <c r="H35" s="14">
        <f>MEDIAN(H2:I32)</f>
        <v>2.9572277087647549</v>
      </c>
      <c r="I35" s="14"/>
      <c r="J35" s="15"/>
      <c r="K35" s="14" t="s">
        <v>23</v>
      </c>
      <c r="L35" s="14">
        <f>MEDIAN(L2:M32)</f>
        <v>59.040000000000006</v>
      </c>
      <c r="M35" s="14"/>
      <c r="N35" s="14">
        <f>MEDIAN(N2:O32)</f>
        <v>31.725351485148515</v>
      </c>
      <c r="O35" s="14"/>
      <c r="P35" s="15"/>
      <c r="Q35" s="14"/>
      <c r="R35" s="14">
        <f>MEDIAN(R2:S32)</f>
        <v>19.485022994299861</v>
      </c>
      <c r="S35" s="14"/>
      <c r="T35" s="15"/>
      <c r="U35" s="13"/>
      <c r="V35" s="14">
        <f>MEDIAN(V2:W32)</f>
        <v>1</v>
      </c>
      <c r="W35" s="14"/>
      <c r="X35" s="14">
        <f>MEDIAN(X2:Y32)</f>
        <v>0.49745</v>
      </c>
      <c r="Y35" s="14"/>
      <c r="Z35" s="14"/>
      <c r="AA35" s="14"/>
      <c r="AB35" s="14">
        <f>MEDIAN(AB2:AC32)</f>
        <v>0.89104912069230757</v>
      </c>
      <c r="AC35" s="13"/>
      <c r="AD35" s="26">
        <f>COUNT(AB3:AB33)</f>
        <v>30</v>
      </c>
    </row>
    <row r="36" spans="1:30" x14ac:dyDescent="0.35">
      <c r="A36" s="13" t="s">
        <v>24</v>
      </c>
      <c r="B36" s="14">
        <f>_xlfn.STDEV.S(B2:C32)</f>
        <v>0.87338765468457724</v>
      </c>
      <c r="C36" s="14"/>
      <c r="D36" s="14">
        <f>_xlfn.STDEV.S(D2:E32)</f>
        <v>1.8554506852535093</v>
      </c>
      <c r="E36" s="14"/>
      <c r="F36" s="14"/>
      <c r="G36" s="14"/>
      <c r="H36" s="14">
        <f>_xlfn.STDEV.S(H2:I32)</f>
        <v>2.0263510822921282</v>
      </c>
      <c r="I36" s="14"/>
      <c r="J36" s="15"/>
      <c r="K36" s="14" t="s">
        <v>25</v>
      </c>
      <c r="L36" s="14">
        <f>_xlfn.STDEV.S(L2:M32)</f>
        <v>10.564647531804647</v>
      </c>
      <c r="M36" s="14"/>
      <c r="N36" s="14">
        <f>_xlfn.STDEV.S(N2:O32)</f>
        <v>32.49788797167303</v>
      </c>
      <c r="O36" s="14"/>
      <c r="P36" s="15"/>
      <c r="Q36" s="14"/>
      <c r="R36" s="14">
        <f>_xlfn.STDEV.S(R2:S32)</f>
        <v>28.107173805855869</v>
      </c>
      <c r="S36" s="14"/>
      <c r="T36" s="15"/>
      <c r="U36" s="14"/>
      <c r="V36" s="14">
        <f>_xlfn.STDEV.S(V2:W32)</f>
        <v>0.20767486746044422</v>
      </c>
      <c r="W36" s="14"/>
      <c r="X36" s="14">
        <f>_xlfn.STDEV.S(X2:Y32)</f>
        <v>0.49579012978774023</v>
      </c>
      <c r="Y36" s="15"/>
      <c r="Z36" s="14"/>
      <c r="AA36" s="14"/>
      <c r="AB36" s="14">
        <f>_xlfn.STDEV.S(AB2:AC32)</f>
        <v>0.52040141740667378</v>
      </c>
      <c r="AC36" s="16"/>
      <c r="AD36" s="23">
        <f>(AD34/AD35)*100</f>
        <v>22.259566111189073</v>
      </c>
    </row>
    <row r="37" spans="1:30" x14ac:dyDescent="0.35">
      <c r="A37" s="13" t="s">
        <v>26</v>
      </c>
      <c r="B37" s="13"/>
      <c r="C37" s="13"/>
      <c r="D37" s="14">
        <f>SUM(F2:F32)</f>
        <v>13.547484494795572</v>
      </c>
      <c r="E37" s="13"/>
      <c r="F37" s="16"/>
      <c r="G37" s="16"/>
      <c r="H37" s="14">
        <f>SUM(J2:J32)</f>
        <v>18.101354481905087</v>
      </c>
      <c r="I37" s="13"/>
      <c r="J37" s="13"/>
      <c r="K37" s="13"/>
      <c r="L37" s="13"/>
      <c r="M37" s="16"/>
      <c r="N37" s="14">
        <f>SUM(P2:P32)</f>
        <v>5.5793282998214089</v>
      </c>
      <c r="O37" s="14"/>
      <c r="P37" s="16"/>
      <c r="Q37" s="16"/>
      <c r="R37" s="14">
        <f>SUM(T2:T32)</f>
        <v>5.9799139335639442</v>
      </c>
      <c r="S37" s="14"/>
      <c r="T37" s="14"/>
      <c r="U37" s="14"/>
      <c r="V37" s="16"/>
      <c r="W37" s="14"/>
      <c r="X37" s="14">
        <f>SUM(Z2:Z32)</f>
        <v>6.0883666885399572</v>
      </c>
      <c r="Y37" s="16"/>
      <c r="Z37" s="16"/>
      <c r="AA37" s="14"/>
      <c r="AB37" s="14">
        <f>SUM(AD2:AD32)</f>
        <v>6.6778698333567226</v>
      </c>
      <c r="AC37" s="16"/>
      <c r="AD37" s="27"/>
    </row>
    <row r="38" spans="1:30" x14ac:dyDescent="0.35">
      <c r="A38" s="13" t="s">
        <v>1</v>
      </c>
      <c r="B38" s="13"/>
      <c r="C38" s="13"/>
      <c r="D38" s="17">
        <f>COUNT(D2:D32)</f>
        <v>30</v>
      </c>
      <c r="E38" s="13"/>
      <c r="F38" s="16"/>
      <c r="G38" s="16"/>
      <c r="H38" s="17">
        <f>COUNT(H2:H32)</f>
        <v>30</v>
      </c>
      <c r="I38" s="13"/>
      <c r="J38" s="13"/>
      <c r="K38" s="13"/>
      <c r="L38" s="13"/>
      <c r="M38" s="16"/>
      <c r="N38" s="17">
        <f>COUNT(N2:N32)</f>
        <v>30</v>
      </c>
      <c r="O38" s="14"/>
      <c r="P38" s="16"/>
      <c r="Q38" s="16"/>
      <c r="R38" s="17">
        <f>COUNT(R2:R32)</f>
        <v>30</v>
      </c>
      <c r="S38" s="14"/>
      <c r="T38" s="14"/>
      <c r="U38" s="14"/>
      <c r="V38" s="16"/>
      <c r="W38" s="17"/>
      <c r="X38" s="17">
        <f>COUNT(X2:X32)</f>
        <v>30</v>
      </c>
      <c r="Y38" s="16"/>
      <c r="Z38" s="16"/>
      <c r="AA38" s="17"/>
      <c r="AB38" s="17">
        <f>COUNT(AB2:AB32)</f>
        <v>30</v>
      </c>
      <c r="AC38" s="16"/>
      <c r="AD38" s="27"/>
    </row>
    <row r="39" spans="1:30" x14ac:dyDescent="0.35">
      <c r="A39" s="13" t="s">
        <v>4</v>
      </c>
      <c r="B39" s="13"/>
      <c r="C39" s="13"/>
      <c r="D39" s="14">
        <f>(D37/D38)*100</f>
        <v>45.158281649318575</v>
      </c>
      <c r="E39" s="14"/>
      <c r="F39" s="16"/>
      <c r="G39" s="16"/>
      <c r="H39" s="14">
        <f>(H37/H38)*100</f>
        <v>60.337848273016959</v>
      </c>
      <c r="I39" s="13"/>
      <c r="J39" s="13"/>
      <c r="K39" s="13"/>
      <c r="L39" s="13"/>
      <c r="M39" s="16"/>
      <c r="N39" s="14">
        <f>(N37/N38)*100</f>
        <v>18.597760999404699</v>
      </c>
      <c r="O39" s="14"/>
      <c r="P39" s="16"/>
      <c r="Q39" s="16"/>
      <c r="R39" s="14">
        <f>(R37/R38)*100</f>
        <v>19.933046445213147</v>
      </c>
      <c r="S39" s="14"/>
      <c r="T39" s="14"/>
      <c r="U39" s="14"/>
      <c r="V39" s="16"/>
      <c r="W39" s="14"/>
      <c r="X39" s="14">
        <f>(X37/X38)*100</f>
        <v>20.294555628466522</v>
      </c>
      <c r="Y39" s="16"/>
      <c r="Z39" s="16"/>
      <c r="AA39" s="14"/>
      <c r="AB39" s="14">
        <f>(AB37/AB38)*100</f>
        <v>22.259566111189073</v>
      </c>
      <c r="AC39" s="16"/>
      <c r="AD39" s="2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4C49-1536-45BE-A670-BC57886B3178}">
  <dimension ref="A1:J36"/>
  <sheetViews>
    <sheetView workbookViewId="0">
      <selection activeCell="J36" sqref="A1:J36"/>
    </sheetView>
  </sheetViews>
  <sheetFormatPr defaultRowHeight="14.5" x14ac:dyDescent="0.35"/>
  <cols>
    <col min="1" max="1" width="15.81640625" bestFit="1" customWidth="1"/>
    <col min="2" max="2" width="14.26953125" bestFit="1" customWidth="1"/>
    <col min="3" max="3" width="3.7265625" customWidth="1"/>
    <col min="4" max="4" width="10.54296875" customWidth="1"/>
    <col min="5" max="5" width="7.81640625" bestFit="1" customWidth="1"/>
    <col min="6" max="6" width="7.7265625" bestFit="1" customWidth="1"/>
    <col min="7" max="7" width="5.7265625" customWidth="1"/>
    <col min="8" max="8" width="16.453125" bestFit="1" customWidth="1"/>
    <col min="9" max="9" width="6.1796875" bestFit="1" customWidth="1"/>
    <col min="10" max="10" width="6.7265625" bestFit="1" customWidth="1"/>
  </cols>
  <sheetData>
    <row r="1" spans="1:10" ht="56" thickBot="1" x14ac:dyDescent="0.5">
      <c r="A1" s="8" t="s">
        <v>0</v>
      </c>
      <c r="B1" s="11" t="s">
        <v>9</v>
      </c>
      <c r="C1" s="8"/>
      <c r="D1" s="11" t="s">
        <v>3</v>
      </c>
      <c r="E1" s="12"/>
      <c r="F1" s="9"/>
      <c r="G1" s="9"/>
      <c r="H1" s="11" t="s">
        <v>5</v>
      </c>
      <c r="I1" s="11"/>
      <c r="J1" s="8"/>
    </row>
    <row r="2" spans="1:10" ht="29.5" thickBot="1" x14ac:dyDescent="0.4">
      <c r="A2" s="10" t="s">
        <v>0</v>
      </c>
      <c r="B2" s="10" t="s">
        <v>13</v>
      </c>
      <c r="C2" s="10"/>
      <c r="D2" s="10" t="s">
        <v>14</v>
      </c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19</v>
      </c>
    </row>
    <row r="3" spans="1:10" x14ac:dyDescent="0.35">
      <c r="A3" s="4">
        <v>43922</v>
      </c>
      <c r="B3" s="5">
        <v>1.6685584253735</v>
      </c>
      <c r="C3" s="3"/>
      <c r="D3" s="5">
        <v>1.0567</v>
      </c>
      <c r="E3" s="5">
        <f>(D3-B3)/B3</f>
        <v>-0.36669883179939472</v>
      </c>
      <c r="F3" s="6">
        <f t="shared" ref="F3:F31" si="0">ABS((B3-D3)/B3)</f>
        <v>0.36669883179939472</v>
      </c>
      <c r="G3" s="6"/>
      <c r="H3" s="5">
        <v>1.6685584253735</v>
      </c>
      <c r="I3" s="5">
        <f>(H3-B3)/B3</f>
        <v>0</v>
      </c>
      <c r="J3" s="6">
        <f>ABS((B3-H3)/B3)</f>
        <v>0</v>
      </c>
    </row>
    <row r="4" spans="1:10" x14ac:dyDescent="0.35">
      <c r="A4" s="4">
        <v>43923</v>
      </c>
      <c r="B4" s="5">
        <v>1.2582845124933399</v>
      </c>
      <c r="C4" s="3"/>
      <c r="D4" s="5">
        <v>1.0509999999999999</v>
      </c>
      <c r="E4" s="5">
        <f t="shared" ref="E4:E31" si="1">(D4-B4)/B4</f>
        <v>-0.16473580532482091</v>
      </c>
      <c r="F4" s="6">
        <f t="shared" si="0"/>
        <v>0.16473580532482091</v>
      </c>
      <c r="G4" s="6"/>
      <c r="H4" s="5">
        <v>0.81558977694077195</v>
      </c>
      <c r="I4" s="5">
        <f t="shared" ref="I4:I31" si="2">(H4-B4)/B4</f>
        <v>-0.35182403594505912</v>
      </c>
      <c r="J4" s="6">
        <f t="shared" ref="J4:J31" si="3">ABS((B4-H4)/B4)</f>
        <v>0.35182403594505912</v>
      </c>
    </row>
    <row r="5" spans="1:10" x14ac:dyDescent="0.35">
      <c r="A5" s="4">
        <v>43924</v>
      </c>
      <c r="B5" s="5">
        <v>1.56706571181615</v>
      </c>
      <c r="C5" s="3"/>
      <c r="D5" s="5">
        <v>1.0452999999999999</v>
      </c>
      <c r="E5" s="5">
        <f t="shared" si="1"/>
        <v>-0.33295713631016149</v>
      </c>
      <c r="F5" s="6">
        <f t="shared" si="0"/>
        <v>0.33295713631016149</v>
      </c>
      <c r="G5" s="6"/>
      <c r="H5" s="5">
        <v>0.236341139581044</v>
      </c>
      <c r="I5" s="5">
        <f t="shared" si="2"/>
        <v>-0.84918236816812454</v>
      </c>
      <c r="J5" s="6">
        <f t="shared" si="3"/>
        <v>0.84918236816812454</v>
      </c>
    </row>
    <row r="6" spans="1:10" x14ac:dyDescent="0.35">
      <c r="A6" s="4">
        <v>43925</v>
      </c>
      <c r="B6" s="5">
        <v>0.68755205869674596</v>
      </c>
      <c r="C6" s="3"/>
      <c r="D6" s="5">
        <v>1.0396000000000001</v>
      </c>
      <c r="E6" s="5">
        <f t="shared" si="1"/>
        <v>0.51203096092906841</v>
      </c>
      <c r="F6" s="6">
        <f t="shared" si="0"/>
        <v>0.51203096092906841</v>
      </c>
      <c r="G6" s="6"/>
      <c r="H6" s="5">
        <v>0.80049496683189603</v>
      </c>
      <c r="I6" s="5">
        <f t="shared" si="2"/>
        <v>0.16426815498048716</v>
      </c>
      <c r="J6" s="6">
        <f t="shared" si="3"/>
        <v>0.16426815498048716</v>
      </c>
    </row>
    <row r="7" spans="1:10" x14ac:dyDescent="0.35">
      <c r="A7" s="4">
        <v>43926</v>
      </c>
      <c r="B7" s="5">
        <v>0.84807864493793905</v>
      </c>
      <c r="C7" s="3"/>
      <c r="D7" s="5">
        <v>1.034</v>
      </c>
      <c r="E7" s="5">
        <f t="shared" si="1"/>
        <v>0.21922654953263962</v>
      </c>
      <c r="F7" s="6">
        <f t="shared" si="0"/>
        <v>0.21922654953263962</v>
      </c>
      <c r="G7" s="6"/>
      <c r="H7" s="5">
        <v>2.8320487447469498</v>
      </c>
      <c r="I7" s="5">
        <f t="shared" si="2"/>
        <v>2.339370424725403</v>
      </c>
      <c r="J7" s="6">
        <f t="shared" si="3"/>
        <v>2.339370424725403</v>
      </c>
    </row>
    <row r="8" spans="1:10" x14ac:dyDescent="0.35">
      <c r="A8" s="4">
        <v>43927</v>
      </c>
      <c r="B8" s="5">
        <v>2.89633603625827</v>
      </c>
      <c r="C8" s="3"/>
      <c r="D8" s="5">
        <v>1.0284</v>
      </c>
      <c r="E8" s="5">
        <f t="shared" si="1"/>
        <v>-0.64493070309321798</v>
      </c>
      <c r="F8" s="6">
        <f t="shared" si="0"/>
        <v>0.64493070309321798</v>
      </c>
      <c r="G8" s="6"/>
      <c r="H8" s="5">
        <v>1.2551938981864801</v>
      </c>
      <c r="I8" s="5">
        <f t="shared" si="2"/>
        <v>-0.56662697888880154</v>
      </c>
      <c r="J8" s="6">
        <f t="shared" si="3"/>
        <v>0.56662697888880154</v>
      </c>
    </row>
    <row r="9" spans="1:10" x14ac:dyDescent="0.35">
      <c r="A9" s="4">
        <v>43928</v>
      </c>
      <c r="B9" s="5">
        <v>1.08689406050576</v>
      </c>
      <c r="C9" s="3"/>
      <c r="D9" s="5">
        <v>1.0227999999999999</v>
      </c>
      <c r="E9" s="5">
        <f t="shared" si="1"/>
        <v>-5.8969924332768389E-2</v>
      </c>
      <c r="F9" s="6">
        <f t="shared" si="0"/>
        <v>5.8969924332768389E-2</v>
      </c>
      <c r="G9" s="6"/>
      <c r="H9" s="5">
        <v>0.33313982613129201</v>
      </c>
      <c r="I9" s="5">
        <f t="shared" si="2"/>
        <v>-0.6934937467812885</v>
      </c>
      <c r="J9" s="6">
        <f t="shared" si="3"/>
        <v>0.6934937467812885</v>
      </c>
    </row>
    <row r="10" spans="1:10" x14ac:dyDescent="0.35">
      <c r="A10" s="4">
        <v>43929</v>
      </c>
      <c r="B10" s="5">
        <v>0.64206510318650101</v>
      </c>
      <c r="C10" s="3"/>
      <c r="D10" s="5">
        <v>1.0173000000000001</v>
      </c>
      <c r="E10" s="5">
        <f t="shared" si="1"/>
        <v>0.58441876836359441</v>
      </c>
      <c r="F10" s="6">
        <f t="shared" si="0"/>
        <v>0.58441876836359441</v>
      </c>
      <c r="G10" s="6"/>
      <c r="H10" s="5">
        <v>0.298283315103688</v>
      </c>
      <c r="I10" s="5">
        <f t="shared" si="2"/>
        <v>-0.53543135482159121</v>
      </c>
      <c r="J10" s="6">
        <f t="shared" si="3"/>
        <v>0.53543135482159121</v>
      </c>
    </row>
    <row r="11" spans="1:10" x14ac:dyDescent="0.35">
      <c r="A11" s="4">
        <v>43930</v>
      </c>
      <c r="B11" s="5">
        <v>0.67388053403960302</v>
      </c>
      <c r="C11" s="3"/>
      <c r="D11" s="5">
        <v>1.0118</v>
      </c>
      <c r="E11" s="5">
        <f t="shared" si="1"/>
        <v>0.50145307497565728</v>
      </c>
      <c r="F11" s="6">
        <f t="shared" si="0"/>
        <v>0.50145307497565728</v>
      </c>
      <c r="G11" s="6"/>
      <c r="H11" s="5">
        <v>-9.7593894179721197E-2</v>
      </c>
      <c r="I11" s="5">
        <f t="shared" si="2"/>
        <v>-1.1448237324718238</v>
      </c>
      <c r="J11" s="6">
        <f t="shared" si="3"/>
        <v>1.1448237324718238</v>
      </c>
    </row>
    <row r="12" spans="1:10" x14ac:dyDescent="0.35">
      <c r="A12" s="4">
        <v>43931</v>
      </c>
      <c r="B12" s="5">
        <v>0.32552740971247301</v>
      </c>
      <c r="C12" s="3"/>
      <c r="D12" s="5">
        <v>1.0063</v>
      </c>
      <c r="E12" s="5">
        <f t="shared" si="1"/>
        <v>2.0912911477679548</v>
      </c>
      <c r="F12" s="6">
        <f t="shared" si="0"/>
        <v>2.0912911477679548</v>
      </c>
      <c r="G12" s="6"/>
      <c r="H12" s="5">
        <v>6.8917780941014806E-2</v>
      </c>
      <c r="I12" s="5">
        <f t="shared" si="2"/>
        <v>-0.78828885407257265</v>
      </c>
      <c r="J12" s="6">
        <f t="shared" si="3"/>
        <v>0.78828885407257265</v>
      </c>
    </row>
    <row r="13" spans="1:10" x14ac:dyDescent="0.35">
      <c r="A13" s="4">
        <v>43932</v>
      </c>
      <c r="B13" s="5">
        <v>0.54085968863814804</v>
      </c>
      <c r="C13" s="3"/>
      <c r="D13" s="5">
        <v>1.0008999999999999</v>
      </c>
      <c r="E13" s="5">
        <f t="shared" si="1"/>
        <v>0.85057237769042382</v>
      </c>
      <c r="F13" s="6">
        <f t="shared" si="0"/>
        <v>0.85057237769042382</v>
      </c>
      <c r="G13" s="6"/>
      <c r="H13" s="5">
        <v>1.0677765892365501</v>
      </c>
      <c r="I13" s="5">
        <f t="shared" si="2"/>
        <v>0.9742210626292872</v>
      </c>
      <c r="J13" s="6">
        <f t="shared" si="3"/>
        <v>0.9742210626292872</v>
      </c>
    </row>
    <row r="14" spans="1:10" x14ac:dyDescent="0.35">
      <c r="A14" s="4">
        <v>43933</v>
      </c>
      <c r="B14" s="5">
        <v>0.48254905872874698</v>
      </c>
      <c r="C14" s="3"/>
      <c r="D14" s="5">
        <v>0.99550000000000005</v>
      </c>
      <c r="E14" s="5">
        <f t="shared" si="1"/>
        <v>1.06300267712178</v>
      </c>
      <c r="F14" s="6">
        <f t="shared" si="0"/>
        <v>1.06300267712178</v>
      </c>
      <c r="G14" s="6"/>
      <c r="H14" s="5">
        <v>2.0688757969778799</v>
      </c>
      <c r="I14" s="5">
        <f t="shared" si="2"/>
        <v>3.2873895608215191</v>
      </c>
      <c r="J14" s="6">
        <f t="shared" si="3"/>
        <v>3.2873895608215191</v>
      </c>
    </row>
    <row r="15" spans="1:10" x14ac:dyDescent="0.35">
      <c r="A15" s="4">
        <v>43934</v>
      </c>
      <c r="B15" s="5">
        <v>3.3028340786486998</v>
      </c>
      <c r="C15" s="3"/>
      <c r="D15" s="5">
        <v>0.99009999999999998</v>
      </c>
      <c r="E15" s="5">
        <f t="shared" si="1"/>
        <v>-0.7002271454080784</v>
      </c>
      <c r="F15" s="6">
        <f t="shared" si="0"/>
        <v>0.7002271454080784</v>
      </c>
      <c r="G15" s="6"/>
      <c r="H15" s="5">
        <v>0.17986794588136701</v>
      </c>
      <c r="I15" s="5">
        <f t="shared" si="2"/>
        <v>-0.94554133159636145</v>
      </c>
      <c r="J15" s="6">
        <f t="shared" si="3"/>
        <v>0.94554133159636145</v>
      </c>
    </row>
    <row r="16" spans="1:10" x14ac:dyDescent="0.35">
      <c r="A16" s="4">
        <v>43935</v>
      </c>
      <c r="B16" s="5">
        <v>2.0701901568306802</v>
      </c>
      <c r="C16" s="3"/>
      <c r="D16" s="5">
        <v>0.98470000000000002</v>
      </c>
      <c r="E16" s="5">
        <f t="shared" si="1"/>
        <v>-0.52434321226437064</v>
      </c>
      <c r="F16" s="6">
        <f t="shared" si="0"/>
        <v>0.52434321226437064</v>
      </c>
      <c r="G16" s="6"/>
      <c r="H16" s="5">
        <v>0.62866319523116898</v>
      </c>
      <c r="I16" s="5">
        <f t="shared" si="2"/>
        <v>-0.69632586979661359</v>
      </c>
      <c r="J16" s="6">
        <f t="shared" si="3"/>
        <v>0.69632586979661359</v>
      </c>
    </row>
    <row r="17" spans="1:10" x14ac:dyDescent="0.35">
      <c r="A17" s="4">
        <v>43936</v>
      </c>
      <c r="B17" s="5">
        <v>0.63284985555542805</v>
      </c>
      <c r="C17" s="3"/>
      <c r="D17" s="5">
        <v>0.97940000000000005</v>
      </c>
      <c r="E17" s="5">
        <f t="shared" si="1"/>
        <v>0.54760247063723866</v>
      </c>
      <c r="F17" s="6">
        <f t="shared" si="0"/>
        <v>0.54760247063723866</v>
      </c>
      <c r="G17" s="6"/>
      <c r="H17" s="5">
        <v>0.19593530772328699</v>
      </c>
      <c r="I17" s="5">
        <f t="shared" si="2"/>
        <v>-0.69039211117252752</v>
      </c>
      <c r="J17" s="6">
        <f t="shared" si="3"/>
        <v>0.69039211117252752</v>
      </c>
    </row>
    <row r="18" spans="1:10" x14ac:dyDescent="0.35">
      <c r="A18" s="4">
        <v>43937</v>
      </c>
      <c r="B18" s="5">
        <v>0.60047781334982897</v>
      </c>
      <c r="C18" s="3"/>
      <c r="D18" s="5">
        <v>0.97409999999999997</v>
      </c>
      <c r="E18" s="5">
        <f t="shared" si="1"/>
        <v>0.62220814548647541</v>
      </c>
      <c r="F18" s="6">
        <f t="shared" si="0"/>
        <v>0.62220814548647541</v>
      </c>
      <c r="G18" s="6"/>
      <c r="H18" s="5">
        <v>-1.7975563194271502E-2</v>
      </c>
      <c r="I18" s="5">
        <f t="shared" si="2"/>
        <v>-1.0299354327414578</v>
      </c>
      <c r="J18" s="6">
        <f t="shared" si="3"/>
        <v>1.0299354327414578</v>
      </c>
    </row>
    <row r="19" spans="1:10" x14ac:dyDescent="0.35">
      <c r="A19" s="4">
        <v>43938</v>
      </c>
      <c r="B19" s="5">
        <v>0.55094423227839995</v>
      </c>
      <c r="C19" s="3"/>
      <c r="D19" s="5">
        <v>0.96889999999999998</v>
      </c>
      <c r="E19" s="5">
        <f t="shared" si="1"/>
        <v>0.75861719432684982</v>
      </c>
      <c r="F19" s="6">
        <f t="shared" si="0"/>
        <v>0.75861719432684982</v>
      </c>
      <c r="G19" s="6"/>
      <c r="H19" s="5">
        <v>-0.22775689250967901</v>
      </c>
      <c r="I19" s="5">
        <f t="shared" si="2"/>
        <v>-1.4133937323707024</v>
      </c>
      <c r="J19" s="6">
        <f t="shared" si="3"/>
        <v>1.4133937323707024</v>
      </c>
    </row>
    <row r="20" spans="1:10" x14ac:dyDescent="0.35">
      <c r="A20" s="4">
        <v>43939</v>
      </c>
      <c r="B20" s="5">
        <v>0.54404675430721705</v>
      </c>
      <c r="C20" s="3"/>
      <c r="D20" s="5">
        <v>0.96360000000000001</v>
      </c>
      <c r="E20" s="5">
        <f t="shared" si="1"/>
        <v>0.77117130535414602</v>
      </c>
      <c r="F20" s="6">
        <f t="shared" si="0"/>
        <v>0.77117130535414602</v>
      </c>
      <c r="G20" s="6"/>
      <c r="H20" s="5">
        <v>-0.152583243912783</v>
      </c>
      <c r="I20" s="5">
        <f t="shared" si="2"/>
        <v>-1.2804598000167848</v>
      </c>
      <c r="J20" s="6">
        <f t="shared" si="3"/>
        <v>1.2804598000167848</v>
      </c>
    </row>
    <row r="21" spans="1:10" x14ac:dyDescent="0.35">
      <c r="A21" s="4">
        <v>43940</v>
      </c>
      <c r="B21" s="5">
        <v>0.35269552535480903</v>
      </c>
      <c r="C21" s="3"/>
      <c r="D21" s="5">
        <v>0.95840000000000003</v>
      </c>
      <c r="E21" s="5">
        <f t="shared" si="1"/>
        <v>1.7173579790553251</v>
      </c>
      <c r="F21" s="6">
        <f t="shared" si="0"/>
        <v>1.7173579790553251</v>
      </c>
      <c r="G21" s="6"/>
      <c r="H21" s="5">
        <v>0.10186911662801899</v>
      </c>
      <c r="I21" s="5">
        <f t="shared" si="2"/>
        <v>-0.71116980708632627</v>
      </c>
      <c r="J21" s="6">
        <f t="shared" si="3"/>
        <v>0.71116980708632627</v>
      </c>
    </row>
    <row r="22" spans="1:10" x14ac:dyDescent="0.35">
      <c r="A22" s="4">
        <v>43941</v>
      </c>
      <c r="B22" s="5">
        <v>0.76802393794059698</v>
      </c>
      <c r="C22" s="3"/>
      <c r="D22" s="5">
        <v>0.95320000000000005</v>
      </c>
      <c r="E22" s="5">
        <f t="shared" si="1"/>
        <v>0.24110714902446903</v>
      </c>
      <c r="F22" s="6">
        <f t="shared" si="0"/>
        <v>0.24110714902446903</v>
      </c>
      <c r="G22" s="6"/>
      <c r="H22" s="5">
        <v>0.343614225899118</v>
      </c>
      <c r="I22" s="5">
        <f t="shared" si="2"/>
        <v>-0.55259958847051593</v>
      </c>
      <c r="J22" s="6">
        <f t="shared" si="3"/>
        <v>0.55259958847051593</v>
      </c>
    </row>
    <row r="23" spans="1:10" x14ac:dyDescent="0.35">
      <c r="A23" s="4">
        <v>43942</v>
      </c>
      <c r="B23" s="5">
        <v>0.35464796821276301</v>
      </c>
      <c r="C23" s="3"/>
      <c r="D23" s="5">
        <v>0.94810000000000005</v>
      </c>
      <c r="E23" s="5">
        <f t="shared" si="1"/>
        <v>1.673355228222283</v>
      </c>
      <c r="F23" s="6">
        <f t="shared" si="0"/>
        <v>1.673355228222283</v>
      </c>
      <c r="G23" s="6"/>
      <c r="H23" s="5">
        <v>3.3255670736161602</v>
      </c>
      <c r="I23" s="5">
        <f t="shared" si="2"/>
        <v>8.377093263427529</v>
      </c>
      <c r="J23" s="6">
        <f t="shared" si="3"/>
        <v>8.377093263427529</v>
      </c>
    </row>
    <row r="24" spans="1:10" x14ac:dyDescent="0.35">
      <c r="A24" s="4">
        <v>43943</v>
      </c>
      <c r="B24" s="5">
        <v>0.86776879628499304</v>
      </c>
      <c r="C24" s="3"/>
      <c r="D24" s="5">
        <v>0.94289999999999996</v>
      </c>
      <c r="E24" s="5">
        <f t="shared" si="1"/>
        <v>8.6579748011971949E-2</v>
      </c>
      <c r="F24" s="6">
        <f t="shared" si="0"/>
        <v>8.6579748011971949E-2</v>
      </c>
      <c r="G24" s="6"/>
      <c r="H24" s="5">
        <v>2.3764904832506799</v>
      </c>
      <c r="I24" s="5">
        <f t="shared" si="2"/>
        <v>1.73862173130064</v>
      </c>
      <c r="J24" s="6">
        <f t="shared" si="3"/>
        <v>1.73862173130064</v>
      </c>
    </row>
    <row r="25" spans="1:10" x14ac:dyDescent="0.35">
      <c r="A25" s="4">
        <v>43944</v>
      </c>
      <c r="B25" s="5">
        <v>0.535097576451385</v>
      </c>
      <c r="C25" s="3"/>
      <c r="D25" s="5">
        <v>0.93779999999999997</v>
      </c>
      <c r="E25" s="5">
        <f t="shared" si="1"/>
        <v>0.7525775508445075</v>
      </c>
      <c r="F25" s="6">
        <f t="shared" si="0"/>
        <v>0.7525775508445075</v>
      </c>
      <c r="G25" s="6"/>
      <c r="H25" s="5">
        <v>0.96998709992882004</v>
      </c>
      <c r="I25" s="5">
        <f t="shared" si="2"/>
        <v>0.81272938360419933</v>
      </c>
      <c r="J25" s="6">
        <f t="shared" si="3"/>
        <v>0.81272938360419933</v>
      </c>
    </row>
    <row r="26" spans="1:10" x14ac:dyDescent="0.35">
      <c r="A26" s="4">
        <v>43945</v>
      </c>
      <c r="B26" s="5">
        <v>1.0008479449484</v>
      </c>
      <c r="C26" s="3"/>
      <c r="D26" s="5">
        <v>0.93279999999999996</v>
      </c>
      <c r="E26" s="5">
        <f t="shared" si="1"/>
        <v>-6.7990292922975773E-2</v>
      </c>
      <c r="F26" s="6">
        <f t="shared" si="0"/>
        <v>6.7990292922975773E-2</v>
      </c>
      <c r="G26" s="6"/>
      <c r="H26" s="5">
        <v>0.15159150067937199</v>
      </c>
      <c r="I26" s="5">
        <f t="shared" si="2"/>
        <v>-0.84853693166429245</v>
      </c>
      <c r="J26" s="6">
        <f t="shared" si="3"/>
        <v>0.84853693166429245</v>
      </c>
    </row>
    <row r="27" spans="1:10" x14ac:dyDescent="0.35">
      <c r="A27" s="4">
        <v>43946</v>
      </c>
      <c r="B27" s="5">
        <v>0.50189323027928601</v>
      </c>
      <c r="C27" s="3"/>
      <c r="D27" s="5">
        <v>0.92769999999999997</v>
      </c>
      <c r="E27" s="5">
        <f t="shared" si="1"/>
        <v>0.84840110213036224</v>
      </c>
      <c r="F27" s="6">
        <f t="shared" si="0"/>
        <v>0.84840110213036224</v>
      </c>
      <c r="G27" s="6"/>
      <c r="H27" s="5">
        <v>0.165581837572017</v>
      </c>
      <c r="I27" s="5">
        <f t="shared" si="2"/>
        <v>-0.67008553297306583</v>
      </c>
      <c r="J27" s="6">
        <f t="shared" si="3"/>
        <v>0.67008553297306583</v>
      </c>
    </row>
    <row r="28" spans="1:10" x14ac:dyDescent="0.35">
      <c r="A28" s="4">
        <v>43947</v>
      </c>
      <c r="B28" s="5">
        <v>0.31563398389040798</v>
      </c>
      <c r="C28" s="3"/>
      <c r="D28" s="5">
        <v>0.92269999999999996</v>
      </c>
      <c r="E28" s="5">
        <f t="shared" si="1"/>
        <v>1.9233227316877666</v>
      </c>
      <c r="F28" s="6">
        <f t="shared" si="0"/>
        <v>1.9233227316877666</v>
      </c>
      <c r="G28" s="6"/>
      <c r="H28" s="5">
        <v>0.59349091483543004</v>
      </c>
      <c r="I28" s="5">
        <f t="shared" si="2"/>
        <v>0.88031373402902469</v>
      </c>
      <c r="J28" s="6">
        <f t="shared" si="3"/>
        <v>0.88031373402902469</v>
      </c>
    </row>
    <row r="29" spans="1:10" x14ac:dyDescent="0.35">
      <c r="A29" s="4">
        <v>43948</v>
      </c>
      <c r="B29" s="5">
        <v>0.63570111062791601</v>
      </c>
      <c r="C29" s="3"/>
      <c r="D29" s="5">
        <v>0.91769999999999996</v>
      </c>
      <c r="E29" s="5">
        <f t="shared" si="1"/>
        <v>0.44360295216967383</v>
      </c>
      <c r="F29" s="6">
        <f t="shared" si="0"/>
        <v>0.44360295216967383</v>
      </c>
      <c r="G29" s="6"/>
      <c r="H29" s="5">
        <v>0.201539243724599</v>
      </c>
      <c r="I29" s="5">
        <f t="shared" si="2"/>
        <v>-0.68296540566756625</v>
      </c>
      <c r="J29" s="6">
        <f t="shared" si="3"/>
        <v>0.68296540566756625</v>
      </c>
    </row>
    <row r="30" spans="1:10" x14ac:dyDescent="0.35">
      <c r="A30" s="4">
        <v>43949</v>
      </c>
      <c r="B30" s="5">
        <v>1.31621247927347</v>
      </c>
      <c r="C30" s="3"/>
      <c r="D30" s="5">
        <v>0.91279999999999994</v>
      </c>
      <c r="E30" s="5">
        <f t="shared" si="1"/>
        <v>-0.30649495094906548</v>
      </c>
      <c r="F30" s="6">
        <f t="shared" si="0"/>
        <v>0.30649495094906548</v>
      </c>
      <c r="G30" s="6"/>
      <c r="H30" s="5">
        <v>1.2260839763551299</v>
      </c>
      <c r="I30" s="5">
        <f t="shared" si="2"/>
        <v>-6.8475648375625253E-2</v>
      </c>
      <c r="J30" s="6">
        <f t="shared" si="3"/>
        <v>6.8475648375625253E-2</v>
      </c>
    </row>
    <row r="31" spans="1:10" x14ac:dyDescent="0.35">
      <c r="A31" s="4">
        <v>43950</v>
      </c>
      <c r="B31" s="5">
        <v>0.77411542601055505</v>
      </c>
      <c r="C31" s="3"/>
      <c r="D31" s="5">
        <v>0.90780000000000005</v>
      </c>
      <c r="E31" s="5">
        <f t="shared" si="1"/>
        <v>0.17269333422070601</v>
      </c>
      <c r="F31" s="6">
        <f t="shared" si="0"/>
        <v>0.17269333422070601</v>
      </c>
      <c r="G31" s="6"/>
      <c r="H31" s="5">
        <v>1.66163041350025</v>
      </c>
      <c r="I31" s="5">
        <f t="shared" si="2"/>
        <v>1.1464892155211923</v>
      </c>
      <c r="J31" s="6">
        <f t="shared" si="3"/>
        <v>1.1464892155211923</v>
      </c>
    </row>
    <row r="32" spans="1:10" x14ac:dyDescent="0.35">
      <c r="A32" s="4">
        <v>43951</v>
      </c>
      <c r="B32" s="5">
        <v>1.0545824050903301</v>
      </c>
      <c r="C32" s="3"/>
      <c r="D32" s="5">
        <v>0.90290000000000004</v>
      </c>
      <c r="E32" s="5">
        <f t="shared" ref="E32" si="4">(D32-B32)/B32</f>
        <v>-0.14383172368340216</v>
      </c>
      <c r="F32" s="6">
        <f t="shared" ref="F32" si="5">ABS((B32-D32)/B32)</f>
        <v>0.14383172368340216</v>
      </c>
      <c r="G32" s="6"/>
      <c r="H32" s="5">
        <v>1.7882158444964</v>
      </c>
      <c r="I32" s="5">
        <f t="shared" ref="I32" si="6">(H32-B32)/B32</f>
        <v>0.69566250666132701</v>
      </c>
      <c r="J32" s="6">
        <f t="shared" ref="J32" si="7">ABS((B32-H32)/B32)</f>
        <v>0.69566250666132701</v>
      </c>
    </row>
    <row r="33" spans="1:10" x14ac:dyDescent="0.35">
      <c r="A33" s="4"/>
      <c r="B33" s="5"/>
      <c r="C33" s="3"/>
      <c r="D33" s="5"/>
      <c r="E33" s="5"/>
      <c r="F33" s="6"/>
      <c r="G33" s="6"/>
      <c r="H33" s="5"/>
      <c r="I33" s="5"/>
      <c r="J33" s="6"/>
    </row>
    <row r="34" spans="1:10" x14ac:dyDescent="0.35">
      <c r="A34" s="3"/>
      <c r="B34" s="3"/>
      <c r="C34" s="3"/>
      <c r="D34" s="3"/>
      <c r="E34" s="3"/>
      <c r="F34" s="5">
        <f>SUM(F3:F33)</f>
        <v>19.691772173641152</v>
      </c>
      <c r="G34" s="5"/>
      <c r="H34" s="3"/>
      <c r="I34" s="3"/>
      <c r="J34" s="5">
        <f>SUM(J3:J33)</f>
        <v>34.935711300781712</v>
      </c>
    </row>
    <row r="35" spans="1:10" x14ac:dyDescent="0.35">
      <c r="A35" s="3"/>
      <c r="B35" s="3"/>
      <c r="C35" s="3"/>
      <c r="D35" s="3"/>
      <c r="E35" s="3" t="s">
        <v>1</v>
      </c>
      <c r="F35" s="7">
        <f>COUNT(D3:D33)</f>
        <v>30</v>
      </c>
      <c r="G35" s="7"/>
      <c r="H35" s="3"/>
      <c r="I35" s="3" t="s">
        <v>1</v>
      </c>
      <c r="J35" s="7">
        <f>COUNT(H3:H33)</f>
        <v>30</v>
      </c>
    </row>
    <row r="36" spans="1:10" x14ac:dyDescent="0.35">
      <c r="A36" s="3"/>
      <c r="B36" s="3"/>
      <c r="C36" s="3"/>
      <c r="D36" s="3"/>
      <c r="E36" s="3" t="s">
        <v>4</v>
      </c>
      <c r="F36" s="5">
        <f>(F34/F35)*100</f>
        <v>65.639240578803836</v>
      </c>
      <c r="G36" s="5"/>
      <c r="H36" s="3"/>
      <c r="I36" s="3" t="s">
        <v>4</v>
      </c>
      <c r="J36" s="5">
        <f>(J34/J35)*100</f>
        <v>116.4523710026057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C2E6-4AB0-4395-BC58-066E91E2DB8B}">
  <dimension ref="A1:J36"/>
  <sheetViews>
    <sheetView workbookViewId="0">
      <selection activeCell="J36" sqref="A1:J36"/>
    </sheetView>
  </sheetViews>
  <sheetFormatPr defaultRowHeight="14.5" x14ac:dyDescent="0.35"/>
  <cols>
    <col min="1" max="1" width="15.81640625" bestFit="1" customWidth="1"/>
    <col min="2" max="2" width="14.26953125" bestFit="1" customWidth="1"/>
    <col min="3" max="3" width="3.7265625" customWidth="1"/>
    <col min="4" max="4" width="10.54296875" customWidth="1"/>
    <col min="5" max="5" width="7.81640625" bestFit="1" customWidth="1"/>
    <col min="6" max="6" width="7.7265625" bestFit="1" customWidth="1"/>
    <col min="7" max="7" width="5.7265625" customWidth="1"/>
    <col min="8" max="8" width="16.453125" bestFit="1" customWidth="1"/>
    <col min="9" max="9" width="6.1796875" bestFit="1" customWidth="1"/>
    <col min="10" max="10" width="6.7265625" bestFit="1" customWidth="1"/>
  </cols>
  <sheetData>
    <row r="1" spans="1:10" ht="56" thickBot="1" x14ac:dyDescent="0.5">
      <c r="A1" s="8" t="s">
        <v>0</v>
      </c>
      <c r="B1" s="11" t="s">
        <v>12</v>
      </c>
      <c r="C1" s="8"/>
      <c r="D1" s="11" t="s">
        <v>3</v>
      </c>
      <c r="E1" s="12"/>
      <c r="F1" s="9"/>
      <c r="G1" s="9"/>
      <c r="H1" s="11" t="s">
        <v>5</v>
      </c>
      <c r="I1" s="11"/>
      <c r="J1" s="8"/>
    </row>
    <row r="2" spans="1:10" ht="29.5" thickBot="1" x14ac:dyDescent="0.4">
      <c r="A2" s="10" t="s">
        <v>0</v>
      </c>
      <c r="B2" s="10" t="s">
        <v>13</v>
      </c>
      <c r="C2" s="10"/>
      <c r="D2" s="10" t="s">
        <v>14</v>
      </c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19</v>
      </c>
    </row>
    <row r="3" spans="1:10" x14ac:dyDescent="0.35">
      <c r="A3" s="4">
        <v>43922</v>
      </c>
      <c r="B3" s="5">
        <v>3.91112460427814</v>
      </c>
      <c r="C3" s="3"/>
      <c r="D3" s="5">
        <v>4.4096000000000002</v>
      </c>
      <c r="E3" s="5">
        <f>(D3-B3)/B3</f>
        <v>0.12745065579772336</v>
      </c>
      <c r="F3" s="6">
        <f t="shared" ref="F3:F31" si="0">ABS((B3-D3)/B3)</f>
        <v>0.12745065579772336</v>
      </c>
      <c r="G3" s="6"/>
      <c r="H3" s="5">
        <v>3.91112460427814</v>
      </c>
      <c r="I3" s="5">
        <f>(H3-B3)/B3</f>
        <v>0</v>
      </c>
      <c r="J3" s="6">
        <f>ABS((B3-H3)/B3)</f>
        <v>0</v>
      </c>
    </row>
    <row r="4" spans="1:10" x14ac:dyDescent="0.35">
      <c r="A4" s="4">
        <v>43923</v>
      </c>
      <c r="B4" s="5">
        <v>4.4939461820655398</v>
      </c>
      <c r="C4" s="3"/>
      <c r="D4" s="5">
        <v>4.3643000000000001</v>
      </c>
      <c r="E4" s="5">
        <f t="shared" ref="E4:E31" si="1">(D4-B4)/B4</f>
        <v>-2.8849073133748741E-2</v>
      </c>
      <c r="F4" s="6">
        <f t="shared" si="0"/>
        <v>2.8849073133748741E-2</v>
      </c>
      <c r="G4" s="6"/>
      <c r="H4" s="5">
        <v>2.3662380569772798</v>
      </c>
      <c r="I4" s="5">
        <f t="shared" ref="I4:I31" si="2">(H4-B4)/B4</f>
        <v>-0.47346097146857852</v>
      </c>
      <c r="J4" s="6">
        <f t="shared" ref="J4:J31" si="3">ABS((B4-H4)/B4)</f>
        <v>0.47346097146857852</v>
      </c>
    </row>
    <row r="5" spans="1:10" x14ac:dyDescent="0.35">
      <c r="A5" s="4">
        <v>43924</v>
      </c>
      <c r="B5" s="5">
        <v>5.7660083591938003</v>
      </c>
      <c r="C5" s="3"/>
      <c r="D5" s="5">
        <v>4.3194999999999997</v>
      </c>
      <c r="E5" s="5">
        <f t="shared" si="1"/>
        <v>-0.25086823831730459</v>
      </c>
      <c r="F5" s="6">
        <f t="shared" si="0"/>
        <v>0.25086823831730459</v>
      </c>
      <c r="G5" s="6"/>
      <c r="H5" s="5">
        <v>2.81326039749956</v>
      </c>
      <c r="I5" s="5">
        <f t="shared" si="2"/>
        <v>-0.51209567828429092</v>
      </c>
      <c r="J5" s="6">
        <f t="shared" si="3"/>
        <v>0.51209567828429092</v>
      </c>
    </row>
    <row r="6" spans="1:10" x14ac:dyDescent="0.35">
      <c r="A6" s="4">
        <v>43925</v>
      </c>
      <c r="B6" s="5">
        <v>2.5164659672313201</v>
      </c>
      <c r="C6" s="3"/>
      <c r="D6" s="5">
        <v>4.2751000000000001</v>
      </c>
      <c r="E6" s="5">
        <f t="shared" si="1"/>
        <v>0.69885071193852621</v>
      </c>
      <c r="F6" s="6">
        <f t="shared" si="0"/>
        <v>0.69885071193852621</v>
      </c>
      <c r="G6" s="6"/>
      <c r="H6" s="5">
        <v>5.9190410880113999</v>
      </c>
      <c r="I6" s="5">
        <f t="shared" si="2"/>
        <v>1.3521244336650733</v>
      </c>
      <c r="J6" s="6">
        <f>ABS((B6-H6)/B6)</f>
        <v>1.3521244336650733</v>
      </c>
    </row>
    <row r="7" spans="1:10" x14ac:dyDescent="0.35">
      <c r="A7" s="4">
        <v>43926</v>
      </c>
      <c r="B7" s="5">
        <v>4.1634117192692202</v>
      </c>
      <c r="C7" s="3"/>
      <c r="D7" s="5">
        <v>4.2312000000000003</v>
      </c>
      <c r="E7" s="5">
        <f t="shared" si="1"/>
        <v>1.6281906595266689E-2</v>
      </c>
      <c r="F7" s="6">
        <f t="shared" si="0"/>
        <v>1.6281906595266689E-2</v>
      </c>
      <c r="G7" s="6"/>
      <c r="H7" s="5">
        <v>32.785339021122198</v>
      </c>
      <c r="I7" s="5">
        <f t="shared" si="2"/>
        <v>6.8746329288991914</v>
      </c>
      <c r="J7" s="6">
        <f t="shared" si="3"/>
        <v>6.8746329288991914</v>
      </c>
    </row>
    <row r="8" spans="1:10" x14ac:dyDescent="0.35">
      <c r="A8" s="4">
        <v>43927</v>
      </c>
      <c r="B8" s="5">
        <v>5.7016588959428898</v>
      </c>
      <c r="C8" s="3"/>
      <c r="D8" s="5">
        <v>4.1878000000000002</v>
      </c>
      <c r="E8" s="5">
        <f t="shared" si="1"/>
        <v>-0.26551200686875553</v>
      </c>
      <c r="F8" s="6">
        <f t="shared" si="0"/>
        <v>0.26551200686875553</v>
      </c>
      <c r="G8" s="6"/>
      <c r="H8" s="5">
        <v>26.422327933375001</v>
      </c>
      <c r="I8" s="5">
        <f t="shared" si="2"/>
        <v>3.6341474324562362</v>
      </c>
      <c r="J8" s="6">
        <f t="shared" si="3"/>
        <v>3.6341474324562362</v>
      </c>
    </row>
    <row r="9" spans="1:10" x14ac:dyDescent="0.35">
      <c r="A9" s="4">
        <v>43928</v>
      </c>
      <c r="B9" s="5">
        <v>4.7738791353172703</v>
      </c>
      <c r="C9" s="3"/>
      <c r="D9" s="5">
        <v>4.1448</v>
      </c>
      <c r="E9" s="5">
        <f t="shared" si="1"/>
        <v>-0.13177525393622305</v>
      </c>
      <c r="F9" s="6">
        <f t="shared" si="0"/>
        <v>0.13177525393622305</v>
      </c>
      <c r="G9" s="6"/>
      <c r="H9" s="5">
        <v>9.4533087581542397</v>
      </c>
      <c r="I9" s="5">
        <f t="shared" si="2"/>
        <v>0.9802153532163056</v>
      </c>
      <c r="J9" s="6">
        <f t="shared" si="3"/>
        <v>0.9802153532163056</v>
      </c>
    </row>
    <row r="10" spans="1:10" x14ac:dyDescent="0.35">
      <c r="A10" s="4">
        <v>43929</v>
      </c>
      <c r="B10" s="5">
        <v>3.6717735250790899</v>
      </c>
      <c r="C10" s="3"/>
      <c r="D10" s="5">
        <v>4.1021999999999998</v>
      </c>
      <c r="E10" s="5">
        <f t="shared" si="1"/>
        <v>0.1172257689590587</v>
      </c>
      <c r="F10" s="6">
        <f t="shared" si="0"/>
        <v>0.1172257689590587</v>
      </c>
      <c r="G10" s="6"/>
      <c r="H10" s="5">
        <v>6.1154530037549604</v>
      </c>
      <c r="I10" s="5">
        <f t="shared" si="2"/>
        <v>0.66553110151945816</v>
      </c>
      <c r="J10" s="6">
        <f t="shared" si="3"/>
        <v>0.66553110151945816</v>
      </c>
    </row>
    <row r="11" spans="1:10" x14ac:dyDescent="0.35">
      <c r="A11" s="4">
        <v>43930</v>
      </c>
      <c r="B11" s="5">
        <v>3.6344212883048499</v>
      </c>
      <c r="C11" s="3"/>
      <c r="D11" s="5">
        <v>4.0601000000000003</v>
      </c>
      <c r="E11" s="5">
        <f t="shared" si="1"/>
        <v>0.11712420710965335</v>
      </c>
      <c r="F11" s="6">
        <f t="shared" si="0"/>
        <v>0.11712420710965335</v>
      </c>
      <c r="G11" s="6"/>
      <c r="H11" s="5">
        <v>4.5000906484216401</v>
      </c>
      <c r="I11" s="5">
        <f t="shared" si="2"/>
        <v>0.23818630022403145</v>
      </c>
      <c r="J11" s="6">
        <f t="shared" si="3"/>
        <v>0.23818630022403145</v>
      </c>
    </row>
    <row r="12" spans="1:10" x14ac:dyDescent="0.35">
      <c r="A12" s="4">
        <v>43931</v>
      </c>
      <c r="B12" s="5">
        <v>2.0707124213377601</v>
      </c>
      <c r="C12" s="3"/>
      <c r="D12" s="5">
        <v>4.0183999999999997</v>
      </c>
      <c r="E12" s="5">
        <f t="shared" si="1"/>
        <v>0.94058815632349291</v>
      </c>
      <c r="F12" s="6">
        <f t="shared" si="0"/>
        <v>0.94058815632349291</v>
      </c>
      <c r="G12" s="6"/>
      <c r="H12" s="5">
        <v>6.5818777925946303</v>
      </c>
      <c r="I12" s="5">
        <f t="shared" si="2"/>
        <v>2.1785571597346598</v>
      </c>
      <c r="J12" s="6">
        <f t="shared" si="3"/>
        <v>2.1785571597346598</v>
      </c>
    </row>
    <row r="13" spans="1:10" x14ac:dyDescent="0.35">
      <c r="A13" s="4">
        <v>43932</v>
      </c>
      <c r="B13" s="5">
        <v>2.3383375155909101</v>
      </c>
      <c r="C13" s="3"/>
      <c r="D13" s="5">
        <v>3.9771000000000001</v>
      </c>
      <c r="E13" s="5">
        <f t="shared" si="1"/>
        <v>0.70082375768365768</v>
      </c>
      <c r="F13" s="6">
        <f t="shared" si="0"/>
        <v>0.70082375768365768</v>
      </c>
      <c r="G13" s="6"/>
      <c r="H13" s="5">
        <v>11.1319526568891</v>
      </c>
      <c r="I13" s="5">
        <f t="shared" si="2"/>
        <v>3.7606269765021487</v>
      </c>
      <c r="J13" s="6">
        <f t="shared" si="3"/>
        <v>3.7606269765021487</v>
      </c>
    </row>
    <row r="14" spans="1:10" x14ac:dyDescent="0.35">
      <c r="A14" s="4">
        <v>43933</v>
      </c>
      <c r="B14" s="5">
        <v>2.3790213121308201</v>
      </c>
      <c r="C14" s="3"/>
      <c r="D14" s="5">
        <v>3.9363000000000001</v>
      </c>
      <c r="E14" s="5">
        <f t="shared" si="1"/>
        <v>0.65458795174658224</v>
      </c>
      <c r="F14" s="6">
        <f t="shared" si="0"/>
        <v>0.65458795174658224</v>
      </c>
      <c r="G14" s="6"/>
      <c r="H14" s="5">
        <v>23.743853195707199</v>
      </c>
      <c r="I14" s="5">
        <f t="shared" si="2"/>
        <v>8.9805130263589454</v>
      </c>
      <c r="J14" s="6">
        <f t="shared" si="3"/>
        <v>8.9805130263589454</v>
      </c>
    </row>
    <row r="15" spans="1:10" x14ac:dyDescent="0.35">
      <c r="A15" s="4">
        <v>43934</v>
      </c>
      <c r="B15" s="5">
        <v>4.9629637498121904</v>
      </c>
      <c r="C15" s="3"/>
      <c r="D15" s="5">
        <v>3.8957999999999999</v>
      </c>
      <c r="E15" s="5">
        <f t="shared" si="1"/>
        <v>-0.21502549758752001</v>
      </c>
      <c r="F15" s="6">
        <f t="shared" si="0"/>
        <v>0.21502549758752001</v>
      </c>
      <c r="G15" s="6"/>
      <c r="H15" s="5">
        <v>10.1344122650441</v>
      </c>
      <c r="I15" s="5">
        <f t="shared" si="2"/>
        <v>1.0420081177154696</v>
      </c>
      <c r="J15" s="6">
        <f t="shared" si="3"/>
        <v>1.0420081177154696</v>
      </c>
    </row>
    <row r="16" spans="1:10" x14ac:dyDescent="0.35">
      <c r="A16" s="4">
        <v>43935</v>
      </c>
      <c r="B16" s="5">
        <v>6.2373930672804496</v>
      </c>
      <c r="C16" s="3"/>
      <c r="D16" s="5">
        <v>3.8557999999999999</v>
      </c>
      <c r="E16" s="5">
        <f t="shared" si="1"/>
        <v>-0.38182507364712903</v>
      </c>
      <c r="F16" s="6">
        <f t="shared" si="0"/>
        <v>0.38182507364712903</v>
      </c>
      <c r="G16" s="6"/>
      <c r="H16" s="5">
        <v>7.3535870153530203</v>
      </c>
      <c r="I16" s="5">
        <f t="shared" si="2"/>
        <v>0.17895199741824827</v>
      </c>
      <c r="J16" s="6">
        <f t="shared" si="3"/>
        <v>0.17895199741824827</v>
      </c>
    </row>
    <row r="17" spans="1:10" x14ac:dyDescent="0.35">
      <c r="A17" s="4">
        <v>43936</v>
      </c>
      <c r="B17" s="5">
        <v>3.6022913588417902</v>
      </c>
      <c r="C17" s="3"/>
      <c r="D17" s="5">
        <v>3.8161999999999998</v>
      </c>
      <c r="E17" s="5">
        <f t="shared" si="1"/>
        <v>5.9381271487985804E-2</v>
      </c>
      <c r="F17" s="6">
        <f t="shared" si="0"/>
        <v>5.9381271487985804E-2</v>
      </c>
      <c r="G17" s="6"/>
      <c r="H17" s="5">
        <v>6.2092529194690202</v>
      </c>
      <c r="I17" s="5">
        <f t="shared" si="2"/>
        <v>0.72369536523703659</v>
      </c>
      <c r="J17" s="6">
        <f t="shared" si="3"/>
        <v>0.72369536523703659</v>
      </c>
    </row>
    <row r="18" spans="1:10" x14ac:dyDescent="0.35">
      <c r="A18" s="4">
        <v>43937</v>
      </c>
      <c r="B18" s="5">
        <v>3.3609420292907202</v>
      </c>
      <c r="C18" s="3"/>
      <c r="D18" s="5">
        <v>3.7770000000000001</v>
      </c>
      <c r="E18" s="5">
        <f t="shared" si="1"/>
        <v>0.12379206992662209</v>
      </c>
      <c r="F18" s="6">
        <f t="shared" si="0"/>
        <v>0.12379206992662209</v>
      </c>
      <c r="G18" s="6"/>
      <c r="H18" s="5">
        <v>4.1370536474859296</v>
      </c>
      <c r="I18" s="5">
        <f t="shared" si="2"/>
        <v>0.23092085832822204</v>
      </c>
      <c r="J18" s="6">
        <f t="shared" si="3"/>
        <v>0.23092085832822204</v>
      </c>
    </row>
    <row r="19" spans="1:10" x14ac:dyDescent="0.35">
      <c r="A19" s="4">
        <v>43938</v>
      </c>
      <c r="B19" s="5">
        <v>3.03014617562294</v>
      </c>
      <c r="C19" s="3"/>
      <c r="D19" s="5">
        <v>3.7382</v>
      </c>
      <c r="E19" s="5">
        <f t="shared" si="1"/>
        <v>0.23366985727396392</v>
      </c>
      <c r="F19" s="6">
        <f t="shared" si="0"/>
        <v>0.23366985727396392</v>
      </c>
      <c r="G19" s="6"/>
      <c r="H19" s="5">
        <v>4.8823725186538898</v>
      </c>
      <c r="I19" s="5">
        <f t="shared" si="2"/>
        <v>0.61126633359533145</v>
      </c>
      <c r="J19" s="6">
        <f t="shared" si="3"/>
        <v>0.61126633359533145</v>
      </c>
    </row>
    <row r="20" spans="1:10" x14ac:dyDescent="0.35">
      <c r="A20" s="4">
        <v>43939</v>
      </c>
      <c r="B20" s="5">
        <v>2.3090605722533302</v>
      </c>
      <c r="C20" s="3"/>
      <c r="D20" s="5">
        <v>3.6998000000000002</v>
      </c>
      <c r="E20" s="5">
        <f t="shared" si="1"/>
        <v>0.60229664152530082</v>
      </c>
      <c r="F20" s="6">
        <f t="shared" si="0"/>
        <v>0.60229664152530082</v>
      </c>
      <c r="G20" s="6"/>
      <c r="H20" s="5">
        <v>5.70390016279352</v>
      </c>
      <c r="I20" s="5">
        <f t="shared" si="2"/>
        <v>1.4702254377100581</v>
      </c>
      <c r="J20" s="6">
        <f t="shared" si="3"/>
        <v>1.4702254377100581</v>
      </c>
    </row>
    <row r="21" spans="1:10" x14ac:dyDescent="0.35">
      <c r="A21" s="4">
        <v>43940</v>
      </c>
      <c r="B21" s="5">
        <v>2.1662102937698302</v>
      </c>
      <c r="C21" s="3"/>
      <c r="D21" s="5">
        <v>3.6617999999999999</v>
      </c>
      <c r="E21" s="5">
        <f t="shared" si="1"/>
        <v>0.69041759728110819</v>
      </c>
      <c r="F21" s="6">
        <f t="shared" si="0"/>
        <v>0.69041759728110819</v>
      </c>
      <c r="G21" s="6"/>
      <c r="H21" s="5">
        <v>7.0614434857148796</v>
      </c>
      <c r="I21" s="5">
        <f t="shared" si="2"/>
        <v>2.2598143892234641</v>
      </c>
      <c r="J21" s="6">
        <f t="shared" si="3"/>
        <v>2.2598143892234641</v>
      </c>
    </row>
    <row r="22" spans="1:10" x14ac:dyDescent="0.35">
      <c r="A22" s="4">
        <v>43941</v>
      </c>
      <c r="B22" s="5">
        <v>3.26270382536782</v>
      </c>
      <c r="C22" s="3"/>
      <c r="D22" s="5">
        <v>3.6242000000000001</v>
      </c>
      <c r="E22" s="5">
        <f t="shared" si="1"/>
        <v>0.11079650313997683</v>
      </c>
      <c r="F22" s="6">
        <f t="shared" si="0"/>
        <v>0.11079650313997683</v>
      </c>
      <c r="G22" s="6"/>
      <c r="H22" s="5">
        <v>7.5589621624461696</v>
      </c>
      <c r="I22" s="5">
        <f t="shared" si="2"/>
        <v>1.3167785269611505</v>
      </c>
      <c r="J22" s="6">
        <f t="shared" si="3"/>
        <v>1.3167785269611505</v>
      </c>
    </row>
    <row r="23" spans="1:10" x14ac:dyDescent="0.35">
      <c r="A23" s="4">
        <v>43942</v>
      </c>
      <c r="B23" s="5">
        <v>2.0069676213794199</v>
      </c>
      <c r="C23" s="3"/>
      <c r="D23" s="5">
        <v>3.5870000000000002</v>
      </c>
      <c r="E23" s="5">
        <f t="shared" si="1"/>
        <v>0.78727347755346433</v>
      </c>
      <c r="F23" s="6">
        <f t="shared" si="0"/>
        <v>0.78727347755346433</v>
      </c>
      <c r="G23" s="6"/>
      <c r="H23" s="5">
        <v>49.656708215289299</v>
      </c>
      <c r="I23" s="5">
        <f t="shared" si="2"/>
        <v>23.742157116196761</v>
      </c>
      <c r="J23" s="6">
        <f t="shared" si="3"/>
        <v>23.742157116196761</v>
      </c>
    </row>
    <row r="24" spans="1:10" x14ac:dyDescent="0.35">
      <c r="A24" s="4">
        <v>43943</v>
      </c>
      <c r="B24" s="5">
        <v>3.80257342060407</v>
      </c>
      <c r="C24" s="3"/>
      <c r="D24" s="5">
        <v>3.5501999999999998</v>
      </c>
      <c r="E24" s="5">
        <f t="shared" si="1"/>
        <v>-6.6369111832685831E-2</v>
      </c>
      <c r="F24" s="6">
        <f t="shared" si="0"/>
        <v>6.6369111832685831E-2</v>
      </c>
      <c r="G24" s="6"/>
      <c r="H24" s="5">
        <v>41.670093746362198</v>
      </c>
      <c r="I24" s="5">
        <f t="shared" si="2"/>
        <v>9.9583929453076969</v>
      </c>
      <c r="J24" s="6">
        <f t="shared" si="3"/>
        <v>9.9583929453076969</v>
      </c>
    </row>
    <row r="25" spans="1:10" x14ac:dyDescent="0.35">
      <c r="A25" s="4">
        <v>43944</v>
      </c>
      <c r="B25" s="5">
        <v>3.7433850803981801</v>
      </c>
      <c r="C25" s="3"/>
      <c r="D25" s="5">
        <v>3.5137</v>
      </c>
      <c r="E25" s="5">
        <f t="shared" si="1"/>
        <v>-6.1357588243031801E-2</v>
      </c>
      <c r="F25" s="6">
        <f t="shared" si="0"/>
        <v>6.1357588243031801E-2</v>
      </c>
      <c r="G25" s="6"/>
      <c r="H25" s="5">
        <v>26.510173967570399</v>
      </c>
      <c r="I25" s="5">
        <f t="shared" si="2"/>
        <v>6.081871995052814</v>
      </c>
      <c r="J25" s="6">
        <f t="shared" si="3"/>
        <v>6.081871995052814</v>
      </c>
    </row>
    <row r="26" spans="1:10" x14ac:dyDescent="0.35">
      <c r="A26" s="4">
        <v>43945</v>
      </c>
      <c r="B26" s="5">
        <v>4.6897478050655703</v>
      </c>
      <c r="C26" s="3"/>
      <c r="D26" s="5">
        <v>3.4775999999999998</v>
      </c>
      <c r="E26" s="5">
        <f t="shared" si="1"/>
        <v>-0.25846758833306233</v>
      </c>
      <c r="F26" s="6">
        <f t="shared" si="0"/>
        <v>0.25846758833306233</v>
      </c>
      <c r="G26" s="6"/>
      <c r="H26" s="5">
        <v>6.6433493654200699</v>
      </c>
      <c r="I26" s="5">
        <f t="shared" si="2"/>
        <v>0.41656857501896843</v>
      </c>
      <c r="J26" s="6">
        <f t="shared" si="3"/>
        <v>0.41656857501896843</v>
      </c>
    </row>
    <row r="27" spans="1:10" x14ac:dyDescent="0.35">
      <c r="A27" s="4">
        <v>43946</v>
      </c>
      <c r="B27" s="5">
        <v>2.73519349561797</v>
      </c>
      <c r="C27" s="3"/>
      <c r="D27" s="5">
        <v>3.4419</v>
      </c>
      <c r="E27" s="5">
        <f t="shared" si="1"/>
        <v>0.25837532354264459</v>
      </c>
      <c r="F27" s="6">
        <f t="shared" si="0"/>
        <v>0.25837532354264459</v>
      </c>
      <c r="G27" s="6"/>
      <c r="H27" s="5">
        <v>5.1263087517134096</v>
      </c>
      <c r="I27" s="5">
        <f t="shared" si="2"/>
        <v>0.87420332781802268</v>
      </c>
      <c r="J27" s="6">
        <f t="shared" si="3"/>
        <v>0.87420332781802268</v>
      </c>
    </row>
    <row r="28" spans="1:10" x14ac:dyDescent="0.35">
      <c r="A28" s="4">
        <v>43947</v>
      </c>
      <c r="B28" s="5">
        <v>2.5332977833061898</v>
      </c>
      <c r="C28" s="3"/>
      <c r="D28" s="5">
        <v>3.4064999999999999</v>
      </c>
      <c r="E28" s="5">
        <f t="shared" si="1"/>
        <v>0.34468992253812331</v>
      </c>
      <c r="F28" s="6">
        <f t="shared" si="0"/>
        <v>0.34468992253812331</v>
      </c>
      <c r="G28" s="6"/>
      <c r="H28" s="5">
        <v>7.5915446464133298</v>
      </c>
      <c r="I28" s="5">
        <f t="shared" si="2"/>
        <v>1.9967044128960063</v>
      </c>
      <c r="J28" s="6">
        <f t="shared" si="3"/>
        <v>1.9967044128960063</v>
      </c>
    </row>
    <row r="29" spans="1:10" x14ac:dyDescent="0.35">
      <c r="A29" s="4">
        <v>43948</v>
      </c>
      <c r="B29" s="5">
        <v>3.5375885718398599</v>
      </c>
      <c r="C29" s="3"/>
      <c r="D29" s="5">
        <v>3.3715000000000002</v>
      </c>
      <c r="E29" s="5">
        <f t="shared" si="1"/>
        <v>-4.6949657504540984E-2</v>
      </c>
      <c r="F29" s="6">
        <f t="shared" si="0"/>
        <v>4.6949657504540984E-2</v>
      </c>
      <c r="G29" s="6"/>
      <c r="H29" s="5">
        <v>8.3147960129268199</v>
      </c>
      <c r="I29" s="5">
        <f t="shared" si="2"/>
        <v>1.3504135215482076</v>
      </c>
      <c r="J29" s="6">
        <f t="shared" si="3"/>
        <v>1.3504135215482076</v>
      </c>
    </row>
    <row r="30" spans="1:10" x14ac:dyDescent="0.35">
      <c r="A30" s="4">
        <v>43949</v>
      </c>
      <c r="B30" s="5">
        <v>4.8617534703678498</v>
      </c>
      <c r="C30" s="3"/>
      <c r="D30" s="5">
        <v>3.3369</v>
      </c>
      <c r="E30" s="5">
        <f t="shared" si="1"/>
        <v>-0.31364269695322011</v>
      </c>
      <c r="F30" s="6">
        <f t="shared" si="0"/>
        <v>0.31364269695322011</v>
      </c>
      <c r="G30" s="6"/>
      <c r="H30" s="5">
        <v>15.0161350651095</v>
      </c>
      <c r="I30" s="5">
        <f t="shared" si="2"/>
        <v>2.0886253605066796</v>
      </c>
      <c r="J30" s="6">
        <f t="shared" si="3"/>
        <v>2.0886253605066796</v>
      </c>
    </row>
    <row r="31" spans="1:10" x14ac:dyDescent="0.35">
      <c r="A31" s="4">
        <v>43950</v>
      </c>
      <c r="B31" s="5">
        <v>3.7231326335006201</v>
      </c>
      <c r="C31" s="3"/>
      <c r="D31" s="5">
        <v>3.3026</v>
      </c>
      <c r="E31" s="5">
        <f t="shared" si="1"/>
        <v>-0.11295128992093428</v>
      </c>
      <c r="F31" s="6">
        <f t="shared" si="0"/>
        <v>0.11295128992093428</v>
      </c>
      <c r="G31" s="6"/>
      <c r="H31" s="5">
        <v>12.272207288950399</v>
      </c>
      <c r="I31" s="5">
        <f t="shared" si="2"/>
        <v>2.2962047009890267</v>
      </c>
      <c r="J31" s="6">
        <f t="shared" si="3"/>
        <v>2.2962047009890267</v>
      </c>
    </row>
    <row r="32" spans="1:10" x14ac:dyDescent="0.35">
      <c r="A32" s="4">
        <v>43951</v>
      </c>
      <c r="B32" s="5">
        <v>5.3058795611063596</v>
      </c>
      <c r="C32" s="3"/>
      <c r="D32" s="5">
        <v>3.2686999999999999</v>
      </c>
      <c r="E32" s="5">
        <f t="shared" ref="E32" si="4">(D32-B32)/B32</f>
        <v>-0.38394756941704411</v>
      </c>
      <c r="F32" s="6">
        <f t="shared" ref="F32" si="5">ABS((B32-D32)/B32)</f>
        <v>0.38394756941704411</v>
      </c>
      <c r="G32" s="6"/>
      <c r="H32" s="5">
        <v>10.329361002707</v>
      </c>
      <c r="I32" s="5">
        <f t="shared" ref="I32" si="6">(H32-B32)/B32</f>
        <v>0.9467763796268992</v>
      </c>
      <c r="J32" s="6">
        <f t="shared" ref="J32" si="7">ABS((B32-H32)/B32)</f>
        <v>0.9467763796268992</v>
      </c>
    </row>
    <row r="33" spans="1:10" x14ac:dyDescent="0.35">
      <c r="A33" s="4"/>
      <c r="B33" s="5"/>
      <c r="C33" s="3"/>
      <c r="D33" s="5"/>
      <c r="E33" s="5"/>
      <c r="F33" s="6"/>
      <c r="G33" s="6"/>
      <c r="H33" s="5"/>
      <c r="I33" s="5"/>
      <c r="J33" s="6"/>
    </row>
    <row r="34" spans="1:10" x14ac:dyDescent="0.35">
      <c r="A34" s="3"/>
      <c r="B34" s="3"/>
      <c r="C34" s="3"/>
      <c r="D34" s="3"/>
      <c r="E34" s="3"/>
      <c r="F34" s="5">
        <f>SUM(F3:F33)</f>
        <v>9.1011664261183522</v>
      </c>
      <c r="G34" s="5"/>
      <c r="H34" s="3"/>
      <c r="I34" s="3"/>
      <c r="J34" s="5">
        <f>SUM(J3:J33)</f>
        <v>87.235670723478975</v>
      </c>
    </row>
    <row r="35" spans="1:10" x14ac:dyDescent="0.35">
      <c r="A35" s="3"/>
      <c r="B35" s="3"/>
      <c r="C35" s="3"/>
      <c r="D35" s="3"/>
      <c r="E35" s="3" t="s">
        <v>1</v>
      </c>
      <c r="F35" s="7">
        <f>COUNT(D3:D33)</f>
        <v>30</v>
      </c>
      <c r="G35" s="7"/>
      <c r="H35" s="3"/>
      <c r="I35" s="3" t="s">
        <v>1</v>
      </c>
      <c r="J35" s="7">
        <f>COUNT(H3:H33)</f>
        <v>30</v>
      </c>
    </row>
    <row r="36" spans="1:10" x14ac:dyDescent="0.35">
      <c r="A36" s="3"/>
      <c r="B36" s="3"/>
      <c r="C36" s="3"/>
      <c r="D36" s="3"/>
      <c r="E36" s="3" t="s">
        <v>4</v>
      </c>
      <c r="F36" s="5">
        <f>(F34/F35)*100</f>
        <v>30.337221420394506</v>
      </c>
      <c r="G36" s="5"/>
      <c r="H36" s="3"/>
      <c r="I36" s="3" t="s">
        <v>4</v>
      </c>
      <c r="J36" s="5">
        <f>(J34/J35)*100</f>
        <v>290.78556907826328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9027-84AB-4F98-A841-1ECA3DCF12BB}">
  <dimension ref="A1:T39"/>
  <sheetViews>
    <sheetView workbookViewId="0">
      <selection activeCell="S39" sqref="A1:S39"/>
    </sheetView>
  </sheetViews>
  <sheetFormatPr defaultRowHeight="14.5" x14ac:dyDescent="0.35"/>
  <cols>
    <col min="1" max="1" width="10.6328125" bestFit="1" customWidth="1"/>
    <col min="2" max="2" width="8.08984375" bestFit="1" customWidth="1"/>
    <col min="3" max="3" width="0" hidden="1" customWidth="1"/>
    <col min="4" max="4" width="8.81640625" bestFit="1" customWidth="1"/>
    <col min="5" max="5" width="7.1796875" bestFit="1" customWidth="1"/>
    <col min="6" max="6" width="8.81640625" hidden="1" customWidth="1"/>
    <col min="7" max="7" width="0" hidden="1" customWidth="1"/>
    <col min="8" max="8" width="8.81640625" bestFit="1" customWidth="1"/>
    <col min="9" max="9" width="6" bestFit="1" customWidth="1"/>
    <col min="10" max="10" width="8.81640625" hidden="1" customWidth="1"/>
    <col min="11" max="11" width="10.6328125" hidden="1" customWidth="1"/>
    <col min="12" max="12" width="8.81640625" bestFit="1" customWidth="1"/>
    <col min="13" max="13" width="0" hidden="1" customWidth="1"/>
    <col min="14" max="14" width="8.81640625" bestFit="1" customWidth="1"/>
    <col min="15" max="15" width="7.1796875" bestFit="1" customWidth="1"/>
    <col min="16" max="16" width="8.81640625" hidden="1" customWidth="1"/>
    <col min="17" max="17" width="0" hidden="1" customWidth="1"/>
    <col min="18" max="18" width="8.81640625" bestFit="1" customWidth="1"/>
    <col min="19" max="19" width="6" bestFit="1" customWidth="1"/>
    <col min="20" max="20" width="8.81640625" hidden="1" customWidth="1"/>
  </cols>
  <sheetData>
    <row r="1" spans="1:20" ht="57" thickBot="1" x14ac:dyDescent="0.4">
      <c r="A1" s="18"/>
      <c r="B1" s="19" t="s">
        <v>9</v>
      </c>
      <c r="C1" s="18"/>
      <c r="D1" s="19" t="s">
        <v>3</v>
      </c>
      <c r="E1" s="20"/>
      <c r="F1" s="21"/>
      <c r="G1" s="21"/>
      <c r="H1" s="19" t="s">
        <v>5</v>
      </c>
      <c r="I1" s="19"/>
      <c r="J1" s="18"/>
      <c r="K1" s="18" t="s">
        <v>0</v>
      </c>
      <c r="L1" s="19" t="s">
        <v>12</v>
      </c>
      <c r="M1" s="18"/>
      <c r="N1" s="19" t="s">
        <v>3</v>
      </c>
      <c r="O1" s="20"/>
      <c r="P1" s="21"/>
      <c r="Q1" s="21"/>
      <c r="R1" s="19" t="s">
        <v>5</v>
      </c>
      <c r="S1" s="19"/>
      <c r="T1" s="18"/>
    </row>
    <row r="2" spans="1:20" ht="29" thickBot="1" x14ac:dyDescent="0.4">
      <c r="A2" s="19" t="s">
        <v>0</v>
      </c>
      <c r="B2" s="19" t="s">
        <v>13</v>
      </c>
      <c r="C2" s="19"/>
      <c r="D2" s="19" t="s">
        <v>14</v>
      </c>
      <c r="E2" s="19" t="s">
        <v>15</v>
      </c>
      <c r="F2" s="19" t="s">
        <v>16</v>
      </c>
      <c r="G2" s="19"/>
      <c r="H2" s="19" t="s">
        <v>17</v>
      </c>
      <c r="I2" s="19" t="s">
        <v>18</v>
      </c>
      <c r="J2" s="19" t="s">
        <v>19</v>
      </c>
      <c r="K2" s="19" t="s">
        <v>0</v>
      </c>
      <c r="L2" s="19" t="s">
        <v>13</v>
      </c>
      <c r="M2" s="19"/>
      <c r="N2" s="19" t="s">
        <v>14</v>
      </c>
      <c r="O2" s="19" t="s">
        <v>15</v>
      </c>
      <c r="P2" s="19" t="s">
        <v>16</v>
      </c>
      <c r="Q2" s="19"/>
      <c r="R2" s="19" t="s">
        <v>17</v>
      </c>
      <c r="S2" s="19" t="s">
        <v>18</v>
      </c>
      <c r="T2" s="19" t="s">
        <v>19</v>
      </c>
    </row>
    <row r="3" spans="1:20" x14ac:dyDescent="0.35">
      <c r="A3" s="22">
        <v>43922</v>
      </c>
      <c r="B3" s="23">
        <v>1.6685584253735</v>
      </c>
      <c r="C3" s="24"/>
      <c r="D3" s="23">
        <v>1.0567</v>
      </c>
      <c r="E3" s="23">
        <f>(D3-B3)/B3</f>
        <v>-0.36669883179939472</v>
      </c>
      <c r="F3" s="25">
        <f t="shared" ref="F3:F32" si="0">ABS((B3-D3)/B3)</f>
        <v>0.36669883179939472</v>
      </c>
      <c r="G3" s="25"/>
      <c r="H3" s="23">
        <v>1.6685584253735</v>
      </c>
      <c r="I3" s="23">
        <f>(H3-B3)/B3</f>
        <v>0</v>
      </c>
      <c r="J3" s="25">
        <f>ABS((B3-H3)/B3)</f>
        <v>0</v>
      </c>
      <c r="K3" s="22">
        <v>43922</v>
      </c>
      <c r="L3" s="23">
        <v>3.91112460427814</v>
      </c>
      <c r="M3" s="24"/>
      <c r="N3" s="23">
        <v>4.4096000000000002</v>
      </c>
      <c r="O3" s="23">
        <f>(N3-L3)/L3</f>
        <v>0.12745065579772336</v>
      </c>
      <c r="P3" s="25">
        <f t="shared" ref="P3:P32" si="1">ABS((L3-N3)/L3)</f>
        <v>0.12745065579772336</v>
      </c>
      <c r="Q3" s="25"/>
      <c r="R3" s="23">
        <v>3.91112460427814</v>
      </c>
      <c r="S3" s="23">
        <f>(R3-L3)/L3</f>
        <v>0</v>
      </c>
      <c r="T3" s="25">
        <f>ABS((L3-R3)/L3)</f>
        <v>0</v>
      </c>
    </row>
    <row r="4" spans="1:20" x14ac:dyDescent="0.35">
      <c r="A4" s="22">
        <v>43923</v>
      </c>
      <c r="B4" s="23">
        <v>1.2582845124933399</v>
      </c>
      <c r="C4" s="24"/>
      <c r="D4" s="23">
        <v>1.0509999999999999</v>
      </c>
      <c r="E4" s="23">
        <f t="shared" ref="E4:E32" si="2">(D4-B4)/B4</f>
        <v>-0.16473580532482091</v>
      </c>
      <c r="F4" s="25">
        <f t="shared" si="0"/>
        <v>0.16473580532482091</v>
      </c>
      <c r="G4" s="25"/>
      <c r="H4" s="23">
        <v>0.81558977694077195</v>
      </c>
      <c r="I4" s="23">
        <f t="shared" ref="I4:I32" si="3">(H4-B4)/B4</f>
        <v>-0.35182403594505912</v>
      </c>
      <c r="J4" s="25">
        <f t="shared" ref="J4:J32" si="4">ABS((B4-H4)/B4)</f>
        <v>0.35182403594505912</v>
      </c>
      <c r="K4" s="22">
        <v>43923</v>
      </c>
      <c r="L4" s="23">
        <v>4.4939461820655398</v>
      </c>
      <c r="M4" s="24"/>
      <c r="N4" s="23">
        <v>4.3643000000000001</v>
      </c>
      <c r="O4" s="23">
        <f t="shared" ref="O4:O32" si="5">(N4-L4)/L4</f>
        <v>-2.8849073133748741E-2</v>
      </c>
      <c r="P4" s="25">
        <f t="shared" si="1"/>
        <v>2.8849073133748741E-2</v>
      </c>
      <c r="Q4" s="25"/>
      <c r="R4" s="23">
        <v>2.3662380569772798</v>
      </c>
      <c r="S4" s="23">
        <f t="shared" ref="S4:S32" si="6">(R4-L4)/L4</f>
        <v>-0.47346097146857852</v>
      </c>
      <c r="T4" s="25">
        <f t="shared" ref="T4:T32" si="7">ABS((L4-R4)/L4)</f>
        <v>0.47346097146857852</v>
      </c>
    </row>
    <row r="5" spans="1:20" x14ac:dyDescent="0.35">
      <c r="A5" s="22">
        <v>43924</v>
      </c>
      <c r="B5" s="23">
        <v>1.56706571181615</v>
      </c>
      <c r="C5" s="24"/>
      <c r="D5" s="23">
        <v>1.0452999999999999</v>
      </c>
      <c r="E5" s="23">
        <f t="shared" si="2"/>
        <v>-0.33295713631016149</v>
      </c>
      <c r="F5" s="25">
        <f t="shared" si="0"/>
        <v>0.33295713631016149</v>
      </c>
      <c r="G5" s="25"/>
      <c r="H5" s="23">
        <v>0.236341139581044</v>
      </c>
      <c r="I5" s="23">
        <f t="shared" si="3"/>
        <v>-0.84918236816812454</v>
      </c>
      <c r="J5" s="25">
        <f t="shared" si="4"/>
        <v>0.84918236816812454</v>
      </c>
      <c r="K5" s="22">
        <v>43924</v>
      </c>
      <c r="L5" s="23">
        <v>5.7660083591938003</v>
      </c>
      <c r="M5" s="24"/>
      <c r="N5" s="23">
        <v>4.3194999999999997</v>
      </c>
      <c r="O5" s="23">
        <f t="shared" si="5"/>
        <v>-0.25086823831730459</v>
      </c>
      <c r="P5" s="25">
        <f t="shared" si="1"/>
        <v>0.25086823831730459</v>
      </c>
      <c r="Q5" s="25"/>
      <c r="R5" s="23">
        <v>2.81326039749956</v>
      </c>
      <c r="S5" s="23">
        <f t="shared" si="6"/>
        <v>-0.51209567828429092</v>
      </c>
      <c r="T5" s="25">
        <f t="shared" si="7"/>
        <v>0.51209567828429092</v>
      </c>
    </row>
    <row r="6" spans="1:20" x14ac:dyDescent="0.35">
      <c r="A6" s="22">
        <v>43925</v>
      </c>
      <c r="B6" s="23">
        <v>0.68755205869674596</v>
      </c>
      <c r="C6" s="24"/>
      <c r="D6" s="23">
        <v>1.0396000000000001</v>
      </c>
      <c r="E6" s="23">
        <f t="shared" si="2"/>
        <v>0.51203096092906841</v>
      </c>
      <c r="F6" s="25">
        <f t="shared" si="0"/>
        <v>0.51203096092906841</v>
      </c>
      <c r="G6" s="25"/>
      <c r="H6" s="23">
        <v>0.80049496683189603</v>
      </c>
      <c r="I6" s="23">
        <f t="shared" si="3"/>
        <v>0.16426815498048716</v>
      </c>
      <c r="J6" s="25">
        <f t="shared" si="4"/>
        <v>0.16426815498048716</v>
      </c>
      <c r="K6" s="22">
        <v>43925</v>
      </c>
      <c r="L6" s="23">
        <v>2.5164659672313201</v>
      </c>
      <c r="M6" s="24"/>
      <c r="N6" s="23">
        <v>4.2751000000000001</v>
      </c>
      <c r="O6" s="23">
        <f t="shared" si="5"/>
        <v>0.69885071193852621</v>
      </c>
      <c r="P6" s="25">
        <f t="shared" si="1"/>
        <v>0.69885071193852621</v>
      </c>
      <c r="Q6" s="25"/>
      <c r="R6" s="23">
        <v>5.9190410880113999</v>
      </c>
      <c r="S6" s="23">
        <f t="shared" si="6"/>
        <v>1.3521244336650733</v>
      </c>
      <c r="T6" s="25">
        <f>ABS((L6-R6)/L6)</f>
        <v>1.3521244336650733</v>
      </c>
    </row>
    <row r="7" spans="1:20" x14ac:dyDescent="0.35">
      <c r="A7" s="22">
        <v>43926</v>
      </c>
      <c r="B7" s="23">
        <v>0.84807864493793905</v>
      </c>
      <c r="C7" s="24"/>
      <c r="D7" s="23">
        <v>1.034</v>
      </c>
      <c r="E7" s="23">
        <f t="shared" si="2"/>
        <v>0.21922654953263962</v>
      </c>
      <c r="F7" s="25">
        <f t="shared" si="0"/>
        <v>0.21922654953263962</v>
      </c>
      <c r="G7" s="25"/>
      <c r="H7" s="23">
        <v>2.8320487447469498</v>
      </c>
      <c r="I7" s="23">
        <f t="shared" si="3"/>
        <v>2.339370424725403</v>
      </c>
      <c r="J7" s="25">
        <f t="shared" si="4"/>
        <v>2.339370424725403</v>
      </c>
      <c r="K7" s="22">
        <v>43926</v>
      </c>
      <c r="L7" s="23">
        <v>4.1634117192692202</v>
      </c>
      <c r="M7" s="24"/>
      <c r="N7" s="23">
        <v>4.2312000000000003</v>
      </c>
      <c r="O7" s="23">
        <f t="shared" si="5"/>
        <v>1.6281906595266689E-2</v>
      </c>
      <c r="P7" s="25">
        <f t="shared" si="1"/>
        <v>1.6281906595266689E-2</v>
      </c>
      <c r="Q7" s="25"/>
      <c r="R7" s="23">
        <v>32.785339021122198</v>
      </c>
      <c r="S7" s="23">
        <f t="shared" si="6"/>
        <v>6.8746329288991914</v>
      </c>
      <c r="T7" s="25">
        <f t="shared" si="7"/>
        <v>6.8746329288991914</v>
      </c>
    </row>
    <row r="8" spans="1:20" x14ac:dyDescent="0.35">
      <c r="A8" s="22">
        <v>43927</v>
      </c>
      <c r="B8" s="23">
        <v>2.89633603625827</v>
      </c>
      <c r="C8" s="24"/>
      <c r="D8" s="23">
        <v>1.0284</v>
      </c>
      <c r="E8" s="23">
        <f t="shared" si="2"/>
        <v>-0.64493070309321798</v>
      </c>
      <c r="F8" s="25">
        <f t="shared" si="0"/>
        <v>0.64493070309321798</v>
      </c>
      <c r="G8" s="25"/>
      <c r="H8" s="23">
        <v>1.2551938981864801</v>
      </c>
      <c r="I8" s="23">
        <f t="shared" si="3"/>
        <v>-0.56662697888880154</v>
      </c>
      <c r="J8" s="25">
        <f t="shared" si="4"/>
        <v>0.56662697888880154</v>
      </c>
      <c r="K8" s="22">
        <v>43927</v>
      </c>
      <c r="L8" s="23">
        <v>5.7016588959428898</v>
      </c>
      <c r="M8" s="24"/>
      <c r="N8" s="23">
        <v>4.1878000000000002</v>
      </c>
      <c r="O8" s="23">
        <f t="shared" si="5"/>
        <v>-0.26551200686875553</v>
      </c>
      <c r="P8" s="25">
        <f t="shared" si="1"/>
        <v>0.26551200686875553</v>
      </c>
      <c r="Q8" s="25"/>
      <c r="R8" s="23">
        <v>26.422327933375001</v>
      </c>
      <c r="S8" s="23">
        <f t="shared" si="6"/>
        <v>3.6341474324562362</v>
      </c>
      <c r="T8" s="25">
        <f t="shared" si="7"/>
        <v>3.6341474324562362</v>
      </c>
    </row>
    <row r="9" spans="1:20" x14ac:dyDescent="0.35">
      <c r="A9" s="22">
        <v>43928</v>
      </c>
      <c r="B9" s="23">
        <v>1.08689406050576</v>
      </c>
      <c r="C9" s="24"/>
      <c r="D9" s="23">
        <v>1.0227999999999999</v>
      </c>
      <c r="E9" s="23">
        <f t="shared" si="2"/>
        <v>-5.8969924332768389E-2</v>
      </c>
      <c r="F9" s="25">
        <f t="shared" si="0"/>
        <v>5.8969924332768389E-2</v>
      </c>
      <c r="G9" s="25"/>
      <c r="H9" s="23">
        <v>0.33313982613129201</v>
      </c>
      <c r="I9" s="23">
        <f t="shared" si="3"/>
        <v>-0.6934937467812885</v>
      </c>
      <c r="J9" s="25">
        <f t="shared" si="4"/>
        <v>0.6934937467812885</v>
      </c>
      <c r="K9" s="22">
        <v>43928</v>
      </c>
      <c r="L9" s="23">
        <v>4.7738791353172703</v>
      </c>
      <c r="M9" s="24"/>
      <c r="N9" s="23">
        <v>4.1448</v>
      </c>
      <c r="O9" s="23">
        <f t="shared" si="5"/>
        <v>-0.13177525393622305</v>
      </c>
      <c r="P9" s="25">
        <f t="shared" si="1"/>
        <v>0.13177525393622305</v>
      </c>
      <c r="Q9" s="25"/>
      <c r="R9" s="23">
        <v>9.4533087581542397</v>
      </c>
      <c r="S9" s="23">
        <f t="shared" si="6"/>
        <v>0.9802153532163056</v>
      </c>
      <c r="T9" s="25">
        <f t="shared" si="7"/>
        <v>0.9802153532163056</v>
      </c>
    </row>
    <row r="10" spans="1:20" x14ac:dyDescent="0.35">
      <c r="A10" s="22">
        <v>43929</v>
      </c>
      <c r="B10" s="23">
        <v>0.64206510318650101</v>
      </c>
      <c r="C10" s="24"/>
      <c r="D10" s="23">
        <v>1.0173000000000001</v>
      </c>
      <c r="E10" s="23">
        <f t="shared" si="2"/>
        <v>0.58441876836359441</v>
      </c>
      <c r="F10" s="25">
        <f t="shared" si="0"/>
        <v>0.58441876836359441</v>
      </c>
      <c r="G10" s="25"/>
      <c r="H10" s="23">
        <v>0.298283315103688</v>
      </c>
      <c r="I10" s="23">
        <f t="shared" si="3"/>
        <v>-0.53543135482159121</v>
      </c>
      <c r="J10" s="25">
        <f t="shared" si="4"/>
        <v>0.53543135482159121</v>
      </c>
      <c r="K10" s="22">
        <v>43929</v>
      </c>
      <c r="L10" s="23">
        <v>3.6717735250790899</v>
      </c>
      <c r="M10" s="24"/>
      <c r="N10" s="23">
        <v>4.1021999999999998</v>
      </c>
      <c r="O10" s="23">
        <f t="shared" si="5"/>
        <v>0.1172257689590587</v>
      </c>
      <c r="P10" s="25">
        <f t="shared" si="1"/>
        <v>0.1172257689590587</v>
      </c>
      <c r="Q10" s="25"/>
      <c r="R10" s="23">
        <v>6.1154530037549604</v>
      </c>
      <c r="S10" s="23">
        <f t="shared" si="6"/>
        <v>0.66553110151945816</v>
      </c>
      <c r="T10" s="25">
        <f t="shared" si="7"/>
        <v>0.66553110151945816</v>
      </c>
    </row>
    <row r="11" spans="1:20" x14ac:dyDescent="0.35">
      <c r="A11" s="22">
        <v>43930</v>
      </c>
      <c r="B11" s="23">
        <v>0.67388053403960302</v>
      </c>
      <c r="C11" s="24"/>
      <c r="D11" s="23">
        <v>1.0118</v>
      </c>
      <c r="E11" s="23">
        <f t="shared" si="2"/>
        <v>0.50145307497565728</v>
      </c>
      <c r="F11" s="25">
        <f t="shared" si="0"/>
        <v>0.50145307497565728</v>
      </c>
      <c r="G11" s="25"/>
      <c r="H11" s="23">
        <v>-9.7593894179721197E-2</v>
      </c>
      <c r="I11" s="23">
        <f t="shared" si="3"/>
        <v>-1.1448237324718238</v>
      </c>
      <c r="J11" s="25">
        <f t="shared" si="4"/>
        <v>1.1448237324718238</v>
      </c>
      <c r="K11" s="22">
        <v>43930</v>
      </c>
      <c r="L11" s="23">
        <v>3.6344212883048499</v>
      </c>
      <c r="M11" s="24"/>
      <c r="N11" s="23">
        <v>4.0601000000000003</v>
      </c>
      <c r="O11" s="23">
        <f t="shared" si="5"/>
        <v>0.11712420710965335</v>
      </c>
      <c r="P11" s="25">
        <f t="shared" si="1"/>
        <v>0.11712420710965335</v>
      </c>
      <c r="Q11" s="25"/>
      <c r="R11" s="23">
        <v>4.5000906484216401</v>
      </c>
      <c r="S11" s="23">
        <f t="shared" si="6"/>
        <v>0.23818630022403145</v>
      </c>
      <c r="T11" s="25">
        <f t="shared" si="7"/>
        <v>0.23818630022403145</v>
      </c>
    </row>
    <row r="12" spans="1:20" x14ac:dyDescent="0.35">
      <c r="A12" s="22">
        <v>43931</v>
      </c>
      <c r="B12" s="23">
        <v>0.32552740971247301</v>
      </c>
      <c r="C12" s="24"/>
      <c r="D12" s="23">
        <v>1.0063</v>
      </c>
      <c r="E12" s="23">
        <f t="shared" si="2"/>
        <v>2.0912911477679548</v>
      </c>
      <c r="F12" s="25">
        <f t="shared" si="0"/>
        <v>2.0912911477679548</v>
      </c>
      <c r="G12" s="25"/>
      <c r="H12" s="23">
        <v>6.8917780941014806E-2</v>
      </c>
      <c r="I12" s="23">
        <f t="shared" si="3"/>
        <v>-0.78828885407257265</v>
      </c>
      <c r="J12" s="25">
        <f t="shared" si="4"/>
        <v>0.78828885407257265</v>
      </c>
      <c r="K12" s="22">
        <v>43931</v>
      </c>
      <c r="L12" s="23">
        <v>2.0707124213377601</v>
      </c>
      <c r="M12" s="24"/>
      <c r="N12" s="23">
        <v>4.0183999999999997</v>
      </c>
      <c r="O12" s="23">
        <f t="shared" si="5"/>
        <v>0.94058815632349291</v>
      </c>
      <c r="P12" s="25">
        <f t="shared" si="1"/>
        <v>0.94058815632349291</v>
      </c>
      <c r="Q12" s="25"/>
      <c r="R12" s="23">
        <v>6.5818777925946303</v>
      </c>
      <c r="S12" s="23">
        <f t="shared" si="6"/>
        <v>2.1785571597346598</v>
      </c>
      <c r="T12" s="25">
        <f t="shared" si="7"/>
        <v>2.1785571597346598</v>
      </c>
    </row>
    <row r="13" spans="1:20" x14ac:dyDescent="0.35">
      <c r="A13" s="22">
        <v>43932</v>
      </c>
      <c r="B13" s="23">
        <v>0.54085968863814804</v>
      </c>
      <c r="C13" s="24"/>
      <c r="D13" s="23">
        <v>1.0008999999999999</v>
      </c>
      <c r="E13" s="23">
        <f t="shared" si="2"/>
        <v>0.85057237769042382</v>
      </c>
      <c r="F13" s="25">
        <f t="shared" si="0"/>
        <v>0.85057237769042382</v>
      </c>
      <c r="G13" s="25"/>
      <c r="H13" s="23">
        <v>1.0677765892365501</v>
      </c>
      <c r="I13" s="23">
        <f t="shared" si="3"/>
        <v>0.9742210626292872</v>
      </c>
      <c r="J13" s="25">
        <f t="shared" si="4"/>
        <v>0.9742210626292872</v>
      </c>
      <c r="K13" s="22">
        <v>43932</v>
      </c>
      <c r="L13" s="23">
        <v>2.3383375155909101</v>
      </c>
      <c r="M13" s="24"/>
      <c r="N13" s="23">
        <v>3.9771000000000001</v>
      </c>
      <c r="O13" s="23">
        <f t="shared" si="5"/>
        <v>0.70082375768365768</v>
      </c>
      <c r="P13" s="25">
        <f t="shared" si="1"/>
        <v>0.70082375768365768</v>
      </c>
      <c r="Q13" s="25"/>
      <c r="R13" s="23">
        <v>11.1319526568891</v>
      </c>
      <c r="S13" s="23">
        <f t="shared" si="6"/>
        <v>3.7606269765021487</v>
      </c>
      <c r="T13" s="25">
        <f t="shared" si="7"/>
        <v>3.7606269765021487</v>
      </c>
    </row>
    <row r="14" spans="1:20" x14ac:dyDescent="0.35">
      <c r="A14" s="22">
        <v>43933</v>
      </c>
      <c r="B14" s="23">
        <v>0.48254905872874698</v>
      </c>
      <c r="C14" s="24"/>
      <c r="D14" s="23">
        <v>0.99550000000000005</v>
      </c>
      <c r="E14" s="23">
        <f t="shared" si="2"/>
        <v>1.06300267712178</v>
      </c>
      <c r="F14" s="25">
        <f t="shared" si="0"/>
        <v>1.06300267712178</v>
      </c>
      <c r="G14" s="25"/>
      <c r="H14" s="23">
        <v>2.0688757969778799</v>
      </c>
      <c r="I14" s="23">
        <f t="shared" si="3"/>
        <v>3.2873895608215191</v>
      </c>
      <c r="J14" s="25">
        <f t="shared" si="4"/>
        <v>3.2873895608215191</v>
      </c>
      <c r="K14" s="22">
        <v>43933</v>
      </c>
      <c r="L14" s="23">
        <v>2.3790213121308201</v>
      </c>
      <c r="M14" s="24"/>
      <c r="N14" s="23">
        <v>3.9363000000000001</v>
      </c>
      <c r="O14" s="23">
        <f t="shared" si="5"/>
        <v>0.65458795174658224</v>
      </c>
      <c r="P14" s="25">
        <f t="shared" si="1"/>
        <v>0.65458795174658224</v>
      </c>
      <c r="Q14" s="25"/>
      <c r="R14" s="23">
        <v>23.743853195707199</v>
      </c>
      <c r="S14" s="23">
        <f t="shared" si="6"/>
        <v>8.9805130263589454</v>
      </c>
      <c r="T14" s="25">
        <f t="shared" si="7"/>
        <v>8.9805130263589454</v>
      </c>
    </row>
    <row r="15" spans="1:20" x14ac:dyDescent="0.35">
      <c r="A15" s="22">
        <v>43934</v>
      </c>
      <c r="B15" s="23">
        <v>3.3028340786486998</v>
      </c>
      <c r="C15" s="24"/>
      <c r="D15" s="23">
        <v>0.99009999999999998</v>
      </c>
      <c r="E15" s="23">
        <f t="shared" si="2"/>
        <v>-0.7002271454080784</v>
      </c>
      <c r="F15" s="25">
        <f t="shared" si="0"/>
        <v>0.7002271454080784</v>
      </c>
      <c r="G15" s="25"/>
      <c r="H15" s="23">
        <v>0.17986794588136701</v>
      </c>
      <c r="I15" s="23">
        <f t="shared" si="3"/>
        <v>-0.94554133159636145</v>
      </c>
      <c r="J15" s="25">
        <f t="shared" si="4"/>
        <v>0.94554133159636145</v>
      </c>
      <c r="K15" s="22">
        <v>43934</v>
      </c>
      <c r="L15" s="23">
        <v>4.9629637498121904</v>
      </c>
      <c r="M15" s="24"/>
      <c r="N15" s="23">
        <v>3.8957999999999999</v>
      </c>
      <c r="O15" s="23">
        <f t="shared" si="5"/>
        <v>-0.21502549758752001</v>
      </c>
      <c r="P15" s="25">
        <f t="shared" si="1"/>
        <v>0.21502549758752001</v>
      </c>
      <c r="Q15" s="25"/>
      <c r="R15" s="23">
        <v>10.1344122650441</v>
      </c>
      <c r="S15" s="23">
        <f t="shared" si="6"/>
        <v>1.0420081177154696</v>
      </c>
      <c r="T15" s="25">
        <f t="shared" si="7"/>
        <v>1.0420081177154696</v>
      </c>
    </row>
    <row r="16" spans="1:20" x14ac:dyDescent="0.35">
      <c r="A16" s="22">
        <v>43935</v>
      </c>
      <c r="B16" s="23">
        <v>2.0701901568306802</v>
      </c>
      <c r="C16" s="24"/>
      <c r="D16" s="23">
        <v>0.98470000000000002</v>
      </c>
      <c r="E16" s="23">
        <f t="shared" si="2"/>
        <v>-0.52434321226437064</v>
      </c>
      <c r="F16" s="25">
        <f t="shared" si="0"/>
        <v>0.52434321226437064</v>
      </c>
      <c r="G16" s="25"/>
      <c r="H16" s="23">
        <v>0.62866319523116898</v>
      </c>
      <c r="I16" s="23">
        <f t="shared" si="3"/>
        <v>-0.69632586979661359</v>
      </c>
      <c r="J16" s="25">
        <f t="shared" si="4"/>
        <v>0.69632586979661359</v>
      </c>
      <c r="K16" s="22">
        <v>43935</v>
      </c>
      <c r="L16" s="23">
        <v>6.2373930672804496</v>
      </c>
      <c r="M16" s="24"/>
      <c r="N16" s="23">
        <v>3.8557999999999999</v>
      </c>
      <c r="O16" s="23">
        <f t="shared" si="5"/>
        <v>-0.38182507364712903</v>
      </c>
      <c r="P16" s="25">
        <f t="shared" si="1"/>
        <v>0.38182507364712903</v>
      </c>
      <c r="Q16" s="25"/>
      <c r="R16" s="23">
        <v>7.3535870153530203</v>
      </c>
      <c r="S16" s="23">
        <f t="shared" si="6"/>
        <v>0.17895199741824827</v>
      </c>
      <c r="T16" s="25">
        <f t="shared" si="7"/>
        <v>0.17895199741824827</v>
      </c>
    </row>
    <row r="17" spans="1:20" x14ac:dyDescent="0.35">
      <c r="A17" s="22">
        <v>43936</v>
      </c>
      <c r="B17" s="23">
        <v>0.63284985555542805</v>
      </c>
      <c r="C17" s="24"/>
      <c r="D17" s="23">
        <v>0.97940000000000005</v>
      </c>
      <c r="E17" s="23">
        <f t="shared" si="2"/>
        <v>0.54760247063723866</v>
      </c>
      <c r="F17" s="25">
        <f t="shared" si="0"/>
        <v>0.54760247063723866</v>
      </c>
      <c r="G17" s="25"/>
      <c r="H17" s="23">
        <v>0.19593530772328699</v>
      </c>
      <c r="I17" s="23">
        <f t="shared" si="3"/>
        <v>-0.69039211117252752</v>
      </c>
      <c r="J17" s="25">
        <f t="shared" si="4"/>
        <v>0.69039211117252752</v>
      </c>
      <c r="K17" s="22">
        <v>43936</v>
      </c>
      <c r="L17" s="23">
        <v>3.6022913588417902</v>
      </c>
      <c r="M17" s="24"/>
      <c r="N17" s="23">
        <v>3.8161999999999998</v>
      </c>
      <c r="O17" s="23">
        <f t="shared" si="5"/>
        <v>5.9381271487985804E-2</v>
      </c>
      <c r="P17" s="25">
        <f t="shared" si="1"/>
        <v>5.9381271487985804E-2</v>
      </c>
      <c r="Q17" s="25"/>
      <c r="R17" s="23">
        <v>6.2092529194690202</v>
      </c>
      <c r="S17" s="23">
        <f t="shared" si="6"/>
        <v>0.72369536523703659</v>
      </c>
      <c r="T17" s="25">
        <f t="shared" si="7"/>
        <v>0.72369536523703659</v>
      </c>
    </row>
    <row r="18" spans="1:20" x14ac:dyDescent="0.35">
      <c r="A18" s="22">
        <v>43937</v>
      </c>
      <c r="B18" s="23">
        <v>0.60047781334982897</v>
      </c>
      <c r="C18" s="24"/>
      <c r="D18" s="23">
        <v>0.97409999999999997</v>
      </c>
      <c r="E18" s="23">
        <f t="shared" si="2"/>
        <v>0.62220814548647541</v>
      </c>
      <c r="F18" s="25">
        <f t="shared" si="0"/>
        <v>0.62220814548647541</v>
      </c>
      <c r="G18" s="25"/>
      <c r="H18" s="23">
        <v>-1.7975563194271502E-2</v>
      </c>
      <c r="I18" s="23">
        <f t="shared" si="3"/>
        <v>-1.0299354327414578</v>
      </c>
      <c r="J18" s="25">
        <f t="shared" si="4"/>
        <v>1.0299354327414578</v>
      </c>
      <c r="K18" s="22">
        <v>43937</v>
      </c>
      <c r="L18" s="23">
        <v>3.3609420292907202</v>
      </c>
      <c r="M18" s="24"/>
      <c r="N18" s="23">
        <v>3.7770000000000001</v>
      </c>
      <c r="O18" s="23">
        <f t="shared" si="5"/>
        <v>0.12379206992662209</v>
      </c>
      <c r="P18" s="25">
        <f t="shared" si="1"/>
        <v>0.12379206992662209</v>
      </c>
      <c r="Q18" s="25"/>
      <c r="R18" s="23">
        <v>4.1370536474859296</v>
      </c>
      <c r="S18" s="23">
        <f t="shared" si="6"/>
        <v>0.23092085832822204</v>
      </c>
      <c r="T18" s="25">
        <f t="shared" si="7"/>
        <v>0.23092085832822204</v>
      </c>
    </row>
    <row r="19" spans="1:20" x14ac:dyDescent="0.35">
      <c r="A19" s="22">
        <v>43938</v>
      </c>
      <c r="B19" s="23">
        <v>0.55094423227839995</v>
      </c>
      <c r="C19" s="24"/>
      <c r="D19" s="23">
        <v>0.96889999999999998</v>
      </c>
      <c r="E19" s="23">
        <f t="shared" si="2"/>
        <v>0.75861719432684982</v>
      </c>
      <c r="F19" s="25">
        <f t="shared" si="0"/>
        <v>0.75861719432684982</v>
      </c>
      <c r="G19" s="25"/>
      <c r="H19" s="23">
        <v>-0.22775689250967901</v>
      </c>
      <c r="I19" s="23">
        <f t="shared" si="3"/>
        <v>-1.4133937323707024</v>
      </c>
      <c r="J19" s="25">
        <f t="shared" si="4"/>
        <v>1.4133937323707024</v>
      </c>
      <c r="K19" s="22">
        <v>43938</v>
      </c>
      <c r="L19" s="23">
        <v>3.03014617562294</v>
      </c>
      <c r="M19" s="24"/>
      <c r="N19" s="23">
        <v>3.7382</v>
      </c>
      <c r="O19" s="23">
        <f t="shared" si="5"/>
        <v>0.23366985727396392</v>
      </c>
      <c r="P19" s="25">
        <f t="shared" si="1"/>
        <v>0.23366985727396392</v>
      </c>
      <c r="Q19" s="25"/>
      <c r="R19" s="23">
        <v>4.8823725186538898</v>
      </c>
      <c r="S19" s="23">
        <f t="shared" si="6"/>
        <v>0.61126633359533145</v>
      </c>
      <c r="T19" s="25">
        <f t="shared" si="7"/>
        <v>0.61126633359533145</v>
      </c>
    </row>
    <row r="20" spans="1:20" x14ac:dyDescent="0.35">
      <c r="A20" s="22">
        <v>43939</v>
      </c>
      <c r="B20" s="23">
        <v>0.54404675430721705</v>
      </c>
      <c r="C20" s="24"/>
      <c r="D20" s="23">
        <v>0.96360000000000001</v>
      </c>
      <c r="E20" s="23">
        <f t="shared" si="2"/>
        <v>0.77117130535414602</v>
      </c>
      <c r="F20" s="25">
        <f t="shared" si="0"/>
        <v>0.77117130535414602</v>
      </c>
      <c r="G20" s="25"/>
      <c r="H20" s="23">
        <v>-0.152583243912783</v>
      </c>
      <c r="I20" s="23">
        <f t="shared" si="3"/>
        <v>-1.2804598000167848</v>
      </c>
      <c r="J20" s="25">
        <f t="shared" si="4"/>
        <v>1.2804598000167848</v>
      </c>
      <c r="K20" s="22">
        <v>43939</v>
      </c>
      <c r="L20" s="23">
        <v>2.3090605722533302</v>
      </c>
      <c r="M20" s="24"/>
      <c r="N20" s="23">
        <v>3.6998000000000002</v>
      </c>
      <c r="O20" s="23">
        <f t="shared" si="5"/>
        <v>0.60229664152530082</v>
      </c>
      <c r="P20" s="25">
        <f t="shared" si="1"/>
        <v>0.60229664152530082</v>
      </c>
      <c r="Q20" s="25"/>
      <c r="R20" s="23">
        <v>5.70390016279352</v>
      </c>
      <c r="S20" s="23">
        <f t="shared" si="6"/>
        <v>1.4702254377100581</v>
      </c>
      <c r="T20" s="25">
        <f t="shared" si="7"/>
        <v>1.4702254377100581</v>
      </c>
    </row>
    <row r="21" spans="1:20" x14ac:dyDescent="0.35">
      <c r="A21" s="22">
        <v>43940</v>
      </c>
      <c r="B21" s="23">
        <v>0.35269552535480903</v>
      </c>
      <c r="C21" s="24"/>
      <c r="D21" s="23">
        <v>0.95840000000000003</v>
      </c>
      <c r="E21" s="23">
        <f t="shared" si="2"/>
        <v>1.7173579790553251</v>
      </c>
      <c r="F21" s="25">
        <f t="shared" si="0"/>
        <v>1.7173579790553251</v>
      </c>
      <c r="G21" s="25"/>
      <c r="H21" s="23">
        <v>0.10186911662801899</v>
      </c>
      <c r="I21" s="23">
        <f t="shared" si="3"/>
        <v>-0.71116980708632627</v>
      </c>
      <c r="J21" s="25">
        <f t="shared" si="4"/>
        <v>0.71116980708632627</v>
      </c>
      <c r="K21" s="22">
        <v>43940</v>
      </c>
      <c r="L21" s="23">
        <v>2.1662102937698302</v>
      </c>
      <c r="M21" s="24"/>
      <c r="N21" s="23">
        <v>3.6617999999999999</v>
      </c>
      <c r="O21" s="23">
        <f t="shared" si="5"/>
        <v>0.69041759728110819</v>
      </c>
      <c r="P21" s="25">
        <f t="shared" si="1"/>
        <v>0.69041759728110819</v>
      </c>
      <c r="Q21" s="25"/>
      <c r="R21" s="23">
        <v>7.0614434857148796</v>
      </c>
      <c r="S21" s="23">
        <f t="shared" si="6"/>
        <v>2.2598143892234641</v>
      </c>
      <c r="T21" s="25">
        <f t="shared" si="7"/>
        <v>2.2598143892234641</v>
      </c>
    </row>
    <row r="22" spans="1:20" x14ac:dyDescent="0.35">
      <c r="A22" s="22">
        <v>43941</v>
      </c>
      <c r="B22" s="23">
        <v>0.76802393794059698</v>
      </c>
      <c r="C22" s="24"/>
      <c r="D22" s="23">
        <v>0.95320000000000005</v>
      </c>
      <c r="E22" s="23">
        <f t="shared" si="2"/>
        <v>0.24110714902446903</v>
      </c>
      <c r="F22" s="25">
        <f t="shared" si="0"/>
        <v>0.24110714902446903</v>
      </c>
      <c r="G22" s="25"/>
      <c r="H22" s="23">
        <v>0.343614225899118</v>
      </c>
      <c r="I22" s="23">
        <f t="shared" si="3"/>
        <v>-0.55259958847051593</v>
      </c>
      <c r="J22" s="25">
        <f t="shared" si="4"/>
        <v>0.55259958847051593</v>
      </c>
      <c r="K22" s="22">
        <v>43941</v>
      </c>
      <c r="L22" s="23">
        <v>3.26270382536782</v>
      </c>
      <c r="M22" s="24"/>
      <c r="N22" s="23">
        <v>3.6242000000000001</v>
      </c>
      <c r="O22" s="23">
        <f t="shared" si="5"/>
        <v>0.11079650313997683</v>
      </c>
      <c r="P22" s="25">
        <f t="shared" si="1"/>
        <v>0.11079650313997683</v>
      </c>
      <c r="Q22" s="25"/>
      <c r="R22" s="23">
        <v>7.5589621624461696</v>
      </c>
      <c r="S22" s="23">
        <f t="shared" si="6"/>
        <v>1.3167785269611505</v>
      </c>
      <c r="T22" s="25">
        <f t="shared" si="7"/>
        <v>1.3167785269611505</v>
      </c>
    </row>
    <row r="23" spans="1:20" x14ac:dyDescent="0.35">
      <c r="A23" s="22">
        <v>43942</v>
      </c>
      <c r="B23" s="23">
        <v>0.35464796821276301</v>
      </c>
      <c r="C23" s="24"/>
      <c r="D23" s="23">
        <v>0.94810000000000005</v>
      </c>
      <c r="E23" s="23">
        <f t="shared" si="2"/>
        <v>1.673355228222283</v>
      </c>
      <c r="F23" s="25">
        <f t="shared" si="0"/>
        <v>1.673355228222283</v>
      </c>
      <c r="G23" s="25"/>
      <c r="H23" s="23">
        <v>3.3255670736161602</v>
      </c>
      <c r="I23" s="23">
        <f t="shared" si="3"/>
        <v>8.377093263427529</v>
      </c>
      <c r="J23" s="25">
        <f t="shared" si="4"/>
        <v>8.377093263427529</v>
      </c>
      <c r="K23" s="22">
        <v>43942</v>
      </c>
      <c r="L23" s="23">
        <v>2.0069676213794199</v>
      </c>
      <c r="M23" s="24"/>
      <c r="N23" s="23">
        <v>3.5870000000000002</v>
      </c>
      <c r="O23" s="23">
        <f t="shared" si="5"/>
        <v>0.78727347755346433</v>
      </c>
      <c r="P23" s="25">
        <f t="shared" si="1"/>
        <v>0.78727347755346433</v>
      </c>
      <c r="Q23" s="25"/>
      <c r="R23" s="23">
        <v>49.656708215289299</v>
      </c>
      <c r="S23" s="23">
        <f t="shared" si="6"/>
        <v>23.742157116196761</v>
      </c>
      <c r="T23" s="25">
        <f t="shared" si="7"/>
        <v>23.742157116196761</v>
      </c>
    </row>
    <row r="24" spans="1:20" x14ac:dyDescent="0.35">
      <c r="A24" s="22">
        <v>43943</v>
      </c>
      <c r="B24" s="23">
        <v>0.86776879628499304</v>
      </c>
      <c r="C24" s="24"/>
      <c r="D24" s="23">
        <v>0.94289999999999996</v>
      </c>
      <c r="E24" s="23">
        <f t="shared" si="2"/>
        <v>8.6579748011971949E-2</v>
      </c>
      <c r="F24" s="25">
        <f t="shared" si="0"/>
        <v>8.6579748011971949E-2</v>
      </c>
      <c r="G24" s="25"/>
      <c r="H24" s="23">
        <v>2.3764904832506799</v>
      </c>
      <c r="I24" s="23">
        <f t="shared" si="3"/>
        <v>1.73862173130064</v>
      </c>
      <c r="J24" s="25">
        <f t="shared" si="4"/>
        <v>1.73862173130064</v>
      </c>
      <c r="K24" s="22">
        <v>43943</v>
      </c>
      <c r="L24" s="23">
        <v>3.80257342060407</v>
      </c>
      <c r="M24" s="24"/>
      <c r="N24" s="23">
        <v>3.5501999999999998</v>
      </c>
      <c r="O24" s="23">
        <f t="shared" si="5"/>
        <v>-6.6369111832685831E-2</v>
      </c>
      <c r="P24" s="25">
        <f t="shared" si="1"/>
        <v>6.6369111832685831E-2</v>
      </c>
      <c r="Q24" s="25"/>
      <c r="R24" s="23">
        <v>41.670093746362198</v>
      </c>
      <c r="S24" s="23">
        <f t="shared" si="6"/>
        <v>9.9583929453076969</v>
      </c>
      <c r="T24" s="25">
        <f t="shared" si="7"/>
        <v>9.9583929453076969</v>
      </c>
    </row>
    <row r="25" spans="1:20" x14ac:dyDescent="0.35">
      <c r="A25" s="22">
        <v>43944</v>
      </c>
      <c r="B25" s="23">
        <v>0.535097576451385</v>
      </c>
      <c r="C25" s="24"/>
      <c r="D25" s="23">
        <v>0.93779999999999997</v>
      </c>
      <c r="E25" s="23">
        <f t="shared" si="2"/>
        <v>0.7525775508445075</v>
      </c>
      <c r="F25" s="25">
        <f t="shared" si="0"/>
        <v>0.7525775508445075</v>
      </c>
      <c r="G25" s="25"/>
      <c r="H25" s="23">
        <v>0.96998709992882004</v>
      </c>
      <c r="I25" s="23">
        <f t="shared" si="3"/>
        <v>0.81272938360419933</v>
      </c>
      <c r="J25" s="25">
        <f t="shared" si="4"/>
        <v>0.81272938360419933</v>
      </c>
      <c r="K25" s="22">
        <v>43944</v>
      </c>
      <c r="L25" s="23">
        <v>3.7433850803981801</v>
      </c>
      <c r="M25" s="24"/>
      <c r="N25" s="23">
        <v>3.5137</v>
      </c>
      <c r="O25" s="23">
        <f t="shared" si="5"/>
        <v>-6.1357588243031801E-2</v>
      </c>
      <c r="P25" s="25">
        <f t="shared" si="1"/>
        <v>6.1357588243031801E-2</v>
      </c>
      <c r="Q25" s="25"/>
      <c r="R25" s="23">
        <v>26.510173967570399</v>
      </c>
      <c r="S25" s="23">
        <f t="shared" si="6"/>
        <v>6.081871995052814</v>
      </c>
      <c r="T25" s="25">
        <f t="shared" si="7"/>
        <v>6.081871995052814</v>
      </c>
    </row>
    <row r="26" spans="1:20" x14ac:dyDescent="0.35">
      <c r="A26" s="22">
        <v>43945</v>
      </c>
      <c r="B26" s="23">
        <v>1.0008479449484</v>
      </c>
      <c r="C26" s="24"/>
      <c r="D26" s="23">
        <v>0.93279999999999996</v>
      </c>
      <c r="E26" s="23">
        <f t="shared" si="2"/>
        <v>-6.7990292922975773E-2</v>
      </c>
      <c r="F26" s="25">
        <f t="shared" si="0"/>
        <v>6.7990292922975773E-2</v>
      </c>
      <c r="G26" s="25"/>
      <c r="H26" s="23">
        <v>0.15159150067937199</v>
      </c>
      <c r="I26" s="23">
        <f t="shared" si="3"/>
        <v>-0.84853693166429245</v>
      </c>
      <c r="J26" s="25">
        <f t="shared" si="4"/>
        <v>0.84853693166429245</v>
      </c>
      <c r="K26" s="22">
        <v>43945</v>
      </c>
      <c r="L26" s="23">
        <v>4.6897478050655703</v>
      </c>
      <c r="M26" s="24"/>
      <c r="N26" s="23">
        <v>3.4775999999999998</v>
      </c>
      <c r="O26" s="23">
        <f t="shared" si="5"/>
        <v>-0.25846758833306233</v>
      </c>
      <c r="P26" s="25">
        <f t="shared" si="1"/>
        <v>0.25846758833306233</v>
      </c>
      <c r="Q26" s="25"/>
      <c r="R26" s="23">
        <v>6.6433493654200699</v>
      </c>
      <c r="S26" s="23">
        <f t="shared" si="6"/>
        <v>0.41656857501896843</v>
      </c>
      <c r="T26" s="25">
        <f t="shared" si="7"/>
        <v>0.41656857501896843</v>
      </c>
    </row>
    <row r="27" spans="1:20" x14ac:dyDescent="0.35">
      <c r="A27" s="22">
        <v>43946</v>
      </c>
      <c r="B27" s="23">
        <v>0.50189323027928601</v>
      </c>
      <c r="C27" s="24"/>
      <c r="D27" s="23">
        <v>0.92769999999999997</v>
      </c>
      <c r="E27" s="23">
        <f t="shared" si="2"/>
        <v>0.84840110213036224</v>
      </c>
      <c r="F27" s="25">
        <f t="shared" si="0"/>
        <v>0.84840110213036224</v>
      </c>
      <c r="G27" s="25"/>
      <c r="H27" s="23">
        <v>0.165581837572017</v>
      </c>
      <c r="I27" s="23">
        <f t="shared" si="3"/>
        <v>-0.67008553297306583</v>
      </c>
      <c r="J27" s="25">
        <f t="shared" si="4"/>
        <v>0.67008553297306583</v>
      </c>
      <c r="K27" s="22">
        <v>43946</v>
      </c>
      <c r="L27" s="23">
        <v>2.73519349561797</v>
      </c>
      <c r="M27" s="24"/>
      <c r="N27" s="23">
        <v>3.4419</v>
      </c>
      <c r="O27" s="23">
        <f t="shared" si="5"/>
        <v>0.25837532354264459</v>
      </c>
      <c r="P27" s="25">
        <f t="shared" si="1"/>
        <v>0.25837532354264459</v>
      </c>
      <c r="Q27" s="25"/>
      <c r="R27" s="23">
        <v>5.1263087517134096</v>
      </c>
      <c r="S27" s="23">
        <f t="shared" si="6"/>
        <v>0.87420332781802268</v>
      </c>
      <c r="T27" s="25">
        <f t="shared" si="7"/>
        <v>0.87420332781802268</v>
      </c>
    </row>
    <row r="28" spans="1:20" x14ac:dyDescent="0.35">
      <c r="A28" s="22">
        <v>43947</v>
      </c>
      <c r="B28" s="23">
        <v>0.31563398389040798</v>
      </c>
      <c r="C28" s="24"/>
      <c r="D28" s="23">
        <v>0.92269999999999996</v>
      </c>
      <c r="E28" s="23">
        <f t="shared" si="2"/>
        <v>1.9233227316877666</v>
      </c>
      <c r="F28" s="25">
        <f t="shared" si="0"/>
        <v>1.9233227316877666</v>
      </c>
      <c r="G28" s="25"/>
      <c r="H28" s="23">
        <v>0.59349091483543004</v>
      </c>
      <c r="I28" s="23">
        <f t="shared" si="3"/>
        <v>0.88031373402902469</v>
      </c>
      <c r="J28" s="25">
        <f t="shared" si="4"/>
        <v>0.88031373402902469</v>
      </c>
      <c r="K28" s="22">
        <v>43947</v>
      </c>
      <c r="L28" s="23">
        <v>2.5332977833061898</v>
      </c>
      <c r="M28" s="24"/>
      <c r="N28" s="23">
        <v>3.4064999999999999</v>
      </c>
      <c r="O28" s="23">
        <f t="shared" si="5"/>
        <v>0.34468992253812331</v>
      </c>
      <c r="P28" s="25">
        <f t="shared" si="1"/>
        <v>0.34468992253812331</v>
      </c>
      <c r="Q28" s="25"/>
      <c r="R28" s="23">
        <v>7.5915446464133298</v>
      </c>
      <c r="S28" s="23">
        <f t="shared" si="6"/>
        <v>1.9967044128960063</v>
      </c>
      <c r="T28" s="25">
        <f t="shared" si="7"/>
        <v>1.9967044128960063</v>
      </c>
    </row>
    <row r="29" spans="1:20" x14ac:dyDescent="0.35">
      <c r="A29" s="22">
        <v>43948</v>
      </c>
      <c r="B29" s="23">
        <v>0.63570111062791601</v>
      </c>
      <c r="C29" s="24"/>
      <c r="D29" s="23">
        <v>0.91769999999999996</v>
      </c>
      <c r="E29" s="23">
        <f t="shared" si="2"/>
        <v>0.44360295216967383</v>
      </c>
      <c r="F29" s="25">
        <f t="shared" si="0"/>
        <v>0.44360295216967383</v>
      </c>
      <c r="G29" s="25"/>
      <c r="H29" s="23">
        <v>0.201539243724599</v>
      </c>
      <c r="I29" s="23">
        <f t="shared" si="3"/>
        <v>-0.68296540566756625</v>
      </c>
      <c r="J29" s="25">
        <f t="shared" si="4"/>
        <v>0.68296540566756625</v>
      </c>
      <c r="K29" s="22">
        <v>43948</v>
      </c>
      <c r="L29" s="23">
        <v>3.5375885718398599</v>
      </c>
      <c r="M29" s="24"/>
      <c r="N29" s="23">
        <v>3.3715000000000002</v>
      </c>
      <c r="O29" s="23">
        <f t="shared" si="5"/>
        <v>-4.6949657504540984E-2</v>
      </c>
      <c r="P29" s="25">
        <f t="shared" si="1"/>
        <v>4.6949657504540984E-2</v>
      </c>
      <c r="Q29" s="25"/>
      <c r="R29" s="23">
        <v>8.3147960129268199</v>
      </c>
      <c r="S29" s="23">
        <f t="shared" si="6"/>
        <v>1.3504135215482076</v>
      </c>
      <c r="T29" s="25">
        <f t="shared" si="7"/>
        <v>1.3504135215482076</v>
      </c>
    </row>
    <row r="30" spans="1:20" x14ac:dyDescent="0.35">
      <c r="A30" s="22">
        <v>43949</v>
      </c>
      <c r="B30" s="23">
        <v>1.31621247927347</v>
      </c>
      <c r="C30" s="24"/>
      <c r="D30" s="23">
        <v>0.91279999999999994</v>
      </c>
      <c r="E30" s="23">
        <f t="shared" si="2"/>
        <v>-0.30649495094906548</v>
      </c>
      <c r="F30" s="25">
        <f t="shared" si="0"/>
        <v>0.30649495094906548</v>
      </c>
      <c r="G30" s="25"/>
      <c r="H30" s="23">
        <v>1.2260839763551299</v>
      </c>
      <c r="I30" s="23">
        <f t="shared" si="3"/>
        <v>-6.8475648375625253E-2</v>
      </c>
      <c r="J30" s="25">
        <f t="shared" si="4"/>
        <v>6.8475648375625253E-2</v>
      </c>
      <c r="K30" s="22">
        <v>43949</v>
      </c>
      <c r="L30" s="23">
        <v>4.8617534703678498</v>
      </c>
      <c r="M30" s="24"/>
      <c r="N30" s="23">
        <v>3.3369</v>
      </c>
      <c r="O30" s="23">
        <f t="shared" si="5"/>
        <v>-0.31364269695322011</v>
      </c>
      <c r="P30" s="25">
        <f t="shared" si="1"/>
        <v>0.31364269695322011</v>
      </c>
      <c r="Q30" s="25"/>
      <c r="R30" s="23">
        <v>15.0161350651095</v>
      </c>
      <c r="S30" s="23">
        <f t="shared" si="6"/>
        <v>2.0886253605066796</v>
      </c>
      <c r="T30" s="25">
        <f t="shared" si="7"/>
        <v>2.0886253605066796</v>
      </c>
    </row>
    <row r="31" spans="1:20" x14ac:dyDescent="0.35">
      <c r="A31" s="22">
        <v>43950</v>
      </c>
      <c r="B31" s="23">
        <v>0.77411542601055505</v>
      </c>
      <c r="C31" s="24"/>
      <c r="D31" s="23">
        <v>0.90780000000000005</v>
      </c>
      <c r="E31" s="23">
        <f t="shared" si="2"/>
        <v>0.17269333422070601</v>
      </c>
      <c r="F31" s="25">
        <f t="shared" si="0"/>
        <v>0.17269333422070601</v>
      </c>
      <c r="G31" s="25"/>
      <c r="H31" s="23">
        <v>1.66163041350025</v>
      </c>
      <c r="I31" s="23">
        <f t="shared" si="3"/>
        <v>1.1464892155211923</v>
      </c>
      <c r="J31" s="25">
        <f t="shared" si="4"/>
        <v>1.1464892155211923</v>
      </c>
      <c r="K31" s="22">
        <v>43950</v>
      </c>
      <c r="L31" s="23">
        <v>3.7231326335006201</v>
      </c>
      <c r="M31" s="24"/>
      <c r="N31" s="23">
        <v>3.3026</v>
      </c>
      <c r="O31" s="23">
        <f t="shared" si="5"/>
        <v>-0.11295128992093428</v>
      </c>
      <c r="P31" s="25">
        <f t="shared" si="1"/>
        <v>0.11295128992093428</v>
      </c>
      <c r="Q31" s="25"/>
      <c r="R31" s="23">
        <v>12.272207288950399</v>
      </c>
      <c r="S31" s="23">
        <f t="shared" si="6"/>
        <v>2.2962047009890267</v>
      </c>
      <c r="T31" s="25">
        <f t="shared" si="7"/>
        <v>2.2962047009890267</v>
      </c>
    </row>
    <row r="32" spans="1:20" x14ac:dyDescent="0.35">
      <c r="A32" s="22">
        <v>43951</v>
      </c>
      <c r="B32" s="23">
        <v>1.0545824050903301</v>
      </c>
      <c r="C32" s="24"/>
      <c r="D32" s="23">
        <v>0.90290000000000004</v>
      </c>
      <c r="E32" s="23">
        <f t="shared" si="2"/>
        <v>-0.14383172368340216</v>
      </c>
      <c r="F32" s="25">
        <f t="shared" si="0"/>
        <v>0.14383172368340216</v>
      </c>
      <c r="G32" s="25"/>
      <c r="H32" s="23">
        <v>1.7882158444964</v>
      </c>
      <c r="I32" s="23">
        <f t="shared" si="3"/>
        <v>0.69566250666132701</v>
      </c>
      <c r="J32" s="25">
        <f t="shared" si="4"/>
        <v>0.69566250666132701</v>
      </c>
      <c r="K32" s="22">
        <v>43951</v>
      </c>
      <c r="L32" s="23">
        <v>5.3058795611063596</v>
      </c>
      <c r="M32" s="24"/>
      <c r="N32" s="23">
        <v>3.2686999999999999</v>
      </c>
      <c r="O32" s="23">
        <f t="shared" si="5"/>
        <v>-0.38394756941704411</v>
      </c>
      <c r="P32" s="25">
        <f t="shared" si="1"/>
        <v>0.38394756941704411</v>
      </c>
      <c r="Q32" s="25"/>
      <c r="R32" s="23">
        <v>10.329361002707</v>
      </c>
      <c r="S32" s="23">
        <f t="shared" si="6"/>
        <v>0.9467763796268992</v>
      </c>
      <c r="T32" s="25">
        <f t="shared" si="7"/>
        <v>0.9467763796268992</v>
      </c>
    </row>
    <row r="33" spans="1:20" x14ac:dyDescent="0.35">
      <c r="A33" s="22"/>
      <c r="B33" s="23"/>
      <c r="C33" s="24"/>
      <c r="D33" s="23"/>
      <c r="E33" s="23"/>
      <c r="F33" s="25"/>
      <c r="G33" s="25"/>
      <c r="H33" s="23"/>
      <c r="I33" s="23"/>
      <c r="J33" s="25"/>
      <c r="K33" s="22"/>
      <c r="L33" s="23"/>
      <c r="M33" s="24"/>
      <c r="N33" s="23"/>
      <c r="O33" s="23"/>
      <c r="P33" s="25"/>
      <c r="Q33" s="25"/>
      <c r="R33" s="23"/>
      <c r="S33" s="23"/>
      <c r="T33" s="25"/>
    </row>
    <row r="34" spans="1:20" x14ac:dyDescent="0.35">
      <c r="A34" s="13" t="s">
        <v>20</v>
      </c>
      <c r="B34" s="14">
        <f>AVERAGE(B2:B32)</f>
        <v>0.96187381732407806</v>
      </c>
      <c r="C34" s="14"/>
      <c r="D34" s="14">
        <f>AVERAGE(D2:D32)</f>
        <v>0.97784000000000004</v>
      </c>
      <c r="E34" s="14"/>
      <c r="F34" s="14"/>
      <c r="G34" s="14"/>
      <c r="H34" s="14">
        <f>AVERAGE(H2:H32)</f>
        <v>0.82864796151921449</v>
      </c>
      <c r="I34" s="14"/>
      <c r="J34" s="15"/>
      <c r="K34" s="14" t="s">
        <v>21</v>
      </c>
      <c r="L34" s="14">
        <f>AVERAGE(L2:L32)</f>
        <v>3.7097330480388928</v>
      </c>
      <c r="M34" s="14"/>
      <c r="N34" s="14">
        <f>AVERAGE(N2:N32)</f>
        <v>3.8117266666666665</v>
      </c>
      <c r="O34" s="14"/>
      <c r="P34" s="15"/>
      <c r="Q34" s="14"/>
      <c r="R34" s="14">
        <f>AVERAGE(R2:R32)</f>
        <v>12.397184313206942</v>
      </c>
      <c r="S34" s="14"/>
      <c r="T34" s="15"/>
    </row>
    <row r="35" spans="1:20" x14ac:dyDescent="0.35">
      <c r="A35" s="13" t="s">
        <v>22</v>
      </c>
      <c r="B35" s="14">
        <f>MEDIAN(B2:C32)</f>
        <v>0.68071629636817454</v>
      </c>
      <c r="C35" s="14"/>
      <c r="D35" s="14">
        <f>MEDIAN(D2:E32)</f>
        <v>0.92520000000000002</v>
      </c>
      <c r="E35" s="14"/>
      <c r="F35" s="14"/>
      <c r="G35" s="14"/>
      <c r="H35" s="14">
        <f>MEDIAN(H2:I32)</f>
        <v>0.187901626802327</v>
      </c>
      <c r="I35" s="14"/>
      <c r="J35" s="15"/>
      <c r="K35" s="14" t="s">
        <v>23</v>
      </c>
      <c r="L35" s="14">
        <f>MEDIAN(L2:M32)</f>
        <v>3.6530974066919697</v>
      </c>
      <c r="M35" s="14"/>
      <c r="N35" s="14">
        <f>MEDIAN(N2:O32)</f>
        <v>2.1046440781617464</v>
      </c>
      <c r="O35" s="14"/>
      <c r="P35" s="15"/>
      <c r="Q35" s="14"/>
      <c r="R35" s="14">
        <f>MEDIAN(R2:S32)</f>
        <v>4.6912315835377649</v>
      </c>
      <c r="S35" s="14"/>
      <c r="T35" s="15"/>
    </row>
    <row r="36" spans="1:20" x14ac:dyDescent="0.35">
      <c r="A36" s="13" t="s">
        <v>24</v>
      </c>
      <c r="B36" s="14">
        <f>_xlfn.STDEV.S(B2:C32)</f>
        <v>0.71829141705970656</v>
      </c>
      <c r="C36" s="14"/>
      <c r="D36" s="14">
        <f>_xlfn.STDEV.S(D2:E32)</f>
        <v>0.58758196115398986</v>
      </c>
      <c r="E36" s="14"/>
      <c r="F36" s="14"/>
      <c r="G36" s="14"/>
      <c r="H36" s="14">
        <f>_xlfn.STDEV.S(H2:I32)</f>
        <v>1.5204405064768227</v>
      </c>
      <c r="I36" s="14"/>
      <c r="J36" s="15"/>
      <c r="K36" s="14" t="s">
        <v>25</v>
      </c>
      <c r="L36" s="14">
        <f>_xlfn.STDEV.S(L2:M32)</f>
        <v>1.1914285920027485</v>
      </c>
      <c r="M36" s="14"/>
      <c r="N36" s="14">
        <f>_xlfn.STDEV.S(N2:O32)</f>
        <v>1.8883495574575135</v>
      </c>
      <c r="O36" s="14"/>
      <c r="P36" s="15"/>
      <c r="Q36" s="14"/>
      <c r="R36" s="14">
        <f>_xlfn.STDEV.S(R2:S32)</f>
        <v>10.154799405409234</v>
      </c>
      <c r="S36" s="14"/>
      <c r="T36" s="15"/>
    </row>
    <row r="37" spans="1:20" x14ac:dyDescent="0.35">
      <c r="A37" s="13" t="s">
        <v>26</v>
      </c>
      <c r="B37" s="13"/>
      <c r="C37" s="13"/>
      <c r="D37" s="14">
        <f>SUM(F2:F32)</f>
        <v>19.691772173641152</v>
      </c>
      <c r="E37" s="13"/>
      <c r="F37" s="16"/>
      <c r="G37" s="16"/>
      <c r="H37" s="14">
        <f>SUM(J2:J32)</f>
        <v>34.935711300781712</v>
      </c>
      <c r="I37" s="13"/>
      <c r="J37" s="13"/>
      <c r="K37" s="13"/>
      <c r="L37" s="13"/>
      <c r="M37" s="16"/>
      <c r="N37" s="14">
        <f>SUM(P2:P32)</f>
        <v>9.1011664261183522</v>
      </c>
      <c r="O37" s="14"/>
      <c r="P37" s="16"/>
      <c r="Q37" s="16"/>
      <c r="R37" s="14">
        <f>SUM(T2:T32)</f>
        <v>87.235670723478975</v>
      </c>
      <c r="S37" s="14"/>
      <c r="T37" s="14"/>
    </row>
    <row r="38" spans="1:20" x14ac:dyDescent="0.35">
      <c r="A38" s="13" t="s">
        <v>1</v>
      </c>
      <c r="B38" s="13"/>
      <c r="C38" s="13"/>
      <c r="D38" s="17">
        <f>COUNT(D2:D32)</f>
        <v>30</v>
      </c>
      <c r="E38" s="13"/>
      <c r="F38" s="16"/>
      <c r="G38" s="16"/>
      <c r="H38" s="17">
        <f>COUNT(H2:H32)</f>
        <v>30</v>
      </c>
      <c r="I38" s="13"/>
      <c r="J38" s="13"/>
      <c r="K38" s="13"/>
      <c r="L38" s="13"/>
      <c r="M38" s="16"/>
      <c r="N38" s="17">
        <f>COUNT(N2:N32)</f>
        <v>30</v>
      </c>
      <c r="O38" s="14"/>
      <c r="P38" s="16"/>
      <c r="Q38" s="16"/>
      <c r="R38" s="17">
        <f>COUNT(R2:R32)</f>
        <v>30</v>
      </c>
      <c r="S38" s="14"/>
      <c r="T38" s="14"/>
    </row>
    <row r="39" spans="1:20" x14ac:dyDescent="0.35">
      <c r="A39" s="13" t="s">
        <v>4</v>
      </c>
      <c r="B39" s="13"/>
      <c r="C39" s="13"/>
      <c r="D39" s="14">
        <f>(D37/D38)*100</f>
        <v>65.639240578803836</v>
      </c>
      <c r="E39" s="14"/>
      <c r="F39" s="16"/>
      <c r="G39" s="16"/>
      <c r="H39" s="14">
        <f>(H37/H38)*100</f>
        <v>116.4523710026057</v>
      </c>
      <c r="I39" s="13"/>
      <c r="J39" s="13"/>
      <c r="K39" s="13"/>
      <c r="L39" s="13"/>
      <c r="M39" s="16"/>
      <c r="N39" s="14">
        <f>(N37/N38)*100</f>
        <v>30.337221420394506</v>
      </c>
      <c r="O39" s="14"/>
      <c r="P39" s="16"/>
      <c r="Q39" s="16"/>
      <c r="R39" s="14">
        <f>(R37/R38)*100</f>
        <v>290.78556907826328</v>
      </c>
      <c r="S39" s="14"/>
      <c r="T39" s="14"/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F2F4-8C49-4E32-B08A-505CBB8C3C88}">
  <dimension ref="A1:J36"/>
  <sheetViews>
    <sheetView workbookViewId="0">
      <selection activeCell="J36" sqref="A1:J36"/>
    </sheetView>
  </sheetViews>
  <sheetFormatPr defaultRowHeight="14.5" x14ac:dyDescent="0.35"/>
  <cols>
    <col min="1" max="1" width="15.81640625" bestFit="1" customWidth="1"/>
    <col min="2" max="2" width="14.26953125" bestFit="1" customWidth="1"/>
    <col min="3" max="3" width="3.7265625" customWidth="1"/>
    <col min="4" max="4" width="10.54296875" customWidth="1"/>
    <col min="5" max="5" width="7.81640625" bestFit="1" customWidth="1"/>
    <col min="6" max="6" width="7.7265625" bestFit="1" customWidth="1"/>
    <col min="7" max="7" width="5.7265625" customWidth="1"/>
    <col min="8" max="8" width="16.453125" bestFit="1" customWidth="1"/>
    <col min="9" max="9" width="6.1796875" bestFit="1" customWidth="1"/>
    <col min="10" max="10" width="5.7265625" bestFit="1" customWidth="1"/>
  </cols>
  <sheetData>
    <row r="1" spans="1:10" ht="74.5" thickBot="1" x14ac:dyDescent="0.5">
      <c r="A1" s="8" t="s">
        <v>0</v>
      </c>
      <c r="B1" s="11" t="s">
        <v>11</v>
      </c>
      <c r="C1" s="8"/>
      <c r="D1" s="11" t="s">
        <v>3</v>
      </c>
      <c r="E1" s="12"/>
      <c r="F1" s="9"/>
      <c r="G1" s="9"/>
      <c r="H1" s="11" t="s">
        <v>5</v>
      </c>
      <c r="I1" s="11"/>
      <c r="J1" s="8"/>
    </row>
    <row r="2" spans="1:10" ht="29.5" thickBot="1" x14ac:dyDescent="0.4">
      <c r="A2" s="10" t="s">
        <v>0</v>
      </c>
      <c r="B2" s="10" t="s">
        <v>13</v>
      </c>
      <c r="C2" s="10"/>
      <c r="D2" s="10" t="s">
        <v>14</v>
      </c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19</v>
      </c>
    </row>
    <row r="3" spans="1:10" x14ac:dyDescent="0.35">
      <c r="A3" s="4">
        <v>43922</v>
      </c>
      <c r="B3" s="5">
        <v>95.885580503218705</v>
      </c>
      <c r="C3" s="3"/>
      <c r="D3" s="5">
        <v>130.70330000000001</v>
      </c>
      <c r="E3" s="5">
        <f t="shared" ref="E3:E32" si="0">(D3-B3)/B3</f>
        <v>0.36311736669949596</v>
      </c>
      <c r="F3" s="6">
        <f t="shared" ref="F3:F32" si="1">ABS((B3-D3)/B3)</f>
        <v>0.36311736669949596</v>
      </c>
      <c r="G3" s="6"/>
      <c r="H3" s="5">
        <v>95.885580503218705</v>
      </c>
      <c r="I3" s="5">
        <f t="shared" ref="I3:I32" si="2">(H3-B3)/B3</f>
        <v>0</v>
      </c>
      <c r="J3" s="6">
        <f t="shared" ref="J3:J32" si="3">ABS((B3-H3)/B3)</f>
        <v>0</v>
      </c>
    </row>
    <row r="4" spans="1:10" x14ac:dyDescent="0.35">
      <c r="A4" s="4">
        <v>43923</v>
      </c>
      <c r="B4" s="5">
        <v>97.001465119540597</v>
      </c>
      <c r="C4" s="3"/>
      <c r="D4" s="5">
        <v>132.25980000000001</v>
      </c>
      <c r="E4" s="5">
        <f t="shared" si="0"/>
        <v>0.36348249830049989</v>
      </c>
      <c r="F4" s="6">
        <f t="shared" si="1"/>
        <v>0.36348249830049989</v>
      </c>
      <c r="G4" s="6"/>
      <c r="H4" s="5">
        <v>106.244894575666</v>
      </c>
      <c r="I4" s="5">
        <f t="shared" si="2"/>
        <v>9.5291647860516096E-2</v>
      </c>
      <c r="J4" s="6">
        <f t="shared" si="3"/>
        <v>9.5291647860516096E-2</v>
      </c>
    </row>
    <row r="5" spans="1:10" x14ac:dyDescent="0.35">
      <c r="A5" s="4">
        <v>43924</v>
      </c>
      <c r="B5" s="5">
        <v>98.627631510217896</v>
      </c>
      <c r="C5" s="3"/>
      <c r="D5" s="5">
        <v>133.8348</v>
      </c>
      <c r="E5" s="5">
        <f t="shared" si="0"/>
        <v>0.35697063744387514</v>
      </c>
      <c r="F5" s="6">
        <f t="shared" si="1"/>
        <v>0.35697063744387514</v>
      </c>
      <c r="G5" s="6"/>
      <c r="H5" s="5">
        <v>95.024236103054307</v>
      </c>
      <c r="I5" s="5">
        <f t="shared" si="2"/>
        <v>-3.6535353754188801E-2</v>
      </c>
      <c r="J5" s="6">
        <f t="shared" si="3"/>
        <v>3.6535353754188801E-2</v>
      </c>
    </row>
    <row r="6" spans="1:10" x14ac:dyDescent="0.35">
      <c r="A6" s="4">
        <v>43925</v>
      </c>
      <c r="B6" s="5">
        <v>95.954341492023701</v>
      </c>
      <c r="C6" s="3"/>
      <c r="D6" s="5">
        <v>135.42859999999999</v>
      </c>
      <c r="E6" s="5">
        <f t="shared" si="0"/>
        <v>0.4113858517934556</v>
      </c>
      <c r="F6" s="6">
        <f t="shared" si="1"/>
        <v>0.4113858517934556</v>
      </c>
      <c r="G6" s="6"/>
      <c r="H6" s="5">
        <v>94.183851868607107</v>
      </c>
      <c r="I6" s="5">
        <f t="shared" si="2"/>
        <v>-1.8451375892812188E-2</v>
      </c>
      <c r="J6" s="6">
        <f t="shared" si="3"/>
        <v>1.8451375892812188E-2</v>
      </c>
    </row>
    <row r="7" spans="1:10" x14ac:dyDescent="0.35">
      <c r="A7" s="4">
        <v>43926</v>
      </c>
      <c r="B7" s="5">
        <v>99.903166398485496</v>
      </c>
      <c r="C7" s="3"/>
      <c r="D7" s="5">
        <v>137.04140000000001</v>
      </c>
      <c r="E7" s="5">
        <f t="shared" si="0"/>
        <v>0.371742307479831</v>
      </c>
      <c r="F7" s="6">
        <f t="shared" si="1"/>
        <v>0.371742307479831</v>
      </c>
      <c r="G7" s="6"/>
      <c r="H7" s="5">
        <v>100.361541194558</v>
      </c>
      <c r="I7" s="5">
        <f t="shared" si="2"/>
        <v>4.5881908711899819E-3</v>
      </c>
      <c r="J7" s="6">
        <f t="shared" si="3"/>
        <v>4.5881908711899819E-3</v>
      </c>
    </row>
    <row r="8" spans="1:10" x14ac:dyDescent="0.35">
      <c r="A8" s="4">
        <v>43927</v>
      </c>
      <c r="B8" s="5">
        <v>98.620490656985098</v>
      </c>
      <c r="C8" s="3"/>
      <c r="D8" s="5">
        <v>138.67330000000001</v>
      </c>
      <c r="E8" s="5">
        <f t="shared" si="0"/>
        <v>0.40613070444278965</v>
      </c>
      <c r="F8" s="6">
        <f t="shared" si="1"/>
        <v>0.40613070444278965</v>
      </c>
      <c r="G8" s="6"/>
      <c r="H8" s="5">
        <v>94.299080517864596</v>
      </c>
      <c r="I8" s="5">
        <f t="shared" si="2"/>
        <v>-4.3818582835396032E-2</v>
      </c>
      <c r="J8" s="6">
        <f t="shared" si="3"/>
        <v>4.3818582835396032E-2</v>
      </c>
    </row>
    <row r="9" spans="1:10" x14ac:dyDescent="0.35">
      <c r="A9" s="4">
        <v>43928</v>
      </c>
      <c r="B9" s="5">
        <v>96.400940393050504</v>
      </c>
      <c r="C9" s="3"/>
      <c r="D9" s="5">
        <v>140.32470000000001</v>
      </c>
      <c r="E9" s="5">
        <f t="shared" si="0"/>
        <v>0.45563621503961954</v>
      </c>
      <c r="F9" s="6">
        <f t="shared" si="1"/>
        <v>0.45563621503961954</v>
      </c>
      <c r="G9" s="6"/>
      <c r="H9" s="5">
        <v>92.059592848047998</v>
      </c>
      <c r="I9" s="5">
        <f t="shared" si="2"/>
        <v>-4.503428625594063E-2</v>
      </c>
      <c r="J9" s="6">
        <f t="shared" si="3"/>
        <v>4.503428625594063E-2</v>
      </c>
    </row>
    <row r="10" spans="1:10" x14ac:dyDescent="0.35">
      <c r="A10" s="4">
        <v>43929</v>
      </c>
      <c r="B10" s="5">
        <v>95.0799733066426</v>
      </c>
      <c r="C10" s="3"/>
      <c r="D10" s="5">
        <v>141.9958</v>
      </c>
      <c r="E10" s="5">
        <f t="shared" si="0"/>
        <v>0.49343542137994806</v>
      </c>
      <c r="F10" s="6">
        <f t="shared" si="1"/>
        <v>0.49343542137994806</v>
      </c>
      <c r="G10" s="6"/>
      <c r="H10" s="5">
        <v>90.120177571502097</v>
      </c>
      <c r="I10" s="5">
        <f t="shared" si="2"/>
        <v>-5.2164462847971743E-2</v>
      </c>
      <c r="J10" s="6">
        <f t="shared" si="3"/>
        <v>5.2164462847971743E-2</v>
      </c>
    </row>
    <row r="11" spans="1:10" x14ac:dyDescent="0.35">
      <c r="A11" s="4">
        <v>43930</v>
      </c>
      <c r="B11" s="5">
        <v>96.489972653852504</v>
      </c>
      <c r="C11" s="3"/>
      <c r="D11" s="5">
        <v>143.68680000000001</v>
      </c>
      <c r="E11" s="5">
        <f t="shared" si="0"/>
        <v>0.48913712013849447</v>
      </c>
      <c r="F11" s="6">
        <f t="shared" si="1"/>
        <v>0.48913712013849447</v>
      </c>
      <c r="G11" s="6"/>
      <c r="H11" s="5">
        <v>86.567421570102695</v>
      </c>
      <c r="I11" s="5">
        <f t="shared" si="2"/>
        <v>-0.10283504918532731</v>
      </c>
      <c r="J11" s="6">
        <f t="shared" si="3"/>
        <v>0.10283504918532731</v>
      </c>
    </row>
    <row r="12" spans="1:10" x14ac:dyDescent="0.35">
      <c r="A12" s="4">
        <v>43931</v>
      </c>
      <c r="B12" s="5">
        <v>103.533188442111</v>
      </c>
      <c r="C12" s="3"/>
      <c r="D12" s="5">
        <v>145.39789999999999</v>
      </c>
      <c r="E12" s="5">
        <f t="shared" si="0"/>
        <v>0.40436030405165208</v>
      </c>
      <c r="F12" s="6">
        <f t="shared" si="1"/>
        <v>0.40436030405165208</v>
      </c>
      <c r="G12" s="6"/>
      <c r="H12" s="5">
        <v>86.762161578664603</v>
      </c>
      <c r="I12" s="5">
        <f t="shared" si="2"/>
        <v>-0.16198696394657697</v>
      </c>
      <c r="J12" s="6">
        <f t="shared" si="3"/>
        <v>0.16198696394657697</v>
      </c>
    </row>
    <row r="13" spans="1:10" x14ac:dyDescent="0.35">
      <c r="A13" s="4">
        <v>43932</v>
      </c>
      <c r="B13" s="5">
        <v>95.550702022108695</v>
      </c>
      <c r="C13" s="3"/>
      <c r="D13" s="5">
        <v>147.1294</v>
      </c>
      <c r="E13" s="5">
        <f t="shared" si="0"/>
        <v>0.53980449003877473</v>
      </c>
      <c r="F13" s="6">
        <f t="shared" si="1"/>
        <v>0.53980449003877473</v>
      </c>
      <c r="G13" s="6"/>
      <c r="H13" s="5">
        <v>87.607745781349394</v>
      </c>
      <c r="I13" s="5">
        <f t="shared" si="2"/>
        <v>-8.3128182971606485E-2</v>
      </c>
      <c r="J13" s="6">
        <f t="shared" si="3"/>
        <v>8.3128182971606485E-2</v>
      </c>
    </row>
    <row r="14" spans="1:10" x14ac:dyDescent="0.35">
      <c r="A14" s="4">
        <v>43933</v>
      </c>
      <c r="B14" s="5">
        <v>94.679327251090996</v>
      </c>
      <c r="C14" s="3"/>
      <c r="D14" s="5">
        <v>148.88149999999999</v>
      </c>
      <c r="E14" s="5">
        <f t="shared" si="0"/>
        <v>0.57248159997128012</v>
      </c>
      <c r="F14" s="6">
        <f t="shared" si="1"/>
        <v>0.57248159997128012</v>
      </c>
      <c r="G14" s="6"/>
      <c r="H14" s="5">
        <v>85.7106276127722</v>
      </c>
      <c r="I14" s="5">
        <f t="shared" si="2"/>
        <v>-9.4727116242954185E-2</v>
      </c>
      <c r="J14" s="6">
        <f t="shared" si="3"/>
        <v>9.4727116242954185E-2</v>
      </c>
    </row>
    <row r="15" spans="1:10" x14ac:dyDescent="0.35">
      <c r="A15" s="4">
        <v>43934</v>
      </c>
      <c r="B15" s="5">
        <v>99.116720595701494</v>
      </c>
      <c r="C15" s="3"/>
      <c r="D15" s="5">
        <v>150.65450000000001</v>
      </c>
      <c r="E15" s="5">
        <f t="shared" si="0"/>
        <v>0.51997058714767053</v>
      </c>
      <c r="F15" s="6">
        <f t="shared" si="1"/>
        <v>0.51997058714767053</v>
      </c>
      <c r="G15" s="6"/>
      <c r="H15" s="5">
        <v>83.230558870142005</v>
      </c>
      <c r="I15" s="5">
        <f t="shared" si="2"/>
        <v>-0.16027731375778026</v>
      </c>
      <c r="J15" s="6">
        <f t="shared" si="3"/>
        <v>0.16027731375778026</v>
      </c>
    </row>
    <row r="16" spans="1:10" x14ac:dyDescent="0.35">
      <c r="A16" s="4">
        <v>43935</v>
      </c>
      <c r="B16" s="5">
        <v>97.658762684008394</v>
      </c>
      <c r="C16" s="3"/>
      <c r="D16" s="5">
        <v>152.4485</v>
      </c>
      <c r="E16" s="5">
        <f t="shared" si="0"/>
        <v>0.56103247481511875</v>
      </c>
      <c r="F16" s="6">
        <f t="shared" si="1"/>
        <v>0.56103247481511875</v>
      </c>
      <c r="G16" s="6"/>
      <c r="H16" s="5">
        <v>72.768418958759298</v>
      </c>
      <c r="I16" s="5">
        <f t="shared" si="2"/>
        <v>-0.25487056195649388</v>
      </c>
      <c r="J16" s="6">
        <f t="shared" si="3"/>
        <v>0.25487056195649388</v>
      </c>
    </row>
    <row r="17" spans="1:10" x14ac:dyDescent="0.35">
      <c r="A17" s="4">
        <v>43936</v>
      </c>
      <c r="B17" s="5">
        <v>97.865794178744096</v>
      </c>
      <c r="C17" s="3"/>
      <c r="D17" s="5">
        <v>154.26400000000001</v>
      </c>
      <c r="E17" s="5">
        <f t="shared" si="0"/>
        <v>0.57628108262473277</v>
      </c>
      <c r="F17" s="6">
        <f t="shared" si="1"/>
        <v>0.57628108262473277</v>
      </c>
      <c r="G17" s="6"/>
      <c r="H17" s="5">
        <v>66.702104937431997</v>
      </c>
      <c r="I17" s="5">
        <f t="shared" si="2"/>
        <v>-0.31843290603041646</v>
      </c>
      <c r="J17" s="6">
        <f t="shared" si="3"/>
        <v>0.31843290603041646</v>
      </c>
    </row>
    <row r="18" spans="1:10" x14ac:dyDescent="0.35">
      <c r="A18" s="4">
        <v>43937</v>
      </c>
      <c r="B18" s="5">
        <v>101.366509645005</v>
      </c>
      <c r="C18" s="3"/>
      <c r="D18" s="5">
        <v>156.1011</v>
      </c>
      <c r="E18" s="5">
        <f t="shared" si="0"/>
        <v>0.53996719968637241</v>
      </c>
      <c r="F18" s="6">
        <f t="shared" si="1"/>
        <v>0.53996719968637241</v>
      </c>
      <c r="G18" s="6"/>
      <c r="H18" s="5">
        <v>62.207133497949499</v>
      </c>
      <c r="I18" s="5">
        <f t="shared" si="2"/>
        <v>-0.38631473337885752</v>
      </c>
      <c r="J18" s="6">
        <f t="shared" si="3"/>
        <v>0.38631473337885752</v>
      </c>
    </row>
    <row r="19" spans="1:10" x14ac:dyDescent="0.35">
      <c r="A19" s="4">
        <v>43938</v>
      </c>
      <c r="B19" s="5">
        <v>98.219615518416504</v>
      </c>
      <c r="C19" s="3"/>
      <c r="D19" s="5">
        <v>157.96</v>
      </c>
      <c r="E19" s="5">
        <f t="shared" si="0"/>
        <v>0.60823272587930244</v>
      </c>
      <c r="F19" s="6">
        <f t="shared" si="1"/>
        <v>0.60823272587930244</v>
      </c>
      <c r="G19" s="6"/>
      <c r="H19" s="5">
        <v>60.326414687307903</v>
      </c>
      <c r="I19" s="5">
        <f t="shared" si="2"/>
        <v>-0.38580074490317567</v>
      </c>
      <c r="J19" s="6">
        <f t="shared" si="3"/>
        <v>0.38580074490317567</v>
      </c>
    </row>
    <row r="20" spans="1:10" x14ac:dyDescent="0.35">
      <c r="A20" s="4">
        <v>43939</v>
      </c>
      <c r="B20" s="5">
        <v>97.305614210298401</v>
      </c>
      <c r="C20" s="3"/>
      <c r="D20" s="5">
        <v>159.84110000000001</v>
      </c>
      <c r="E20" s="5">
        <f t="shared" si="0"/>
        <v>0.64267089106029329</v>
      </c>
      <c r="F20" s="6">
        <f t="shared" si="1"/>
        <v>0.64267089106029329</v>
      </c>
      <c r="G20" s="6"/>
      <c r="H20" s="5">
        <v>59.361349512036703</v>
      </c>
      <c r="I20" s="5">
        <f t="shared" si="2"/>
        <v>-0.38994938787659222</v>
      </c>
      <c r="J20" s="6">
        <f t="shared" si="3"/>
        <v>0.38994938787659222</v>
      </c>
    </row>
    <row r="21" spans="1:10" x14ac:dyDescent="0.35">
      <c r="A21" s="4">
        <v>43940</v>
      </c>
      <c r="B21" s="5">
        <v>95.661960956030399</v>
      </c>
      <c r="C21" s="3"/>
      <c r="D21" s="5">
        <v>161.74459999999999</v>
      </c>
      <c r="E21" s="5">
        <f t="shared" si="0"/>
        <v>0.69079327230542031</v>
      </c>
      <c r="F21" s="6">
        <f t="shared" si="1"/>
        <v>0.69079327230542031</v>
      </c>
      <c r="G21" s="6"/>
      <c r="H21" s="5">
        <v>56.329464773764002</v>
      </c>
      <c r="I21" s="5">
        <f t="shared" si="2"/>
        <v>-0.41116129952996672</v>
      </c>
      <c r="J21" s="6">
        <f t="shared" si="3"/>
        <v>0.41116129952996672</v>
      </c>
    </row>
    <row r="22" spans="1:10" x14ac:dyDescent="0.35">
      <c r="A22" s="4">
        <v>43941</v>
      </c>
      <c r="B22" s="5">
        <v>100.335196982357</v>
      </c>
      <c r="C22" s="3"/>
      <c r="D22" s="5">
        <v>163.67070000000001</v>
      </c>
      <c r="E22" s="5">
        <f t="shared" si="0"/>
        <v>0.63123913564230061</v>
      </c>
      <c r="F22" s="6">
        <f t="shared" si="1"/>
        <v>0.63123913564230061</v>
      </c>
      <c r="G22" s="6"/>
      <c r="H22" s="5">
        <v>56.031602614532801</v>
      </c>
      <c r="I22" s="5">
        <f t="shared" si="2"/>
        <v>-0.4415558617542214</v>
      </c>
      <c r="J22" s="6">
        <f t="shared" si="3"/>
        <v>0.4415558617542214</v>
      </c>
    </row>
    <row r="23" spans="1:10" x14ac:dyDescent="0.35">
      <c r="A23" s="4">
        <v>43942</v>
      </c>
      <c r="B23" s="5">
        <v>97.233481419218904</v>
      </c>
      <c r="C23" s="3"/>
      <c r="D23" s="5">
        <v>165.6198</v>
      </c>
      <c r="E23" s="5">
        <f t="shared" si="0"/>
        <v>0.7033206831907598</v>
      </c>
      <c r="F23" s="6">
        <f t="shared" si="1"/>
        <v>0.7033206831907598</v>
      </c>
      <c r="G23" s="6"/>
      <c r="H23" s="5">
        <v>56.471833863704198</v>
      </c>
      <c r="I23" s="5">
        <f t="shared" si="2"/>
        <v>-0.41921411185281154</v>
      </c>
      <c r="J23" s="6">
        <f t="shared" si="3"/>
        <v>0.41921411185281154</v>
      </c>
    </row>
    <row r="24" spans="1:10" x14ac:dyDescent="0.35">
      <c r="A24" s="4">
        <v>43943</v>
      </c>
      <c r="B24" s="5">
        <v>96.917073603888298</v>
      </c>
      <c r="C24" s="3"/>
      <c r="D24" s="5">
        <v>167.59209999999999</v>
      </c>
      <c r="E24" s="5">
        <f t="shared" si="0"/>
        <v>0.72923194818045167</v>
      </c>
      <c r="F24" s="6">
        <f t="shared" si="1"/>
        <v>0.72923194818045167</v>
      </c>
      <c r="G24" s="6"/>
      <c r="H24" s="5">
        <v>54.253478201059103</v>
      </c>
      <c r="I24" s="5">
        <f t="shared" si="2"/>
        <v>-0.44020721856708578</v>
      </c>
      <c r="J24" s="6">
        <f t="shared" si="3"/>
        <v>0.44020721856708578</v>
      </c>
    </row>
    <row r="25" spans="1:10" x14ac:dyDescent="0.35">
      <c r="A25" s="4">
        <v>43944</v>
      </c>
      <c r="B25" s="5">
        <v>98.583938007476902</v>
      </c>
      <c r="C25" s="3"/>
      <c r="D25" s="5">
        <v>169.58789999999999</v>
      </c>
      <c r="E25" s="5">
        <f t="shared" si="0"/>
        <v>0.7202386456416251</v>
      </c>
      <c r="F25" s="6">
        <f t="shared" si="1"/>
        <v>0.7202386456416251</v>
      </c>
      <c r="G25" s="6"/>
      <c r="H25" s="5">
        <v>53.196803724265401</v>
      </c>
      <c r="I25" s="5">
        <f t="shared" si="2"/>
        <v>-0.46039076142169533</v>
      </c>
      <c r="J25" s="6">
        <f t="shared" si="3"/>
        <v>0.46039076142169533</v>
      </c>
    </row>
    <row r="26" spans="1:10" x14ac:dyDescent="0.35">
      <c r="A26" s="4">
        <v>43945</v>
      </c>
      <c r="B26" s="5">
        <v>153.48407668837501</v>
      </c>
      <c r="C26" s="3"/>
      <c r="D26" s="5">
        <v>171.60749999999999</v>
      </c>
      <c r="E26" s="5">
        <f t="shared" si="0"/>
        <v>0.11808015334660221</v>
      </c>
      <c r="F26" s="6">
        <f t="shared" si="1"/>
        <v>0.11808015334660221</v>
      </c>
      <c r="G26" s="6"/>
      <c r="H26" s="5">
        <v>52.268891986387899</v>
      </c>
      <c r="I26" s="5">
        <f t="shared" si="2"/>
        <v>-0.65945071883572937</v>
      </c>
      <c r="J26" s="6">
        <f t="shared" si="3"/>
        <v>0.65945071883572937</v>
      </c>
    </row>
    <row r="27" spans="1:10" x14ac:dyDescent="0.35">
      <c r="A27" s="4">
        <v>43946</v>
      </c>
      <c r="B27" s="5">
        <v>92.698428866830099</v>
      </c>
      <c r="C27" s="3"/>
      <c r="D27" s="5">
        <v>173.65110000000001</v>
      </c>
      <c r="E27" s="5">
        <f t="shared" si="0"/>
        <v>0.87329064928884548</v>
      </c>
      <c r="F27" s="6">
        <f t="shared" si="1"/>
        <v>0.87329064928884548</v>
      </c>
      <c r="G27" s="6"/>
      <c r="H27" s="5">
        <v>51.3299652296147</v>
      </c>
      <c r="I27" s="5">
        <f t="shared" si="2"/>
        <v>-0.44626930728939362</v>
      </c>
      <c r="J27" s="6">
        <f t="shared" si="3"/>
        <v>0.44626930728939362</v>
      </c>
    </row>
    <row r="28" spans="1:10" x14ac:dyDescent="0.35">
      <c r="A28" s="4">
        <v>43947</v>
      </c>
      <c r="B28" s="5">
        <v>91.863947493241795</v>
      </c>
      <c r="C28" s="3"/>
      <c r="D28" s="5">
        <v>175.71899999999999</v>
      </c>
      <c r="E28" s="5">
        <f t="shared" si="0"/>
        <v>0.91281786593077996</v>
      </c>
      <c r="F28" s="6">
        <f t="shared" si="1"/>
        <v>0.91281786593077996</v>
      </c>
      <c r="G28" s="6"/>
      <c r="H28" s="5">
        <v>70.387179091179704</v>
      </c>
      <c r="I28" s="5">
        <f t="shared" si="2"/>
        <v>-0.23378886917135894</v>
      </c>
      <c r="J28" s="6">
        <f t="shared" si="3"/>
        <v>0.23378886917135894</v>
      </c>
    </row>
    <row r="29" spans="1:10" x14ac:dyDescent="0.35">
      <c r="A29" s="4">
        <v>43948</v>
      </c>
      <c r="B29" s="5">
        <v>94.896050685507404</v>
      </c>
      <c r="C29" s="3"/>
      <c r="D29" s="5">
        <v>177.8116</v>
      </c>
      <c r="E29" s="5">
        <f t="shared" si="0"/>
        <v>0.87375131752617308</v>
      </c>
      <c r="F29" s="6">
        <f t="shared" si="1"/>
        <v>0.87375131752617308</v>
      </c>
      <c r="G29" s="6"/>
      <c r="H29" s="5">
        <v>66.970267334960397</v>
      </c>
      <c r="I29" s="5">
        <f t="shared" si="2"/>
        <v>-0.29427761375544637</v>
      </c>
      <c r="J29" s="6">
        <f t="shared" si="3"/>
        <v>0.29427761375544637</v>
      </c>
    </row>
    <row r="30" spans="1:10" x14ac:dyDescent="0.35">
      <c r="A30" s="4">
        <v>43949</v>
      </c>
      <c r="B30" s="5">
        <v>93.769496159295201</v>
      </c>
      <c r="C30" s="3"/>
      <c r="D30" s="5">
        <v>179.92910000000001</v>
      </c>
      <c r="E30" s="5">
        <f t="shared" si="0"/>
        <v>0.91884469224765009</v>
      </c>
      <c r="F30" s="6">
        <f t="shared" si="1"/>
        <v>0.91884469224765009</v>
      </c>
      <c r="G30" s="6"/>
      <c r="H30" s="5">
        <v>98.566090688898498</v>
      </c>
      <c r="I30" s="5">
        <f t="shared" si="2"/>
        <v>5.1153037246300902E-2</v>
      </c>
      <c r="J30" s="6">
        <f t="shared" si="3"/>
        <v>5.1153037246300902E-2</v>
      </c>
    </row>
    <row r="31" spans="1:10" x14ac:dyDescent="0.35">
      <c r="A31" s="4">
        <v>43950</v>
      </c>
      <c r="B31" s="5">
        <v>93.364483821357197</v>
      </c>
      <c r="C31" s="3"/>
      <c r="D31" s="5">
        <v>182.0718</v>
      </c>
      <c r="E31" s="5">
        <f t="shared" si="0"/>
        <v>0.95011842349361264</v>
      </c>
      <c r="F31" s="6">
        <f t="shared" si="1"/>
        <v>0.95011842349361264</v>
      </c>
      <c r="G31" s="6"/>
      <c r="H31" s="5">
        <v>92.143623193289798</v>
      </c>
      <c r="I31" s="5">
        <f t="shared" si="2"/>
        <v>-1.3076285307841291E-2</v>
      </c>
      <c r="J31" s="6">
        <f t="shared" si="3"/>
        <v>1.3076285307841291E-2</v>
      </c>
    </row>
    <row r="32" spans="1:10" x14ac:dyDescent="0.35">
      <c r="A32" s="4">
        <v>43951</v>
      </c>
      <c r="B32" s="5">
        <v>88.370976572760796</v>
      </c>
      <c r="C32" s="3"/>
      <c r="D32" s="5">
        <v>184.24</v>
      </c>
      <c r="E32" s="5">
        <f t="shared" si="0"/>
        <v>1.0848473915902113</v>
      </c>
      <c r="F32" s="6">
        <f t="shared" si="1"/>
        <v>1.0848473915902113</v>
      </c>
      <c r="G32" s="6"/>
      <c r="H32" s="5">
        <v>95.412521249066302</v>
      </c>
      <c r="I32" s="5">
        <f t="shared" si="2"/>
        <v>7.9681643786156484E-2</v>
      </c>
      <c r="J32" s="6">
        <f t="shared" si="3"/>
        <v>7.9681643786156484E-2</v>
      </c>
    </row>
    <row r="33" spans="1:10" x14ac:dyDescent="0.35">
      <c r="A33" s="4"/>
      <c r="B33" s="5"/>
      <c r="C33" s="3"/>
      <c r="D33" s="5"/>
      <c r="E33" s="5"/>
      <c r="F33" s="6"/>
      <c r="G33" s="6"/>
      <c r="H33" s="5"/>
      <c r="I33" s="5"/>
      <c r="J33" s="6"/>
    </row>
    <row r="34" spans="1:10" x14ac:dyDescent="0.35">
      <c r="A34" s="3"/>
      <c r="B34" s="3"/>
      <c r="C34" s="3"/>
      <c r="D34" s="3"/>
      <c r="E34" s="3"/>
      <c r="F34" s="5">
        <f>SUM(F3:F33)</f>
        <v>17.88241365637764</v>
      </c>
      <c r="G34" s="5"/>
      <c r="H34" s="3"/>
      <c r="I34" s="3"/>
      <c r="J34" s="5">
        <f>SUM(J3:J33)</f>
        <v>6.5844335890858048</v>
      </c>
    </row>
    <row r="35" spans="1:10" x14ac:dyDescent="0.35">
      <c r="A35" s="3"/>
      <c r="B35" s="3"/>
      <c r="C35" s="3"/>
      <c r="D35" s="3"/>
      <c r="E35" s="3" t="s">
        <v>1</v>
      </c>
      <c r="F35" s="7">
        <f>COUNT(D3:D33)</f>
        <v>30</v>
      </c>
      <c r="G35" s="7"/>
      <c r="H35" s="3"/>
      <c r="I35" s="3" t="s">
        <v>1</v>
      </c>
      <c r="J35" s="7">
        <f>COUNT(H3:H33)</f>
        <v>30</v>
      </c>
    </row>
    <row r="36" spans="1:10" x14ac:dyDescent="0.35">
      <c r="A36" s="3"/>
      <c r="B36" s="3"/>
      <c r="C36" s="3"/>
      <c r="D36" s="3"/>
      <c r="E36" s="3" t="s">
        <v>4</v>
      </c>
      <c r="F36" s="5">
        <f>(F34/F35)*100</f>
        <v>59.608045521258802</v>
      </c>
      <c r="G36" s="5"/>
      <c r="H36" s="3"/>
      <c r="I36" s="3" t="s">
        <v>4</v>
      </c>
      <c r="J36" s="5">
        <f>(J34/J35)*100</f>
        <v>21.94811196361935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73EF-7347-42F8-9376-34048B809D66}">
  <dimension ref="A1:O36"/>
  <sheetViews>
    <sheetView workbookViewId="0">
      <selection activeCell="J36" sqref="A1:J36"/>
    </sheetView>
  </sheetViews>
  <sheetFormatPr defaultRowHeight="14.5" x14ac:dyDescent="0.35"/>
  <cols>
    <col min="1" max="1" width="15.81640625" bestFit="1" customWidth="1"/>
    <col min="2" max="2" width="14.26953125" bestFit="1" customWidth="1"/>
    <col min="3" max="3" width="3.7265625" customWidth="1"/>
    <col min="4" max="4" width="10.54296875" customWidth="1"/>
    <col min="5" max="5" width="7.81640625" bestFit="1" customWidth="1"/>
    <col min="6" max="6" width="7.7265625" bestFit="1" customWidth="1"/>
    <col min="7" max="7" width="5.7265625" customWidth="1"/>
    <col min="8" max="8" width="16.453125" bestFit="1" customWidth="1"/>
    <col min="9" max="9" width="6.1796875" bestFit="1" customWidth="1"/>
    <col min="10" max="10" width="5.7265625" bestFit="1" customWidth="1"/>
    <col min="13" max="13" width="10" bestFit="1" customWidth="1"/>
    <col min="15" max="15" width="12" bestFit="1" customWidth="1"/>
  </cols>
  <sheetData>
    <row r="1" spans="1:10" ht="74.5" thickBot="1" x14ac:dyDescent="0.5">
      <c r="A1" s="8" t="s">
        <v>0</v>
      </c>
      <c r="B1" s="11" t="s">
        <v>8</v>
      </c>
      <c r="C1" s="8"/>
      <c r="D1" s="11" t="s">
        <v>3</v>
      </c>
      <c r="E1" s="12"/>
      <c r="F1" s="9"/>
      <c r="G1" s="9"/>
      <c r="H1" s="11" t="s">
        <v>5</v>
      </c>
      <c r="I1" s="11"/>
      <c r="J1" s="8"/>
    </row>
    <row r="2" spans="1:10" ht="29.5" thickBot="1" x14ac:dyDescent="0.4">
      <c r="A2" s="10" t="s">
        <v>0</v>
      </c>
      <c r="B2" s="10" t="s">
        <v>13</v>
      </c>
      <c r="C2" s="10"/>
      <c r="D2" s="10" t="s">
        <v>14</v>
      </c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19</v>
      </c>
    </row>
    <row r="3" spans="1:10" x14ac:dyDescent="0.35">
      <c r="A3" s="4">
        <v>43922</v>
      </c>
      <c r="B3" s="5">
        <v>4.2926612059306297</v>
      </c>
      <c r="C3" s="3"/>
      <c r="D3" s="5">
        <v>4.8414999999999999</v>
      </c>
      <c r="E3" s="5">
        <f t="shared" ref="E3:E32" si="0">(D3-B3)/B3</f>
        <v>0.12785513874496052</v>
      </c>
      <c r="F3" s="6">
        <f t="shared" ref="F3:F32" si="1">ABS((B3-D3)/B3)</f>
        <v>0.12785513874496052</v>
      </c>
      <c r="G3" s="6"/>
      <c r="H3" s="5">
        <v>4.2926612059306297</v>
      </c>
      <c r="I3" s="5">
        <f t="shared" ref="I3:I32" si="2">(H3-B3)/B3</f>
        <v>0</v>
      </c>
      <c r="J3" s="6">
        <f t="shared" ref="J3:J32" si="3">ABS((B3-H3)/B3)</f>
        <v>0</v>
      </c>
    </row>
    <row r="4" spans="1:10" x14ac:dyDescent="0.35">
      <c r="A4" s="4">
        <v>43923</v>
      </c>
      <c r="B4" s="5">
        <v>4.1678576304297899</v>
      </c>
      <c r="C4" s="3"/>
      <c r="D4" s="5">
        <v>4.8728999999999996</v>
      </c>
      <c r="E4" s="5">
        <f t="shared" si="0"/>
        <v>0.16916181695426716</v>
      </c>
      <c r="F4" s="6">
        <f t="shared" si="1"/>
        <v>0.16916181695426716</v>
      </c>
      <c r="G4" s="6"/>
      <c r="H4" s="5">
        <v>4.4178488691349704</v>
      </c>
      <c r="I4" s="5">
        <f t="shared" si="2"/>
        <v>5.9980752912474476E-2</v>
      </c>
      <c r="J4" s="6">
        <f t="shared" si="3"/>
        <v>5.9980752912474476E-2</v>
      </c>
    </row>
    <row r="5" spans="1:10" x14ac:dyDescent="0.35">
      <c r="A5" s="4">
        <v>43924</v>
      </c>
      <c r="B5" s="5">
        <v>4.4337931910902197</v>
      </c>
      <c r="C5" s="3"/>
      <c r="D5" s="5">
        <v>4.9046000000000003</v>
      </c>
      <c r="E5" s="5">
        <f t="shared" si="0"/>
        <v>0.10618601017654015</v>
      </c>
      <c r="F5" s="6">
        <f t="shared" si="1"/>
        <v>0.10618601017654015</v>
      </c>
      <c r="G5" s="6"/>
      <c r="H5" s="5">
        <v>4.5280225853966902</v>
      </c>
      <c r="I5" s="5">
        <f t="shared" si="2"/>
        <v>2.1252546125928019E-2</v>
      </c>
      <c r="J5" s="6">
        <f t="shared" si="3"/>
        <v>2.1252546125928019E-2</v>
      </c>
    </row>
    <row r="6" spans="1:10" x14ac:dyDescent="0.35">
      <c r="A6" s="4">
        <v>43925</v>
      </c>
      <c r="B6" s="5">
        <v>4.2407540696766199</v>
      </c>
      <c r="C6" s="3"/>
      <c r="D6" s="5">
        <v>4.9363999999999999</v>
      </c>
      <c r="E6" s="5">
        <f t="shared" si="0"/>
        <v>0.16403826274614097</v>
      </c>
      <c r="F6" s="6">
        <f t="shared" si="1"/>
        <v>0.16403826274614097</v>
      </c>
      <c r="G6" s="6"/>
      <c r="H6" s="5">
        <v>4.3450433285991501</v>
      </c>
      <c r="I6" s="5">
        <f t="shared" si="2"/>
        <v>2.4592149700037372E-2</v>
      </c>
      <c r="J6" s="6">
        <f t="shared" si="3"/>
        <v>2.4592149700037372E-2</v>
      </c>
    </row>
    <row r="7" spans="1:10" x14ac:dyDescent="0.35">
      <c r="A7" s="4">
        <v>43926</v>
      </c>
      <c r="B7" s="5">
        <v>4.1105298000946604</v>
      </c>
      <c r="C7" s="3"/>
      <c r="D7" s="5">
        <v>4.9684999999999997</v>
      </c>
      <c r="E7" s="5">
        <f t="shared" si="0"/>
        <v>0.20872496773666044</v>
      </c>
      <c r="F7" s="6">
        <f t="shared" si="1"/>
        <v>0.20872496773666044</v>
      </c>
      <c r="G7" s="6"/>
      <c r="H7" s="5">
        <v>4.3886403623526604</v>
      </c>
      <c r="I7" s="5">
        <f t="shared" si="2"/>
        <v>6.7658081995074087E-2</v>
      </c>
      <c r="J7" s="6">
        <f t="shared" si="3"/>
        <v>6.7658081995074087E-2</v>
      </c>
    </row>
    <row r="8" spans="1:10" x14ac:dyDescent="0.35">
      <c r="A8" s="4">
        <v>43927</v>
      </c>
      <c r="B8" s="5">
        <v>4.3668245922494604</v>
      </c>
      <c r="C8" s="3"/>
      <c r="D8" s="5">
        <v>5.0007000000000001</v>
      </c>
      <c r="E8" s="5">
        <f t="shared" si="0"/>
        <v>0.14515705734450274</v>
      </c>
      <c r="F8" s="6">
        <f t="shared" si="1"/>
        <v>0.14515705734450274</v>
      </c>
      <c r="G8" s="6"/>
      <c r="H8" s="5">
        <v>4.3868255530437201</v>
      </c>
      <c r="I8" s="5">
        <f t="shared" si="2"/>
        <v>4.580207052456103E-3</v>
      </c>
      <c r="J8" s="6">
        <f t="shared" si="3"/>
        <v>4.580207052456103E-3</v>
      </c>
    </row>
    <row r="9" spans="1:10" x14ac:dyDescent="0.35">
      <c r="A9" s="4">
        <v>43928</v>
      </c>
      <c r="B9" s="5">
        <v>4.3537481092009598</v>
      </c>
      <c r="C9" s="3"/>
      <c r="D9" s="5">
        <v>5.0331999999999999</v>
      </c>
      <c r="E9" s="5">
        <f t="shared" si="0"/>
        <v>0.15606136913688823</v>
      </c>
      <c r="F9" s="6">
        <f t="shared" si="1"/>
        <v>0.15606136913688823</v>
      </c>
      <c r="G9" s="6"/>
      <c r="H9" s="5">
        <v>4.3328509403264297</v>
      </c>
      <c r="I9" s="5">
        <f t="shared" si="2"/>
        <v>-4.7998111857613466E-3</v>
      </c>
      <c r="J9" s="6">
        <f t="shared" si="3"/>
        <v>4.7998111857613466E-3</v>
      </c>
    </row>
    <row r="10" spans="1:10" x14ac:dyDescent="0.35">
      <c r="A10" s="4">
        <v>43929</v>
      </c>
      <c r="B10" s="5">
        <v>3.9599204959813501</v>
      </c>
      <c r="C10" s="3"/>
      <c r="D10" s="5">
        <v>5.0659000000000001</v>
      </c>
      <c r="E10" s="5">
        <f t="shared" si="0"/>
        <v>0.2792933608492979</v>
      </c>
      <c r="F10" s="6">
        <f t="shared" si="1"/>
        <v>0.2792933608492979</v>
      </c>
      <c r="G10" s="6"/>
      <c r="H10" s="5">
        <v>4.2778711250972501</v>
      </c>
      <c r="I10" s="5">
        <f t="shared" si="2"/>
        <v>8.0292174915775741E-2</v>
      </c>
      <c r="J10" s="6">
        <f t="shared" si="3"/>
        <v>8.0292174915775741E-2</v>
      </c>
    </row>
    <row r="11" spans="1:10" x14ac:dyDescent="0.35">
      <c r="A11" s="4">
        <v>43930</v>
      </c>
      <c r="B11" s="5">
        <v>4.0609730539284596</v>
      </c>
      <c r="C11" s="3"/>
      <c r="D11" s="5">
        <v>5.0987999999999998</v>
      </c>
      <c r="E11" s="5">
        <f t="shared" si="0"/>
        <v>0.25556115056404488</v>
      </c>
      <c r="F11" s="6">
        <f t="shared" si="1"/>
        <v>0.25556115056404488</v>
      </c>
      <c r="G11" s="6"/>
      <c r="H11" s="5">
        <v>4.3378731788025</v>
      </c>
      <c r="I11" s="5">
        <f t="shared" si="2"/>
        <v>6.8185659248877747E-2</v>
      </c>
      <c r="J11" s="6">
        <f t="shared" si="3"/>
        <v>6.8185659248877747E-2</v>
      </c>
    </row>
    <row r="12" spans="1:10" x14ac:dyDescent="0.35">
      <c r="A12" s="4">
        <v>43931</v>
      </c>
      <c r="B12" s="5">
        <v>3.8833790801186101</v>
      </c>
      <c r="C12" s="3"/>
      <c r="D12" s="5">
        <v>5.1318999999999999</v>
      </c>
      <c r="E12" s="5">
        <f t="shared" si="0"/>
        <v>0.32150374560993317</v>
      </c>
      <c r="F12" s="6">
        <f t="shared" si="1"/>
        <v>0.32150374560993317</v>
      </c>
      <c r="G12" s="6"/>
      <c r="H12" s="5">
        <v>4.2965268961330496</v>
      </c>
      <c r="I12" s="5">
        <f t="shared" si="2"/>
        <v>0.10638874225016959</v>
      </c>
      <c r="J12" s="6">
        <f t="shared" si="3"/>
        <v>0.10638874225016959</v>
      </c>
    </row>
    <row r="13" spans="1:10" x14ac:dyDescent="0.35">
      <c r="A13" s="4">
        <v>43932</v>
      </c>
      <c r="B13" s="5">
        <v>4.4190808391105296</v>
      </c>
      <c r="C13" s="3"/>
      <c r="D13" s="5">
        <v>5.1651999999999996</v>
      </c>
      <c r="E13" s="5">
        <f t="shared" si="0"/>
        <v>0.16884035120743535</v>
      </c>
      <c r="F13" s="6">
        <f t="shared" si="1"/>
        <v>0.16884035120743535</v>
      </c>
      <c r="G13" s="6"/>
      <c r="H13" s="5">
        <v>4.23065015438966</v>
      </c>
      <c r="I13" s="5">
        <f t="shared" si="2"/>
        <v>-4.2640243883566721E-2</v>
      </c>
      <c r="J13" s="6">
        <f t="shared" si="3"/>
        <v>4.2640243883566721E-2</v>
      </c>
    </row>
    <row r="14" spans="1:10" x14ac:dyDescent="0.35">
      <c r="A14" s="4">
        <v>43933</v>
      </c>
      <c r="B14" s="5">
        <v>4.2504242275934603</v>
      </c>
      <c r="C14" s="3"/>
      <c r="D14" s="5">
        <v>5.1986999999999997</v>
      </c>
      <c r="E14" s="5">
        <f t="shared" si="0"/>
        <v>0.22310144155738587</v>
      </c>
      <c r="F14" s="6">
        <f t="shared" si="1"/>
        <v>0.22310144155738587</v>
      </c>
      <c r="G14" s="6"/>
      <c r="H14" s="5">
        <v>4.2674803202938296</v>
      </c>
      <c r="I14" s="5">
        <f t="shared" si="2"/>
        <v>4.0127977319634042E-3</v>
      </c>
      <c r="J14" s="6">
        <f t="shared" si="3"/>
        <v>4.0127977319634042E-3</v>
      </c>
    </row>
    <row r="15" spans="1:10" x14ac:dyDescent="0.35">
      <c r="A15" s="4">
        <v>43934</v>
      </c>
      <c r="B15" s="5">
        <v>3.6660850536637</v>
      </c>
      <c r="C15" s="3"/>
      <c r="D15" s="5">
        <v>5.2324999999999999</v>
      </c>
      <c r="E15" s="5">
        <f t="shared" si="0"/>
        <v>0.42727185087288255</v>
      </c>
      <c r="F15" s="6">
        <f t="shared" si="1"/>
        <v>0.42727185087288255</v>
      </c>
      <c r="G15" s="6"/>
      <c r="H15" s="5">
        <v>4.2612070162508697</v>
      </c>
      <c r="I15" s="5">
        <f t="shared" si="2"/>
        <v>0.16233173913748536</v>
      </c>
      <c r="J15" s="6">
        <f t="shared" si="3"/>
        <v>0.16233173913748536</v>
      </c>
    </row>
    <row r="16" spans="1:10" x14ac:dyDescent="0.35">
      <c r="A16" s="4">
        <v>43935</v>
      </c>
      <c r="B16" s="5">
        <v>3.7375247675366698</v>
      </c>
      <c r="C16" s="3"/>
      <c r="D16" s="5">
        <v>5.2664999999999997</v>
      </c>
      <c r="E16" s="5">
        <f t="shared" si="0"/>
        <v>0.40908765227288324</v>
      </c>
      <c r="F16" s="6">
        <f t="shared" si="1"/>
        <v>0.40908765227288324</v>
      </c>
      <c r="G16" s="6"/>
      <c r="H16" s="5">
        <v>4.6067474618719499</v>
      </c>
      <c r="I16" s="5">
        <f t="shared" si="2"/>
        <v>0.23256640380959079</v>
      </c>
      <c r="J16" s="6">
        <f t="shared" si="3"/>
        <v>0.23256640380959079</v>
      </c>
    </row>
    <row r="17" spans="1:15" x14ac:dyDescent="0.35">
      <c r="A17" s="4">
        <v>43936</v>
      </c>
      <c r="B17" s="5">
        <v>3.8683935287687898</v>
      </c>
      <c r="C17" s="3"/>
      <c r="D17" s="5">
        <v>5.3007</v>
      </c>
      <c r="E17" s="5">
        <f t="shared" si="0"/>
        <v>0.37025872899934159</v>
      </c>
      <c r="F17" s="6">
        <f t="shared" si="1"/>
        <v>0.37025872899934159</v>
      </c>
      <c r="G17" s="6"/>
      <c r="H17" s="5">
        <v>4.3739544494420999</v>
      </c>
      <c r="I17" s="5">
        <f t="shared" si="2"/>
        <v>0.13069014745100588</v>
      </c>
      <c r="J17" s="6">
        <f t="shared" si="3"/>
        <v>0.13069014745100588</v>
      </c>
    </row>
    <row r="18" spans="1:15" x14ac:dyDescent="0.35">
      <c r="A18" s="4">
        <v>43937</v>
      </c>
      <c r="B18" s="5">
        <v>3.9721094940695898</v>
      </c>
      <c r="C18" s="3"/>
      <c r="D18" s="5">
        <v>5.3350999999999997</v>
      </c>
      <c r="E18" s="5">
        <f t="shared" si="0"/>
        <v>0.34314021503318881</v>
      </c>
      <c r="F18" s="6">
        <f t="shared" si="1"/>
        <v>0.34314021503318881</v>
      </c>
      <c r="G18" s="6"/>
      <c r="H18" s="5">
        <v>4.4736939621255596</v>
      </c>
      <c r="I18" s="5">
        <f t="shared" si="2"/>
        <v>0.12627659655526663</v>
      </c>
      <c r="J18" s="6">
        <f t="shared" si="3"/>
        <v>0.12627659655526663</v>
      </c>
    </row>
    <row r="19" spans="1:15" x14ac:dyDescent="0.35">
      <c r="A19" s="4">
        <v>43938</v>
      </c>
      <c r="B19" s="5">
        <v>4.1203060258366104</v>
      </c>
      <c r="C19" s="3"/>
      <c r="D19" s="5">
        <v>5.3696999999999999</v>
      </c>
      <c r="E19" s="5">
        <f t="shared" si="0"/>
        <v>0.30322844136551858</v>
      </c>
      <c r="F19" s="6">
        <f t="shared" si="1"/>
        <v>0.30322844136551858</v>
      </c>
      <c r="G19" s="6"/>
      <c r="H19" s="5">
        <v>4.2825564470422197</v>
      </c>
      <c r="I19" s="5">
        <f t="shared" si="2"/>
        <v>3.9378245253679924E-2</v>
      </c>
      <c r="J19" s="6">
        <f t="shared" si="3"/>
        <v>3.9378245253679924E-2</v>
      </c>
    </row>
    <row r="20" spans="1:15" x14ac:dyDescent="0.35">
      <c r="A20" s="4">
        <v>43939</v>
      </c>
      <c r="B20" s="5">
        <v>4.2589772335067302</v>
      </c>
      <c r="C20" s="3"/>
      <c r="D20" s="5">
        <v>5.4046000000000003</v>
      </c>
      <c r="E20" s="5">
        <f t="shared" si="0"/>
        <v>0.26899011280931273</v>
      </c>
      <c r="F20" s="6">
        <f t="shared" si="1"/>
        <v>0.26899011280931273</v>
      </c>
      <c r="G20" s="6"/>
      <c r="H20" s="5">
        <v>4.2450620154085703</v>
      </c>
      <c r="I20" s="5">
        <f t="shared" si="2"/>
        <v>-3.2672675469322598E-3</v>
      </c>
      <c r="J20" s="6">
        <f t="shared" si="3"/>
        <v>3.2672675469322598E-3</v>
      </c>
    </row>
    <row r="21" spans="1:15" x14ac:dyDescent="0.35">
      <c r="A21" s="4">
        <v>43940</v>
      </c>
      <c r="B21" s="5">
        <v>4.17765129433013</v>
      </c>
      <c r="C21" s="3"/>
      <c r="D21" s="5">
        <v>5.4397000000000002</v>
      </c>
      <c r="E21" s="5">
        <f t="shared" si="0"/>
        <v>0.30209527238013162</v>
      </c>
      <c r="F21" s="6">
        <f t="shared" si="1"/>
        <v>0.30209527238013162</v>
      </c>
      <c r="G21" s="6"/>
      <c r="H21" s="5">
        <v>4.2631124368290703</v>
      </c>
      <c r="I21" s="5">
        <f t="shared" si="2"/>
        <v>2.0456743868241777E-2</v>
      </c>
      <c r="J21" s="6">
        <f t="shared" si="3"/>
        <v>2.0456743868241777E-2</v>
      </c>
    </row>
    <row r="22" spans="1:15" x14ac:dyDescent="0.35">
      <c r="A22" s="4">
        <v>43941</v>
      </c>
      <c r="B22" s="5">
        <v>4.3057464662101097</v>
      </c>
      <c r="C22" s="3"/>
      <c r="D22" s="5">
        <v>5.4749999999999996</v>
      </c>
      <c r="E22" s="5">
        <f t="shared" si="0"/>
        <v>0.27155652172410871</v>
      </c>
      <c r="F22" s="6">
        <f t="shared" si="1"/>
        <v>0.27155652172410871</v>
      </c>
      <c r="G22" s="6"/>
      <c r="H22" s="5">
        <v>4.3225882333230503</v>
      </c>
      <c r="I22" s="5">
        <f t="shared" si="2"/>
        <v>3.9114627963138353E-3</v>
      </c>
      <c r="J22" s="6">
        <f t="shared" si="3"/>
        <v>3.9114627963138353E-3</v>
      </c>
    </row>
    <row r="23" spans="1:15" x14ac:dyDescent="0.35">
      <c r="A23" s="4">
        <v>43942</v>
      </c>
      <c r="B23" s="5">
        <v>3.8059562281519099</v>
      </c>
      <c r="C23" s="3"/>
      <c r="D23" s="5">
        <v>5.5106000000000002</v>
      </c>
      <c r="E23" s="5">
        <f t="shared" si="0"/>
        <v>0.44788843319825261</v>
      </c>
      <c r="F23" s="6">
        <f t="shared" si="1"/>
        <v>0.44788843319825261</v>
      </c>
      <c r="G23" s="6"/>
      <c r="H23" s="5">
        <v>4.2406488754674401</v>
      </c>
      <c r="I23" s="5">
        <f t="shared" si="2"/>
        <v>0.1142137799957325</v>
      </c>
      <c r="J23" s="6">
        <f t="shared" si="3"/>
        <v>0.1142137799957325</v>
      </c>
    </row>
    <row r="24" spans="1:15" x14ac:dyDescent="0.35">
      <c r="A24" s="4">
        <v>43943</v>
      </c>
      <c r="B24" s="5">
        <v>4.3391204200219304</v>
      </c>
      <c r="C24" s="3"/>
      <c r="D24" s="5">
        <v>5.5464000000000002</v>
      </c>
      <c r="E24" s="5">
        <f t="shared" si="0"/>
        <v>0.27823140708594762</v>
      </c>
      <c r="F24" s="6">
        <f t="shared" si="1"/>
        <v>0.27823140708594762</v>
      </c>
      <c r="G24" s="6"/>
      <c r="H24" s="5">
        <v>4.4328918877295198</v>
      </c>
      <c r="I24" s="5">
        <f t="shared" si="2"/>
        <v>2.1610708768279689E-2</v>
      </c>
      <c r="J24" s="6">
        <f t="shared" si="3"/>
        <v>2.1610708768279689E-2</v>
      </c>
    </row>
    <row r="25" spans="1:15" x14ac:dyDescent="0.35">
      <c r="A25" s="4">
        <v>43944</v>
      </c>
      <c r="B25" s="5">
        <v>4.0664316702820296</v>
      </c>
      <c r="C25" s="3"/>
      <c r="D25" s="5">
        <v>5.5823999999999998</v>
      </c>
      <c r="E25" s="5">
        <f t="shared" si="0"/>
        <v>0.37280064012801412</v>
      </c>
      <c r="F25" s="6">
        <f t="shared" si="1"/>
        <v>0.37280064012801412</v>
      </c>
      <c r="G25" s="6"/>
      <c r="H25" s="5">
        <v>4.3315870072089702</v>
      </c>
      <c r="I25" s="5">
        <f t="shared" si="2"/>
        <v>6.5205900019107074E-2</v>
      </c>
      <c r="J25" s="6">
        <f t="shared" si="3"/>
        <v>6.5205900019107074E-2</v>
      </c>
    </row>
    <row r="26" spans="1:15" x14ac:dyDescent="0.35">
      <c r="A26" s="4">
        <v>43945</v>
      </c>
      <c r="B26" s="5">
        <v>4.1501000313740199</v>
      </c>
      <c r="C26" s="3"/>
      <c r="D26" s="5">
        <v>5.6185999999999998</v>
      </c>
      <c r="E26" s="5">
        <f t="shared" si="0"/>
        <v>0.35384688502069361</v>
      </c>
      <c r="F26" s="6">
        <f t="shared" si="1"/>
        <v>0.35384688502069361</v>
      </c>
      <c r="G26" s="6"/>
      <c r="H26" s="5">
        <v>4.2380505787719596</v>
      </c>
      <c r="I26" s="5">
        <f t="shared" si="2"/>
        <v>2.1192392167188521E-2</v>
      </c>
      <c r="J26" s="6">
        <f t="shared" si="3"/>
        <v>2.1192392167188521E-2</v>
      </c>
    </row>
    <row r="27" spans="1:15" x14ac:dyDescent="0.35">
      <c r="A27" s="4">
        <v>43946</v>
      </c>
      <c r="B27" s="5">
        <v>3.8099251812044499</v>
      </c>
      <c r="C27" s="3"/>
      <c r="D27" s="5">
        <v>5.6551</v>
      </c>
      <c r="E27" s="5">
        <f t="shared" si="0"/>
        <v>0.48430736327799123</v>
      </c>
      <c r="F27" s="6">
        <f t="shared" si="1"/>
        <v>0.48430736327799123</v>
      </c>
      <c r="G27" s="6"/>
      <c r="H27" s="5">
        <v>4.3370245063383797</v>
      </c>
      <c r="I27" s="5">
        <f t="shared" si="2"/>
        <v>0.1383489963882428</v>
      </c>
      <c r="J27" s="6">
        <f t="shared" si="3"/>
        <v>0.1383489963882428</v>
      </c>
    </row>
    <row r="28" spans="1:15" x14ac:dyDescent="0.35">
      <c r="A28" s="4">
        <v>43947</v>
      </c>
      <c r="B28" s="5">
        <v>3.8570641221944202</v>
      </c>
      <c r="C28" s="3"/>
      <c r="D28" s="5">
        <v>5.6917999999999997</v>
      </c>
      <c r="E28" s="5">
        <f t="shared" si="0"/>
        <v>0.47568197460034278</v>
      </c>
      <c r="F28" s="6">
        <f t="shared" si="1"/>
        <v>0.47568197460034278</v>
      </c>
      <c r="G28" s="6"/>
      <c r="H28" s="5">
        <v>4.5215467764584698</v>
      </c>
      <c r="I28" s="5">
        <f t="shared" si="2"/>
        <v>0.17227679738080215</v>
      </c>
      <c r="J28" s="6">
        <f t="shared" si="3"/>
        <v>0.17227679738080215</v>
      </c>
    </row>
    <row r="29" spans="1:15" x14ac:dyDescent="0.35">
      <c r="A29" s="4">
        <v>43948</v>
      </c>
      <c r="B29" s="5">
        <v>4.2714411817211602</v>
      </c>
      <c r="C29" s="3"/>
      <c r="D29" s="5">
        <v>5.7287999999999997</v>
      </c>
      <c r="E29" s="5">
        <f t="shared" si="0"/>
        <v>0.3411866759433177</v>
      </c>
      <c r="F29" s="6">
        <f t="shared" si="1"/>
        <v>0.3411866759433177</v>
      </c>
      <c r="G29" s="6"/>
      <c r="H29" s="5">
        <v>4.84405317716831</v>
      </c>
      <c r="I29" s="5">
        <f t="shared" si="2"/>
        <v>0.13405592423876433</v>
      </c>
      <c r="J29" s="6">
        <f t="shared" si="3"/>
        <v>0.13405592423876433</v>
      </c>
    </row>
    <row r="30" spans="1:15" x14ac:dyDescent="0.35">
      <c r="A30" s="4">
        <v>43949</v>
      </c>
      <c r="B30" s="5">
        <v>4.0883015568461198</v>
      </c>
      <c r="C30" s="3"/>
      <c r="D30" s="5">
        <v>5.766</v>
      </c>
      <c r="E30" s="5">
        <f t="shared" si="0"/>
        <v>0.41036562979178182</v>
      </c>
      <c r="F30" s="6">
        <f t="shared" si="1"/>
        <v>0.41036562979178182</v>
      </c>
      <c r="G30" s="6"/>
      <c r="H30" s="5">
        <v>4.8367828329859703</v>
      </c>
      <c r="I30" s="5">
        <f t="shared" si="2"/>
        <v>0.18307878362995783</v>
      </c>
      <c r="J30" s="6">
        <f t="shared" si="3"/>
        <v>0.18307878362995783</v>
      </c>
    </row>
    <row r="31" spans="1:15" x14ac:dyDescent="0.35">
      <c r="A31" s="4">
        <v>43950</v>
      </c>
      <c r="B31" s="5">
        <v>3.7989409543573802</v>
      </c>
      <c r="C31" s="3"/>
      <c r="D31" s="5">
        <v>5.8033999999999999</v>
      </c>
      <c r="E31" s="5">
        <f t="shared" si="0"/>
        <v>0.52763627277320746</v>
      </c>
      <c r="F31" s="6">
        <f t="shared" si="1"/>
        <v>0.52763627277320746</v>
      </c>
      <c r="G31" s="6"/>
      <c r="H31" s="5">
        <v>4.9712240556918799</v>
      </c>
      <c r="I31" s="5">
        <f t="shared" si="2"/>
        <v>0.30858155349582161</v>
      </c>
      <c r="J31" s="6">
        <f t="shared" si="3"/>
        <v>0.30858155349582161</v>
      </c>
      <c r="M31" s="1"/>
      <c r="O31" s="2"/>
    </row>
    <row r="32" spans="1:15" x14ac:dyDescent="0.35">
      <c r="A32" s="4">
        <v>43951</v>
      </c>
      <c r="B32" s="5">
        <v>4.1415814637392696</v>
      </c>
      <c r="C32" s="3"/>
      <c r="D32" s="5">
        <v>5.8411</v>
      </c>
      <c r="E32" s="5">
        <f t="shared" si="0"/>
        <v>0.41035496974778868</v>
      </c>
      <c r="F32" s="6">
        <f t="shared" si="1"/>
        <v>0.41035496974778868</v>
      </c>
      <c r="G32" s="6"/>
      <c r="H32" s="5">
        <v>4.7037512023322199</v>
      </c>
      <c r="I32" s="5">
        <f t="shared" si="2"/>
        <v>0.135737940570506</v>
      </c>
      <c r="J32" s="6">
        <f t="shared" si="3"/>
        <v>0.135737940570506</v>
      </c>
    </row>
    <row r="33" spans="1:10" x14ac:dyDescent="0.35">
      <c r="A33" s="4"/>
      <c r="B33" s="5"/>
      <c r="C33" s="3"/>
      <c r="D33" s="5"/>
      <c r="E33" s="5"/>
      <c r="F33" s="6"/>
      <c r="G33" s="6"/>
      <c r="H33" s="5"/>
      <c r="I33" s="5"/>
      <c r="J33" s="6"/>
    </row>
    <row r="34" spans="1:10" x14ac:dyDescent="0.35">
      <c r="A34" s="3"/>
      <c r="B34" s="3"/>
      <c r="C34" s="3"/>
      <c r="D34" s="3"/>
      <c r="E34" s="3"/>
      <c r="F34" s="5">
        <f>SUM(F3:F33)</f>
        <v>9.1234137196527634</v>
      </c>
      <c r="G34" s="5"/>
      <c r="H34" s="3"/>
      <c r="I34" s="3"/>
      <c r="J34" s="5">
        <f>SUM(J3:J33)</f>
        <v>2.4975645500750034</v>
      </c>
    </row>
    <row r="35" spans="1:10" x14ac:dyDescent="0.35">
      <c r="A35" s="3"/>
      <c r="B35" s="3"/>
      <c r="C35" s="3"/>
      <c r="D35" s="3"/>
      <c r="E35" s="3" t="s">
        <v>1</v>
      </c>
      <c r="F35" s="7">
        <f>COUNT(D3:D33)</f>
        <v>30</v>
      </c>
      <c r="G35" s="7"/>
      <c r="H35" s="3"/>
      <c r="I35" s="3" t="s">
        <v>1</v>
      </c>
      <c r="J35" s="7">
        <f>COUNT(H3:H33)</f>
        <v>30</v>
      </c>
    </row>
    <row r="36" spans="1:10" x14ac:dyDescent="0.35">
      <c r="A36" s="3"/>
      <c r="B36" s="3"/>
      <c r="C36" s="3"/>
      <c r="D36" s="3"/>
      <c r="E36" s="3" t="s">
        <v>4</v>
      </c>
      <c r="F36" s="5">
        <f>(F34/F35)*100</f>
        <v>30.411379065509209</v>
      </c>
      <c r="G36" s="5"/>
      <c r="H36" s="3"/>
      <c r="I36" s="3" t="s">
        <v>4</v>
      </c>
      <c r="J36" s="5">
        <f>(J34/J35)*100</f>
        <v>8.3252151669166796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321F-67CF-4594-898F-60B3265E0493}">
  <dimension ref="A1:J36"/>
  <sheetViews>
    <sheetView workbookViewId="0">
      <selection activeCell="J36" sqref="A1:J36"/>
    </sheetView>
  </sheetViews>
  <sheetFormatPr defaultRowHeight="14.5" x14ac:dyDescent="0.35"/>
  <cols>
    <col min="1" max="1" width="15.81640625" bestFit="1" customWidth="1"/>
    <col min="2" max="2" width="14.26953125" bestFit="1" customWidth="1"/>
    <col min="3" max="3" width="3.7265625" customWidth="1"/>
    <col min="4" max="4" width="10.54296875" customWidth="1"/>
    <col min="5" max="5" width="7.81640625" bestFit="1" customWidth="1"/>
    <col min="6" max="6" width="7.7265625" bestFit="1" customWidth="1"/>
    <col min="7" max="7" width="5.7265625" customWidth="1"/>
    <col min="8" max="8" width="16.453125" bestFit="1" customWidth="1"/>
    <col min="9" max="9" width="6.1796875" bestFit="1" customWidth="1"/>
    <col min="10" max="10" width="6.26953125" customWidth="1"/>
  </cols>
  <sheetData>
    <row r="1" spans="1:10" ht="74.5" thickBot="1" x14ac:dyDescent="0.5">
      <c r="A1" s="8" t="s">
        <v>0</v>
      </c>
      <c r="B1" s="11" t="s">
        <v>10</v>
      </c>
      <c r="C1" s="8"/>
      <c r="D1" s="11" t="s">
        <v>3</v>
      </c>
      <c r="E1" s="12"/>
      <c r="F1" s="9"/>
      <c r="G1" s="9"/>
      <c r="H1" s="11" t="s">
        <v>5</v>
      </c>
      <c r="I1" s="11"/>
      <c r="J1" s="8"/>
    </row>
    <row r="2" spans="1:10" ht="29.5" thickBot="1" x14ac:dyDescent="0.4">
      <c r="A2" s="10" t="s">
        <v>0</v>
      </c>
      <c r="B2" s="10" t="s">
        <v>13</v>
      </c>
      <c r="C2" s="10"/>
      <c r="D2" s="10" t="s">
        <v>14</v>
      </c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19</v>
      </c>
    </row>
    <row r="3" spans="1:10" x14ac:dyDescent="0.35">
      <c r="A3" s="4">
        <v>43922</v>
      </c>
      <c r="B3" s="5">
        <v>1.33706447601318</v>
      </c>
      <c r="C3" s="3"/>
      <c r="D3" s="5">
        <v>1.0629</v>
      </c>
      <c r="E3" s="5">
        <f>(D3-B3)/B3</f>
        <v>-0.20504955514985765</v>
      </c>
      <c r="F3" s="6">
        <f t="shared" ref="F3:F31" si="0">ABS((B3-D3)/B3)</f>
        <v>0.20504955514985765</v>
      </c>
      <c r="G3" s="6"/>
      <c r="H3" s="5">
        <v>1.33706447601318</v>
      </c>
      <c r="I3" s="5">
        <f>(H3-B3)/B3</f>
        <v>0</v>
      </c>
      <c r="J3" s="6">
        <f>ABS((B3-H3)/B3)</f>
        <v>0</v>
      </c>
    </row>
    <row r="4" spans="1:10" x14ac:dyDescent="0.35">
      <c r="A4" s="4">
        <v>43923</v>
      </c>
      <c r="B4" s="5">
        <v>1.2736254787445001</v>
      </c>
      <c r="C4" s="3"/>
      <c r="D4" s="5">
        <v>1.0494000000000001</v>
      </c>
      <c r="E4" s="5">
        <f t="shared" ref="E4:E31" si="1">(D4-B4)/B4</f>
        <v>-0.17605291546580426</v>
      </c>
      <c r="F4" s="6">
        <f t="shared" si="0"/>
        <v>0.17605291546580426</v>
      </c>
      <c r="G4" s="6"/>
      <c r="H4" s="5">
        <v>1.92676905539564</v>
      </c>
      <c r="I4" s="5">
        <f t="shared" ref="I4:I31" si="2">(H4-B4)/B4</f>
        <v>0.51282232300737918</v>
      </c>
      <c r="J4" s="6">
        <f t="shared" ref="J4:J31" si="3">ABS((B4-H4)/B4)</f>
        <v>0.51282232300737918</v>
      </c>
    </row>
    <row r="5" spans="1:10" x14ac:dyDescent="0.35">
      <c r="A5" s="4">
        <v>43924</v>
      </c>
      <c r="B5" s="5">
        <v>1.26281312942504</v>
      </c>
      <c r="C5" s="3"/>
      <c r="D5" s="5">
        <v>1.0361</v>
      </c>
      <c r="E5" s="5">
        <f t="shared" si="1"/>
        <v>-0.17953022829930718</v>
      </c>
      <c r="F5" s="6">
        <f t="shared" si="0"/>
        <v>0.17953022829930718</v>
      </c>
      <c r="G5" s="6"/>
      <c r="H5" s="5">
        <v>1.5299511007979401</v>
      </c>
      <c r="I5" s="5">
        <f t="shared" si="2"/>
        <v>0.21154196543278597</v>
      </c>
      <c r="J5" s="6">
        <f t="shared" si="3"/>
        <v>0.21154196543278597</v>
      </c>
    </row>
    <row r="6" spans="1:10" x14ac:dyDescent="0.35">
      <c r="A6" s="4">
        <v>43925</v>
      </c>
      <c r="B6" s="5">
        <v>1.29010704994201</v>
      </c>
      <c r="C6" s="3"/>
      <c r="D6" s="5">
        <v>1.0229999999999999</v>
      </c>
      <c r="E6" s="5">
        <f t="shared" si="1"/>
        <v>-0.20704254732505839</v>
      </c>
      <c r="F6" s="6">
        <f t="shared" si="0"/>
        <v>0.20704254732505839</v>
      </c>
      <c r="G6" s="6"/>
      <c r="H6" s="5">
        <v>1.58880657125515</v>
      </c>
      <c r="I6" s="5">
        <f t="shared" si="2"/>
        <v>0.23153080306519255</v>
      </c>
      <c r="J6" s="6">
        <f t="shared" si="3"/>
        <v>0.23153080306519255</v>
      </c>
    </row>
    <row r="7" spans="1:10" x14ac:dyDescent="0.35">
      <c r="A7" s="4">
        <v>43926</v>
      </c>
      <c r="B7" s="5">
        <v>1.43370721817016</v>
      </c>
      <c r="C7" s="3"/>
      <c r="D7" s="5">
        <v>1.01</v>
      </c>
      <c r="E7" s="5">
        <f t="shared" si="1"/>
        <v>-0.29553259745105931</v>
      </c>
      <c r="F7" s="6">
        <f t="shared" si="0"/>
        <v>0.29553259745105931</v>
      </c>
      <c r="G7" s="6"/>
      <c r="H7" s="5">
        <v>1.94825377235473</v>
      </c>
      <c r="I7" s="5">
        <f t="shared" si="2"/>
        <v>0.3588923510068433</v>
      </c>
      <c r="J7" s="6">
        <f t="shared" si="3"/>
        <v>0.3588923510068433</v>
      </c>
    </row>
    <row r="8" spans="1:10" x14ac:dyDescent="0.35">
      <c r="A8" s="4">
        <v>43927</v>
      </c>
      <c r="B8" s="5">
        <v>1.30953639030456</v>
      </c>
      <c r="C8" s="3"/>
      <c r="D8" s="5">
        <v>0.99719999999999998</v>
      </c>
      <c r="E8" s="5">
        <f t="shared" si="1"/>
        <v>-0.23850913393244438</v>
      </c>
      <c r="F8" s="6">
        <f t="shared" si="0"/>
        <v>0.23850913393244438</v>
      </c>
      <c r="G8" s="6"/>
      <c r="H8" s="5">
        <v>1.2936807305096201</v>
      </c>
      <c r="I8" s="5">
        <f t="shared" si="2"/>
        <v>-1.2107842067109265E-2</v>
      </c>
      <c r="J8" s="6">
        <f t="shared" si="3"/>
        <v>1.2107842067109265E-2</v>
      </c>
    </row>
    <row r="9" spans="1:10" x14ac:dyDescent="0.35">
      <c r="A9" s="4">
        <v>43928</v>
      </c>
      <c r="B9" s="5">
        <v>1.2773963642120301</v>
      </c>
      <c r="C9" s="3"/>
      <c r="D9" s="5">
        <v>0.98450000000000004</v>
      </c>
      <c r="E9" s="5">
        <f t="shared" si="1"/>
        <v>-0.22929168456863816</v>
      </c>
      <c r="F9" s="6">
        <f t="shared" si="0"/>
        <v>0.22929168456863816</v>
      </c>
      <c r="G9" s="6"/>
      <c r="H9" s="5">
        <v>1.7552644850980299</v>
      </c>
      <c r="I9" s="5">
        <f t="shared" si="2"/>
        <v>0.37409541335337665</v>
      </c>
      <c r="J9" s="6">
        <f t="shared" si="3"/>
        <v>0.37409541335337665</v>
      </c>
    </row>
    <row r="10" spans="1:10" x14ac:dyDescent="0.35">
      <c r="A10" s="4">
        <v>43929</v>
      </c>
      <c r="B10" s="5">
        <v>1.3594078063964801</v>
      </c>
      <c r="C10" s="3"/>
      <c r="D10" s="5">
        <v>0.97199999999999998</v>
      </c>
      <c r="E10" s="5">
        <f t="shared" si="1"/>
        <v>-0.28498277306750297</v>
      </c>
      <c r="F10" s="6">
        <f t="shared" si="0"/>
        <v>0.28498277306750297</v>
      </c>
      <c r="G10" s="6"/>
      <c r="H10" s="5">
        <v>1.41894293609845</v>
      </c>
      <c r="I10" s="5">
        <f t="shared" si="2"/>
        <v>4.3794900560256263E-2</v>
      </c>
      <c r="J10" s="6">
        <f t="shared" si="3"/>
        <v>4.3794900560256263E-2</v>
      </c>
    </row>
    <row r="11" spans="1:10" x14ac:dyDescent="0.35">
      <c r="A11" s="4">
        <v>43930</v>
      </c>
      <c r="B11" s="5">
        <v>1.21126076698303</v>
      </c>
      <c r="C11" s="3"/>
      <c r="D11" s="5">
        <v>0.9597</v>
      </c>
      <c r="E11" s="5">
        <f t="shared" si="1"/>
        <v>-0.20768506158224673</v>
      </c>
      <c r="F11" s="6">
        <f t="shared" si="0"/>
        <v>0.20768506158224673</v>
      </c>
      <c r="G11" s="6"/>
      <c r="H11" s="5">
        <v>1.4215264708459201</v>
      </c>
      <c r="I11" s="5">
        <f t="shared" si="2"/>
        <v>0.17359243326819979</v>
      </c>
      <c r="J11" s="6">
        <f t="shared" si="3"/>
        <v>0.17359243326819979</v>
      </c>
    </row>
    <row r="12" spans="1:10" x14ac:dyDescent="0.35">
      <c r="A12" s="4">
        <v>43931</v>
      </c>
      <c r="B12" s="5">
        <v>1.18785387992858</v>
      </c>
      <c r="C12" s="3"/>
      <c r="D12" s="5">
        <v>0.94750000000000001</v>
      </c>
      <c r="E12" s="5">
        <f t="shared" si="1"/>
        <v>-0.20234296826393441</v>
      </c>
      <c r="F12" s="6">
        <f t="shared" si="0"/>
        <v>0.20234296826393441</v>
      </c>
      <c r="G12" s="6"/>
      <c r="H12" s="5">
        <v>1.22801125307951</v>
      </c>
      <c r="I12" s="5">
        <f t="shared" si="2"/>
        <v>3.3806660759776619E-2</v>
      </c>
      <c r="J12" s="6">
        <f t="shared" si="3"/>
        <v>3.3806660759776619E-2</v>
      </c>
    </row>
    <row r="13" spans="1:10" x14ac:dyDescent="0.35">
      <c r="A13" s="4">
        <v>43932</v>
      </c>
      <c r="B13" s="5">
        <v>1.34083960533142</v>
      </c>
      <c r="C13" s="3"/>
      <c r="D13" s="5">
        <v>0.9355</v>
      </c>
      <c r="E13" s="5">
        <f t="shared" si="1"/>
        <v>-0.30230282855586654</v>
      </c>
      <c r="F13" s="6">
        <f t="shared" si="0"/>
        <v>0.30230282855586654</v>
      </c>
      <c r="G13" s="6"/>
      <c r="H13" s="5">
        <v>1.5318466665646699</v>
      </c>
      <c r="I13" s="5">
        <f t="shared" si="2"/>
        <v>0.14245332586669684</v>
      </c>
      <c r="J13" s="6">
        <f t="shared" si="3"/>
        <v>0.14245332586669684</v>
      </c>
    </row>
    <row r="14" spans="1:10" x14ac:dyDescent="0.35">
      <c r="A14" s="4">
        <v>43933</v>
      </c>
      <c r="B14" s="5">
        <v>1.1102162837982099</v>
      </c>
      <c r="C14" s="3"/>
      <c r="D14" s="5">
        <v>0.92359999999999998</v>
      </c>
      <c r="E14" s="5">
        <f t="shared" si="1"/>
        <v>-0.16809002580989782</v>
      </c>
      <c r="F14" s="6">
        <f t="shared" si="0"/>
        <v>0.16809002580989782</v>
      </c>
      <c r="G14" s="6"/>
      <c r="H14" s="5">
        <v>0.69226186892828601</v>
      </c>
      <c r="I14" s="5">
        <f t="shared" si="2"/>
        <v>-0.37646215513975495</v>
      </c>
      <c r="J14" s="6">
        <f t="shared" si="3"/>
        <v>0.37646215513975495</v>
      </c>
    </row>
    <row r="15" spans="1:10" x14ac:dyDescent="0.35">
      <c r="A15" s="4">
        <v>43934</v>
      </c>
      <c r="B15" s="5">
        <v>1.2545630168914701</v>
      </c>
      <c r="C15" s="3"/>
      <c r="D15" s="5">
        <v>0.91190000000000004</v>
      </c>
      <c r="E15" s="5">
        <f t="shared" si="1"/>
        <v>-0.27313336379109382</v>
      </c>
      <c r="F15" s="6">
        <f t="shared" si="0"/>
        <v>0.27313336379109382</v>
      </c>
      <c r="G15" s="6"/>
      <c r="H15" s="5">
        <v>0.63713895729496195</v>
      </c>
      <c r="I15" s="5">
        <f t="shared" si="2"/>
        <v>-0.49214272322991676</v>
      </c>
      <c r="J15" s="6">
        <f t="shared" si="3"/>
        <v>0.49214272322991676</v>
      </c>
    </row>
    <row r="16" spans="1:10" x14ac:dyDescent="0.35">
      <c r="A16" s="4">
        <v>43935</v>
      </c>
      <c r="B16" s="5">
        <v>1.1914629554748499</v>
      </c>
      <c r="C16" s="3"/>
      <c r="D16" s="5">
        <v>0.90029999999999999</v>
      </c>
      <c r="E16" s="5">
        <f t="shared" si="1"/>
        <v>-0.24437432497329203</v>
      </c>
      <c r="F16" s="6">
        <f t="shared" si="0"/>
        <v>0.24437432497329203</v>
      </c>
      <c r="G16" s="6"/>
      <c r="H16" s="5">
        <v>0.50518935844098001</v>
      </c>
      <c r="I16" s="5">
        <f t="shared" si="2"/>
        <v>-0.57599239143810388</v>
      </c>
      <c r="J16" s="6">
        <f t="shared" si="3"/>
        <v>0.57599239143810388</v>
      </c>
    </row>
    <row r="17" spans="1:10" x14ac:dyDescent="0.35">
      <c r="A17" s="4">
        <v>43936</v>
      </c>
      <c r="B17" s="5">
        <v>1.33994708061218</v>
      </c>
      <c r="C17" s="3"/>
      <c r="D17" s="5">
        <v>0.88890000000000002</v>
      </c>
      <c r="E17" s="5">
        <f t="shared" si="1"/>
        <v>-0.33661559261438195</v>
      </c>
      <c r="F17" s="6">
        <f t="shared" si="0"/>
        <v>0.33661559261438195</v>
      </c>
      <c r="G17" s="6"/>
      <c r="H17" s="5">
        <v>0.36979709545188999</v>
      </c>
      <c r="I17" s="5">
        <f t="shared" si="2"/>
        <v>-0.724021119339324</v>
      </c>
      <c r="J17" s="6">
        <f t="shared" si="3"/>
        <v>0.724021119339324</v>
      </c>
    </row>
    <row r="18" spans="1:10" x14ac:dyDescent="0.35">
      <c r="A18" s="4">
        <v>43937</v>
      </c>
      <c r="B18" s="5">
        <v>1.4297911167144699</v>
      </c>
      <c r="C18" s="3"/>
      <c r="D18" s="5">
        <v>0.87760000000000005</v>
      </c>
      <c r="E18" s="5">
        <f t="shared" si="1"/>
        <v>-0.3862040477516428</v>
      </c>
      <c r="F18" s="6">
        <f t="shared" si="0"/>
        <v>0.3862040477516428</v>
      </c>
      <c r="G18" s="6"/>
      <c r="H18" s="5">
        <v>0.56571912424481696</v>
      </c>
      <c r="I18" s="5">
        <f t="shared" si="2"/>
        <v>-0.60433442505588642</v>
      </c>
      <c r="J18" s="6">
        <f t="shared" si="3"/>
        <v>0.60433442505588642</v>
      </c>
    </row>
    <row r="19" spans="1:10" x14ac:dyDescent="0.35">
      <c r="A19" s="4">
        <v>43938</v>
      </c>
      <c r="B19" s="5">
        <v>1.2983563137054399</v>
      </c>
      <c r="C19" s="3"/>
      <c r="D19" s="5">
        <v>0.86650000000000005</v>
      </c>
      <c r="E19" s="5">
        <f t="shared" si="1"/>
        <v>-0.33261771760707576</v>
      </c>
      <c r="F19" s="6">
        <f t="shared" si="0"/>
        <v>0.33261771760707576</v>
      </c>
      <c r="G19" s="6"/>
      <c r="H19" s="5">
        <v>0.53303351236056995</v>
      </c>
      <c r="I19" s="5">
        <f t="shared" si="2"/>
        <v>-0.58945513898313429</v>
      </c>
      <c r="J19" s="6">
        <f t="shared" si="3"/>
        <v>0.58945513898313429</v>
      </c>
    </row>
    <row r="20" spans="1:10" x14ac:dyDescent="0.35">
      <c r="A20" s="4">
        <v>43939</v>
      </c>
      <c r="B20" s="5">
        <v>1.2551651191711399</v>
      </c>
      <c r="C20" s="3"/>
      <c r="D20" s="5">
        <v>0.85550000000000004</v>
      </c>
      <c r="E20" s="5">
        <f t="shared" si="1"/>
        <v>-0.31841636854524963</v>
      </c>
      <c r="F20" s="6">
        <f t="shared" si="0"/>
        <v>0.31841636854524963</v>
      </c>
      <c r="G20" s="6"/>
      <c r="H20" s="5">
        <v>0.477972494765662</v>
      </c>
      <c r="I20" s="5">
        <f t="shared" si="2"/>
        <v>-0.61919552458460947</v>
      </c>
      <c r="J20" s="6">
        <f t="shared" si="3"/>
        <v>0.61919552458460947</v>
      </c>
    </row>
    <row r="21" spans="1:10" x14ac:dyDescent="0.35">
      <c r="A21" s="4">
        <v>43940</v>
      </c>
      <c r="B21" s="5">
        <v>1.21104329109191</v>
      </c>
      <c r="C21" s="3"/>
      <c r="D21" s="5">
        <v>0.84470000000000001</v>
      </c>
      <c r="E21" s="5">
        <f t="shared" si="1"/>
        <v>-0.30250222579706859</v>
      </c>
      <c r="F21" s="6">
        <f t="shared" si="0"/>
        <v>0.30250222579706859</v>
      </c>
      <c r="G21" s="6"/>
      <c r="H21" s="5">
        <v>0.76997322539448598</v>
      </c>
      <c r="I21" s="5">
        <f t="shared" si="2"/>
        <v>-0.36420668768970521</v>
      </c>
      <c r="J21" s="6">
        <f t="shared" si="3"/>
        <v>0.36420668768970521</v>
      </c>
    </row>
    <row r="22" spans="1:10" x14ac:dyDescent="0.35">
      <c r="A22" s="4">
        <v>43941</v>
      </c>
      <c r="B22" s="5">
        <v>1.25010627746582</v>
      </c>
      <c r="C22" s="3"/>
      <c r="D22" s="5">
        <v>0.83389999999999997</v>
      </c>
      <c r="E22" s="5">
        <f t="shared" si="1"/>
        <v>-0.33293671503637406</v>
      </c>
      <c r="F22" s="6">
        <f t="shared" si="0"/>
        <v>0.33293671503637406</v>
      </c>
      <c r="G22" s="6"/>
      <c r="H22" s="5">
        <v>0.66645724738633305</v>
      </c>
      <c r="I22" s="5">
        <f t="shared" si="2"/>
        <v>-0.46687952904503743</v>
      </c>
      <c r="J22" s="6">
        <f t="shared" si="3"/>
        <v>0.46687952904503743</v>
      </c>
    </row>
    <row r="23" spans="1:10" x14ac:dyDescent="0.35">
      <c r="A23" s="4">
        <v>43942</v>
      </c>
      <c r="B23" s="5">
        <v>1.2511818408966</v>
      </c>
      <c r="C23" s="3"/>
      <c r="D23" s="5">
        <v>0.82340000000000002</v>
      </c>
      <c r="E23" s="5">
        <f t="shared" si="1"/>
        <v>-0.34190221350243577</v>
      </c>
      <c r="F23" s="6">
        <f t="shared" si="0"/>
        <v>0.34190221350243577</v>
      </c>
      <c r="G23" s="6"/>
      <c r="H23" s="5">
        <v>0.569066365170111</v>
      </c>
      <c r="I23" s="5">
        <f t="shared" si="2"/>
        <v>-0.545176930667155</v>
      </c>
      <c r="J23" s="6">
        <f t="shared" si="3"/>
        <v>0.545176930667155</v>
      </c>
    </row>
    <row r="24" spans="1:10" x14ac:dyDescent="0.35">
      <c r="A24" s="4">
        <v>43943</v>
      </c>
      <c r="B24" s="5">
        <v>1.31258755683898</v>
      </c>
      <c r="C24" s="3"/>
      <c r="D24" s="5">
        <v>0.81289999999999996</v>
      </c>
      <c r="E24" s="5">
        <f t="shared" si="1"/>
        <v>-0.38068893327188424</v>
      </c>
      <c r="F24" s="6">
        <f t="shared" si="0"/>
        <v>0.38068893327188424</v>
      </c>
      <c r="G24" s="6"/>
      <c r="H24" s="5">
        <v>0.94134050516729795</v>
      </c>
      <c r="I24" s="5">
        <f t="shared" si="2"/>
        <v>-0.28283602852805673</v>
      </c>
      <c r="J24" s="6">
        <f t="shared" si="3"/>
        <v>0.28283602852805673</v>
      </c>
    </row>
    <row r="25" spans="1:10" x14ac:dyDescent="0.35">
      <c r="A25" s="4">
        <v>43944</v>
      </c>
      <c r="B25" s="5">
        <v>1.30869669914245</v>
      </c>
      <c r="C25" s="3"/>
      <c r="D25" s="5">
        <v>0.80259999999999998</v>
      </c>
      <c r="E25" s="5">
        <f t="shared" si="1"/>
        <v>-0.38671809860457362</v>
      </c>
      <c r="F25" s="6">
        <f t="shared" si="0"/>
        <v>0.38671809860457362</v>
      </c>
      <c r="G25" s="6"/>
      <c r="H25" s="5">
        <v>0.736926182848888</v>
      </c>
      <c r="I25" s="5">
        <f t="shared" si="2"/>
        <v>-0.43690070943727927</v>
      </c>
      <c r="J25" s="6">
        <f t="shared" si="3"/>
        <v>0.43690070943727927</v>
      </c>
    </row>
    <row r="26" spans="1:10" x14ac:dyDescent="0.35">
      <c r="A26" s="4">
        <v>43945</v>
      </c>
      <c r="B26" s="5">
        <v>1.18315979003906</v>
      </c>
      <c r="C26" s="3"/>
      <c r="D26" s="5">
        <v>0.79239999999999999</v>
      </c>
      <c r="E26" s="5">
        <f t="shared" si="1"/>
        <v>-0.33026797675921676</v>
      </c>
      <c r="F26" s="6">
        <f t="shared" si="0"/>
        <v>0.33026797675921676</v>
      </c>
      <c r="G26" s="6"/>
      <c r="H26" s="5">
        <v>0.74864123764714297</v>
      </c>
      <c r="I26" s="5">
        <f t="shared" si="2"/>
        <v>-0.36725263658391583</v>
      </c>
      <c r="J26" s="6">
        <f t="shared" si="3"/>
        <v>0.36725263658391583</v>
      </c>
    </row>
    <row r="27" spans="1:10" x14ac:dyDescent="0.35">
      <c r="A27" s="4">
        <v>43946</v>
      </c>
      <c r="B27" s="5">
        <v>1.2657546710968</v>
      </c>
      <c r="C27" s="3"/>
      <c r="D27" s="5">
        <v>0.78239999999999998</v>
      </c>
      <c r="E27" s="5">
        <f t="shared" si="1"/>
        <v>-0.38187073856734349</v>
      </c>
      <c r="F27" s="6">
        <f t="shared" si="0"/>
        <v>0.38187073856734349</v>
      </c>
      <c r="G27" s="6"/>
      <c r="H27" s="5">
        <v>1.00478307023533</v>
      </c>
      <c r="I27" s="5">
        <f t="shared" si="2"/>
        <v>-0.20617865911988556</v>
      </c>
      <c r="J27" s="6">
        <f t="shared" si="3"/>
        <v>0.20617865911988556</v>
      </c>
    </row>
    <row r="28" spans="1:10" x14ac:dyDescent="0.35">
      <c r="A28" s="4">
        <v>43947</v>
      </c>
      <c r="B28" s="5">
        <v>1.24659412384033</v>
      </c>
      <c r="C28" s="3"/>
      <c r="D28" s="5">
        <v>0.77239999999999998</v>
      </c>
      <c r="E28" s="5">
        <f t="shared" si="1"/>
        <v>-0.38039175283411425</v>
      </c>
      <c r="F28" s="6">
        <f t="shared" si="0"/>
        <v>0.38039175283411425</v>
      </c>
      <c r="G28" s="6"/>
      <c r="H28" s="5">
        <v>0.93777121224466198</v>
      </c>
      <c r="I28" s="5">
        <f t="shared" si="2"/>
        <v>-0.24773332850654731</v>
      </c>
      <c r="J28" s="6">
        <f t="shared" si="3"/>
        <v>0.24773332850654731</v>
      </c>
    </row>
    <row r="29" spans="1:10" x14ac:dyDescent="0.35">
      <c r="A29" s="4">
        <v>43948</v>
      </c>
      <c r="B29" s="5">
        <v>1.2228289890289299</v>
      </c>
      <c r="C29" s="3"/>
      <c r="D29" s="5">
        <v>0.76259999999999994</v>
      </c>
      <c r="E29" s="5">
        <f t="shared" si="1"/>
        <v>-0.37636414671065815</v>
      </c>
      <c r="F29" s="6">
        <f t="shared" si="0"/>
        <v>0.37636414671065815</v>
      </c>
      <c r="G29" s="6"/>
      <c r="H29" s="5">
        <v>1.0354648871329</v>
      </c>
      <c r="I29" s="5">
        <f t="shared" si="2"/>
        <v>-0.1532218352500942</v>
      </c>
      <c r="J29" s="6">
        <f t="shared" si="3"/>
        <v>0.1532218352500942</v>
      </c>
    </row>
    <row r="30" spans="1:10" x14ac:dyDescent="0.35">
      <c r="A30" s="4">
        <v>43949</v>
      </c>
      <c r="B30" s="5">
        <v>1.2032585716247499</v>
      </c>
      <c r="C30" s="3"/>
      <c r="D30" s="5">
        <v>0.75290000000000001</v>
      </c>
      <c r="E30" s="5">
        <f t="shared" si="1"/>
        <v>-0.37428245453230763</v>
      </c>
      <c r="F30" s="6">
        <f t="shared" si="0"/>
        <v>0.37428245453230763</v>
      </c>
      <c r="G30" s="6"/>
      <c r="H30" s="5">
        <v>1.29050904486338</v>
      </c>
      <c r="I30" s="5">
        <f t="shared" si="2"/>
        <v>7.2511823556608068E-2</v>
      </c>
      <c r="J30" s="6">
        <f t="shared" si="3"/>
        <v>7.2511823556608068E-2</v>
      </c>
    </row>
    <row r="31" spans="1:10" x14ac:dyDescent="0.35">
      <c r="A31" s="4">
        <v>43950</v>
      </c>
      <c r="B31" s="5">
        <v>1.3614558029174799</v>
      </c>
      <c r="C31" s="3"/>
      <c r="D31" s="5">
        <v>0.74339999999999995</v>
      </c>
      <c r="E31" s="5">
        <f t="shared" si="1"/>
        <v>-0.45396685047949464</v>
      </c>
      <c r="F31" s="6">
        <f t="shared" si="0"/>
        <v>0.45396685047949464</v>
      </c>
      <c r="G31" s="6"/>
      <c r="H31" s="5">
        <v>1.0350777744045001</v>
      </c>
      <c r="I31" s="5">
        <f t="shared" si="2"/>
        <v>-0.23972723008237243</v>
      </c>
      <c r="J31" s="6">
        <f t="shared" si="3"/>
        <v>0.23972723008237243</v>
      </c>
    </row>
    <row r="32" spans="1:10" x14ac:dyDescent="0.35">
      <c r="A32" s="4">
        <v>43951</v>
      </c>
      <c r="B32" s="5">
        <v>1.37505973815917</v>
      </c>
      <c r="C32" s="3"/>
      <c r="D32" s="5">
        <v>0.73399999999999999</v>
      </c>
      <c r="E32" s="5">
        <f t="shared" ref="E32" si="4">(D32-B32)/B32</f>
        <v>-0.46620500940371812</v>
      </c>
      <c r="F32" s="6">
        <f t="shared" ref="F32" si="5">ABS((B32-D32)/B32)</f>
        <v>0.46620500940371812</v>
      </c>
      <c r="G32" s="6"/>
      <c r="H32" s="5">
        <v>1.66696705449519</v>
      </c>
      <c r="I32" s="5">
        <f t="shared" ref="I32" si="6">(H32-B32)/B32</f>
        <v>0.21228700705527473</v>
      </c>
      <c r="J32" s="6">
        <f t="shared" ref="J32" si="7">ABS((B32-H32)/B32)</f>
        <v>0.21228700705527473</v>
      </c>
    </row>
    <row r="33" spans="1:10" x14ac:dyDescent="0.35">
      <c r="A33" s="4"/>
      <c r="B33" s="5"/>
      <c r="C33" s="3"/>
      <c r="D33" s="5"/>
      <c r="E33" s="5"/>
      <c r="F33" s="6"/>
      <c r="G33" s="6"/>
      <c r="H33" s="5"/>
      <c r="I33" s="5"/>
      <c r="J33" s="6"/>
    </row>
    <row r="34" spans="1:10" x14ac:dyDescent="0.35">
      <c r="A34" s="3"/>
      <c r="B34" s="3"/>
      <c r="C34" s="3"/>
      <c r="D34" s="3"/>
      <c r="E34" s="3"/>
      <c r="F34" s="5">
        <f>SUM(F3:F33)</f>
        <v>9.0958708502535419</v>
      </c>
      <c r="G34" s="5"/>
      <c r="H34" s="3"/>
      <c r="I34" s="3"/>
      <c r="J34" s="5">
        <f>SUM(J3:J33)</f>
        <v>9.6711539016802774</v>
      </c>
    </row>
    <row r="35" spans="1:10" x14ac:dyDescent="0.35">
      <c r="A35" s="3"/>
      <c r="B35" s="3"/>
      <c r="C35" s="3"/>
      <c r="D35" s="3"/>
      <c r="E35" s="3" t="s">
        <v>1</v>
      </c>
      <c r="F35" s="7">
        <f>COUNT(D3:D33)</f>
        <v>30</v>
      </c>
      <c r="G35" s="7"/>
      <c r="H35" s="3"/>
      <c r="I35" s="3" t="s">
        <v>1</v>
      </c>
      <c r="J35" s="7">
        <f>COUNT(H3:H33)</f>
        <v>30</v>
      </c>
    </row>
    <row r="36" spans="1:10" x14ac:dyDescent="0.35">
      <c r="A36" s="3"/>
      <c r="B36" s="3"/>
      <c r="C36" s="3"/>
      <c r="D36" s="3"/>
      <c r="E36" s="3" t="s">
        <v>4</v>
      </c>
      <c r="F36" s="5">
        <f>(F34/F35)*100</f>
        <v>30.319569500845141</v>
      </c>
      <c r="G36" s="5"/>
      <c r="H36" s="3"/>
      <c r="I36" s="3" t="s">
        <v>4</v>
      </c>
      <c r="J36" s="5">
        <f>(J34/J35)*100</f>
        <v>32.237179672267594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EC80-6886-496D-A3F0-159DF56D53B3}">
  <dimension ref="A1:AD39"/>
  <sheetViews>
    <sheetView tabSelected="1" workbookViewId="0"/>
  </sheetViews>
  <sheetFormatPr defaultRowHeight="14.5" x14ac:dyDescent="0.35"/>
  <cols>
    <col min="1" max="1" width="10.6328125" bestFit="1" customWidth="1"/>
    <col min="2" max="2" width="7" bestFit="1" customWidth="1"/>
    <col min="3" max="3" width="0" hidden="1" customWidth="1"/>
    <col min="4" max="5" width="8.90625" bestFit="1" customWidth="1"/>
    <col min="6" max="6" width="8.90625" hidden="1" customWidth="1"/>
    <col min="7" max="7" width="0" hidden="1" customWidth="1"/>
    <col min="8" max="9" width="8.90625" bestFit="1" customWidth="1"/>
    <col min="10" max="10" width="8.90625" hidden="1" customWidth="1"/>
    <col min="11" max="11" width="10.6328125" hidden="1" customWidth="1"/>
    <col min="12" max="12" width="7.81640625" bestFit="1" customWidth="1"/>
    <col min="13" max="13" width="0" hidden="1" customWidth="1"/>
    <col min="14" max="15" width="8.90625" bestFit="1" customWidth="1"/>
    <col min="16" max="16" width="8.90625" hidden="1" customWidth="1"/>
    <col min="17" max="17" width="0" hidden="1" customWidth="1"/>
    <col min="18" max="19" width="8.90625" bestFit="1" customWidth="1"/>
    <col min="20" max="20" width="8.90625" hidden="1" customWidth="1"/>
    <col min="21" max="21" width="10.6328125" hidden="1" customWidth="1"/>
    <col min="22" max="22" width="7.26953125" bestFit="1" customWidth="1"/>
    <col min="23" max="23" width="0" hidden="1" customWidth="1"/>
    <col min="24" max="25" width="8.90625" bestFit="1" customWidth="1"/>
    <col min="26" max="26" width="8.90625" hidden="1" customWidth="1"/>
    <col min="27" max="27" width="0" hidden="1" customWidth="1"/>
    <col min="28" max="29" width="8.90625" bestFit="1" customWidth="1"/>
    <col min="30" max="30" width="8.90625" hidden="1" customWidth="1"/>
  </cols>
  <sheetData>
    <row r="1" spans="1:30" ht="85" thickBot="1" x14ac:dyDescent="0.4">
      <c r="A1" s="18"/>
      <c r="B1" s="19" t="s">
        <v>11</v>
      </c>
      <c r="C1" s="18"/>
      <c r="D1" s="19" t="s">
        <v>3</v>
      </c>
      <c r="E1" s="20"/>
      <c r="F1" s="21"/>
      <c r="G1" s="21"/>
      <c r="H1" s="19" t="s">
        <v>5</v>
      </c>
      <c r="I1" s="19"/>
      <c r="J1" s="18"/>
      <c r="K1" s="18" t="s">
        <v>0</v>
      </c>
      <c r="L1" s="19" t="s">
        <v>8</v>
      </c>
      <c r="M1" s="18"/>
      <c r="N1" s="19" t="s">
        <v>3</v>
      </c>
      <c r="O1" s="20"/>
      <c r="P1" s="21"/>
      <c r="Q1" s="21"/>
      <c r="R1" s="19" t="s">
        <v>5</v>
      </c>
      <c r="S1" s="19"/>
      <c r="T1" s="18"/>
      <c r="U1" s="18" t="s">
        <v>0</v>
      </c>
      <c r="V1" s="19" t="s">
        <v>10</v>
      </c>
      <c r="W1" s="18"/>
      <c r="X1" s="19" t="s">
        <v>3</v>
      </c>
      <c r="Y1" s="20"/>
      <c r="Z1" s="21"/>
      <c r="AA1" s="21"/>
      <c r="AB1" s="19" t="s">
        <v>5</v>
      </c>
      <c r="AC1" s="19"/>
      <c r="AD1" s="18"/>
    </row>
    <row r="2" spans="1:30" ht="29" thickBot="1" x14ac:dyDescent="0.4">
      <c r="A2" s="19" t="s">
        <v>0</v>
      </c>
      <c r="B2" s="19" t="s">
        <v>13</v>
      </c>
      <c r="C2" s="19"/>
      <c r="D2" s="19" t="s">
        <v>14</v>
      </c>
      <c r="E2" s="19" t="s">
        <v>15</v>
      </c>
      <c r="F2" s="19" t="s">
        <v>16</v>
      </c>
      <c r="G2" s="19"/>
      <c r="H2" s="19" t="s">
        <v>17</v>
      </c>
      <c r="I2" s="19" t="s">
        <v>18</v>
      </c>
      <c r="J2" s="19" t="s">
        <v>19</v>
      </c>
      <c r="K2" s="19" t="s">
        <v>0</v>
      </c>
      <c r="L2" s="19" t="s">
        <v>13</v>
      </c>
      <c r="M2" s="19"/>
      <c r="N2" s="19" t="s">
        <v>14</v>
      </c>
      <c r="O2" s="19" t="s">
        <v>15</v>
      </c>
      <c r="P2" s="19" t="s">
        <v>16</v>
      </c>
      <c r="Q2" s="19"/>
      <c r="R2" s="19" t="s">
        <v>17</v>
      </c>
      <c r="S2" s="19" t="s">
        <v>18</v>
      </c>
      <c r="T2" s="19" t="s">
        <v>19</v>
      </c>
      <c r="U2" s="19" t="s">
        <v>0</v>
      </c>
      <c r="V2" s="19" t="s">
        <v>13</v>
      </c>
      <c r="W2" s="19"/>
      <c r="X2" s="19" t="s">
        <v>14</v>
      </c>
      <c r="Y2" s="19" t="s">
        <v>15</v>
      </c>
      <c r="Z2" s="19" t="s">
        <v>16</v>
      </c>
      <c r="AA2" s="19"/>
      <c r="AB2" s="19" t="s">
        <v>17</v>
      </c>
      <c r="AC2" s="19" t="s">
        <v>18</v>
      </c>
      <c r="AD2" s="19" t="s">
        <v>19</v>
      </c>
    </row>
    <row r="3" spans="1:30" x14ac:dyDescent="0.35">
      <c r="A3" s="22">
        <v>43922</v>
      </c>
      <c r="B3" s="23">
        <v>95.885580503218705</v>
      </c>
      <c r="C3" s="24"/>
      <c r="D3" s="23">
        <v>130.70330000000001</v>
      </c>
      <c r="E3" s="23">
        <f t="shared" ref="E3:E32" si="0">(D3-B3)/B3</f>
        <v>0.36311736669949596</v>
      </c>
      <c r="F3" s="25">
        <f t="shared" ref="F3:F32" si="1">ABS((B3-D3)/B3)</f>
        <v>0.36311736669949596</v>
      </c>
      <c r="G3" s="25"/>
      <c r="H3" s="23">
        <v>95.885580503218705</v>
      </c>
      <c r="I3" s="23">
        <f t="shared" ref="I3:I32" si="2">(H3-B3)/B3</f>
        <v>0</v>
      </c>
      <c r="J3" s="25">
        <f t="shared" ref="J3:J32" si="3">ABS((B3-H3)/B3)</f>
        <v>0</v>
      </c>
      <c r="K3" s="22">
        <v>43922</v>
      </c>
      <c r="L3" s="23">
        <v>4.2926612059306297</v>
      </c>
      <c r="M3" s="24"/>
      <c r="N3" s="23">
        <v>4.8414999999999999</v>
      </c>
      <c r="O3" s="23">
        <f t="shared" ref="O3:O32" si="4">(N3-L3)/L3</f>
        <v>0.12785513874496052</v>
      </c>
      <c r="P3" s="25">
        <f t="shared" ref="P3:P32" si="5">ABS((L3-N3)/L3)</f>
        <v>0.12785513874496052</v>
      </c>
      <c r="Q3" s="25"/>
      <c r="R3" s="23">
        <v>4.2926612059306297</v>
      </c>
      <c r="S3" s="23">
        <f t="shared" ref="S3:S32" si="6">(R3-L3)/L3</f>
        <v>0</v>
      </c>
      <c r="T3" s="25">
        <f t="shared" ref="T3:T32" si="7">ABS((L3-R3)/L3)</f>
        <v>0</v>
      </c>
      <c r="U3" s="22">
        <v>43922</v>
      </c>
      <c r="V3" s="23">
        <v>1.33706447601318</v>
      </c>
      <c r="W3" s="24"/>
      <c r="X3" s="23">
        <v>1.0629</v>
      </c>
      <c r="Y3" s="23">
        <f>(X3-V3)/V3</f>
        <v>-0.20504955514985765</v>
      </c>
      <c r="Z3" s="25">
        <f t="shared" ref="Z3:Z32" si="8">ABS((V3-X3)/V3)</f>
        <v>0.20504955514985765</v>
      </c>
      <c r="AA3" s="25"/>
      <c r="AB3" s="23">
        <v>1.33706447601318</v>
      </c>
      <c r="AC3" s="23">
        <f>(AB3-V3)/V3</f>
        <v>0</v>
      </c>
      <c r="AD3" s="25">
        <f>ABS((V3-AB3)/V3)</f>
        <v>0</v>
      </c>
    </row>
    <row r="4" spans="1:30" x14ac:dyDescent="0.35">
      <c r="A4" s="22">
        <v>43923</v>
      </c>
      <c r="B4" s="23">
        <v>97.001465119540597</v>
      </c>
      <c r="C4" s="24"/>
      <c r="D4" s="23">
        <v>132.25980000000001</v>
      </c>
      <c r="E4" s="23">
        <f t="shared" si="0"/>
        <v>0.36348249830049989</v>
      </c>
      <c r="F4" s="25">
        <f t="shared" si="1"/>
        <v>0.36348249830049989</v>
      </c>
      <c r="G4" s="25"/>
      <c r="H4" s="23">
        <v>106.244894575666</v>
      </c>
      <c r="I4" s="23">
        <f t="shared" si="2"/>
        <v>9.5291647860516096E-2</v>
      </c>
      <c r="J4" s="25">
        <f t="shared" si="3"/>
        <v>9.5291647860516096E-2</v>
      </c>
      <c r="K4" s="22">
        <v>43923</v>
      </c>
      <c r="L4" s="23">
        <v>4.1678576304297899</v>
      </c>
      <c r="M4" s="24"/>
      <c r="N4" s="23">
        <v>4.8728999999999996</v>
      </c>
      <c r="O4" s="23">
        <f t="shared" si="4"/>
        <v>0.16916181695426716</v>
      </c>
      <c r="P4" s="25">
        <f t="shared" si="5"/>
        <v>0.16916181695426716</v>
      </c>
      <c r="Q4" s="25"/>
      <c r="R4" s="23">
        <v>4.4178488691349704</v>
      </c>
      <c r="S4" s="23">
        <f t="shared" si="6"/>
        <v>5.9980752912474476E-2</v>
      </c>
      <c r="T4" s="25">
        <f t="shared" si="7"/>
        <v>5.9980752912474476E-2</v>
      </c>
      <c r="U4" s="22">
        <v>43923</v>
      </c>
      <c r="V4" s="23">
        <v>1.2736254787445001</v>
      </c>
      <c r="W4" s="24"/>
      <c r="X4" s="23">
        <v>1.0494000000000001</v>
      </c>
      <c r="Y4" s="23">
        <f t="shared" ref="Y4:Y32" si="9">(X4-V4)/V4</f>
        <v>-0.17605291546580426</v>
      </c>
      <c r="Z4" s="25">
        <f t="shared" si="8"/>
        <v>0.17605291546580426</v>
      </c>
      <c r="AA4" s="25"/>
      <c r="AB4" s="23">
        <v>1.92676905539564</v>
      </c>
      <c r="AC4" s="23">
        <f t="shared" ref="AC4:AC32" si="10">(AB4-V4)/V4</f>
        <v>0.51282232300737918</v>
      </c>
      <c r="AD4" s="25">
        <f t="shared" ref="AD4:AD32" si="11">ABS((V4-AB4)/V4)</f>
        <v>0.51282232300737918</v>
      </c>
    </row>
    <row r="5" spans="1:30" x14ac:dyDescent="0.35">
      <c r="A5" s="22">
        <v>43924</v>
      </c>
      <c r="B5" s="23">
        <v>98.627631510217896</v>
      </c>
      <c r="C5" s="24"/>
      <c r="D5" s="23">
        <v>133.8348</v>
      </c>
      <c r="E5" s="23">
        <f t="shared" si="0"/>
        <v>0.35697063744387514</v>
      </c>
      <c r="F5" s="25">
        <f t="shared" si="1"/>
        <v>0.35697063744387514</v>
      </c>
      <c r="G5" s="25"/>
      <c r="H5" s="23">
        <v>95.024236103054307</v>
      </c>
      <c r="I5" s="23">
        <f t="shared" si="2"/>
        <v>-3.6535353754188801E-2</v>
      </c>
      <c r="J5" s="25">
        <f t="shared" si="3"/>
        <v>3.6535353754188801E-2</v>
      </c>
      <c r="K5" s="22">
        <v>43924</v>
      </c>
      <c r="L5" s="23">
        <v>4.4337931910902197</v>
      </c>
      <c r="M5" s="24"/>
      <c r="N5" s="23">
        <v>4.9046000000000003</v>
      </c>
      <c r="O5" s="23">
        <f t="shared" si="4"/>
        <v>0.10618601017654015</v>
      </c>
      <c r="P5" s="25">
        <f t="shared" si="5"/>
        <v>0.10618601017654015</v>
      </c>
      <c r="Q5" s="25"/>
      <c r="R5" s="23">
        <v>4.5280225853966902</v>
      </c>
      <c r="S5" s="23">
        <f t="shared" si="6"/>
        <v>2.1252546125928019E-2</v>
      </c>
      <c r="T5" s="25">
        <f t="shared" si="7"/>
        <v>2.1252546125928019E-2</v>
      </c>
      <c r="U5" s="22">
        <v>43924</v>
      </c>
      <c r="V5" s="23">
        <v>1.26281312942504</v>
      </c>
      <c r="W5" s="24"/>
      <c r="X5" s="23">
        <v>1.0361</v>
      </c>
      <c r="Y5" s="23">
        <f t="shared" si="9"/>
        <v>-0.17953022829930718</v>
      </c>
      <c r="Z5" s="25">
        <f t="shared" si="8"/>
        <v>0.17953022829930718</v>
      </c>
      <c r="AA5" s="25"/>
      <c r="AB5" s="23">
        <v>1.5299511007979401</v>
      </c>
      <c r="AC5" s="23">
        <f t="shared" si="10"/>
        <v>0.21154196543278597</v>
      </c>
      <c r="AD5" s="25">
        <f t="shared" si="11"/>
        <v>0.21154196543278597</v>
      </c>
    </row>
    <row r="6" spans="1:30" x14ac:dyDescent="0.35">
      <c r="A6" s="22">
        <v>43925</v>
      </c>
      <c r="B6" s="23">
        <v>95.954341492023701</v>
      </c>
      <c r="C6" s="24"/>
      <c r="D6" s="23">
        <v>135.42859999999999</v>
      </c>
      <c r="E6" s="23">
        <f t="shared" si="0"/>
        <v>0.4113858517934556</v>
      </c>
      <c r="F6" s="25">
        <f t="shared" si="1"/>
        <v>0.4113858517934556</v>
      </c>
      <c r="G6" s="25"/>
      <c r="H6" s="23">
        <v>94.183851868607107</v>
      </c>
      <c r="I6" s="23">
        <f t="shared" si="2"/>
        <v>-1.8451375892812188E-2</v>
      </c>
      <c r="J6" s="25">
        <f t="shared" si="3"/>
        <v>1.8451375892812188E-2</v>
      </c>
      <c r="K6" s="22">
        <v>43925</v>
      </c>
      <c r="L6" s="23">
        <v>4.2407540696766199</v>
      </c>
      <c r="M6" s="24"/>
      <c r="N6" s="23">
        <v>4.9363999999999999</v>
      </c>
      <c r="O6" s="23">
        <f t="shared" si="4"/>
        <v>0.16403826274614097</v>
      </c>
      <c r="P6" s="25">
        <f t="shared" si="5"/>
        <v>0.16403826274614097</v>
      </c>
      <c r="Q6" s="25"/>
      <c r="R6" s="23">
        <v>4.3450433285991501</v>
      </c>
      <c r="S6" s="23">
        <f t="shared" si="6"/>
        <v>2.4592149700037372E-2</v>
      </c>
      <c r="T6" s="25">
        <f t="shared" si="7"/>
        <v>2.4592149700037372E-2</v>
      </c>
      <c r="U6" s="22">
        <v>43925</v>
      </c>
      <c r="V6" s="23">
        <v>1.29010704994201</v>
      </c>
      <c r="W6" s="24"/>
      <c r="X6" s="23">
        <v>1.0229999999999999</v>
      </c>
      <c r="Y6" s="23">
        <f t="shared" si="9"/>
        <v>-0.20704254732505839</v>
      </c>
      <c r="Z6" s="25">
        <f t="shared" si="8"/>
        <v>0.20704254732505839</v>
      </c>
      <c r="AA6" s="25"/>
      <c r="AB6" s="23">
        <v>1.58880657125515</v>
      </c>
      <c r="AC6" s="23">
        <f t="shared" si="10"/>
        <v>0.23153080306519255</v>
      </c>
      <c r="AD6" s="25">
        <f t="shared" si="11"/>
        <v>0.23153080306519255</v>
      </c>
    </row>
    <row r="7" spans="1:30" x14ac:dyDescent="0.35">
      <c r="A7" s="22">
        <v>43926</v>
      </c>
      <c r="B7" s="23">
        <v>99.903166398485496</v>
      </c>
      <c r="C7" s="24"/>
      <c r="D7" s="23">
        <v>137.04140000000001</v>
      </c>
      <c r="E7" s="23">
        <f t="shared" si="0"/>
        <v>0.371742307479831</v>
      </c>
      <c r="F7" s="25">
        <f t="shared" si="1"/>
        <v>0.371742307479831</v>
      </c>
      <c r="G7" s="25"/>
      <c r="H7" s="23">
        <v>100.361541194558</v>
      </c>
      <c r="I7" s="23">
        <f t="shared" si="2"/>
        <v>4.5881908711899819E-3</v>
      </c>
      <c r="J7" s="25">
        <f t="shared" si="3"/>
        <v>4.5881908711899819E-3</v>
      </c>
      <c r="K7" s="22">
        <v>43926</v>
      </c>
      <c r="L7" s="23">
        <v>4.1105298000946604</v>
      </c>
      <c r="M7" s="24"/>
      <c r="N7" s="23">
        <v>4.9684999999999997</v>
      </c>
      <c r="O7" s="23">
        <f t="shared" si="4"/>
        <v>0.20872496773666044</v>
      </c>
      <c r="P7" s="25">
        <f t="shared" si="5"/>
        <v>0.20872496773666044</v>
      </c>
      <c r="Q7" s="25"/>
      <c r="R7" s="23">
        <v>4.3886403623526604</v>
      </c>
      <c r="S7" s="23">
        <f t="shared" si="6"/>
        <v>6.7658081995074087E-2</v>
      </c>
      <c r="T7" s="25">
        <f t="shared" si="7"/>
        <v>6.7658081995074087E-2</v>
      </c>
      <c r="U7" s="22">
        <v>43926</v>
      </c>
      <c r="V7" s="23">
        <v>1.43370721817016</v>
      </c>
      <c r="W7" s="24"/>
      <c r="X7" s="23">
        <v>1.01</v>
      </c>
      <c r="Y7" s="23">
        <f t="shared" si="9"/>
        <v>-0.29553259745105931</v>
      </c>
      <c r="Z7" s="25">
        <f t="shared" si="8"/>
        <v>0.29553259745105931</v>
      </c>
      <c r="AA7" s="25"/>
      <c r="AB7" s="23">
        <v>1.94825377235473</v>
      </c>
      <c r="AC7" s="23">
        <f t="shared" si="10"/>
        <v>0.3588923510068433</v>
      </c>
      <c r="AD7" s="25">
        <f t="shared" si="11"/>
        <v>0.3588923510068433</v>
      </c>
    </row>
    <row r="8" spans="1:30" x14ac:dyDescent="0.35">
      <c r="A8" s="22">
        <v>43927</v>
      </c>
      <c r="B8" s="23">
        <v>98.620490656985098</v>
      </c>
      <c r="C8" s="24"/>
      <c r="D8" s="23">
        <v>138.67330000000001</v>
      </c>
      <c r="E8" s="23">
        <f t="shared" si="0"/>
        <v>0.40613070444278965</v>
      </c>
      <c r="F8" s="25">
        <f t="shared" si="1"/>
        <v>0.40613070444278965</v>
      </c>
      <c r="G8" s="25"/>
      <c r="H8" s="23">
        <v>94.299080517864596</v>
      </c>
      <c r="I8" s="23">
        <f t="shared" si="2"/>
        <v>-4.3818582835396032E-2</v>
      </c>
      <c r="J8" s="25">
        <f t="shared" si="3"/>
        <v>4.3818582835396032E-2</v>
      </c>
      <c r="K8" s="22">
        <v>43927</v>
      </c>
      <c r="L8" s="23">
        <v>4.3668245922494604</v>
      </c>
      <c r="M8" s="24"/>
      <c r="N8" s="23">
        <v>5.0007000000000001</v>
      </c>
      <c r="O8" s="23">
        <f t="shared" si="4"/>
        <v>0.14515705734450274</v>
      </c>
      <c r="P8" s="25">
        <f t="shared" si="5"/>
        <v>0.14515705734450274</v>
      </c>
      <c r="Q8" s="25"/>
      <c r="R8" s="23">
        <v>4.3868255530437201</v>
      </c>
      <c r="S8" s="23">
        <f t="shared" si="6"/>
        <v>4.580207052456103E-3</v>
      </c>
      <c r="T8" s="25">
        <f t="shared" si="7"/>
        <v>4.580207052456103E-3</v>
      </c>
      <c r="U8" s="22">
        <v>43927</v>
      </c>
      <c r="V8" s="23">
        <v>1.30953639030456</v>
      </c>
      <c r="W8" s="24"/>
      <c r="X8" s="23">
        <v>0.99719999999999998</v>
      </c>
      <c r="Y8" s="23">
        <f t="shared" si="9"/>
        <v>-0.23850913393244438</v>
      </c>
      <c r="Z8" s="25">
        <f t="shared" si="8"/>
        <v>0.23850913393244438</v>
      </c>
      <c r="AA8" s="25"/>
      <c r="AB8" s="23">
        <v>1.2936807305096201</v>
      </c>
      <c r="AC8" s="23">
        <f t="shared" si="10"/>
        <v>-1.2107842067109265E-2</v>
      </c>
      <c r="AD8" s="25">
        <f t="shared" si="11"/>
        <v>1.2107842067109265E-2</v>
      </c>
    </row>
    <row r="9" spans="1:30" x14ac:dyDescent="0.35">
      <c r="A9" s="22">
        <v>43928</v>
      </c>
      <c r="B9" s="23">
        <v>96.400940393050504</v>
      </c>
      <c r="C9" s="24"/>
      <c r="D9" s="23">
        <v>140.32470000000001</v>
      </c>
      <c r="E9" s="23">
        <f t="shared" si="0"/>
        <v>0.45563621503961954</v>
      </c>
      <c r="F9" s="25">
        <f t="shared" si="1"/>
        <v>0.45563621503961954</v>
      </c>
      <c r="G9" s="25"/>
      <c r="H9" s="23">
        <v>92.059592848047998</v>
      </c>
      <c r="I9" s="23">
        <f t="shared" si="2"/>
        <v>-4.503428625594063E-2</v>
      </c>
      <c r="J9" s="25">
        <f t="shared" si="3"/>
        <v>4.503428625594063E-2</v>
      </c>
      <c r="K9" s="22">
        <v>43928</v>
      </c>
      <c r="L9" s="23">
        <v>4.3537481092009598</v>
      </c>
      <c r="M9" s="24"/>
      <c r="N9" s="23">
        <v>5.0331999999999999</v>
      </c>
      <c r="O9" s="23">
        <f t="shared" si="4"/>
        <v>0.15606136913688823</v>
      </c>
      <c r="P9" s="25">
        <f t="shared" si="5"/>
        <v>0.15606136913688823</v>
      </c>
      <c r="Q9" s="25"/>
      <c r="R9" s="23">
        <v>4.3328509403264297</v>
      </c>
      <c r="S9" s="23">
        <f t="shared" si="6"/>
        <v>-4.7998111857613466E-3</v>
      </c>
      <c r="T9" s="25">
        <f t="shared" si="7"/>
        <v>4.7998111857613466E-3</v>
      </c>
      <c r="U9" s="22">
        <v>43928</v>
      </c>
      <c r="V9" s="23">
        <v>1.2773963642120301</v>
      </c>
      <c r="W9" s="24"/>
      <c r="X9" s="23">
        <v>0.98450000000000004</v>
      </c>
      <c r="Y9" s="23">
        <f t="shared" si="9"/>
        <v>-0.22929168456863816</v>
      </c>
      <c r="Z9" s="25">
        <f t="shared" si="8"/>
        <v>0.22929168456863816</v>
      </c>
      <c r="AA9" s="25"/>
      <c r="AB9" s="23">
        <v>1.7552644850980299</v>
      </c>
      <c r="AC9" s="23">
        <f t="shared" si="10"/>
        <v>0.37409541335337665</v>
      </c>
      <c r="AD9" s="25">
        <f t="shared" si="11"/>
        <v>0.37409541335337665</v>
      </c>
    </row>
    <row r="10" spans="1:30" x14ac:dyDescent="0.35">
      <c r="A10" s="22">
        <v>43929</v>
      </c>
      <c r="B10" s="23">
        <v>95.0799733066426</v>
      </c>
      <c r="C10" s="24"/>
      <c r="D10" s="23">
        <v>141.9958</v>
      </c>
      <c r="E10" s="23">
        <f t="shared" si="0"/>
        <v>0.49343542137994806</v>
      </c>
      <c r="F10" s="25">
        <f t="shared" si="1"/>
        <v>0.49343542137994806</v>
      </c>
      <c r="G10" s="25"/>
      <c r="H10" s="23">
        <v>90.120177571502097</v>
      </c>
      <c r="I10" s="23">
        <f t="shared" si="2"/>
        <v>-5.2164462847971743E-2</v>
      </c>
      <c r="J10" s="25">
        <f t="shared" si="3"/>
        <v>5.2164462847971743E-2</v>
      </c>
      <c r="K10" s="22">
        <v>43929</v>
      </c>
      <c r="L10" s="23">
        <v>3.9599204959813501</v>
      </c>
      <c r="M10" s="24"/>
      <c r="N10" s="23">
        <v>5.0659000000000001</v>
      </c>
      <c r="O10" s="23">
        <f t="shared" si="4"/>
        <v>0.2792933608492979</v>
      </c>
      <c r="P10" s="25">
        <f t="shared" si="5"/>
        <v>0.2792933608492979</v>
      </c>
      <c r="Q10" s="25"/>
      <c r="R10" s="23">
        <v>4.2778711250972501</v>
      </c>
      <c r="S10" s="23">
        <f t="shared" si="6"/>
        <v>8.0292174915775741E-2</v>
      </c>
      <c r="T10" s="25">
        <f t="shared" si="7"/>
        <v>8.0292174915775741E-2</v>
      </c>
      <c r="U10" s="22">
        <v>43929</v>
      </c>
      <c r="V10" s="23">
        <v>1.3594078063964801</v>
      </c>
      <c r="W10" s="24"/>
      <c r="X10" s="23">
        <v>0.97199999999999998</v>
      </c>
      <c r="Y10" s="23">
        <f t="shared" si="9"/>
        <v>-0.28498277306750297</v>
      </c>
      <c r="Z10" s="25">
        <f t="shared" si="8"/>
        <v>0.28498277306750297</v>
      </c>
      <c r="AA10" s="25"/>
      <c r="AB10" s="23">
        <v>1.41894293609845</v>
      </c>
      <c r="AC10" s="23">
        <f t="shared" si="10"/>
        <v>4.3794900560256263E-2</v>
      </c>
      <c r="AD10" s="25">
        <f t="shared" si="11"/>
        <v>4.3794900560256263E-2</v>
      </c>
    </row>
    <row r="11" spans="1:30" x14ac:dyDescent="0.35">
      <c r="A11" s="22">
        <v>43930</v>
      </c>
      <c r="B11" s="23">
        <v>96.489972653852504</v>
      </c>
      <c r="C11" s="24"/>
      <c r="D11" s="23">
        <v>143.68680000000001</v>
      </c>
      <c r="E11" s="23">
        <f t="shared" si="0"/>
        <v>0.48913712013849447</v>
      </c>
      <c r="F11" s="25">
        <f t="shared" si="1"/>
        <v>0.48913712013849447</v>
      </c>
      <c r="G11" s="25"/>
      <c r="H11" s="23">
        <v>86.567421570102695</v>
      </c>
      <c r="I11" s="23">
        <f t="shared" si="2"/>
        <v>-0.10283504918532731</v>
      </c>
      <c r="J11" s="25">
        <f t="shared" si="3"/>
        <v>0.10283504918532731</v>
      </c>
      <c r="K11" s="22">
        <v>43930</v>
      </c>
      <c r="L11" s="23">
        <v>4.0609730539284596</v>
      </c>
      <c r="M11" s="24"/>
      <c r="N11" s="23">
        <v>5.0987999999999998</v>
      </c>
      <c r="O11" s="23">
        <f t="shared" si="4"/>
        <v>0.25556115056404488</v>
      </c>
      <c r="P11" s="25">
        <f t="shared" si="5"/>
        <v>0.25556115056404488</v>
      </c>
      <c r="Q11" s="25"/>
      <c r="R11" s="23">
        <v>4.3378731788025</v>
      </c>
      <c r="S11" s="23">
        <f t="shared" si="6"/>
        <v>6.8185659248877747E-2</v>
      </c>
      <c r="T11" s="25">
        <f t="shared" si="7"/>
        <v>6.8185659248877747E-2</v>
      </c>
      <c r="U11" s="22">
        <v>43930</v>
      </c>
      <c r="V11" s="23">
        <v>1.21126076698303</v>
      </c>
      <c r="W11" s="24"/>
      <c r="X11" s="23">
        <v>0.9597</v>
      </c>
      <c r="Y11" s="23">
        <f t="shared" si="9"/>
        <v>-0.20768506158224673</v>
      </c>
      <c r="Z11" s="25">
        <f t="shared" si="8"/>
        <v>0.20768506158224673</v>
      </c>
      <c r="AA11" s="25"/>
      <c r="AB11" s="23">
        <v>1.4215264708459201</v>
      </c>
      <c r="AC11" s="23">
        <f t="shared" si="10"/>
        <v>0.17359243326819979</v>
      </c>
      <c r="AD11" s="25">
        <f t="shared" si="11"/>
        <v>0.17359243326819979</v>
      </c>
    </row>
    <row r="12" spans="1:30" x14ac:dyDescent="0.35">
      <c r="A12" s="22">
        <v>43931</v>
      </c>
      <c r="B12" s="23">
        <v>103.533188442111</v>
      </c>
      <c r="C12" s="24"/>
      <c r="D12" s="23">
        <v>145.39789999999999</v>
      </c>
      <c r="E12" s="23">
        <f t="shared" si="0"/>
        <v>0.40436030405165208</v>
      </c>
      <c r="F12" s="25">
        <f t="shared" si="1"/>
        <v>0.40436030405165208</v>
      </c>
      <c r="G12" s="25"/>
      <c r="H12" s="23">
        <v>86.762161578664603</v>
      </c>
      <c r="I12" s="23">
        <f t="shared" si="2"/>
        <v>-0.16198696394657697</v>
      </c>
      <c r="J12" s="25">
        <f t="shared" si="3"/>
        <v>0.16198696394657697</v>
      </c>
      <c r="K12" s="22">
        <v>43931</v>
      </c>
      <c r="L12" s="23">
        <v>3.8833790801186101</v>
      </c>
      <c r="M12" s="24"/>
      <c r="N12" s="23">
        <v>5.1318999999999999</v>
      </c>
      <c r="O12" s="23">
        <f t="shared" si="4"/>
        <v>0.32150374560993317</v>
      </c>
      <c r="P12" s="25">
        <f t="shared" si="5"/>
        <v>0.32150374560993317</v>
      </c>
      <c r="Q12" s="25"/>
      <c r="R12" s="23">
        <v>4.2965268961330496</v>
      </c>
      <c r="S12" s="23">
        <f t="shared" si="6"/>
        <v>0.10638874225016959</v>
      </c>
      <c r="T12" s="25">
        <f t="shared" si="7"/>
        <v>0.10638874225016959</v>
      </c>
      <c r="U12" s="22">
        <v>43931</v>
      </c>
      <c r="V12" s="23">
        <v>1.18785387992858</v>
      </c>
      <c r="W12" s="24"/>
      <c r="X12" s="23">
        <v>0.94750000000000001</v>
      </c>
      <c r="Y12" s="23">
        <f t="shared" si="9"/>
        <v>-0.20234296826393441</v>
      </c>
      <c r="Z12" s="25">
        <f t="shared" si="8"/>
        <v>0.20234296826393441</v>
      </c>
      <c r="AA12" s="25"/>
      <c r="AB12" s="23">
        <v>1.22801125307951</v>
      </c>
      <c r="AC12" s="23">
        <f t="shared" si="10"/>
        <v>3.3806660759776619E-2</v>
      </c>
      <c r="AD12" s="25">
        <f t="shared" si="11"/>
        <v>3.3806660759776619E-2</v>
      </c>
    </row>
    <row r="13" spans="1:30" x14ac:dyDescent="0.35">
      <c r="A13" s="22">
        <v>43932</v>
      </c>
      <c r="B13" s="23">
        <v>95.550702022108695</v>
      </c>
      <c r="C13" s="24"/>
      <c r="D13" s="23">
        <v>147.1294</v>
      </c>
      <c r="E13" s="23">
        <f t="shared" si="0"/>
        <v>0.53980449003877473</v>
      </c>
      <c r="F13" s="25">
        <f t="shared" si="1"/>
        <v>0.53980449003877473</v>
      </c>
      <c r="G13" s="25"/>
      <c r="H13" s="23">
        <v>87.607745781349394</v>
      </c>
      <c r="I13" s="23">
        <f t="shared" si="2"/>
        <v>-8.3128182971606485E-2</v>
      </c>
      <c r="J13" s="25">
        <f t="shared" si="3"/>
        <v>8.3128182971606485E-2</v>
      </c>
      <c r="K13" s="22">
        <v>43932</v>
      </c>
      <c r="L13" s="23">
        <v>4.4190808391105296</v>
      </c>
      <c r="M13" s="24"/>
      <c r="N13" s="23">
        <v>5.1651999999999996</v>
      </c>
      <c r="O13" s="23">
        <f t="shared" si="4"/>
        <v>0.16884035120743535</v>
      </c>
      <c r="P13" s="25">
        <f t="shared" si="5"/>
        <v>0.16884035120743535</v>
      </c>
      <c r="Q13" s="25"/>
      <c r="R13" s="23">
        <v>4.23065015438966</v>
      </c>
      <c r="S13" s="23">
        <f t="shared" si="6"/>
        <v>-4.2640243883566721E-2</v>
      </c>
      <c r="T13" s="25">
        <f t="shared" si="7"/>
        <v>4.2640243883566721E-2</v>
      </c>
      <c r="U13" s="22">
        <v>43932</v>
      </c>
      <c r="V13" s="23">
        <v>1.34083960533142</v>
      </c>
      <c r="W13" s="24"/>
      <c r="X13" s="23">
        <v>0.9355</v>
      </c>
      <c r="Y13" s="23">
        <f t="shared" si="9"/>
        <v>-0.30230282855586654</v>
      </c>
      <c r="Z13" s="25">
        <f t="shared" si="8"/>
        <v>0.30230282855586654</v>
      </c>
      <c r="AA13" s="25"/>
      <c r="AB13" s="23">
        <v>1.5318466665646699</v>
      </c>
      <c r="AC13" s="23">
        <f t="shared" si="10"/>
        <v>0.14245332586669684</v>
      </c>
      <c r="AD13" s="25">
        <f t="shared" si="11"/>
        <v>0.14245332586669684</v>
      </c>
    </row>
    <row r="14" spans="1:30" x14ac:dyDescent="0.35">
      <c r="A14" s="22">
        <v>43933</v>
      </c>
      <c r="B14" s="23">
        <v>94.679327251090996</v>
      </c>
      <c r="C14" s="24"/>
      <c r="D14" s="23">
        <v>148.88149999999999</v>
      </c>
      <c r="E14" s="23">
        <f t="shared" si="0"/>
        <v>0.57248159997128012</v>
      </c>
      <c r="F14" s="25">
        <f t="shared" si="1"/>
        <v>0.57248159997128012</v>
      </c>
      <c r="G14" s="25"/>
      <c r="H14" s="23">
        <v>85.7106276127722</v>
      </c>
      <c r="I14" s="23">
        <f t="shared" si="2"/>
        <v>-9.4727116242954185E-2</v>
      </c>
      <c r="J14" s="25">
        <f t="shared" si="3"/>
        <v>9.4727116242954185E-2</v>
      </c>
      <c r="K14" s="22">
        <v>43933</v>
      </c>
      <c r="L14" s="23">
        <v>4.2504242275934603</v>
      </c>
      <c r="M14" s="24"/>
      <c r="N14" s="23">
        <v>5.1986999999999997</v>
      </c>
      <c r="O14" s="23">
        <f t="shared" si="4"/>
        <v>0.22310144155738587</v>
      </c>
      <c r="P14" s="25">
        <f t="shared" si="5"/>
        <v>0.22310144155738587</v>
      </c>
      <c r="Q14" s="25"/>
      <c r="R14" s="23">
        <v>4.2674803202938296</v>
      </c>
      <c r="S14" s="23">
        <f t="shared" si="6"/>
        <v>4.0127977319634042E-3</v>
      </c>
      <c r="T14" s="25">
        <f t="shared" si="7"/>
        <v>4.0127977319634042E-3</v>
      </c>
      <c r="U14" s="22">
        <v>43933</v>
      </c>
      <c r="V14" s="23">
        <v>1.1102162837982099</v>
      </c>
      <c r="W14" s="24"/>
      <c r="X14" s="23">
        <v>0.92359999999999998</v>
      </c>
      <c r="Y14" s="23">
        <f t="shared" si="9"/>
        <v>-0.16809002580989782</v>
      </c>
      <c r="Z14" s="25">
        <f t="shared" si="8"/>
        <v>0.16809002580989782</v>
      </c>
      <c r="AA14" s="25"/>
      <c r="AB14" s="23">
        <v>0.69226186892828601</v>
      </c>
      <c r="AC14" s="23">
        <f t="shared" si="10"/>
        <v>-0.37646215513975495</v>
      </c>
      <c r="AD14" s="25">
        <f t="shared" si="11"/>
        <v>0.37646215513975495</v>
      </c>
    </row>
    <row r="15" spans="1:30" x14ac:dyDescent="0.35">
      <c r="A15" s="22">
        <v>43934</v>
      </c>
      <c r="B15" s="23">
        <v>99.116720595701494</v>
      </c>
      <c r="C15" s="24"/>
      <c r="D15" s="23">
        <v>150.65450000000001</v>
      </c>
      <c r="E15" s="23">
        <f t="shared" si="0"/>
        <v>0.51997058714767053</v>
      </c>
      <c r="F15" s="25">
        <f t="shared" si="1"/>
        <v>0.51997058714767053</v>
      </c>
      <c r="G15" s="25"/>
      <c r="H15" s="23">
        <v>83.230558870142005</v>
      </c>
      <c r="I15" s="23">
        <f t="shared" si="2"/>
        <v>-0.16027731375778026</v>
      </c>
      <c r="J15" s="25">
        <f t="shared" si="3"/>
        <v>0.16027731375778026</v>
      </c>
      <c r="K15" s="22">
        <v>43934</v>
      </c>
      <c r="L15" s="23">
        <v>3.6660850536637</v>
      </c>
      <c r="M15" s="24"/>
      <c r="N15" s="23">
        <v>5.2324999999999999</v>
      </c>
      <c r="O15" s="23">
        <f t="shared" si="4"/>
        <v>0.42727185087288255</v>
      </c>
      <c r="P15" s="25">
        <f t="shared" si="5"/>
        <v>0.42727185087288255</v>
      </c>
      <c r="Q15" s="25"/>
      <c r="R15" s="23">
        <v>4.2612070162508697</v>
      </c>
      <c r="S15" s="23">
        <f t="shared" si="6"/>
        <v>0.16233173913748536</v>
      </c>
      <c r="T15" s="25">
        <f t="shared" si="7"/>
        <v>0.16233173913748536</v>
      </c>
      <c r="U15" s="22">
        <v>43934</v>
      </c>
      <c r="V15" s="23">
        <v>1.2545630168914701</v>
      </c>
      <c r="W15" s="24"/>
      <c r="X15" s="23">
        <v>0.91190000000000004</v>
      </c>
      <c r="Y15" s="23">
        <f t="shared" si="9"/>
        <v>-0.27313336379109382</v>
      </c>
      <c r="Z15" s="25">
        <f t="shared" si="8"/>
        <v>0.27313336379109382</v>
      </c>
      <c r="AA15" s="25"/>
      <c r="AB15" s="23">
        <v>0.63713895729496195</v>
      </c>
      <c r="AC15" s="23">
        <f t="shared" si="10"/>
        <v>-0.49214272322991676</v>
      </c>
      <c r="AD15" s="25">
        <f t="shared" si="11"/>
        <v>0.49214272322991676</v>
      </c>
    </row>
    <row r="16" spans="1:30" x14ac:dyDescent="0.35">
      <c r="A16" s="22">
        <v>43935</v>
      </c>
      <c r="B16" s="23">
        <v>97.658762684008394</v>
      </c>
      <c r="C16" s="24"/>
      <c r="D16" s="23">
        <v>152.4485</v>
      </c>
      <c r="E16" s="23">
        <f t="shared" si="0"/>
        <v>0.56103247481511875</v>
      </c>
      <c r="F16" s="25">
        <f t="shared" si="1"/>
        <v>0.56103247481511875</v>
      </c>
      <c r="G16" s="25"/>
      <c r="H16" s="23">
        <v>72.768418958759298</v>
      </c>
      <c r="I16" s="23">
        <f t="shared" si="2"/>
        <v>-0.25487056195649388</v>
      </c>
      <c r="J16" s="25">
        <f t="shared" si="3"/>
        <v>0.25487056195649388</v>
      </c>
      <c r="K16" s="22">
        <v>43935</v>
      </c>
      <c r="L16" s="23">
        <v>3.7375247675366698</v>
      </c>
      <c r="M16" s="24"/>
      <c r="N16" s="23">
        <v>5.2664999999999997</v>
      </c>
      <c r="O16" s="23">
        <f t="shared" si="4"/>
        <v>0.40908765227288324</v>
      </c>
      <c r="P16" s="25">
        <f t="shared" si="5"/>
        <v>0.40908765227288324</v>
      </c>
      <c r="Q16" s="25"/>
      <c r="R16" s="23">
        <v>4.6067474618719499</v>
      </c>
      <c r="S16" s="23">
        <f t="shared" si="6"/>
        <v>0.23256640380959079</v>
      </c>
      <c r="T16" s="25">
        <f t="shared" si="7"/>
        <v>0.23256640380959079</v>
      </c>
      <c r="U16" s="22">
        <v>43935</v>
      </c>
      <c r="V16" s="23">
        <v>1.1914629554748499</v>
      </c>
      <c r="W16" s="24"/>
      <c r="X16" s="23">
        <v>0.90029999999999999</v>
      </c>
      <c r="Y16" s="23">
        <f t="shared" si="9"/>
        <v>-0.24437432497329203</v>
      </c>
      <c r="Z16" s="25">
        <f t="shared" si="8"/>
        <v>0.24437432497329203</v>
      </c>
      <c r="AA16" s="25"/>
      <c r="AB16" s="23">
        <v>0.50518935844098001</v>
      </c>
      <c r="AC16" s="23">
        <f t="shared" si="10"/>
        <v>-0.57599239143810388</v>
      </c>
      <c r="AD16" s="25">
        <f t="shared" si="11"/>
        <v>0.57599239143810388</v>
      </c>
    </row>
    <row r="17" spans="1:30" x14ac:dyDescent="0.35">
      <c r="A17" s="22">
        <v>43936</v>
      </c>
      <c r="B17" s="23">
        <v>97.865794178744096</v>
      </c>
      <c r="C17" s="24"/>
      <c r="D17" s="23">
        <v>154.26400000000001</v>
      </c>
      <c r="E17" s="23">
        <f t="shared" si="0"/>
        <v>0.57628108262473277</v>
      </c>
      <c r="F17" s="25">
        <f t="shared" si="1"/>
        <v>0.57628108262473277</v>
      </c>
      <c r="G17" s="25"/>
      <c r="H17" s="23">
        <v>66.702104937431997</v>
      </c>
      <c r="I17" s="23">
        <f t="shared" si="2"/>
        <v>-0.31843290603041646</v>
      </c>
      <c r="J17" s="25">
        <f t="shared" si="3"/>
        <v>0.31843290603041646</v>
      </c>
      <c r="K17" s="22">
        <v>43936</v>
      </c>
      <c r="L17" s="23">
        <v>3.8683935287687898</v>
      </c>
      <c r="M17" s="24"/>
      <c r="N17" s="23">
        <v>5.3007</v>
      </c>
      <c r="O17" s="23">
        <f t="shared" si="4"/>
        <v>0.37025872899934159</v>
      </c>
      <c r="P17" s="25">
        <f t="shared" si="5"/>
        <v>0.37025872899934159</v>
      </c>
      <c r="Q17" s="25"/>
      <c r="R17" s="23">
        <v>4.3739544494420999</v>
      </c>
      <c r="S17" s="23">
        <f t="shared" si="6"/>
        <v>0.13069014745100588</v>
      </c>
      <c r="T17" s="25">
        <f t="shared" si="7"/>
        <v>0.13069014745100588</v>
      </c>
      <c r="U17" s="22">
        <v>43936</v>
      </c>
      <c r="V17" s="23">
        <v>1.33994708061218</v>
      </c>
      <c r="W17" s="24"/>
      <c r="X17" s="23">
        <v>0.88890000000000002</v>
      </c>
      <c r="Y17" s="23">
        <f t="shared" si="9"/>
        <v>-0.33661559261438195</v>
      </c>
      <c r="Z17" s="25">
        <f t="shared" si="8"/>
        <v>0.33661559261438195</v>
      </c>
      <c r="AA17" s="25"/>
      <c r="AB17" s="23">
        <v>0.36979709545188999</v>
      </c>
      <c r="AC17" s="23">
        <f t="shared" si="10"/>
        <v>-0.724021119339324</v>
      </c>
      <c r="AD17" s="25">
        <f t="shared" si="11"/>
        <v>0.724021119339324</v>
      </c>
    </row>
    <row r="18" spans="1:30" x14ac:dyDescent="0.35">
      <c r="A18" s="22">
        <v>43937</v>
      </c>
      <c r="B18" s="23">
        <v>101.366509645005</v>
      </c>
      <c r="C18" s="24"/>
      <c r="D18" s="23">
        <v>156.1011</v>
      </c>
      <c r="E18" s="23">
        <f t="shared" si="0"/>
        <v>0.53996719968637241</v>
      </c>
      <c r="F18" s="25">
        <f t="shared" si="1"/>
        <v>0.53996719968637241</v>
      </c>
      <c r="G18" s="25"/>
      <c r="H18" s="23">
        <v>62.207133497949499</v>
      </c>
      <c r="I18" s="23">
        <f t="shared" si="2"/>
        <v>-0.38631473337885752</v>
      </c>
      <c r="J18" s="25">
        <f t="shared" si="3"/>
        <v>0.38631473337885752</v>
      </c>
      <c r="K18" s="22">
        <v>43937</v>
      </c>
      <c r="L18" s="23">
        <v>3.9721094940695898</v>
      </c>
      <c r="M18" s="24"/>
      <c r="N18" s="23">
        <v>5.3350999999999997</v>
      </c>
      <c r="O18" s="23">
        <f t="shared" si="4"/>
        <v>0.34314021503318881</v>
      </c>
      <c r="P18" s="25">
        <f t="shared" si="5"/>
        <v>0.34314021503318881</v>
      </c>
      <c r="Q18" s="25"/>
      <c r="R18" s="23">
        <v>4.4736939621255596</v>
      </c>
      <c r="S18" s="23">
        <f t="shared" si="6"/>
        <v>0.12627659655526663</v>
      </c>
      <c r="T18" s="25">
        <f t="shared" si="7"/>
        <v>0.12627659655526663</v>
      </c>
      <c r="U18" s="22">
        <v>43937</v>
      </c>
      <c r="V18" s="23">
        <v>1.4297911167144699</v>
      </c>
      <c r="W18" s="24"/>
      <c r="X18" s="23">
        <v>0.87760000000000005</v>
      </c>
      <c r="Y18" s="23">
        <f t="shared" si="9"/>
        <v>-0.3862040477516428</v>
      </c>
      <c r="Z18" s="25">
        <f t="shared" si="8"/>
        <v>0.3862040477516428</v>
      </c>
      <c r="AA18" s="25"/>
      <c r="AB18" s="23">
        <v>0.56571912424481696</v>
      </c>
      <c r="AC18" s="23">
        <f t="shared" si="10"/>
        <v>-0.60433442505588642</v>
      </c>
      <c r="AD18" s="25">
        <f t="shared" si="11"/>
        <v>0.60433442505588642</v>
      </c>
    </row>
    <row r="19" spans="1:30" x14ac:dyDescent="0.35">
      <c r="A19" s="22">
        <v>43938</v>
      </c>
      <c r="B19" s="23">
        <v>98.219615518416504</v>
      </c>
      <c r="C19" s="24"/>
      <c r="D19" s="23">
        <v>157.96</v>
      </c>
      <c r="E19" s="23">
        <f t="shared" si="0"/>
        <v>0.60823272587930244</v>
      </c>
      <c r="F19" s="25">
        <f t="shared" si="1"/>
        <v>0.60823272587930244</v>
      </c>
      <c r="G19" s="25"/>
      <c r="H19" s="23">
        <v>60.326414687307903</v>
      </c>
      <c r="I19" s="23">
        <f t="shared" si="2"/>
        <v>-0.38580074490317567</v>
      </c>
      <c r="J19" s="25">
        <f t="shared" si="3"/>
        <v>0.38580074490317567</v>
      </c>
      <c r="K19" s="22">
        <v>43938</v>
      </c>
      <c r="L19" s="23">
        <v>4.1203060258366104</v>
      </c>
      <c r="M19" s="24"/>
      <c r="N19" s="23">
        <v>5.3696999999999999</v>
      </c>
      <c r="O19" s="23">
        <f t="shared" si="4"/>
        <v>0.30322844136551858</v>
      </c>
      <c r="P19" s="25">
        <f t="shared" si="5"/>
        <v>0.30322844136551858</v>
      </c>
      <c r="Q19" s="25"/>
      <c r="R19" s="23">
        <v>4.2825564470422197</v>
      </c>
      <c r="S19" s="23">
        <f t="shared" si="6"/>
        <v>3.9378245253679924E-2</v>
      </c>
      <c r="T19" s="25">
        <f t="shared" si="7"/>
        <v>3.9378245253679924E-2</v>
      </c>
      <c r="U19" s="22">
        <v>43938</v>
      </c>
      <c r="V19" s="23">
        <v>1.2983563137054399</v>
      </c>
      <c r="W19" s="24"/>
      <c r="X19" s="23">
        <v>0.86650000000000005</v>
      </c>
      <c r="Y19" s="23">
        <f t="shared" si="9"/>
        <v>-0.33261771760707576</v>
      </c>
      <c r="Z19" s="25">
        <f t="shared" si="8"/>
        <v>0.33261771760707576</v>
      </c>
      <c r="AA19" s="25"/>
      <c r="AB19" s="23">
        <v>0.53303351236056995</v>
      </c>
      <c r="AC19" s="23">
        <f t="shared" si="10"/>
        <v>-0.58945513898313429</v>
      </c>
      <c r="AD19" s="25">
        <f t="shared" si="11"/>
        <v>0.58945513898313429</v>
      </c>
    </row>
    <row r="20" spans="1:30" x14ac:dyDescent="0.35">
      <c r="A20" s="22">
        <v>43939</v>
      </c>
      <c r="B20" s="23">
        <v>97.305614210298401</v>
      </c>
      <c r="C20" s="24"/>
      <c r="D20" s="23">
        <v>159.84110000000001</v>
      </c>
      <c r="E20" s="23">
        <f t="shared" si="0"/>
        <v>0.64267089106029329</v>
      </c>
      <c r="F20" s="25">
        <f t="shared" si="1"/>
        <v>0.64267089106029329</v>
      </c>
      <c r="G20" s="25"/>
      <c r="H20" s="23">
        <v>59.361349512036703</v>
      </c>
      <c r="I20" s="23">
        <f t="shared" si="2"/>
        <v>-0.38994938787659222</v>
      </c>
      <c r="J20" s="25">
        <f t="shared" si="3"/>
        <v>0.38994938787659222</v>
      </c>
      <c r="K20" s="22">
        <v>43939</v>
      </c>
      <c r="L20" s="23">
        <v>4.2589772335067302</v>
      </c>
      <c r="M20" s="24"/>
      <c r="N20" s="23">
        <v>5.4046000000000003</v>
      </c>
      <c r="O20" s="23">
        <f t="shared" si="4"/>
        <v>0.26899011280931273</v>
      </c>
      <c r="P20" s="25">
        <f t="shared" si="5"/>
        <v>0.26899011280931273</v>
      </c>
      <c r="Q20" s="25"/>
      <c r="R20" s="23">
        <v>4.2450620154085703</v>
      </c>
      <c r="S20" s="23">
        <f t="shared" si="6"/>
        <v>-3.2672675469322598E-3</v>
      </c>
      <c r="T20" s="25">
        <f t="shared" si="7"/>
        <v>3.2672675469322598E-3</v>
      </c>
      <c r="U20" s="22">
        <v>43939</v>
      </c>
      <c r="V20" s="23">
        <v>1.2551651191711399</v>
      </c>
      <c r="W20" s="24"/>
      <c r="X20" s="23">
        <v>0.85550000000000004</v>
      </c>
      <c r="Y20" s="23">
        <f t="shared" si="9"/>
        <v>-0.31841636854524963</v>
      </c>
      <c r="Z20" s="25">
        <f t="shared" si="8"/>
        <v>0.31841636854524963</v>
      </c>
      <c r="AA20" s="25"/>
      <c r="AB20" s="23">
        <v>0.477972494765662</v>
      </c>
      <c r="AC20" s="23">
        <f t="shared" si="10"/>
        <v>-0.61919552458460947</v>
      </c>
      <c r="AD20" s="25">
        <f t="shared" si="11"/>
        <v>0.61919552458460947</v>
      </c>
    </row>
    <row r="21" spans="1:30" x14ac:dyDescent="0.35">
      <c r="A21" s="22">
        <v>43940</v>
      </c>
      <c r="B21" s="23">
        <v>95.661960956030399</v>
      </c>
      <c r="C21" s="24"/>
      <c r="D21" s="23">
        <v>161.74459999999999</v>
      </c>
      <c r="E21" s="23">
        <f t="shared" si="0"/>
        <v>0.69079327230542031</v>
      </c>
      <c r="F21" s="25">
        <f t="shared" si="1"/>
        <v>0.69079327230542031</v>
      </c>
      <c r="G21" s="25"/>
      <c r="H21" s="23">
        <v>56.329464773764002</v>
      </c>
      <c r="I21" s="23">
        <f t="shared" si="2"/>
        <v>-0.41116129952996672</v>
      </c>
      <c r="J21" s="25">
        <f t="shared" si="3"/>
        <v>0.41116129952996672</v>
      </c>
      <c r="K21" s="22">
        <v>43940</v>
      </c>
      <c r="L21" s="23">
        <v>4.17765129433013</v>
      </c>
      <c r="M21" s="24"/>
      <c r="N21" s="23">
        <v>5.4397000000000002</v>
      </c>
      <c r="O21" s="23">
        <f t="shared" si="4"/>
        <v>0.30209527238013162</v>
      </c>
      <c r="P21" s="25">
        <f t="shared" si="5"/>
        <v>0.30209527238013162</v>
      </c>
      <c r="Q21" s="25"/>
      <c r="R21" s="23">
        <v>4.2631124368290703</v>
      </c>
      <c r="S21" s="23">
        <f t="shared" si="6"/>
        <v>2.0456743868241777E-2</v>
      </c>
      <c r="T21" s="25">
        <f t="shared" si="7"/>
        <v>2.0456743868241777E-2</v>
      </c>
      <c r="U21" s="22">
        <v>43940</v>
      </c>
      <c r="V21" s="23">
        <v>1.21104329109191</v>
      </c>
      <c r="W21" s="24"/>
      <c r="X21" s="23">
        <v>0.84470000000000001</v>
      </c>
      <c r="Y21" s="23">
        <f t="shared" si="9"/>
        <v>-0.30250222579706859</v>
      </c>
      <c r="Z21" s="25">
        <f t="shared" si="8"/>
        <v>0.30250222579706859</v>
      </c>
      <c r="AA21" s="25"/>
      <c r="AB21" s="23">
        <v>0.76997322539448598</v>
      </c>
      <c r="AC21" s="23">
        <f t="shared" si="10"/>
        <v>-0.36420668768970521</v>
      </c>
      <c r="AD21" s="25">
        <f t="shared" si="11"/>
        <v>0.36420668768970521</v>
      </c>
    </row>
    <row r="22" spans="1:30" x14ac:dyDescent="0.35">
      <c r="A22" s="22">
        <v>43941</v>
      </c>
      <c r="B22" s="23">
        <v>100.335196982357</v>
      </c>
      <c r="C22" s="24"/>
      <c r="D22" s="23">
        <v>163.67070000000001</v>
      </c>
      <c r="E22" s="23">
        <f t="shared" si="0"/>
        <v>0.63123913564230061</v>
      </c>
      <c r="F22" s="25">
        <f t="shared" si="1"/>
        <v>0.63123913564230061</v>
      </c>
      <c r="G22" s="25"/>
      <c r="H22" s="23">
        <v>56.031602614532801</v>
      </c>
      <c r="I22" s="23">
        <f t="shared" si="2"/>
        <v>-0.4415558617542214</v>
      </c>
      <c r="J22" s="25">
        <f t="shared" si="3"/>
        <v>0.4415558617542214</v>
      </c>
      <c r="K22" s="22">
        <v>43941</v>
      </c>
      <c r="L22" s="23">
        <v>4.3057464662101097</v>
      </c>
      <c r="M22" s="24"/>
      <c r="N22" s="23">
        <v>5.4749999999999996</v>
      </c>
      <c r="O22" s="23">
        <f t="shared" si="4"/>
        <v>0.27155652172410871</v>
      </c>
      <c r="P22" s="25">
        <f t="shared" si="5"/>
        <v>0.27155652172410871</v>
      </c>
      <c r="Q22" s="25"/>
      <c r="R22" s="23">
        <v>4.3225882333230503</v>
      </c>
      <c r="S22" s="23">
        <f t="shared" si="6"/>
        <v>3.9114627963138353E-3</v>
      </c>
      <c r="T22" s="25">
        <f t="shared" si="7"/>
        <v>3.9114627963138353E-3</v>
      </c>
      <c r="U22" s="22">
        <v>43941</v>
      </c>
      <c r="V22" s="23">
        <v>1.25010627746582</v>
      </c>
      <c r="W22" s="24"/>
      <c r="X22" s="23">
        <v>0.83389999999999997</v>
      </c>
      <c r="Y22" s="23">
        <f t="shared" si="9"/>
        <v>-0.33293671503637406</v>
      </c>
      <c r="Z22" s="25">
        <f t="shared" si="8"/>
        <v>0.33293671503637406</v>
      </c>
      <c r="AA22" s="25"/>
      <c r="AB22" s="23">
        <v>0.66645724738633305</v>
      </c>
      <c r="AC22" s="23">
        <f t="shared" si="10"/>
        <v>-0.46687952904503749</v>
      </c>
      <c r="AD22" s="25">
        <f t="shared" si="11"/>
        <v>0.46687952904503749</v>
      </c>
    </row>
    <row r="23" spans="1:30" x14ac:dyDescent="0.35">
      <c r="A23" s="22">
        <v>43942</v>
      </c>
      <c r="B23" s="23">
        <v>97.233481419218904</v>
      </c>
      <c r="C23" s="24"/>
      <c r="D23" s="23">
        <v>165.6198</v>
      </c>
      <c r="E23" s="23">
        <f t="shared" si="0"/>
        <v>0.7033206831907598</v>
      </c>
      <c r="F23" s="25">
        <f t="shared" si="1"/>
        <v>0.7033206831907598</v>
      </c>
      <c r="G23" s="25"/>
      <c r="H23" s="23">
        <v>56.471833863704198</v>
      </c>
      <c r="I23" s="23">
        <f t="shared" si="2"/>
        <v>-0.41921411185281154</v>
      </c>
      <c r="J23" s="25">
        <f t="shared" si="3"/>
        <v>0.41921411185281154</v>
      </c>
      <c r="K23" s="22">
        <v>43942</v>
      </c>
      <c r="L23" s="23">
        <v>3.8059562281519099</v>
      </c>
      <c r="M23" s="24"/>
      <c r="N23" s="23">
        <v>5.5106000000000002</v>
      </c>
      <c r="O23" s="23">
        <f t="shared" si="4"/>
        <v>0.44788843319825261</v>
      </c>
      <c r="P23" s="25">
        <f t="shared" si="5"/>
        <v>0.44788843319825261</v>
      </c>
      <c r="Q23" s="25"/>
      <c r="R23" s="23">
        <v>4.2406488754674401</v>
      </c>
      <c r="S23" s="23">
        <f t="shared" si="6"/>
        <v>0.1142137799957325</v>
      </c>
      <c r="T23" s="25">
        <f t="shared" si="7"/>
        <v>0.1142137799957325</v>
      </c>
      <c r="U23" s="22">
        <v>43942</v>
      </c>
      <c r="V23" s="23">
        <v>1.2511818408966</v>
      </c>
      <c r="W23" s="24"/>
      <c r="X23" s="23">
        <v>0.82340000000000002</v>
      </c>
      <c r="Y23" s="23">
        <f t="shared" si="9"/>
        <v>-0.34190221350243577</v>
      </c>
      <c r="Z23" s="25">
        <f t="shared" si="8"/>
        <v>0.34190221350243577</v>
      </c>
      <c r="AA23" s="25"/>
      <c r="AB23" s="23">
        <v>0.569066365170111</v>
      </c>
      <c r="AC23" s="23">
        <f t="shared" si="10"/>
        <v>-0.545176930667155</v>
      </c>
      <c r="AD23" s="25">
        <f t="shared" si="11"/>
        <v>0.545176930667155</v>
      </c>
    </row>
    <row r="24" spans="1:30" x14ac:dyDescent="0.35">
      <c r="A24" s="22">
        <v>43943</v>
      </c>
      <c r="B24" s="23">
        <v>96.917073603888298</v>
      </c>
      <c r="C24" s="24"/>
      <c r="D24" s="23">
        <v>167.59209999999999</v>
      </c>
      <c r="E24" s="23">
        <f t="shared" si="0"/>
        <v>0.72923194818045167</v>
      </c>
      <c r="F24" s="25">
        <f t="shared" si="1"/>
        <v>0.72923194818045167</v>
      </c>
      <c r="G24" s="25"/>
      <c r="H24" s="23">
        <v>54.253478201059103</v>
      </c>
      <c r="I24" s="23">
        <f t="shared" si="2"/>
        <v>-0.44020721856708578</v>
      </c>
      <c r="J24" s="25">
        <f t="shared" si="3"/>
        <v>0.44020721856708578</v>
      </c>
      <c r="K24" s="22">
        <v>43943</v>
      </c>
      <c r="L24" s="23">
        <v>4.3391204200219304</v>
      </c>
      <c r="M24" s="24"/>
      <c r="N24" s="23">
        <v>5.5464000000000002</v>
      </c>
      <c r="O24" s="23">
        <f t="shared" si="4"/>
        <v>0.27823140708594762</v>
      </c>
      <c r="P24" s="25">
        <f t="shared" si="5"/>
        <v>0.27823140708594762</v>
      </c>
      <c r="Q24" s="25"/>
      <c r="R24" s="23">
        <v>4.4328918877295198</v>
      </c>
      <c r="S24" s="23">
        <f t="shared" si="6"/>
        <v>2.1610708768279689E-2</v>
      </c>
      <c r="T24" s="25">
        <f t="shared" si="7"/>
        <v>2.1610708768279689E-2</v>
      </c>
      <c r="U24" s="22">
        <v>43943</v>
      </c>
      <c r="V24" s="23">
        <v>1.31258755683898</v>
      </c>
      <c r="W24" s="24"/>
      <c r="X24" s="23">
        <v>0.81289999999999996</v>
      </c>
      <c r="Y24" s="23">
        <f t="shared" si="9"/>
        <v>-0.38068893327188424</v>
      </c>
      <c r="Z24" s="25">
        <f t="shared" si="8"/>
        <v>0.38068893327188424</v>
      </c>
      <c r="AA24" s="25"/>
      <c r="AB24" s="23">
        <v>0.94134050516729795</v>
      </c>
      <c r="AC24" s="23">
        <f t="shared" si="10"/>
        <v>-0.28283602852805673</v>
      </c>
      <c r="AD24" s="25">
        <f t="shared" si="11"/>
        <v>0.28283602852805673</v>
      </c>
    </row>
    <row r="25" spans="1:30" x14ac:dyDescent="0.35">
      <c r="A25" s="22">
        <v>43944</v>
      </c>
      <c r="B25" s="23">
        <v>98.583938007476902</v>
      </c>
      <c r="C25" s="24"/>
      <c r="D25" s="23">
        <v>169.58789999999999</v>
      </c>
      <c r="E25" s="23">
        <f t="shared" si="0"/>
        <v>0.7202386456416251</v>
      </c>
      <c r="F25" s="25">
        <f t="shared" si="1"/>
        <v>0.7202386456416251</v>
      </c>
      <c r="G25" s="25"/>
      <c r="H25" s="23">
        <v>53.196803724265401</v>
      </c>
      <c r="I25" s="23">
        <f t="shared" si="2"/>
        <v>-0.46039076142169533</v>
      </c>
      <c r="J25" s="25">
        <f t="shared" si="3"/>
        <v>0.46039076142169533</v>
      </c>
      <c r="K25" s="22">
        <v>43944</v>
      </c>
      <c r="L25" s="23">
        <v>4.0664316702820296</v>
      </c>
      <c r="M25" s="24"/>
      <c r="N25" s="23">
        <v>5.5823999999999998</v>
      </c>
      <c r="O25" s="23">
        <f t="shared" si="4"/>
        <v>0.37280064012801412</v>
      </c>
      <c r="P25" s="25">
        <f t="shared" si="5"/>
        <v>0.37280064012801412</v>
      </c>
      <c r="Q25" s="25"/>
      <c r="R25" s="23">
        <v>4.3315870072089702</v>
      </c>
      <c r="S25" s="23">
        <f t="shared" si="6"/>
        <v>6.5205900019107074E-2</v>
      </c>
      <c r="T25" s="25">
        <f t="shared" si="7"/>
        <v>6.5205900019107074E-2</v>
      </c>
      <c r="U25" s="22">
        <v>43944</v>
      </c>
      <c r="V25" s="23">
        <v>1.30869669914245</v>
      </c>
      <c r="W25" s="24"/>
      <c r="X25" s="23">
        <v>0.80259999999999998</v>
      </c>
      <c r="Y25" s="23">
        <f t="shared" si="9"/>
        <v>-0.38671809860457362</v>
      </c>
      <c r="Z25" s="25">
        <f t="shared" si="8"/>
        <v>0.38671809860457362</v>
      </c>
      <c r="AA25" s="25"/>
      <c r="AB25" s="23">
        <v>0.736926182848888</v>
      </c>
      <c r="AC25" s="23">
        <f t="shared" si="10"/>
        <v>-0.43690070943727927</v>
      </c>
      <c r="AD25" s="25">
        <f t="shared" si="11"/>
        <v>0.43690070943727927</v>
      </c>
    </row>
    <row r="26" spans="1:30" x14ac:dyDescent="0.35">
      <c r="A26" s="22">
        <v>43945</v>
      </c>
      <c r="B26" s="23">
        <v>153.48407668837501</v>
      </c>
      <c r="C26" s="24"/>
      <c r="D26" s="23">
        <v>171.60749999999999</v>
      </c>
      <c r="E26" s="23">
        <f t="shared" si="0"/>
        <v>0.11808015334660221</v>
      </c>
      <c r="F26" s="25">
        <f t="shared" si="1"/>
        <v>0.11808015334660221</v>
      </c>
      <c r="G26" s="25"/>
      <c r="H26" s="23">
        <v>52.268891986387899</v>
      </c>
      <c r="I26" s="23">
        <f t="shared" si="2"/>
        <v>-0.65945071883572937</v>
      </c>
      <c r="J26" s="25">
        <f t="shared" si="3"/>
        <v>0.65945071883572937</v>
      </c>
      <c r="K26" s="22">
        <v>43945</v>
      </c>
      <c r="L26" s="23">
        <v>4.1501000313740199</v>
      </c>
      <c r="M26" s="24"/>
      <c r="N26" s="23">
        <v>5.6185999999999998</v>
      </c>
      <c r="O26" s="23">
        <f t="shared" si="4"/>
        <v>0.35384688502069361</v>
      </c>
      <c r="P26" s="25">
        <f t="shared" si="5"/>
        <v>0.35384688502069361</v>
      </c>
      <c r="Q26" s="25"/>
      <c r="R26" s="23">
        <v>4.2380505787719596</v>
      </c>
      <c r="S26" s="23">
        <f t="shared" si="6"/>
        <v>2.1192392167188521E-2</v>
      </c>
      <c r="T26" s="25">
        <f t="shared" si="7"/>
        <v>2.1192392167188521E-2</v>
      </c>
      <c r="U26" s="22">
        <v>43945</v>
      </c>
      <c r="V26" s="23">
        <v>1.18315979003906</v>
      </c>
      <c r="W26" s="24"/>
      <c r="X26" s="23">
        <v>0.79239999999999999</v>
      </c>
      <c r="Y26" s="23">
        <f t="shared" si="9"/>
        <v>-0.33026797675921676</v>
      </c>
      <c r="Z26" s="25">
        <f t="shared" si="8"/>
        <v>0.33026797675921676</v>
      </c>
      <c r="AA26" s="25"/>
      <c r="AB26" s="23">
        <v>0.74864123764714297</v>
      </c>
      <c r="AC26" s="23">
        <f t="shared" si="10"/>
        <v>-0.36725263658391583</v>
      </c>
      <c r="AD26" s="25">
        <f t="shared" si="11"/>
        <v>0.36725263658391583</v>
      </c>
    </row>
    <row r="27" spans="1:30" x14ac:dyDescent="0.35">
      <c r="A27" s="22">
        <v>43946</v>
      </c>
      <c r="B27" s="23">
        <v>92.698428866830099</v>
      </c>
      <c r="C27" s="24"/>
      <c r="D27" s="23">
        <v>173.65110000000001</v>
      </c>
      <c r="E27" s="23">
        <f t="shared" si="0"/>
        <v>0.87329064928884548</v>
      </c>
      <c r="F27" s="25">
        <f t="shared" si="1"/>
        <v>0.87329064928884548</v>
      </c>
      <c r="G27" s="25"/>
      <c r="H27" s="23">
        <v>51.3299652296147</v>
      </c>
      <c r="I27" s="23">
        <f t="shared" si="2"/>
        <v>-0.44626930728939362</v>
      </c>
      <c r="J27" s="25">
        <f t="shared" si="3"/>
        <v>0.44626930728939362</v>
      </c>
      <c r="K27" s="22">
        <v>43946</v>
      </c>
      <c r="L27" s="23">
        <v>3.8099251812044499</v>
      </c>
      <c r="M27" s="24"/>
      <c r="N27" s="23">
        <v>5.6551</v>
      </c>
      <c r="O27" s="23">
        <f t="shared" si="4"/>
        <v>0.48430736327799123</v>
      </c>
      <c r="P27" s="25">
        <f t="shared" si="5"/>
        <v>0.48430736327799123</v>
      </c>
      <c r="Q27" s="25"/>
      <c r="R27" s="23">
        <v>4.3370245063383797</v>
      </c>
      <c r="S27" s="23">
        <f t="shared" si="6"/>
        <v>0.1383489963882428</v>
      </c>
      <c r="T27" s="25">
        <f t="shared" si="7"/>
        <v>0.1383489963882428</v>
      </c>
      <c r="U27" s="22">
        <v>43946</v>
      </c>
      <c r="V27" s="23">
        <v>1.2657546710968</v>
      </c>
      <c r="W27" s="24"/>
      <c r="X27" s="23">
        <v>0.78239999999999998</v>
      </c>
      <c r="Y27" s="23">
        <f t="shared" si="9"/>
        <v>-0.38187073856734349</v>
      </c>
      <c r="Z27" s="25">
        <f t="shared" si="8"/>
        <v>0.38187073856734349</v>
      </c>
      <c r="AA27" s="25"/>
      <c r="AB27" s="23">
        <v>1.00478307023533</v>
      </c>
      <c r="AC27" s="23">
        <f t="shared" si="10"/>
        <v>-0.20617865911988556</v>
      </c>
      <c r="AD27" s="25">
        <f t="shared" si="11"/>
        <v>0.20617865911988556</v>
      </c>
    </row>
    <row r="28" spans="1:30" x14ac:dyDescent="0.35">
      <c r="A28" s="22">
        <v>43947</v>
      </c>
      <c r="B28" s="23">
        <v>91.863947493241795</v>
      </c>
      <c r="C28" s="24"/>
      <c r="D28" s="23">
        <v>175.71899999999999</v>
      </c>
      <c r="E28" s="23">
        <f t="shared" si="0"/>
        <v>0.91281786593077996</v>
      </c>
      <c r="F28" s="25">
        <f t="shared" si="1"/>
        <v>0.91281786593077996</v>
      </c>
      <c r="G28" s="25"/>
      <c r="H28" s="23">
        <v>70.387179091179704</v>
      </c>
      <c r="I28" s="23">
        <f t="shared" si="2"/>
        <v>-0.23378886917135894</v>
      </c>
      <c r="J28" s="25">
        <f t="shared" si="3"/>
        <v>0.23378886917135894</v>
      </c>
      <c r="K28" s="22">
        <v>43947</v>
      </c>
      <c r="L28" s="23">
        <v>3.8570641221944202</v>
      </c>
      <c r="M28" s="24"/>
      <c r="N28" s="23">
        <v>5.6917999999999997</v>
      </c>
      <c r="O28" s="23">
        <f t="shared" si="4"/>
        <v>0.47568197460034278</v>
      </c>
      <c r="P28" s="25">
        <f t="shared" si="5"/>
        <v>0.47568197460034278</v>
      </c>
      <c r="Q28" s="25"/>
      <c r="R28" s="23">
        <v>4.5215467764584698</v>
      </c>
      <c r="S28" s="23">
        <f t="shared" si="6"/>
        <v>0.17227679738080215</v>
      </c>
      <c r="T28" s="25">
        <f t="shared" si="7"/>
        <v>0.17227679738080215</v>
      </c>
      <c r="U28" s="22">
        <v>43947</v>
      </c>
      <c r="V28" s="23">
        <v>1.24659412384033</v>
      </c>
      <c r="W28" s="24"/>
      <c r="X28" s="23">
        <v>0.77239999999999998</v>
      </c>
      <c r="Y28" s="23">
        <f t="shared" si="9"/>
        <v>-0.38039175283411425</v>
      </c>
      <c r="Z28" s="25">
        <f t="shared" si="8"/>
        <v>0.38039175283411425</v>
      </c>
      <c r="AA28" s="25"/>
      <c r="AB28" s="23">
        <v>0.93777121224466198</v>
      </c>
      <c r="AC28" s="23">
        <f t="shared" si="10"/>
        <v>-0.24773332850654731</v>
      </c>
      <c r="AD28" s="25">
        <f t="shared" si="11"/>
        <v>0.24773332850654731</v>
      </c>
    </row>
    <row r="29" spans="1:30" x14ac:dyDescent="0.35">
      <c r="A29" s="22">
        <v>43948</v>
      </c>
      <c r="B29" s="23">
        <v>94.896050685507404</v>
      </c>
      <c r="C29" s="24"/>
      <c r="D29" s="23">
        <v>177.8116</v>
      </c>
      <c r="E29" s="23">
        <f t="shared" si="0"/>
        <v>0.87375131752617308</v>
      </c>
      <c r="F29" s="25">
        <f t="shared" si="1"/>
        <v>0.87375131752617308</v>
      </c>
      <c r="G29" s="25"/>
      <c r="H29" s="23">
        <v>66.970267334960397</v>
      </c>
      <c r="I29" s="23">
        <f t="shared" si="2"/>
        <v>-0.29427761375544637</v>
      </c>
      <c r="J29" s="25">
        <f t="shared" si="3"/>
        <v>0.29427761375544637</v>
      </c>
      <c r="K29" s="22">
        <v>43948</v>
      </c>
      <c r="L29" s="23">
        <v>4.2714411817211602</v>
      </c>
      <c r="M29" s="24"/>
      <c r="N29" s="23">
        <v>5.7287999999999997</v>
      </c>
      <c r="O29" s="23">
        <f t="shared" si="4"/>
        <v>0.3411866759433177</v>
      </c>
      <c r="P29" s="25">
        <f t="shared" si="5"/>
        <v>0.3411866759433177</v>
      </c>
      <c r="Q29" s="25"/>
      <c r="R29" s="23">
        <v>4.84405317716831</v>
      </c>
      <c r="S29" s="23">
        <f t="shared" si="6"/>
        <v>0.13405592423876433</v>
      </c>
      <c r="T29" s="25">
        <f t="shared" si="7"/>
        <v>0.13405592423876433</v>
      </c>
      <c r="U29" s="22">
        <v>43948</v>
      </c>
      <c r="V29" s="23">
        <v>1.2228289890289299</v>
      </c>
      <c r="W29" s="24"/>
      <c r="X29" s="23">
        <v>0.76259999999999994</v>
      </c>
      <c r="Y29" s="23">
        <f t="shared" si="9"/>
        <v>-0.37636414671065815</v>
      </c>
      <c r="Z29" s="25">
        <f t="shared" si="8"/>
        <v>0.37636414671065815</v>
      </c>
      <c r="AA29" s="25"/>
      <c r="AB29" s="23">
        <v>1.0354648871329</v>
      </c>
      <c r="AC29" s="23">
        <f t="shared" si="10"/>
        <v>-0.1532218352500942</v>
      </c>
      <c r="AD29" s="25">
        <f t="shared" si="11"/>
        <v>0.1532218352500942</v>
      </c>
    </row>
    <row r="30" spans="1:30" x14ac:dyDescent="0.35">
      <c r="A30" s="22">
        <v>43949</v>
      </c>
      <c r="B30" s="23">
        <v>93.769496159295201</v>
      </c>
      <c r="C30" s="24"/>
      <c r="D30" s="23">
        <v>179.92910000000001</v>
      </c>
      <c r="E30" s="23">
        <f t="shared" si="0"/>
        <v>0.91884469224765009</v>
      </c>
      <c r="F30" s="25">
        <f t="shared" si="1"/>
        <v>0.91884469224765009</v>
      </c>
      <c r="G30" s="25"/>
      <c r="H30" s="23">
        <v>98.566090688898498</v>
      </c>
      <c r="I30" s="23">
        <f t="shared" si="2"/>
        <v>5.1153037246300902E-2</v>
      </c>
      <c r="J30" s="25">
        <f t="shared" si="3"/>
        <v>5.1153037246300902E-2</v>
      </c>
      <c r="K30" s="22">
        <v>43949</v>
      </c>
      <c r="L30" s="23">
        <v>4.0883015568461198</v>
      </c>
      <c r="M30" s="24"/>
      <c r="N30" s="23">
        <v>5.766</v>
      </c>
      <c r="O30" s="23">
        <f t="shared" si="4"/>
        <v>0.41036562979178182</v>
      </c>
      <c r="P30" s="25">
        <f t="shared" si="5"/>
        <v>0.41036562979178182</v>
      </c>
      <c r="Q30" s="25"/>
      <c r="R30" s="23">
        <v>4.8367828329859703</v>
      </c>
      <c r="S30" s="23">
        <f t="shared" si="6"/>
        <v>0.18307878362995783</v>
      </c>
      <c r="T30" s="25">
        <f t="shared" si="7"/>
        <v>0.18307878362995783</v>
      </c>
      <c r="U30" s="22">
        <v>43949</v>
      </c>
      <c r="V30" s="23">
        <v>1.2032585716247499</v>
      </c>
      <c r="W30" s="24"/>
      <c r="X30" s="23">
        <v>0.75290000000000001</v>
      </c>
      <c r="Y30" s="23">
        <f t="shared" si="9"/>
        <v>-0.37428245453230763</v>
      </c>
      <c r="Z30" s="25">
        <f t="shared" si="8"/>
        <v>0.37428245453230763</v>
      </c>
      <c r="AA30" s="25"/>
      <c r="AB30" s="23">
        <v>1.29050904486338</v>
      </c>
      <c r="AC30" s="23">
        <f t="shared" si="10"/>
        <v>7.2511823556608068E-2</v>
      </c>
      <c r="AD30" s="25">
        <f t="shared" si="11"/>
        <v>7.2511823556608068E-2</v>
      </c>
    </row>
    <row r="31" spans="1:30" x14ac:dyDescent="0.35">
      <c r="A31" s="22">
        <v>43950</v>
      </c>
      <c r="B31" s="23">
        <v>93.364483821357197</v>
      </c>
      <c r="C31" s="24"/>
      <c r="D31" s="23">
        <v>182.0718</v>
      </c>
      <c r="E31" s="23">
        <f t="shared" si="0"/>
        <v>0.95011842349361264</v>
      </c>
      <c r="F31" s="25">
        <f t="shared" si="1"/>
        <v>0.95011842349361264</v>
      </c>
      <c r="G31" s="25"/>
      <c r="H31" s="23">
        <v>92.143623193289798</v>
      </c>
      <c r="I31" s="23">
        <f t="shared" si="2"/>
        <v>-1.3076285307841291E-2</v>
      </c>
      <c r="J31" s="25">
        <f t="shared" si="3"/>
        <v>1.3076285307841291E-2</v>
      </c>
      <c r="K31" s="22">
        <v>43950</v>
      </c>
      <c r="L31" s="23">
        <v>3.7989409543573802</v>
      </c>
      <c r="M31" s="24"/>
      <c r="N31" s="23">
        <v>5.8033999999999999</v>
      </c>
      <c r="O31" s="23">
        <f t="shared" si="4"/>
        <v>0.52763627277320746</v>
      </c>
      <c r="P31" s="25">
        <f t="shared" si="5"/>
        <v>0.52763627277320746</v>
      </c>
      <c r="Q31" s="25"/>
      <c r="R31" s="23">
        <v>4.9712240556918799</v>
      </c>
      <c r="S31" s="23">
        <f t="shared" si="6"/>
        <v>0.30858155349582161</v>
      </c>
      <c r="T31" s="25">
        <f t="shared" si="7"/>
        <v>0.30858155349582161</v>
      </c>
      <c r="U31" s="22">
        <v>43950</v>
      </c>
      <c r="V31" s="23">
        <v>1.3614558029174799</v>
      </c>
      <c r="W31" s="24"/>
      <c r="X31" s="23">
        <v>0.74339999999999995</v>
      </c>
      <c r="Y31" s="23">
        <f t="shared" si="9"/>
        <v>-0.45396685047949464</v>
      </c>
      <c r="Z31" s="25">
        <f t="shared" si="8"/>
        <v>0.45396685047949464</v>
      </c>
      <c r="AA31" s="25"/>
      <c r="AB31" s="23">
        <v>1.0350777744045001</v>
      </c>
      <c r="AC31" s="23">
        <f t="shared" si="10"/>
        <v>-0.23972723008237243</v>
      </c>
      <c r="AD31" s="25">
        <f t="shared" si="11"/>
        <v>0.23972723008237243</v>
      </c>
    </row>
    <row r="32" spans="1:30" x14ac:dyDescent="0.35">
      <c r="A32" s="22">
        <v>43951</v>
      </c>
      <c r="B32" s="23">
        <v>88.370976572760796</v>
      </c>
      <c r="C32" s="24"/>
      <c r="D32" s="23">
        <v>184.24</v>
      </c>
      <c r="E32" s="23">
        <f t="shared" si="0"/>
        <v>1.0848473915902113</v>
      </c>
      <c r="F32" s="25">
        <f t="shared" si="1"/>
        <v>1.0848473915902113</v>
      </c>
      <c r="G32" s="25"/>
      <c r="H32" s="23">
        <v>95.412521249066302</v>
      </c>
      <c r="I32" s="23">
        <f t="shared" si="2"/>
        <v>7.9681643786156484E-2</v>
      </c>
      <c r="J32" s="25">
        <f t="shared" si="3"/>
        <v>7.9681643786156484E-2</v>
      </c>
      <c r="K32" s="22">
        <v>43951</v>
      </c>
      <c r="L32" s="23">
        <v>4.1415814637392696</v>
      </c>
      <c r="M32" s="24"/>
      <c r="N32" s="23">
        <v>5.8411</v>
      </c>
      <c r="O32" s="23">
        <f t="shared" si="4"/>
        <v>0.41035496974778868</v>
      </c>
      <c r="P32" s="25">
        <f t="shared" si="5"/>
        <v>0.41035496974778868</v>
      </c>
      <c r="Q32" s="25"/>
      <c r="R32" s="23">
        <v>4.7037512023322199</v>
      </c>
      <c r="S32" s="23">
        <f t="shared" si="6"/>
        <v>0.135737940570506</v>
      </c>
      <c r="T32" s="25">
        <f t="shared" si="7"/>
        <v>0.135737940570506</v>
      </c>
      <c r="U32" s="22">
        <v>43951</v>
      </c>
      <c r="V32" s="23">
        <v>1.37505973815917</v>
      </c>
      <c r="W32" s="24"/>
      <c r="X32" s="23">
        <v>0.73399999999999999</v>
      </c>
      <c r="Y32" s="23">
        <f t="shared" si="9"/>
        <v>-0.46620500940371812</v>
      </c>
      <c r="Z32" s="25">
        <f t="shared" si="8"/>
        <v>0.46620500940371812</v>
      </c>
      <c r="AA32" s="25"/>
      <c r="AB32" s="23">
        <v>1.66696705449519</v>
      </c>
      <c r="AC32" s="23">
        <f t="shared" si="10"/>
        <v>0.21228700705527473</v>
      </c>
      <c r="AD32" s="25">
        <f t="shared" si="11"/>
        <v>0.21228700705527473</v>
      </c>
    </row>
    <row r="33" spans="1:30" x14ac:dyDescent="0.35">
      <c r="A33" s="22"/>
      <c r="B33" s="23"/>
      <c r="C33" s="24"/>
      <c r="D33" s="23"/>
      <c r="E33" s="23"/>
      <c r="F33" s="25"/>
      <c r="G33" s="25"/>
      <c r="H33" s="23"/>
      <c r="I33" s="23"/>
      <c r="J33" s="25"/>
      <c r="K33" s="22"/>
      <c r="L33" s="23"/>
      <c r="M33" s="24"/>
      <c r="N33" s="23"/>
      <c r="O33" s="23"/>
      <c r="P33" s="25"/>
      <c r="Q33" s="25"/>
      <c r="R33" s="23"/>
      <c r="S33" s="23"/>
      <c r="T33" s="25"/>
      <c r="U33" s="22"/>
      <c r="V33" s="23"/>
      <c r="W33" s="24"/>
      <c r="X33" s="23"/>
      <c r="Y33" s="23"/>
      <c r="Z33" s="25"/>
      <c r="AA33" s="25"/>
      <c r="AB33" s="23"/>
      <c r="AC33" s="23"/>
      <c r="AD33" s="25"/>
    </row>
    <row r="34" spans="1:30" x14ac:dyDescent="0.35">
      <c r="A34" s="13" t="s">
        <v>20</v>
      </c>
      <c r="B34" s="14">
        <f>AVERAGE(B2:B32)</f>
        <v>98.547963594594691</v>
      </c>
      <c r="C34" s="14"/>
      <c r="D34" s="14">
        <f>AVERAGE(D2:D32)</f>
        <v>155.99572333333333</v>
      </c>
      <c r="E34" s="14"/>
      <c r="F34" s="14"/>
      <c r="G34" s="14"/>
      <c r="H34" s="14">
        <f>AVERAGE(H2:H32)</f>
        <v>77.426153804658597</v>
      </c>
      <c r="I34" s="14"/>
      <c r="J34" s="15"/>
      <c r="K34" s="14" t="s">
        <v>21</v>
      </c>
      <c r="L34" s="14">
        <f>AVERAGE(L2:L32)</f>
        <v>4.0991867656406589</v>
      </c>
      <c r="M34" s="14"/>
      <c r="N34" s="14">
        <f>AVERAGE(N2:N32)</f>
        <v>5.3262100000000006</v>
      </c>
      <c r="O34" s="14"/>
      <c r="P34" s="15"/>
      <c r="Q34" s="14"/>
      <c r="R34" s="14">
        <f>AVERAGE(R2:R32)</f>
        <v>4.4129592480649027</v>
      </c>
      <c r="S34" s="14"/>
      <c r="T34" s="15"/>
      <c r="U34" s="13"/>
      <c r="V34" s="14">
        <f>AVERAGE(V2:V32)</f>
        <v>1.2784947134653679</v>
      </c>
      <c r="W34" s="14"/>
      <c r="X34" s="14">
        <f>AVERAGE(X2:X32)</f>
        <v>0.88865666666666643</v>
      </c>
      <c r="Y34" s="14"/>
      <c r="Z34" s="14"/>
      <c r="AA34" s="14"/>
      <c r="AB34" s="14">
        <f>AVERAGE(AB2:AB32)</f>
        <v>1.0721402578830075</v>
      </c>
      <c r="AC34" s="13"/>
      <c r="AD34" s="23">
        <f>SUM(AD3:AD33)</f>
        <v>9.6711539016802774</v>
      </c>
    </row>
    <row r="35" spans="1:30" x14ac:dyDescent="0.35">
      <c r="A35" s="13" t="s">
        <v>22</v>
      </c>
      <c r="B35" s="14">
        <f>MEDIAN(B2:C32)</f>
        <v>96.959269361714448</v>
      </c>
      <c r="C35" s="14"/>
      <c r="D35" s="14">
        <f>MEDIAN(D2:E32)</f>
        <v>65.894073695795115</v>
      </c>
      <c r="E35" s="14"/>
      <c r="F35" s="14"/>
      <c r="G35" s="14"/>
      <c r="H35" s="14">
        <f>MEDIAN(H2:I32)</f>
        <v>25.71262843873761</v>
      </c>
      <c r="I35" s="14"/>
      <c r="J35" s="15"/>
      <c r="K35" s="14" t="s">
        <v>23</v>
      </c>
      <c r="L35" s="14">
        <f>MEDIAN(L2:M32)</f>
        <v>4.13094374478794</v>
      </c>
      <c r="M35" s="14"/>
      <c r="N35" s="14">
        <f>MEDIAN(N2:O32)</f>
        <v>2.6845681363866034</v>
      </c>
      <c r="O35" s="14"/>
      <c r="P35" s="15"/>
      <c r="Q35" s="14"/>
      <c r="R35" s="14">
        <f>MEDIAN(R2:S32)</f>
        <v>2.2696158539427405</v>
      </c>
      <c r="S35" s="14"/>
      <c r="T35" s="15"/>
      <c r="U35" s="13"/>
      <c r="V35" s="14">
        <f>MEDIAN(V2:W32)</f>
        <v>1.2696900749206499</v>
      </c>
      <c r="W35" s="14"/>
      <c r="X35" s="14">
        <f>MEDIAN(X2:Y32)</f>
        <v>0.28295498709505107</v>
      </c>
      <c r="Y35" s="14"/>
      <c r="Z35" s="14"/>
      <c r="AA35" s="14"/>
      <c r="AB35" s="14">
        <f>MEDIAN(AB2:AC32)</f>
        <v>0.42603395405951933</v>
      </c>
      <c r="AC35" s="13"/>
      <c r="AD35" s="26">
        <f>COUNT(AB3:AB33)</f>
        <v>30</v>
      </c>
    </row>
    <row r="36" spans="1:30" x14ac:dyDescent="0.35">
      <c r="A36" s="13" t="s">
        <v>24</v>
      </c>
      <c r="B36" s="14">
        <f>_xlfn.STDEV.S(B2:C32)</f>
        <v>10.793190566877575</v>
      </c>
      <c r="C36" s="14"/>
      <c r="D36" s="14">
        <f>_xlfn.STDEV.S(D2:E32)</f>
        <v>79.178595598172251</v>
      </c>
      <c r="E36" s="14"/>
      <c r="F36" s="14"/>
      <c r="G36" s="14"/>
      <c r="H36" s="14">
        <f>_xlfn.STDEV.S(H2:I32)</f>
        <v>41.094205477040255</v>
      </c>
      <c r="I36" s="14"/>
      <c r="J36" s="15"/>
      <c r="K36" s="14" t="s">
        <v>25</v>
      </c>
      <c r="L36" s="14">
        <f>_xlfn.STDEV.S(L2:M32)</f>
        <v>0.21792006354473745</v>
      </c>
      <c r="M36" s="14"/>
      <c r="N36" s="14">
        <f>_xlfn.STDEV.S(N2:O32)</f>
        <v>2.5424604214594879</v>
      </c>
      <c r="O36" s="14"/>
      <c r="P36" s="15"/>
      <c r="Q36" s="14"/>
      <c r="R36" s="14">
        <f>_xlfn.STDEV.S(R2:S32)</f>
        <v>2.1899018166268531</v>
      </c>
      <c r="S36" s="14"/>
      <c r="T36" s="15"/>
      <c r="U36" s="14"/>
      <c r="V36" s="14">
        <f>_xlfn.STDEV.S(V2:W32)</f>
        <v>7.4171860299918943E-2</v>
      </c>
      <c r="W36" s="14"/>
      <c r="X36" s="14">
        <f>_xlfn.STDEV.S(X2:Y32)</f>
        <v>0.60779831911264681</v>
      </c>
      <c r="Y36" s="15"/>
      <c r="Z36" s="14"/>
      <c r="AA36" s="14"/>
      <c r="AB36" s="14">
        <f>_xlfn.STDEV.S(AB2:AC32)</f>
        <v>0.74440151457432513</v>
      </c>
      <c r="AC36" s="16"/>
      <c r="AD36" s="23">
        <f>(AD34/AD35)*100</f>
        <v>32.237179672267594</v>
      </c>
    </row>
    <row r="37" spans="1:30" x14ac:dyDescent="0.35">
      <c r="A37" s="13" t="s">
        <v>26</v>
      </c>
      <c r="B37" s="13"/>
      <c r="C37" s="13"/>
      <c r="D37" s="14">
        <f>SUM(F2:F32)</f>
        <v>17.88241365637764</v>
      </c>
      <c r="E37" s="13"/>
      <c r="F37" s="16"/>
      <c r="G37" s="16"/>
      <c r="H37" s="14">
        <f>SUM(J2:J32)</f>
        <v>6.5844335890858048</v>
      </c>
      <c r="I37" s="13"/>
      <c r="J37" s="13"/>
      <c r="K37" s="13"/>
      <c r="L37" s="13"/>
      <c r="M37" s="16"/>
      <c r="N37" s="14">
        <f>SUM(P2:P32)</f>
        <v>9.1234137196527634</v>
      </c>
      <c r="O37" s="14"/>
      <c r="P37" s="16"/>
      <c r="Q37" s="16"/>
      <c r="R37" s="14">
        <f>SUM(T2:T32)</f>
        <v>2.4975645500750034</v>
      </c>
      <c r="S37" s="14"/>
      <c r="T37" s="14"/>
      <c r="U37" s="14"/>
      <c r="V37" s="16"/>
      <c r="W37" s="14"/>
      <c r="X37" s="14">
        <f>SUM(Z2:Z32)</f>
        <v>9.0958708502535419</v>
      </c>
      <c r="Y37" s="16"/>
      <c r="Z37" s="16"/>
      <c r="AA37" s="14"/>
      <c r="AB37" s="14">
        <f>SUM(AD2:AD32)</f>
        <v>9.6711539016802774</v>
      </c>
      <c r="AC37" s="16"/>
      <c r="AD37" s="28"/>
    </row>
    <row r="38" spans="1:30" x14ac:dyDescent="0.35">
      <c r="A38" s="13" t="s">
        <v>1</v>
      </c>
      <c r="B38" s="13"/>
      <c r="C38" s="13"/>
      <c r="D38" s="17">
        <f>COUNT(D2:D32)</f>
        <v>30</v>
      </c>
      <c r="E38" s="13"/>
      <c r="F38" s="16"/>
      <c r="G38" s="16"/>
      <c r="H38" s="17">
        <f>COUNT(H2:H32)</f>
        <v>30</v>
      </c>
      <c r="I38" s="13"/>
      <c r="J38" s="13"/>
      <c r="K38" s="13"/>
      <c r="L38" s="13"/>
      <c r="M38" s="16"/>
      <c r="N38" s="17">
        <f>COUNT(N2:N32)</f>
        <v>30</v>
      </c>
      <c r="O38" s="14"/>
      <c r="P38" s="16"/>
      <c r="Q38" s="16"/>
      <c r="R38" s="17">
        <f>COUNT(R2:R32)</f>
        <v>30</v>
      </c>
      <c r="S38" s="14"/>
      <c r="T38" s="14"/>
      <c r="U38" s="14"/>
      <c r="V38" s="16"/>
      <c r="W38" s="17"/>
      <c r="X38" s="17">
        <f>COUNT(X2:X32)</f>
        <v>30</v>
      </c>
      <c r="Y38" s="16"/>
      <c r="Z38" s="16"/>
      <c r="AA38" s="17"/>
      <c r="AB38" s="17">
        <f>COUNT(AB2:AB32)</f>
        <v>30</v>
      </c>
      <c r="AC38" s="16"/>
      <c r="AD38" s="28"/>
    </row>
    <row r="39" spans="1:30" x14ac:dyDescent="0.35">
      <c r="A39" s="13" t="s">
        <v>4</v>
      </c>
      <c r="B39" s="13"/>
      <c r="C39" s="13"/>
      <c r="D39" s="14">
        <f>(D37/D38)*100</f>
        <v>59.608045521258802</v>
      </c>
      <c r="E39" s="14"/>
      <c r="F39" s="16"/>
      <c r="G39" s="16"/>
      <c r="H39" s="14">
        <f>(H37/H38)*100</f>
        <v>21.94811196361935</v>
      </c>
      <c r="I39" s="13"/>
      <c r="J39" s="13"/>
      <c r="K39" s="13"/>
      <c r="L39" s="13"/>
      <c r="M39" s="16"/>
      <c r="N39" s="14">
        <f>(N37/N38)*100</f>
        <v>30.411379065509209</v>
      </c>
      <c r="O39" s="14"/>
      <c r="P39" s="16"/>
      <c r="Q39" s="16"/>
      <c r="R39" s="14">
        <f>(R37/R38)*100</f>
        <v>8.3252151669166796</v>
      </c>
      <c r="S39" s="14"/>
      <c r="T39" s="14"/>
      <c r="U39" s="14"/>
      <c r="V39" s="16"/>
      <c r="W39" s="14"/>
      <c r="X39" s="14">
        <f>(X37/X38)*100</f>
        <v>30.319569500845141</v>
      </c>
      <c r="Y39" s="16"/>
      <c r="Z39" s="16"/>
      <c r="AA39" s="14"/>
      <c r="AB39" s="14">
        <f>(AB37/AB38)*100</f>
        <v>32.237179672267594</v>
      </c>
      <c r="AC39" s="16"/>
      <c r="AD39" s="2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CPU_Media</vt:lpstr>
      <vt:lpstr>CPU_Max</vt:lpstr>
      <vt:lpstr>CPU_Min</vt:lpstr>
      <vt:lpstr>CPU_All</vt:lpstr>
      <vt:lpstr>NetIn_Media</vt:lpstr>
      <vt:lpstr>NetOut_Media</vt:lpstr>
      <vt:lpstr>Net_All</vt:lpstr>
      <vt:lpstr>Disk_Media</vt:lpstr>
      <vt:lpstr>Disk_Max</vt:lpstr>
      <vt:lpstr>Disk_Min</vt:lpstr>
      <vt:lpstr>Disk_All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Maier da Silva</dc:creator>
  <cp:lastModifiedBy>Marcello Maier da Silva</cp:lastModifiedBy>
  <dcterms:created xsi:type="dcterms:W3CDTF">2015-06-05T18:19:34Z</dcterms:created>
  <dcterms:modified xsi:type="dcterms:W3CDTF">2021-03-04T22:37:11Z</dcterms:modified>
</cp:coreProperties>
</file>